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96" tabRatio="760" firstSheet="1" activeTab="3"/>
  </bookViews>
  <sheets>
    <sheet name="informacje ogólne" sheetId="1" r:id="rId1"/>
    <sheet name="ankieta" sheetId="2" r:id="rId2"/>
    <sheet name="budynki" sheetId="3" r:id="rId3"/>
    <sheet name="elektronika  " sheetId="4" r:id="rId4"/>
    <sheet name="środki trwałe" sheetId="5" r:id="rId5"/>
    <sheet name="auta" sheetId="6" state="hidden" r:id="rId6"/>
    <sheet name="pojazdy " sheetId="7" r:id="rId7"/>
    <sheet name="maszyny" sheetId="8" r:id="rId8"/>
    <sheet name="agro casco maszyn " sheetId="9" r:id="rId9"/>
    <sheet name="lokalizacje" sheetId="10" r:id="rId10"/>
    <sheet name="szkodowość " sheetId="11" r:id="rId11"/>
  </sheets>
  <definedNames>
    <definedName name="_xlnm.Print_Area" localSheetId="8">'agro casco maszyn '!$A$1:$I$12</definedName>
    <definedName name="_xlnm.Print_Area" localSheetId="1">'ankieta'!$A$1:$V$19</definedName>
    <definedName name="_xlnm.Print_Area" localSheetId="5">'auta'!$A$1:$AA$77</definedName>
    <definedName name="_xlnm.Print_Area" localSheetId="2">'budynki'!$A$1:$Y$217</definedName>
    <definedName name="_xlnm.Print_Area" localSheetId="3">'elektronika  '!$A$1:$E$1156</definedName>
    <definedName name="_xlnm.Print_Area" localSheetId="0">'informacje ogólne'!$A$1:$F$26</definedName>
    <definedName name="_xlnm.Print_Area" localSheetId="9">'lokalizacje'!$A$1:$C$18</definedName>
    <definedName name="_xlnm.Print_Area" localSheetId="7">'maszyny'!$A$1:$I$56</definedName>
    <definedName name="_xlnm.Print_Area" localSheetId="6">'pojazdy '!$A$1:$AB$103</definedName>
    <definedName name="_xlnm.Print_Area" localSheetId="10">'szkodowość '!$A$1:$F$117</definedName>
    <definedName name="_xlnm.Print_Area" localSheetId="4">'środki trwałe'!$A$1:$F$25</definedName>
  </definedNames>
  <calcPr fullCalcOnLoad="1"/>
</workbook>
</file>

<file path=xl/sharedStrings.xml><?xml version="1.0" encoding="utf-8"?>
<sst xmlns="http://schemas.openxmlformats.org/spreadsheetml/2006/main" count="7394" uniqueCount="2374">
  <si>
    <t>RAZEM</t>
  </si>
  <si>
    <t>PKD</t>
  </si>
  <si>
    <t>x</t>
  </si>
  <si>
    <t>L.p.</t>
  </si>
  <si>
    <t>NIP</t>
  </si>
  <si>
    <t>REGON</t>
  </si>
  <si>
    <t>lokalizacja (adres)</t>
  </si>
  <si>
    <t>Rodzaj         (osobowy/ ciężarowy/ specjalny)</t>
  </si>
  <si>
    <t>Data I rejestracji</t>
  </si>
  <si>
    <t>Ilość miejsc</t>
  </si>
  <si>
    <t>Ładowność</t>
  </si>
  <si>
    <t>Zabezpieczenia przeciwkradzieżowe</t>
  </si>
  <si>
    <t>rodzaj</t>
  </si>
  <si>
    <t>wartość</t>
  </si>
  <si>
    <t>Przebieg</t>
  </si>
  <si>
    <t>Jednostka</t>
  </si>
  <si>
    <t>Razem</t>
  </si>
  <si>
    <t>Lp.</t>
  </si>
  <si>
    <t>Marka</t>
  </si>
  <si>
    <t>Typ, model</t>
  </si>
  <si>
    <t>Rok prod.</t>
  </si>
  <si>
    <t>Od</t>
  </si>
  <si>
    <t>Do</t>
  </si>
  <si>
    <t>Wyposażenie dodatkowe</t>
  </si>
  <si>
    <t>Lokalizacja (adres)</t>
  </si>
  <si>
    <t>Zabezpieczenia (znane zabezpieczenia p-poż i przeciw kradzieżowe)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</si>
  <si>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</si>
  <si>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</si>
  <si>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</si>
  <si>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</si>
  <si>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</si>
  <si>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</si>
  <si>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</si>
  <si>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</si>
  <si>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</si>
  <si>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</si>
  <si>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</si>
  <si>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</si>
  <si>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</si>
  <si>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</si>
  <si>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</si>
  <si>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</si>
  <si>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</si>
  <si>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</si>
  <si>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</si>
  <si>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</si>
  <si>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</si>
  <si>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</si>
  <si>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</si>
  <si>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</si>
  <si>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Starostwo Powiatowe w Starogardzie Gdańskim</t>
  </si>
  <si>
    <t>Adres</t>
  </si>
  <si>
    <t>8411Z</t>
  </si>
  <si>
    <t>brak</t>
  </si>
  <si>
    <t>nie</t>
  </si>
  <si>
    <t>przyczepa lekka</t>
  </si>
  <si>
    <t>2. Dom Pomocy Społecznej w Rokocinie</t>
  </si>
  <si>
    <t>TAK</t>
  </si>
  <si>
    <t>NIE</t>
  </si>
  <si>
    <t>Nie</t>
  </si>
  <si>
    <t>Dom Pomocy Społecznej w Rokocinie</t>
  </si>
  <si>
    <t>500 BH</t>
  </si>
  <si>
    <t>SWN 520BT0005789</t>
  </si>
  <si>
    <t>osobowy</t>
  </si>
  <si>
    <t>25.07.1996r.</t>
  </si>
  <si>
    <t xml:space="preserve"> Niewiadów</t>
  </si>
  <si>
    <t>Assistance</t>
  </si>
  <si>
    <t>Dom Pomocy Społecznej w Starogardzie Gdańskim</t>
  </si>
  <si>
    <t>3. Dom Pomocy Społecznej w Starogardzie Gdańskim</t>
  </si>
  <si>
    <t>Dom Pomocy Społecznej w Szpęgawsku</t>
  </si>
  <si>
    <t>tak</t>
  </si>
  <si>
    <t>23.11.2012</t>
  </si>
  <si>
    <t>Powiatowy Urząd Pracy w Starogardzie Gdańskim</t>
  </si>
  <si>
    <t>Powiatowy Zarząd Dróg w Starogardzie Gdańskim</t>
  </si>
  <si>
    <t>11. Powiatowy Zarząd Dróg w Starogardzie Gdańskim</t>
  </si>
  <si>
    <t>18.03.2013</t>
  </si>
  <si>
    <t>Technikum im. gen. Józefa Hallera w Owidzu</t>
  </si>
  <si>
    <t>Volkswagen</t>
  </si>
  <si>
    <t>T4 Transporter 1,9</t>
  </si>
  <si>
    <t>WV2ZZZ70ZXX146571</t>
  </si>
  <si>
    <t>13.07.1999</t>
  </si>
  <si>
    <t xml:space="preserve">I Liceum Ogólnokształcące im. Marii Skłodowskiej - Curie w Starogardzie Gdańskim </t>
  </si>
  <si>
    <t>Tabela nr 3 - Wykaz sprzętu elektronicznego w Powiecie Starogardzie</t>
  </si>
  <si>
    <t>WYKAZ LOKALIZACJI, W KTÓRYCH PROWADZONA JEST DZIAŁALNOŚĆ ORAZ LOKALIZACJI, GDZIE ZNAJDUJE SIĘ MIENIE NALEŻĄCE DO JEDNOSTEK POWIATU STAROGARDZKIEGO (nie wykazane w załączniku nr 1 - poniższy wykaz nie jest pełnym wykazem lokalizacji)</t>
  </si>
  <si>
    <t>Zespół Szkół Rolniczych Centrum Kształcenia Praktycznego w Bolesławowie</t>
  </si>
  <si>
    <t>Tabela nr 2 - Wykaz budynków i budowli w Powiecie Starogardzkim</t>
  </si>
  <si>
    <t>Tabela nr 5 - Wykaz pojazdów w Powiecie Starogardzkim</t>
  </si>
  <si>
    <t>Międzyszkolny Ośrodek Sportowy w Starogardzie Gdańskim</t>
  </si>
  <si>
    <t>Ognisko Pracy Pozaszkolnej w Starogardzie Gdańskim</t>
  </si>
  <si>
    <t>Powiatowe Centrum Pomocy Rodzinie w Starogardzie Gdańskim</t>
  </si>
  <si>
    <t xml:space="preserve">Poradnia Psychologiczno-Pedagogiczna w Starogardzie Gdańskim </t>
  </si>
  <si>
    <t xml:space="preserve">Zespół Szkół Ekonomicznych w Starogardzie Gdańskim </t>
  </si>
  <si>
    <t xml:space="preserve">II Liceum Ogólnokształcące im. Ziemi Kociewskiej w Starogardzie Gdańskim </t>
  </si>
  <si>
    <t>6. Ognisko Pracy Pozaszkolnej w Starogardzie Gdańskim</t>
  </si>
  <si>
    <t xml:space="preserve">5. Międzyszkolny Ośrodek Sportowy w Starogardzie Gdańskim </t>
  </si>
  <si>
    <t xml:space="preserve">7. Specjalny Ośrodek Szkolno - Wychowawczy im. K. Kirejczyka w Starogardzie Gdańskim </t>
  </si>
  <si>
    <t>8. Powiatowe Centrum Pomocy Rodzinie w Starogardzie Gdańskim</t>
  </si>
  <si>
    <t xml:space="preserve">9. Poradnia Psychologiczno-Pedagogiczna w Starogardzie Gdańskim </t>
  </si>
  <si>
    <t xml:space="preserve">10. Powiatowy Urząd Pracy w Starogardzie Gdańskim </t>
  </si>
  <si>
    <t xml:space="preserve">Międzyszkolny Ośrodek Sportowy w Starogardzie Gdańskim </t>
  </si>
  <si>
    <t xml:space="preserve">Ognisko Pracy Pozaszkolnej w Starogardzie Gdańskim </t>
  </si>
  <si>
    <t>Specjalny Ośrodek Szkolno - Wychowawczy im. K. Kirejczyka w Starogardzie Gdańskim</t>
  </si>
  <si>
    <t xml:space="preserve">Powiatowy Urząd Pracy w Starogardzie Gdańskim </t>
  </si>
  <si>
    <t xml:space="preserve">Powiatowy Zarząd Dróg w Starogardzie Gdańskim </t>
  </si>
  <si>
    <t xml:space="preserve">Zespół Ekonomiczno-Administracyjny Powiatowych Placówek Oświatowych w Starogardzie Gdańskim </t>
  </si>
  <si>
    <t xml:space="preserve">Powiatowe Centrum Pomocy Rodzinie w Starogardzie Gdańskim </t>
  </si>
  <si>
    <t xml:space="preserve">12. Zespół Ekonomiczno-Administracyjny Powiatowych Placówek Oświatowych w Starogardzie Gdańskim </t>
  </si>
  <si>
    <t>Poradnia Psychologiczno-Pedagogiczna w Starogardzie Gdańskim</t>
  </si>
  <si>
    <t>rok produkcji</t>
  </si>
  <si>
    <t>400kg.</t>
  </si>
  <si>
    <t xml:space="preserve"> </t>
  </si>
  <si>
    <t>Suma ubezpieczenia (wartość pojazdu z VAT) w I roku ubezpieczenia</t>
  </si>
  <si>
    <t>lp</t>
  </si>
  <si>
    <t xml:space="preserve">I Liceum Ogólnokształcące im Marii Skłodowskiej - Curie w Starogardzie Gdańskim </t>
  </si>
  <si>
    <t xml:space="preserve">powierzchnia użytkowa (w m²) </t>
  </si>
  <si>
    <t>GAX7830</t>
  </si>
  <si>
    <t>GST22KK</t>
  </si>
  <si>
    <t>Zespół Szkół Ponadgimnazjalnych im. Włodziemierza Mykietyna w Skórczu</t>
  </si>
  <si>
    <t>Razem Sprzęt Stacjonarny</t>
  </si>
  <si>
    <t>Razem Sprzęt Przenośny</t>
  </si>
  <si>
    <t>Razem Monitoring Wizyjny</t>
  </si>
  <si>
    <t>Specjalny Ośrodek Szklono - Wychowawczy im. K. Kirejczyja w Starogardzie Gdańskim</t>
  </si>
  <si>
    <t>W tym zbiory biblioteczne</t>
  </si>
  <si>
    <t>592-20-57-838</t>
  </si>
  <si>
    <t>1.  Starostwo Powiatowe w Starogardzie Gdańskim</t>
  </si>
  <si>
    <t>Tabela nr 4 -  wykaz środków trwałych</t>
  </si>
  <si>
    <t>Dane  pojazdów</t>
  </si>
  <si>
    <t xml:space="preserve"> Tabela nr  1 - Informacje ogólne do oceny ryzyka w Powiecie Starogardzkim</t>
  </si>
  <si>
    <t>Wykaz maszyn i urządzeń do ubezpieczenia od awarii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</si>
  <si>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</si>
  <si>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</si>
  <si>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</si>
  <si>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</si>
  <si>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</si>
  <si>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</si>
  <si>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Suma ubezpieczenia (wartość odtworzeniowa)</t>
  </si>
  <si>
    <t>Czy maszyna (urządzenie) jest eksploatowana pod ziemią? (TAK/NIE)</t>
  </si>
  <si>
    <t>Miejsce ubezpieczenia (adres)</t>
  </si>
  <si>
    <t>Zakład Obsługi Starostwa Powiatowego</t>
  </si>
  <si>
    <t xml:space="preserve">1. Wykaz sprzętu elektronicznego stacjonarnego </t>
  </si>
  <si>
    <t>Nazwa jednostki / Ubezpieczony</t>
  </si>
  <si>
    <t>04.02.2019</t>
  </si>
  <si>
    <t>24.02.2020</t>
  </si>
  <si>
    <t>1. Wykaz sprzętu elektronicznego stacjonarnego</t>
  </si>
  <si>
    <t>2. Wykaz sprzętu elektronicznego przenośnego</t>
  </si>
  <si>
    <t>3. Wykaz monitoringu wizyjnego - system kamer itp.</t>
  </si>
  <si>
    <t>03.02.2020</t>
  </si>
  <si>
    <t xml:space="preserve">nazwa   </t>
  </si>
  <si>
    <t>Nr rej.</t>
  </si>
  <si>
    <t>Tabela nr 6 - Wykaz maszyn i urządzeń do ubezpieczenia od awarii</t>
  </si>
  <si>
    <t>Nr podw./ nadw.</t>
  </si>
  <si>
    <t>Mercedes-Benz</t>
  </si>
  <si>
    <t>Vito 111 CDI</t>
  </si>
  <si>
    <t>WDF63970513228999</t>
  </si>
  <si>
    <t>GST21VK</t>
  </si>
  <si>
    <t>Citroen</t>
  </si>
  <si>
    <t>Jumpy</t>
  </si>
  <si>
    <t>VF7XS9HUCBZ046618</t>
  </si>
  <si>
    <t>GST39155</t>
  </si>
  <si>
    <t>ciężarowy</t>
  </si>
  <si>
    <t>2148cm3</t>
  </si>
  <si>
    <t>18.04.2006</t>
  </si>
  <si>
    <t>1560cm3</t>
  </si>
  <si>
    <t>21.07.2015</t>
  </si>
  <si>
    <t>1175kg</t>
  </si>
  <si>
    <t>881kg</t>
  </si>
  <si>
    <t>multiclock, alarm</t>
  </si>
  <si>
    <t>multiclock</t>
  </si>
  <si>
    <t>RANAULT</t>
  </si>
  <si>
    <t>TRAFIC</t>
  </si>
  <si>
    <t>VF1JLACA65Y083538</t>
  </si>
  <si>
    <t>15.03.2005</t>
  </si>
  <si>
    <t>alarm, zamek centralny</t>
  </si>
  <si>
    <t xml:space="preserve">Powiatowe Centrum Pomocy Rodzinie </t>
  </si>
  <si>
    <t>SKODA</t>
  </si>
  <si>
    <t>3U SUPERB</t>
  </si>
  <si>
    <t>TMBDL63UX89008852</t>
  </si>
  <si>
    <t>GST GU11</t>
  </si>
  <si>
    <t>SAMOCHÓD OSOBOWY</t>
  </si>
  <si>
    <t>30.08.2007</t>
  </si>
  <si>
    <t>alarm</t>
  </si>
  <si>
    <t>Powiatowy Urząd Pracy</t>
  </si>
  <si>
    <t>Skoda</t>
  </si>
  <si>
    <t>Octavia</t>
  </si>
  <si>
    <t>TMBCJ61Z19C004533</t>
  </si>
  <si>
    <t>GST SN11</t>
  </si>
  <si>
    <t>samochód osobowy</t>
  </si>
  <si>
    <t>04.03.2009</t>
  </si>
  <si>
    <t>autoalarm</t>
  </si>
  <si>
    <t>Specjalny Ośrodek Szkolno Wychowawczy</t>
  </si>
  <si>
    <t>RENAULT</t>
  </si>
  <si>
    <t>Trafic 1,9 DCI</t>
  </si>
  <si>
    <t>VFJLACA64V211745</t>
  </si>
  <si>
    <t>GST 50GW</t>
  </si>
  <si>
    <t>OSOBOWY</t>
  </si>
  <si>
    <t>VOLKSWAGEN/ AMZ- KUTNO</t>
  </si>
  <si>
    <t>KOMBI 2 TDI</t>
  </si>
  <si>
    <t>WV2ZZZ7HZDH102159</t>
  </si>
  <si>
    <t>GST 20960</t>
  </si>
  <si>
    <t>26.05.2004</t>
  </si>
  <si>
    <t>15.04.2013</t>
  </si>
  <si>
    <t>8 + 1</t>
  </si>
  <si>
    <t>1044 KG</t>
  </si>
  <si>
    <t>8+1</t>
  </si>
  <si>
    <t>1064 KG</t>
  </si>
  <si>
    <t>2700 kg</t>
  </si>
  <si>
    <t>3000 kg</t>
  </si>
  <si>
    <t>alarm, garaż, monitoring</t>
  </si>
  <si>
    <t>Starostwo Powiatowe</t>
  </si>
  <si>
    <t>ZPC Świdnik</t>
  </si>
  <si>
    <t>23.60</t>
  </si>
  <si>
    <t>SWH2360S22B011012</t>
  </si>
  <si>
    <t>GST P677</t>
  </si>
  <si>
    <t>SWH2360S22B011013</t>
  </si>
  <si>
    <t>GST P678</t>
  </si>
  <si>
    <t>SWH2360533B012901</t>
  </si>
  <si>
    <t>GST 86CP</t>
  </si>
  <si>
    <t>STIM</t>
  </si>
  <si>
    <t>P075</t>
  </si>
  <si>
    <t>SYAP0750080002762</t>
  </si>
  <si>
    <t>GST LP91</t>
  </si>
  <si>
    <t>S22</t>
  </si>
  <si>
    <t>SYAS22HK0D0001050</t>
  </si>
  <si>
    <t>GST 2A11</t>
  </si>
  <si>
    <t>przyczepa ciężarowa</t>
  </si>
  <si>
    <t>20.05.2002</t>
  </si>
  <si>
    <t>26.05.2003</t>
  </si>
  <si>
    <t>21.07.2008</t>
  </si>
  <si>
    <t>03.12.2013</t>
  </si>
  <si>
    <t>Renault</t>
  </si>
  <si>
    <t>Trafic KB-1.9</t>
  </si>
  <si>
    <t>VF1JLACA64V211747</t>
  </si>
  <si>
    <t>GST 88GR</t>
  </si>
  <si>
    <t>1870 m2</t>
  </si>
  <si>
    <t>04.05.2004 r.</t>
  </si>
  <si>
    <t>centralny zamek, immobiliser</t>
  </si>
  <si>
    <t>Škoda</t>
  </si>
  <si>
    <t>Octavia Ambition 1.4 TSI</t>
  </si>
  <si>
    <t>TMBAC7NE2J0014282</t>
  </si>
  <si>
    <t>GST 55111</t>
  </si>
  <si>
    <t>Rapid</t>
  </si>
  <si>
    <t>TMBER6NH5J4564878</t>
  </si>
  <si>
    <t>GST 65111</t>
  </si>
  <si>
    <t xml:space="preserve">Superb Sedan 3T </t>
  </si>
  <si>
    <t>TMBAF73T3F9047254</t>
  </si>
  <si>
    <t>GST 35111</t>
  </si>
  <si>
    <t>17.05.2017</t>
  </si>
  <si>
    <t>11.05.2018</t>
  </si>
  <si>
    <t>13.04.2015</t>
  </si>
  <si>
    <t xml:space="preserve">Wyposażenie dodatkowe: a) Pakiet Amazing (klimatyzacja automatyczna dwustrefowa, czujnik parkowania z tyłu i zprzodu,tempomat, lusterko wsteczne z czujnikiemwilgotności, radio BOLERO 8 , funkcja SMARTLINK+) b) stalowe koło zapasowe,c) lakier czarny metalizowany/perłowy,   </t>
  </si>
  <si>
    <t>Wyposażenie dodatkowe:                                                                                                     a) asystent parkowania,b) podgrzewana szyba przednia,c) dywaniki,d) system nawigacji satelitarnej AMUNDSEN+ (2DIN, CD, SD, MP3) z wyświetlaczem MAXI-DOT i mapą Europy zachodniej, dwie anteny,e) Sound System (10 głośników, cyfrowy korektor),f) przygotowanie pod telefon GSM II (Bluetooth) dla nawigacji AMUNDSEN+ z wyświetlaczem MAXI-DOT,g) stalowe koło zapasowe,h) SUNSET – tylne szyby o wyższym stopniu przyciemnienia,i) obręcze kół ze stopów lekkich TRIFID 7,5Jx17” – 4 szt.,j) lakier czarny metalizowany/perłowy,k) standardowe wnętrze Elegance w kolorze ciemnym.</t>
  </si>
  <si>
    <t>10.04.2019</t>
  </si>
  <si>
    <t xml:space="preserve">Specjalny Ośrodek Szkolno - Wychowawczy im. K. Kirejczyka w Starogardzie Gdańskim </t>
  </si>
  <si>
    <t>Ursus</t>
  </si>
  <si>
    <t>C360 3P</t>
  </si>
  <si>
    <t>640428</t>
  </si>
  <si>
    <t>GST17XM</t>
  </si>
  <si>
    <t>ciągnik rolniczy</t>
  </si>
  <si>
    <t>18.05.1989</t>
  </si>
  <si>
    <t>Rydwan</t>
  </si>
  <si>
    <t>R-E4-L1</t>
  </si>
  <si>
    <t>SYBL10000C0001236</t>
  </si>
  <si>
    <t>GST73AN</t>
  </si>
  <si>
    <t>przyczepa</t>
  </si>
  <si>
    <t>Ford</t>
  </si>
  <si>
    <t>Turneo</t>
  </si>
  <si>
    <t>WF0LXXTACLFT78571</t>
  </si>
  <si>
    <t>GST40755</t>
  </si>
  <si>
    <t>28.09.2015</t>
  </si>
  <si>
    <t>JI Trafic</t>
  </si>
  <si>
    <t>VF1JLACA66Y123130</t>
  </si>
  <si>
    <t>GST75UX</t>
  </si>
  <si>
    <t>02.12.2005</t>
  </si>
  <si>
    <t>Mercedes</t>
  </si>
  <si>
    <t>WDF63970513286066</t>
  </si>
  <si>
    <t>GSTAX33</t>
  </si>
  <si>
    <t>11.12.2006</t>
  </si>
  <si>
    <t>Powiatowy Zarząd Dróg</t>
  </si>
  <si>
    <t>Foton</t>
  </si>
  <si>
    <t>TB404C</t>
  </si>
  <si>
    <t>FTTC2A24VES000453</t>
  </si>
  <si>
    <t>GST1E96</t>
  </si>
  <si>
    <t>09.03.2015</t>
  </si>
  <si>
    <t>1227,4 mth</t>
  </si>
  <si>
    <t>Pronar</t>
  </si>
  <si>
    <t>P8</t>
  </si>
  <si>
    <t>SZBAAD12XD1X00879</t>
  </si>
  <si>
    <t>GST40JN</t>
  </si>
  <si>
    <t>972,1 mth</t>
  </si>
  <si>
    <t>Teknamotor</t>
  </si>
  <si>
    <t>Skorpion 120 SD</t>
  </si>
  <si>
    <t>SVA100R129D000015</t>
  </si>
  <si>
    <t>GST50PE</t>
  </si>
  <si>
    <t>22.06.2009</t>
  </si>
  <si>
    <t>Trafic</t>
  </si>
  <si>
    <t>VF1FLBRA68Y298408</t>
  </si>
  <si>
    <t>GST40888</t>
  </si>
  <si>
    <t>25.07.2008</t>
  </si>
  <si>
    <t>Peugeot</t>
  </si>
  <si>
    <t>Boxer</t>
  </si>
  <si>
    <t>VF3YCTMHU12146411</t>
  </si>
  <si>
    <t>GST13077</t>
  </si>
  <si>
    <t>19.03.2012</t>
  </si>
  <si>
    <t>antena CB, radio samochodowe</t>
  </si>
  <si>
    <t>18.03.2019</t>
  </si>
  <si>
    <t>Undk</t>
  </si>
  <si>
    <t>941010802</t>
  </si>
  <si>
    <t>GST90KN</t>
  </si>
  <si>
    <t>23.04.2013</t>
  </si>
  <si>
    <t>Niewiadów</t>
  </si>
  <si>
    <t>C-2041 H</t>
  </si>
  <si>
    <t>SWNC20000W0003651</t>
  </si>
  <si>
    <t>GST95KN</t>
  </si>
  <si>
    <t>23.04.1998</t>
  </si>
  <si>
    <t>Dacia</t>
  </si>
  <si>
    <t>Duster</t>
  </si>
  <si>
    <t>UU1HSD8VE57839704</t>
  </si>
  <si>
    <t>GST56222</t>
  </si>
  <si>
    <t>20.06.2017</t>
  </si>
  <si>
    <t>Schorling</t>
  </si>
  <si>
    <t>BKF2</t>
  </si>
  <si>
    <t>068D00725</t>
  </si>
  <si>
    <t>wolnobieżny, zamiatarka</t>
  </si>
  <si>
    <t>Pather Hydrog</t>
  </si>
  <si>
    <t>PA-5000</t>
  </si>
  <si>
    <t>140314</t>
  </si>
  <si>
    <t>ZMC 3.0</t>
  </si>
  <si>
    <t>SZBZMC30XJ3X00060</t>
  </si>
  <si>
    <t>BRAK</t>
  </si>
  <si>
    <t>zamiatarka</t>
  </si>
  <si>
    <t>UU1HSD8VE59131294</t>
  </si>
  <si>
    <t>GST60222</t>
  </si>
  <si>
    <t>II Liceum Ogólnokształcące im Ziemi Kociewskiej w Starogardzie Gdańskim</t>
  </si>
  <si>
    <t>19.07.2019</t>
  </si>
  <si>
    <t>18.07.2020</t>
  </si>
  <si>
    <t>GST 40RH</t>
  </si>
  <si>
    <t>20.03.2019</t>
  </si>
  <si>
    <t>19.03.2020</t>
  </si>
  <si>
    <t>989 mh</t>
  </si>
  <si>
    <t>25.02.2019</t>
  </si>
  <si>
    <t>23.04.2019</t>
  </si>
  <si>
    <t>22.04.2020</t>
  </si>
  <si>
    <t>21.07.2019</t>
  </si>
  <si>
    <t>20.07.2020</t>
  </si>
  <si>
    <t>03.09.2019</t>
  </si>
  <si>
    <t>02.09.2020</t>
  </si>
  <si>
    <t>01.06.2019</t>
  </si>
  <si>
    <t>31.05.2020</t>
  </si>
  <si>
    <t>15.04.2019</t>
  </si>
  <si>
    <t>14.04.2020</t>
  </si>
  <si>
    <t>27.05.2019</t>
  </si>
  <si>
    <t>26.05.2020</t>
  </si>
  <si>
    <t>16.06.2019</t>
  </si>
  <si>
    <t>15.06.2020</t>
  </si>
  <si>
    <t>13.07.2019</t>
  </si>
  <si>
    <t>12.07.2020</t>
  </si>
  <si>
    <t>02.07.2019</t>
  </si>
  <si>
    <t>09.05.2019</t>
  </si>
  <si>
    <t>08.05.2020</t>
  </si>
  <si>
    <t>17.05.2019</t>
  </si>
  <si>
    <t>16.05.2020</t>
  </si>
  <si>
    <t>11.04.2019</t>
  </si>
  <si>
    <t>10.04.2020</t>
  </si>
  <si>
    <t>11.05.2019</t>
  </si>
  <si>
    <t>10.05.2020</t>
  </si>
  <si>
    <t>13.04.2019</t>
  </si>
  <si>
    <t>12.04.2020</t>
  </si>
  <si>
    <t>09.03.2019</t>
  </si>
  <si>
    <t>08.03.2020</t>
  </si>
  <si>
    <t>17.03.2020</t>
  </si>
  <si>
    <t>25.06.2019</t>
  </si>
  <si>
    <t>24.06.2020</t>
  </si>
  <si>
    <t>01.10.2019</t>
  </si>
  <si>
    <t>30.09.2020</t>
  </si>
  <si>
    <t>19.03.2019</t>
  </si>
  <si>
    <t>18.03.2020</t>
  </si>
  <si>
    <t>20.06.2019</t>
  </si>
  <si>
    <t>19.06.2020</t>
  </si>
  <si>
    <t>25.04.2019</t>
  </si>
  <si>
    <t>24.04.2020</t>
  </si>
  <si>
    <t>09.04.2020</t>
  </si>
  <si>
    <t>09.01.2019</t>
  </si>
  <si>
    <t>08.01.2020</t>
  </si>
  <si>
    <t>Ubezpieczający i Ubezpieczony Powiat</t>
  </si>
  <si>
    <t>08.03.2019</t>
  </si>
  <si>
    <t>07.03.2020</t>
  </si>
  <si>
    <t>01.07.2020</t>
  </si>
  <si>
    <t>23.11.2019</t>
  </si>
  <si>
    <t>22.11.2020</t>
  </si>
  <si>
    <t>28.09.2019</t>
  </si>
  <si>
    <t>27.09.2020</t>
  </si>
  <si>
    <t>07.12.2019</t>
  </si>
  <si>
    <t>06.12.2020</t>
  </si>
  <si>
    <t>16.12.2019</t>
  </si>
  <si>
    <t>15.12.2020</t>
  </si>
  <si>
    <t>03.12.2019</t>
  </si>
  <si>
    <t>02.12.2020</t>
  </si>
  <si>
    <t>C330M</t>
  </si>
  <si>
    <t>GDD716Z</t>
  </si>
  <si>
    <t>ciągnik</t>
  </si>
  <si>
    <t>03.06.1987</t>
  </si>
  <si>
    <t>05.01.2019</t>
  </si>
  <si>
    <t>04.01.2020</t>
  </si>
  <si>
    <t>GDE463Z</t>
  </si>
  <si>
    <t>21.04.1989</t>
  </si>
  <si>
    <t>MF255</t>
  </si>
  <si>
    <t>GDD706Z</t>
  </si>
  <si>
    <t>19.01.1987</t>
  </si>
  <si>
    <t>C1416</t>
  </si>
  <si>
    <t>GAM1441</t>
  </si>
  <si>
    <t>16.01.1997</t>
  </si>
  <si>
    <t>Przyczepa ciężarowa</t>
  </si>
  <si>
    <t>SAM 2000</t>
  </si>
  <si>
    <t>GKS 0106608</t>
  </si>
  <si>
    <t>GSTP769</t>
  </si>
  <si>
    <t>specjalny</t>
  </si>
  <si>
    <t>13.08.2002</t>
  </si>
  <si>
    <t>1480 kg</t>
  </si>
  <si>
    <t>20.08.2019</t>
  </si>
  <si>
    <t>19.08.2020</t>
  </si>
  <si>
    <t>SANOK</t>
  </si>
  <si>
    <t>047B</t>
  </si>
  <si>
    <t>GDE553D</t>
  </si>
  <si>
    <t>02.01.1984</t>
  </si>
  <si>
    <t>4500 kg</t>
  </si>
  <si>
    <t>Iveco</t>
  </si>
  <si>
    <t>Daily 4510</t>
  </si>
  <si>
    <t>ZCF045701W5176095</t>
  </si>
  <si>
    <t>GSTR770</t>
  </si>
  <si>
    <t>autobus</t>
  </si>
  <si>
    <t>04.06.1998</t>
  </si>
  <si>
    <t>immobiliser, alarm</t>
  </si>
  <si>
    <t>radio, GPS</t>
  </si>
  <si>
    <t>11.06.2019</t>
  </si>
  <si>
    <t>10.06.2020</t>
  </si>
  <si>
    <t>Opel</t>
  </si>
  <si>
    <t>Astra F/X</t>
  </si>
  <si>
    <t>WOLOMFF19YG047587</t>
  </si>
  <si>
    <t>GSTC299</t>
  </si>
  <si>
    <t>01.08.2004</t>
  </si>
  <si>
    <t>radio</t>
  </si>
  <si>
    <t>02.08.2019</t>
  </si>
  <si>
    <t>01.08.2020</t>
  </si>
  <si>
    <t>Partner</t>
  </si>
  <si>
    <t>VF3GJ9HWC95229873</t>
  </si>
  <si>
    <t>GSTAE75</t>
  </si>
  <si>
    <t>09.10.2006</t>
  </si>
  <si>
    <t>14.10.2019</t>
  </si>
  <si>
    <t>13.10.2020</t>
  </si>
  <si>
    <t>New Holland</t>
  </si>
  <si>
    <t>TL90A</t>
  </si>
  <si>
    <t>HJS061709</t>
  </si>
  <si>
    <t>GST45JM</t>
  </si>
  <si>
    <t>90KM</t>
  </si>
  <si>
    <t>04.07.2006</t>
  </si>
  <si>
    <t>04.07.2019</t>
  </si>
  <si>
    <t>03.07.2020</t>
  </si>
  <si>
    <t>Farmtrack</t>
  </si>
  <si>
    <t>Farmtrack 70</t>
  </si>
  <si>
    <t>GST47JM</t>
  </si>
  <si>
    <t>70KM</t>
  </si>
  <si>
    <t>Zetor Proxima</t>
  </si>
  <si>
    <t>R744102581J</t>
  </si>
  <si>
    <t>GSTTT25</t>
  </si>
  <si>
    <t>04.08.2009</t>
  </si>
  <si>
    <t>04.08.2019</t>
  </si>
  <si>
    <t>03.08.2020</t>
  </si>
  <si>
    <t>000P2A2J32KD01035</t>
  </si>
  <si>
    <t>GSTTT24</t>
  </si>
  <si>
    <t>Z8JH03941</t>
  </si>
  <si>
    <t>GSTTT23</t>
  </si>
  <si>
    <t>POL MOT Warfarma</t>
  </si>
  <si>
    <t>GST73PE</t>
  </si>
  <si>
    <t>przyczepa rolnicza</t>
  </si>
  <si>
    <t>6 ton</t>
  </si>
  <si>
    <t>Przyczepa</t>
  </si>
  <si>
    <t>GDE542P</t>
  </si>
  <si>
    <t>03.01.2019</t>
  </si>
  <si>
    <t>02.01.2020</t>
  </si>
  <si>
    <t>GDE541P</t>
  </si>
  <si>
    <t>GST98WN</t>
  </si>
  <si>
    <t>3,5 tony</t>
  </si>
  <si>
    <t>15.11.2019</t>
  </si>
  <si>
    <t>14.11.2020</t>
  </si>
  <si>
    <t>Traffic</t>
  </si>
  <si>
    <t>VF1JLBHB69V333657</t>
  </si>
  <si>
    <t>GSTRV20</t>
  </si>
  <si>
    <t>18.12.2008</t>
  </si>
  <si>
    <t>22.12.2019</t>
  </si>
  <si>
    <t>21.12.2020</t>
  </si>
  <si>
    <t>Kombajn John Deere</t>
  </si>
  <si>
    <t>1450 CWS</t>
  </si>
  <si>
    <t>C01450E044586</t>
  </si>
  <si>
    <t>kombajn zbożowy</t>
  </si>
  <si>
    <t>15.07.2019</t>
  </si>
  <si>
    <t>14.07.2020</t>
  </si>
  <si>
    <t>GSTXL95</t>
  </si>
  <si>
    <t>Mercedes Benz</t>
  </si>
  <si>
    <t>808D</t>
  </si>
  <si>
    <t>31405110611856_</t>
  </si>
  <si>
    <t>GST MA93</t>
  </si>
  <si>
    <t>samochód ciężarowy</t>
  </si>
  <si>
    <t>14-05-2008</t>
  </si>
  <si>
    <t>2850 kg</t>
  </si>
  <si>
    <t>28.03.2019</t>
  </si>
  <si>
    <t>27.03.2020</t>
  </si>
  <si>
    <t>FSC Starachowice</t>
  </si>
  <si>
    <t>P-39</t>
  </si>
  <si>
    <t>GST 01WP</t>
  </si>
  <si>
    <t>19.03.1991</t>
  </si>
  <si>
    <t>Świdnik trade</t>
  </si>
  <si>
    <t>23602SE</t>
  </si>
  <si>
    <t>SWH2360S59B005178</t>
  </si>
  <si>
    <t>GST 34MX</t>
  </si>
  <si>
    <t>06.05.2011</t>
  </si>
  <si>
    <t>570 kg</t>
  </si>
  <si>
    <t>750 kg</t>
  </si>
  <si>
    <t>06.05.2019</t>
  </si>
  <si>
    <t>05.05.2020</t>
  </si>
  <si>
    <t>czy budynek jest przeznaczony do rozbiórki? (TAK/NIE)</t>
  </si>
  <si>
    <t xml:space="preserve">UBEZPIECZAJĄCY Powiat Starogardzki reprezentowany przez Zarząd Powiatu </t>
  </si>
  <si>
    <t>ul. Kościuszki 17, 
83-200 Starogard Gdański</t>
  </si>
  <si>
    <t>000297856</t>
  </si>
  <si>
    <t>informacja o przeprowadzonych remontach i modernizacji budynków starszych niż 50 lat (data remontu, czego dotyczył remont, wielkość poniesionych nakładów na remont)</t>
  </si>
  <si>
    <t>RAEZM</t>
  </si>
  <si>
    <t>190062456</t>
  </si>
  <si>
    <t>000295780</t>
  </si>
  <si>
    <t>001202941</t>
  </si>
  <si>
    <t>83-200 Starogard Gdański, ul. Sikorskiego 26</t>
  </si>
  <si>
    <t>192121039</t>
  </si>
  <si>
    <t>000234985</t>
  </si>
  <si>
    <t>191687307</t>
  </si>
  <si>
    <t>83-200 Starogard Gdański, ul. Paderewskiego 11</t>
  </si>
  <si>
    <t>000957880</t>
  </si>
  <si>
    <t>191950489</t>
  </si>
  <si>
    <t>191687260</t>
  </si>
  <si>
    <t>ul. Sobieskiego 6, 83-200 Starogard Gdański</t>
  </si>
  <si>
    <t>000197758</t>
  </si>
  <si>
    <t>192586844</t>
  </si>
  <si>
    <t>Owidz, ul. Szkolna 6, 83-211 Jałowo</t>
  </si>
  <si>
    <t>220033621</t>
  </si>
  <si>
    <t>83-220 Skórcz, ul. Kociewska 7</t>
  </si>
  <si>
    <t>000861618</t>
  </si>
  <si>
    <t>83-200 Starogard Gdański, ul. Hallera 34</t>
  </si>
  <si>
    <t>192997168</t>
  </si>
  <si>
    <t>83-200 Starogard Gd. ul Kościuszki 131</t>
  </si>
  <si>
    <t>192995749</t>
  </si>
  <si>
    <t>Bolesławowo 15, 83-250 Skarszewy</t>
  </si>
  <si>
    <t>000094395</t>
  </si>
  <si>
    <t>000197830</t>
  </si>
  <si>
    <t>191960625</t>
  </si>
  <si>
    <t>Rokocin, ul. Parkowa 4, 
83-200 Starogard Gdański</t>
  </si>
  <si>
    <t xml:space="preserve"> AL. Wojska Polskiego  12 B, 
83-200 STAROGARD GD.</t>
  </si>
  <si>
    <t xml:space="preserve">Szpęgawsk ul. Kasztanowa 23 
83-200 Starogard Gd. </t>
  </si>
  <si>
    <t xml:space="preserve"> ul.Hallera 36
 83-200 Starogard Gd.</t>
  </si>
  <si>
    <t>ul. Sikorskiego 26
83-200 Starogard Gdański</t>
  </si>
  <si>
    <t xml:space="preserve">ul. Chojnicka 70,
83-200 Starogard Gdański </t>
  </si>
  <si>
    <t xml:space="preserve">ul. Grunwaldzka 28,
 83-200 Starogard Gdański, </t>
  </si>
  <si>
    <t>ul. Kanałowa 3, 
83-200 Starogard Gdański</t>
  </si>
  <si>
    <t>wartość
(początkowa)-księgowabrutto</t>
  </si>
  <si>
    <t xml:space="preserve">zabezpieczenia
(znane zabiezpieczenia p-poż i przeciw kradzieżowe)                                       </t>
  </si>
  <si>
    <t>592-163-70-19</t>
  </si>
  <si>
    <t>592-155-60-77</t>
  </si>
  <si>
    <t>8710Z</t>
  </si>
  <si>
    <t>592-15-56-025</t>
  </si>
  <si>
    <t>592-11-94-680</t>
  </si>
  <si>
    <t>8531B</t>
  </si>
  <si>
    <t>592-11-94-705</t>
  </si>
  <si>
    <t>8899Z</t>
  </si>
  <si>
    <t>592-15-70-143</t>
  </si>
  <si>
    <t>8560Z</t>
  </si>
  <si>
    <t>592-161-21-20</t>
  </si>
  <si>
    <t>592-18-78-941</t>
  </si>
  <si>
    <t>592-16-00-826</t>
  </si>
  <si>
    <t>8790Z</t>
  </si>
  <si>
    <t>592-20-46-183</t>
  </si>
  <si>
    <t>8552Z</t>
  </si>
  <si>
    <t>592-18-69-712</t>
  </si>
  <si>
    <t>592-18-58-594</t>
  </si>
  <si>
    <t>8551Z</t>
  </si>
  <si>
    <t>592-11-94-740</t>
  </si>
  <si>
    <t>6920Z</t>
  </si>
  <si>
    <t xml:space="preserve">Zespół Ekonomiczno - Administracyjny Powiatowych Placówek Oświatowych w Starogardzie Gdańskim- brak </t>
  </si>
  <si>
    <t>8532A</t>
  </si>
  <si>
    <t>592-11-94-668</t>
  </si>
  <si>
    <t>592-11-94-711</t>
  </si>
  <si>
    <t>592-16-00-157</t>
  </si>
  <si>
    <t>592-18-68-807</t>
  </si>
  <si>
    <t>13. Zespół Szkół Ekonomicznych w Starogardzie Gdańskim</t>
  </si>
  <si>
    <t>15. Technikum im. gen. Józefa Hallera w Owidzu</t>
  </si>
  <si>
    <t xml:space="preserve">17. I Liceum Ogólnokształcące im. Marii Skłodowskiej - Curie w Starogardzie Gdańskim </t>
  </si>
  <si>
    <t>18. II Liceum Ogólnokształcące im. Ziemi Kociewskiej w Starogardzie Gdańskim</t>
  </si>
  <si>
    <t>592-16-35-411</t>
  </si>
  <si>
    <t>592-11-94-697</t>
  </si>
  <si>
    <t xml:space="preserve">Razem </t>
  </si>
  <si>
    <t xml:space="preserve">Wykaz maszyn i urządzeń </t>
  </si>
  <si>
    <t xml:space="preserve"> Tabela nr 8- wykaz lokalizacji</t>
  </si>
  <si>
    <t>Zespół Szkół Zawodowych im. majora Henryka Dobrzańskiego "Hubala"  w Starogardzie Gdańskim</t>
  </si>
  <si>
    <t>Zespół Szkół Rolniczych Centrum Kształcenia Praktycznego im. Józefa Wybickiego w Bolesławowie</t>
  </si>
  <si>
    <t>Zespół Szkół Zawodowych im. majora Henryka Dobrzańskiego "Hubala" w Starogardzie Gdańskim</t>
  </si>
  <si>
    <t>Dom Pomocy Społecznej im. dra Józefa Marcelego Kopicza w Szpęgawsku</t>
  </si>
  <si>
    <t>4. Dom Pomocy Społecznej im. dra Józefa Marcelego Kopicza w Szpęgawsku</t>
  </si>
  <si>
    <t>20. Zespół Szkół Zawodowych im. majora Henryka Dobrzańskiego "Hubala" w Starogardzie Gdańskim</t>
  </si>
  <si>
    <t>19. Zespół Szkół Rolniczych Centrum Kształcenia Praktycznego im. Józefa Wybickiego w Bolesławowie</t>
  </si>
  <si>
    <t>Zespół Szkół Ponadpodstawowych w Czarnej Wodzie</t>
  </si>
  <si>
    <t>14. Zespół Szkół Ponadpodstawowych w Czarnej Wodzie</t>
  </si>
  <si>
    <t>83-262 Czarna Woda ul. Mickiewicza 1J</t>
  </si>
  <si>
    <t>Zespół Szkół Rolniczych Centrum Kształcenia Zawodowego  im. Józefa Wybickiego                         w Bolesławowie</t>
  </si>
  <si>
    <t>Zespół Szkół Rolniczych Centrum Kształcenia Zawodowego  im. Józefa Wybickiego w Bolesławowie</t>
  </si>
  <si>
    <t>592-18-78-929</t>
  </si>
  <si>
    <t>ul. Mickiewicza 9, 
83-200 Starogard Gdański</t>
  </si>
  <si>
    <t>ul. Mickiewicza 9, 83-200 Starogard Gdański</t>
  </si>
  <si>
    <t>Dom Pomocy Społecznej im. Dr Józefa Marcelego Kopicza w Szpęgawsku</t>
  </si>
  <si>
    <t>8413Z</t>
  </si>
  <si>
    <t>Zespół Szkól Ponadpodstawowych im. Włodzimierza Mykietyna w Skórczu</t>
  </si>
  <si>
    <t>Zespół Szkół Ponadpodstawowych im Włodzimierza Mykietyna w Skórczu</t>
  </si>
  <si>
    <t xml:space="preserve">16. Zespół Szkół Ponadpodstawowych im. Włodzimierza Mykietyna w Skórczu </t>
  </si>
  <si>
    <t xml:space="preserve">Zespół Szkół Ponadpodstawowych im. Włodzimierza Mykietyna w Skórczu </t>
  </si>
  <si>
    <t>5221Z</t>
  </si>
  <si>
    <t>konstrukcja i pokrycie dachu</t>
  </si>
  <si>
    <t>instalacja elektryczna</t>
  </si>
  <si>
    <t>sieć wodno-kanalizacyjna oraz centralnego ogrzewania</t>
  </si>
  <si>
    <t>191686437</t>
  </si>
  <si>
    <t xml:space="preserve">I Liceum Ogólnokształcące im. Marii Skłodowskiej - Curie w Starogardzie Gdańskim w tym dron 5 299,00 zł </t>
  </si>
  <si>
    <t xml:space="preserve">suma ubezpieczenia  </t>
  </si>
  <si>
    <t>rodzaj wartości (księgowa brutto. - KB / odtworzeniowa - O, 
O*- odtworzeniowa podana przez jednostkę
* wartość ustalona przez jednostkę przy przyjęciu środka 
 **  wartość  ustalona przez rzeczoznawcę Zamawiajacego przy przyjęciu środka  )</t>
  </si>
  <si>
    <t xml:space="preserve">Tabela nr 7  - Wykaz maszyn i urządzeń rolniczych  do ubezpieczenia agro casco maszyn </t>
  </si>
  <si>
    <t xml:space="preserve">Suma ubezpieczenia </t>
  </si>
  <si>
    <t>cegła</t>
  </si>
  <si>
    <t>dobry</t>
  </si>
  <si>
    <t>nie dotyczy</t>
  </si>
  <si>
    <t>pustak</t>
  </si>
  <si>
    <t>-</t>
  </si>
  <si>
    <t>Budynek gospodarczy</t>
  </si>
  <si>
    <t>_</t>
  </si>
  <si>
    <t>dostateczny</t>
  </si>
  <si>
    <t>drewno</t>
  </si>
  <si>
    <t>1. Starostwo Powiatowe w Starogardzie Gdańskim</t>
  </si>
  <si>
    <t>7. Specjalny Ośrodek Szkolno - Wychowawczy im. K. Kirejczyka w Starogardzie Gdańskim</t>
  </si>
  <si>
    <t>16. Zespół Szkół Ponadpodstawowych im. Włodzimierza Mykietyna w Skórczu</t>
  </si>
  <si>
    <t>FR010730A5204</t>
  </si>
  <si>
    <t>Rodzaj (osobowy/ ciężarowy/ specjalny)</t>
  </si>
  <si>
    <t>Data ważności badań technicznych</t>
  </si>
  <si>
    <t xml:space="preserve">Suma ubezpieczenia (wartość pojazdu + wyposażenie z VAT)  </t>
  </si>
  <si>
    <t xml:space="preserve">OC </t>
  </si>
  <si>
    <t xml:space="preserve">NNW </t>
  </si>
  <si>
    <t xml:space="preserve">AC </t>
  </si>
  <si>
    <t xml:space="preserve">ASS </t>
  </si>
  <si>
    <t>ZK</t>
  </si>
  <si>
    <t>AUTOALARM</t>
  </si>
  <si>
    <t>wg wykazu Ad.1</t>
  </si>
  <si>
    <t>pełny</t>
  </si>
  <si>
    <t>nd</t>
  </si>
  <si>
    <t xml:space="preserve">Toyota </t>
  </si>
  <si>
    <t xml:space="preserve">Camry Hybrid Prestige </t>
  </si>
  <si>
    <t>JTNB23HK803108063</t>
  </si>
  <si>
    <t>GST 2111A</t>
  </si>
  <si>
    <t>JTNB23HK303107791</t>
  </si>
  <si>
    <t>GST 3111A</t>
  </si>
  <si>
    <t>500BH</t>
  </si>
  <si>
    <t>SWN520BT0005789</t>
  </si>
  <si>
    <t>przyczepka lekka</t>
  </si>
  <si>
    <t>25.07.1996</t>
  </si>
  <si>
    <t>bezterminowo</t>
  </si>
  <si>
    <t>400kg</t>
  </si>
  <si>
    <t xml:space="preserve">Ford </t>
  </si>
  <si>
    <t>Transit Custom</t>
  </si>
  <si>
    <t>WF01XXTTG1LY77324</t>
  </si>
  <si>
    <t>GST90970</t>
  </si>
  <si>
    <t>1995cm3</t>
  </si>
  <si>
    <t>28.12.2020</t>
  </si>
  <si>
    <t>920kg</t>
  </si>
  <si>
    <t>immobilizer, akustyczna sygnalizacja niedomkniętych drzwi przy zdalnym zaryglowywaniu,samoczynne zaryglowanie drzwi</t>
  </si>
  <si>
    <t>GST 40 RH</t>
  </si>
  <si>
    <t>ALARM,ZAMEK CENTRALNY</t>
  </si>
  <si>
    <t>19.03.2024</t>
  </si>
  <si>
    <t>rozszerzony</t>
  </si>
  <si>
    <t>VF1JL000064334590</t>
  </si>
  <si>
    <t>GST80511</t>
  </si>
  <si>
    <t>4. Dom Pomocy Społecznej im. dr Józefa Marcelego Kopicza w Szpęgawsku</t>
  </si>
  <si>
    <t>C-360 3P</t>
  </si>
  <si>
    <t>2502cm3</t>
  </si>
  <si>
    <t>10500kg</t>
  </si>
  <si>
    <t>2886 kg</t>
  </si>
  <si>
    <t>Mercedes - Benz</t>
  </si>
  <si>
    <t>Vito</t>
  </si>
  <si>
    <t>GST AX33</t>
  </si>
  <si>
    <t>1500 kg</t>
  </si>
  <si>
    <t>2940 kg</t>
  </si>
  <si>
    <t>Turneo Curier</t>
  </si>
  <si>
    <t>WFOLXXTACLFT78571</t>
  </si>
  <si>
    <t>GST 40755</t>
  </si>
  <si>
    <t>1560 cm3</t>
  </si>
  <si>
    <t>500 kg</t>
  </si>
  <si>
    <t>1780 kg</t>
  </si>
  <si>
    <t>transit Custom</t>
  </si>
  <si>
    <t>GST 71080</t>
  </si>
  <si>
    <t>1995 cm3</t>
  </si>
  <si>
    <t>2300 kg</t>
  </si>
  <si>
    <t>3190 kg</t>
  </si>
  <si>
    <t>GST 73 AN</t>
  </si>
  <si>
    <t xml:space="preserve">7. Specjalny Ośrodek Szkolno-Wychowawczy im. Kazimierza Kirejczyka w Starogardzie Gdańskim </t>
  </si>
  <si>
    <t xml:space="preserve">RENAULT </t>
  </si>
  <si>
    <t>1044 kg</t>
  </si>
  <si>
    <t>alarm antywłamaniowy, monitoring, garaż</t>
  </si>
  <si>
    <t>VOLKSWAGEN/AMZ-KUTNO</t>
  </si>
  <si>
    <t>Kombi 2,0 TDI</t>
  </si>
  <si>
    <t>1064 kg</t>
  </si>
  <si>
    <t xml:space="preserve">3000 kg </t>
  </si>
  <si>
    <t>ALARM</t>
  </si>
  <si>
    <t>10. Powiatowy Urząd Pracy w Starogardzie Gdańskim</t>
  </si>
  <si>
    <t>999,00 cm³</t>
  </si>
  <si>
    <t>1146 kg</t>
  </si>
  <si>
    <t>1690 kg</t>
  </si>
  <si>
    <t>immobilizer, system alarmowy</t>
  </si>
  <si>
    <t>GST 13077</t>
  </si>
  <si>
    <t>3500 kg</t>
  </si>
  <si>
    <t>centralny zamek na pilota</t>
  </si>
  <si>
    <t>18.03.2024</t>
  </si>
  <si>
    <t>specjalny  (zamiatarka wolnobieżna)</t>
  </si>
  <si>
    <t>TEKNAMOTOR</t>
  </si>
  <si>
    <t>GST 50PE</t>
  </si>
  <si>
    <t>przyczepa specjalna</t>
  </si>
  <si>
    <t>1000 kg</t>
  </si>
  <si>
    <t>UNDK 75</t>
  </si>
  <si>
    <t>GST 90 KN</t>
  </si>
  <si>
    <t>Niewiadow</t>
  </si>
  <si>
    <t>GST 95KN</t>
  </si>
  <si>
    <t>przyczepa uniwersalna</t>
  </si>
  <si>
    <t>PRONAR</t>
  </si>
  <si>
    <t>GST 40JN</t>
  </si>
  <si>
    <t>b/n</t>
  </si>
  <si>
    <t>remonter</t>
  </si>
  <si>
    <t>GST 60222</t>
  </si>
  <si>
    <t>zamiatarka elewatorowa</t>
  </si>
  <si>
    <t>1044 km</t>
  </si>
  <si>
    <t>2760 km</t>
  </si>
  <si>
    <t>centralny zamek , immobiliser</t>
  </si>
  <si>
    <t>16. Zespół Szkół Ponadpodstawowych im. Włodziemierza Mykietyna w Skórczu</t>
  </si>
  <si>
    <t>T4</t>
  </si>
  <si>
    <t>osobow</t>
  </si>
  <si>
    <t>MasseyFerguson</t>
  </si>
  <si>
    <t>_070074</t>
  </si>
  <si>
    <t>Autosan D55</t>
  </si>
  <si>
    <t>_059422</t>
  </si>
  <si>
    <t>_059729</t>
  </si>
  <si>
    <t>T040</t>
  </si>
  <si>
    <t>01432_</t>
  </si>
  <si>
    <t>DeutzFahr TT44</t>
  </si>
  <si>
    <t>6165 Agrotron</t>
  </si>
  <si>
    <t>WSXCA70200LD50387</t>
  </si>
  <si>
    <t>GST 9P03</t>
  </si>
  <si>
    <t>03-03-2024</t>
  </si>
  <si>
    <t>Deutzfahr05S</t>
  </si>
  <si>
    <t>Agrokid 230</t>
  </si>
  <si>
    <t>ZKDAK202V0MD50356</t>
  </si>
  <si>
    <t>GST 9P13</t>
  </si>
  <si>
    <t>SZB6532XXK1X09713</t>
  </si>
  <si>
    <t>GST 9N03</t>
  </si>
  <si>
    <t>Przyczepa rolnicza</t>
  </si>
  <si>
    <t>SZB6532XXK1X09716</t>
  </si>
  <si>
    <t>GST 9N04</t>
  </si>
  <si>
    <t>SZB6540XXK1X01849</t>
  </si>
  <si>
    <t>GST 9N08</t>
  </si>
  <si>
    <t>02-03-2024</t>
  </si>
  <si>
    <t>Przyczeopa ciężarowa</t>
  </si>
  <si>
    <t>2003XL Pullman V2</t>
  </si>
  <si>
    <t>VKD20018VJP000955</t>
  </si>
  <si>
    <t>GST 7P97</t>
  </si>
  <si>
    <t>przyczepa do przewozu zwierząt</t>
  </si>
  <si>
    <t xml:space="preserve">Feresin </t>
  </si>
  <si>
    <t>7.30C</t>
  </si>
  <si>
    <t xml:space="preserve">ładowarka </t>
  </si>
  <si>
    <t>Kia</t>
  </si>
  <si>
    <t>Rio</t>
  </si>
  <si>
    <t>KNADB517AN6632036</t>
  </si>
  <si>
    <t>GST2836A</t>
  </si>
  <si>
    <t>osobowy do nauki jazdy</t>
  </si>
  <si>
    <t>26.01.2022</t>
  </si>
  <si>
    <t>"L"</t>
  </si>
  <si>
    <t xml:space="preserve">NAZWA JEDNOSTKI </t>
  </si>
  <si>
    <t>Lokal mieszkalny nr 3 w budynku wielorodzinnym</t>
  </si>
  <si>
    <t>mieszkalny</t>
  </si>
  <si>
    <t xml:space="preserve"> ~ koniec XIX wieku</t>
  </si>
  <si>
    <t>ul. Parkowa 4/3, Owidz, 83-211 Jabłowo</t>
  </si>
  <si>
    <t>drewniany</t>
  </si>
  <si>
    <t>drewniana / papa</t>
  </si>
  <si>
    <t>2010 - częściowa wymiana stolarki okiennej; 2011 - wym. inst. elekt., wymiana części podłóg, wymiana stolarki okiennej, remont instal. kanal.; 2012 - przemurowanie kominów</t>
  </si>
  <si>
    <t>okna - dobry                   drzwi - dostateczny</t>
  </si>
  <si>
    <t>Lokal mieszkalny nr 5 w budynku wielorodzinnym</t>
  </si>
  <si>
    <t>brak danych</t>
  </si>
  <si>
    <t>ul. Szkolna 12/5, Owidz, 83-211 Jabłowo</t>
  </si>
  <si>
    <t>drewniana / eternit</t>
  </si>
  <si>
    <t>2010 - wymiana instalacji elektrycznej, okładziny ścian z płyt gipsowych, montaż pieca c.o. i wykonanie instalacji c.o.</t>
  </si>
  <si>
    <t xml:space="preserve">dobry </t>
  </si>
  <si>
    <t>Lokal mieszkalny nr 2 w budynku wielorodzinnym</t>
  </si>
  <si>
    <t>83-250 Bolesławowo 5/2</t>
  </si>
  <si>
    <t>2011- wymiana przyłącza wodociągowego; 2012 - wymiana podłogi (1 pom.), wymiana wewnętrznej instalacji elektrycznej</t>
  </si>
  <si>
    <t>częściowo</t>
  </si>
  <si>
    <t xml:space="preserve">Budynek gospodarczy - w udziale 197/1000 </t>
  </si>
  <si>
    <t>gospodarczy</t>
  </si>
  <si>
    <t>Lokal mieszkalny nr 3 w budynku wielorodzinnym + budynek gospodarczy</t>
  </si>
  <si>
    <t>83-250 Bolesławowo 7/3</t>
  </si>
  <si>
    <t>drewniane                               (nad piwnicą - ceramiczny)</t>
  </si>
  <si>
    <t>2016 - wymiana pokrycia dachowego, rynien, rur spustowych</t>
  </si>
  <si>
    <t>Lokale mieszkalne nr 12,22,28 -budynek wielorodzinny</t>
  </si>
  <si>
    <t>ul.Ściegiennego 9, 83-200 Starogard Gd.</t>
  </si>
  <si>
    <t>żelbet</t>
  </si>
  <si>
    <t>żelbet / papa</t>
  </si>
  <si>
    <t>Lokal mieszkalny nr 18 - budynek wielorodzinny</t>
  </si>
  <si>
    <t>Budynek garażowy</t>
  </si>
  <si>
    <t xml:space="preserve"> 6 garaży</t>
  </si>
  <si>
    <t xml:space="preserve"> ~ lata 70 XX wieku</t>
  </si>
  <si>
    <t>ul.Kościuszki 17, 83-200 Starogard Gd.</t>
  </si>
  <si>
    <t>betonowy / papa</t>
  </si>
  <si>
    <t>Budynek biurowy                                                    (Starostwo Powiatowe)</t>
  </si>
  <si>
    <t>administracyjny</t>
  </si>
  <si>
    <t>gaśnice (19szt), hydranty (5szt), okna oddymiające, instalacja alarmowa i p.poż., dozór pracowniczy całodobowy, dozór agencji ochrony, system monitoringu</t>
  </si>
  <si>
    <t>betonowe</t>
  </si>
  <si>
    <t>konstrukcja dachu ramowa żelbetowa / dachówka</t>
  </si>
  <si>
    <t xml:space="preserve">2000-2001 - przebudowa (zmiana sposobu użytkowania budynku produkcyjnego na administracyjny)         2019 - termomodernizacja budynku: wymiana stolarki okiennej, docieplenie stropodachu, wymiana oświetlenia na ledowe, wymiana części grzejników                                </t>
  </si>
  <si>
    <t xml:space="preserve">Budynek biurowy                      </t>
  </si>
  <si>
    <t xml:space="preserve">~ I połowa XX wieku </t>
  </si>
  <si>
    <t>gaśnice (2szt.), instalacja alarmowa</t>
  </si>
  <si>
    <t>ul.Kościuszki 17A, 83-200 Starogard Gd.</t>
  </si>
  <si>
    <t>drewniana / dachówka</t>
  </si>
  <si>
    <t>2005 - przebudowa (zmiana sposobu użytkowania budynku portierni na administracyjny)</t>
  </si>
  <si>
    <t>Budynek biurowy</t>
  </si>
  <si>
    <t>kraty w oknach, rolety zewnętrzne - parter, instalacja alarmowa, monitoring</t>
  </si>
  <si>
    <t>ul.Kościuszki 13, 83-200 Starogard Gd.</t>
  </si>
  <si>
    <t>ceramiczne (Kleina)</t>
  </si>
  <si>
    <t>stropodach - płyta Kleina / papa</t>
  </si>
  <si>
    <t xml:space="preserve"> ~ 2005 - przebudowa</t>
  </si>
  <si>
    <t>Budynek biurowy + komin przemysłowy (nieczynny)</t>
  </si>
  <si>
    <t>kraty w oknach, rolety zewnętrzne-parter, alarm, monitoring</t>
  </si>
  <si>
    <t>ceramiczny (Kleina)</t>
  </si>
  <si>
    <t>2008 - przebudowa (zmiana sposobu użytkowania budynku stolarni i kuźni na  administracyjny)</t>
  </si>
  <si>
    <t>Budynek  biurowy</t>
  </si>
  <si>
    <t>parter - administracja     piętro - placówka opiekuńczo-wych.</t>
  </si>
  <si>
    <t xml:space="preserve">cegła </t>
  </si>
  <si>
    <t>stropodach drewniany / papa</t>
  </si>
  <si>
    <t>2008 - przebudowa (zmiana sposobu użytkowania budynku warsztatowego na   administracyjny)</t>
  </si>
  <si>
    <t>Ogrodzenie</t>
  </si>
  <si>
    <t>ul. Kościuszki 13, 83-200 Starogard Gd.</t>
  </si>
  <si>
    <t>Parking przed budynkiem Starostwa</t>
  </si>
  <si>
    <t>ul. Kościuszki 17, 83-200 Starogard Gd.</t>
  </si>
  <si>
    <t>Budynek mieszkalny wielorodzinny</t>
  </si>
  <si>
    <t>okres międzywojenny XX w.</t>
  </si>
  <si>
    <t xml:space="preserve">  -</t>
  </si>
  <si>
    <t>drewniane</t>
  </si>
  <si>
    <t xml:space="preserve">2011 - wymiana podłogi na strychu, docieplenie stropodachu; 2012 - docieplenie ścian zewnętrznych, wymiana obróbek blacharskich, rynien, rur spust.; 2013 - przemurowanie kominów; wymiana stolarki okiennej - kl. schodowa; przestawienie pieca (1 lokal) </t>
  </si>
  <si>
    <t>okna - dobry,                      drzwi - dostateczny</t>
  </si>
  <si>
    <t>Nawierzchnia Traktu Izaaka Goldfarba (ul. Mostowej) na odcinku od ul. Kościuszki do narożnika budynku przy ul. Chojnickiej 17a z przyległymi placami i oświetleniem ulicznym (1 słup oświetl.)</t>
  </si>
  <si>
    <t>Trakt Izaaka Goldfarba, 83-200 Starogard Gd.</t>
  </si>
  <si>
    <t>Budynek byłej kotłowni</t>
  </si>
  <si>
    <t>bazy transportowo-eksploatacyjna (garaż)</t>
  </si>
  <si>
    <t>ul. Parkowa 2, Owidz, 83-211 Jabłowo</t>
  </si>
  <si>
    <t>żelbetowy</t>
  </si>
  <si>
    <t>żelbetowa / papa</t>
  </si>
  <si>
    <t>oczyszczalnia ścieków typu "Sebiofikon" (oczyszczalnia kontenerowa)</t>
  </si>
  <si>
    <t>oczyszczalnia</t>
  </si>
  <si>
    <t>~ 1995</t>
  </si>
  <si>
    <t xml:space="preserve">Bolesławowo dz. 91/4; gm. Skarszewy </t>
  </si>
  <si>
    <t>Szambo - zbiornik V50</t>
  </si>
  <si>
    <t>szambo</t>
  </si>
  <si>
    <t>garaże</t>
  </si>
  <si>
    <t>koniec XIX wieku</t>
  </si>
  <si>
    <t>ul. Parkowa 5, Owidz, 83-211 Jabłowo</t>
  </si>
  <si>
    <t>garaż</t>
  </si>
  <si>
    <t>ul. Parkowa 5, ul. Parkowa 5, 83-211 Jabłowo</t>
  </si>
  <si>
    <t xml:space="preserve">Budynek mieszkalno-usługowy -              (udział w nieruchomości wspólnej  149/1000; mieszkanie nr 1 - 45,92m2, mieszkanie nr 4 - 34,84m2) </t>
  </si>
  <si>
    <t>mieszkalno - usługowy</t>
  </si>
  <si>
    <t>~1900</t>
  </si>
  <si>
    <t>ul. Hallera 22, 83-200 Starogard Gd.</t>
  </si>
  <si>
    <t>drewniane                              (nad piwnicą - ceramiczny)</t>
  </si>
  <si>
    <t>2005 - wymiana instalacji gazowej; 2005÷2014 wymiana stolarki okiennej i drzwi wejściowych;  2007 - wymiana inst. elektr.-kl. schodowa i piwnica, wymiana głównego zasilania i skrzynki licznikowej.; 2013÷2014 - wymiana pokrycia dachowego, opierzeń blacharskich, rynien, rur spust.</t>
  </si>
  <si>
    <t xml:space="preserve">Hala produkcyjna </t>
  </si>
  <si>
    <t>magazynowy</t>
  </si>
  <si>
    <t>~ 1985</t>
  </si>
  <si>
    <t>ul. Zielona 2A, 83-220 Skórcz</t>
  </si>
  <si>
    <t>gazobeton</t>
  </si>
  <si>
    <t xml:space="preserve">żelbetowy </t>
  </si>
  <si>
    <t>żelbetowy / papa</t>
  </si>
  <si>
    <t xml:space="preserve">dostateczny </t>
  </si>
  <si>
    <t>Instalacja energetyczna</t>
  </si>
  <si>
    <t>Nawierzchnia utwardzona</t>
  </si>
  <si>
    <t>Linia energetyczna (napowietrzna na słupach betonowych dł. 280 m)</t>
  </si>
  <si>
    <t>Kamionna, gm. Czarna Woda</t>
  </si>
  <si>
    <t>260 mb</t>
  </si>
  <si>
    <t>Budynek biurowo-socjalny</t>
  </si>
  <si>
    <t xml:space="preserve">Budynki byłego tartaku </t>
  </si>
  <si>
    <t>ochrona doraźna - patrol interwencyjny (dwa razy w tygodniu)</t>
  </si>
  <si>
    <t>ul. Przemysłowa 2, 83-243 Szlachta</t>
  </si>
  <si>
    <t xml:space="preserve">brak danych </t>
  </si>
  <si>
    <t>Budynek stolarni</t>
  </si>
  <si>
    <t>cegła biała</t>
  </si>
  <si>
    <t>drewniana / brak</t>
  </si>
  <si>
    <t>Hala główna z kotłownia</t>
  </si>
  <si>
    <t>część murowana i część drewniana</t>
  </si>
  <si>
    <t>drewniana / papa,                   w części blacha trapezowa</t>
  </si>
  <si>
    <t>Budynek warsztatu mechanicznego</t>
  </si>
  <si>
    <t>dostateczny/ brak drzwi wejściowych</t>
  </si>
  <si>
    <t>Budynek garaży</t>
  </si>
  <si>
    <t>Budynek portierni</t>
  </si>
  <si>
    <t>Budynek magazynu olei</t>
  </si>
  <si>
    <t>Budynek pilarzy</t>
  </si>
  <si>
    <t>Budynek hydroforni</t>
  </si>
  <si>
    <t>Budynek WC</t>
  </si>
  <si>
    <t xml:space="preserve">Mury po suszarni </t>
  </si>
  <si>
    <t>zły</t>
  </si>
  <si>
    <t>Budynek mieszkalny – 2 kondygnacyjny, czterorodzinny</t>
  </si>
  <si>
    <t>Lata 70-te XX w</t>
  </si>
  <si>
    <t>ul. Przemysłowa 3, 83-243 Szlachta</t>
  </si>
  <si>
    <t>żelbetowe lane</t>
  </si>
  <si>
    <t>drewniana/eternit-płyta falista azbestowa</t>
  </si>
  <si>
    <t>wodna, kanalizacyjna – dostateczna, centralne ogrzewanie – brak  piece kaflowe</t>
  </si>
  <si>
    <t>2+poddasze nie użytkowe</t>
  </si>
  <si>
    <t>Budynek  gospodarczy murowany</t>
  </si>
  <si>
    <t>bloczki betonu komórkowego, wewnętrzne drewniane</t>
  </si>
  <si>
    <t>drewniana/blacha</t>
  </si>
  <si>
    <t>Budynek gospodarczy drewniany</t>
  </si>
  <si>
    <t>bloczki betonu komórkowego/drewniane</t>
  </si>
  <si>
    <t>drewniana/dachówka cementowa</t>
  </si>
  <si>
    <t>Budynek magazynowy nr 576</t>
  </si>
  <si>
    <t>ul. Leśna 2, 83-220 Skórcz</t>
  </si>
  <si>
    <t>bloczki gazobetonowe</t>
  </si>
  <si>
    <t>stalowa/blacha falista</t>
  </si>
  <si>
    <t>Budynek kotłowni z częścią soc-adm. Nr 603</t>
  </si>
  <si>
    <t>czerwona cegła</t>
  </si>
  <si>
    <t>żelbetowe</t>
  </si>
  <si>
    <t>żelbetowy / papa  - nad części soc.-adm. stalowa/blacha – nad kotłownią</t>
  </si>
  <si>
    <t>część soc-adm -2  kotłownia -1</t>
  </si>
  <si>
    <t>Budynek  magazynowy nr 638</t>
  </si>
  <si>
    <t>Stalowa-blacha falista i papa</t>
  </si>
  <si>
    <t>Wod.-Dost., kan. brak</t>
  </si>
  <si>
    <t>Budynek portierni, garażowy nr 618</t>
  </si>
  <si>
    <t xml:space="preserve">              nie dotyczy</t>
  </si>
  <si>
    <t>Budynek po dawnej OSP (remiza, magazyn) nr 622</t>
  </si>
  <si>
    <t>Lata 30-te XX w</t>
  </si>
  <si>
    <t>drewniana/dachówka</t>
  </si>
  <si>
    <t>Budynek o konstrukcji drewnianej (biurowo-adm., socjalny) nr 631</t>
  </si>
  <si>
    <t>drewniana/papa</t>
  </si>
  <si>
    <t>Budynek murowany gospodarczy nr 659</t>
  </si>
  <si>
    <t>Budynek po dawnej hali traków nr 680</t>
  </si>
  <si>
    <t>drewno/ papa</t>
  </si>
  <si>
    <t>Budynek garażowy (gosp.mag.) nr 701</t>
  </si>
  <si>
    <t>Komin obok budynku kotłowni</t>
  </si>
  <si>
    <t>komin stalowy, fundament żelbetowy</t>
  </si>
  <si>
    <t xml:space="preserve">h=20m, </t>
  </si>
  <si>
    <t>budynek mieszkalny</t>
  </si>
  <si>
    <t xml:space="preserve">nie </t>
  </si>
  <si>
    <t>Rokocin, ul. Parkowa 4
83-200 Starogard Gdański</t>
  </si>
  <si>
    <t xml:space="preserve">drewno </t>
  </si>
  <si>
    <t>konstrukcja - drewno
pokrycie - blachodachówka</t>
  </si>
  <si>
    <t xml:space="preserve">naprawa elewacji i remont wejścia (2013) - 43 400,00 zł, remont podjazdu (2012) - 253 266,04 zł, remont dachu (2011) - 27 000,00 zł, przebudowa łazienki i remont innej części dachu (2010) - 95 800,00 zł, przebudowa budynku w celu uzyskania standardów  (2009) - 576 152,72 zł, bierzące remonty dachu, przebudowa drogi przeciwpożarowej (2015) - 390 000,00 zł, remont komina i elewacji (2016) - 11 029,00 zł, remont pomieszczenia szatni pracowników, remont pomieszczenia magazynowego (2017) - 58 573,27 zł, </t>
  </si>
  <si>
    <t>tak
(winda towarowa)</t>
  </si>
  <si>
    <t>Rokocin, ul. Parkowa 5
83-200 Starogard Gdański</t>
  </si>
  <si>
    <t>warstwowe cegła + gazobeton</t>
  </si>
  <si>
    <t>tak (częściowo)</t>
  </si>
  <si>
    <t>ul. Pawia 4,
83-200 Starogard Gdański</t>
  </si>
  <si>
    <t>budynek mieszkalny "Niezapominajka"</t>
  </si>
  <si>
    <t>budynek gospodarczy</t>
  </si>
  <si>
    <t>konstrukcja - drewno
pokrycie - eternit</t>
  </si>
  <si>
    <t>chlewnia</t>
  </si>
  <si>
    <t>konstrukcja - drewno
pokrycie - papa</t>
  </si>
  <si>
    <t>instalacja gazowa 
zewnętrzna i wewnętrzna</t>
  </si>
  <si>
    <t>mała architektura 
obiektu "Mały Dom"</t>
  </si>
  <si>
    <t>rekreacja/wypoczynek</t>
  </si>
  <si>
    <t>oczyszczalnia bioclere</t>
  </si>
  <si>
    <t>oczyszczalnia ścieków</t>
  </si>
  <si>
    <t xml:space="preserve">NIE </t>
  </si>
  <si>
    <t xml:space="preserve">Starostwo Powiatowe  </t>
  </si>
  <si>
    <t xml:space="preserve">TAK </t>
  </si>
  <si>
    <t xml:space="preserve">TAK - ogrodzenie, ochrona – przejazdy 2 x w tygodniu, odłączone media, stan techniczny dostateczny, planowany do  przekazania innemu podmiotowi </t>
  </si>
  <si>
    <t xml:space="preserve">NIE DOTYCZY </t>
  </si>
  <si>
    <t xml:space="preserve">TAK  Instalacja fotowoltaiczna na budynku przy ul. Kościuszki13 w Starogardzie Gdańskim  Suma ubezpieczeniowa 80.279,10 zł. Data montażu 06.03.2022. Gwarancja na 240 m-cy tj. 20 lat. Przeglądy instalacji elektr. co 5 lat. </t>
  </si>
  <si>
    <t>TAK Remont schodów i wejścia głównego do budynku Starostwa Powiatowego przy ul. Kościuszki 17 w Starogardzie Gdańskim</t>
  </si>
  <si>
    <t xml:space="preserve">Własność: Powiat Starogardzki </t>
  </si>
  <si>
    <t xml:space="preserve">Własność Skarbu Państwa </t>
  </si>
  <si>
    <t>Monitor Iiyama 24</t>
  </si>
  <si>
    <t xml:space="preserve">Monitor Iiyama 28 </t>
  </si>
  <si>
    <t>Monitor NEC 40``</t>
  </si>
  <si>
    <t>Monitor Lenovo T22i-10</t>
  </si>
  <si>
    <t>Monitor HP VH22</t>
  </si>
  <si>
    <t>Drukarka HP M401 dn</t>
  </si>
  <si>
    <t>Drukarka wielkoformatowa ColorWave 3500</t>
  </si>
  <si>
    <t>Drukarka OKI B432</t>
  </si>
  <si>
    <t>Drukarka HPI M401 dn</t>
  </si>
  <si>
    <t>Skaner Epson WorkForce DS.-60000N A3</t>
  </si>
  <si>
    <t xml:space="preserve">Zestaw komputerowy HP ProDesk600 G4 </t>
  </si>
  <si>
    <t xml:space="preserve">Zestaw komputerowy ASUS ebox z zasilaczem, kablem i adapterem </t>
  </si>
  <si>
    <t>Kserokopiarka Canon IR 1133</t>
  </si>
  <si>
    <t>Kopiarka Develop ineo+ 284e</t>
  </si>
  <si>
    <t>Kopiarka Konica Minolta Bizhub 224e</t>
  </si>
  <si>
    <t>Mikrofon Saramonic zestaw bezprzewodowy nadajnik odbiornik</t>
  </si>
  <si>
    <t>Telewizor 43 Samsung UE43RU7172UXXH</t>
  </si>
  <si>
    <t>Drukarka Epson Eco Tank L120</t>
  </si>
  <si>
    <t>Drukarka Epson Eco Tank L160</t>
  </si>
  <si>
    <t>Niszczarka Rexel Auto 130 X P-4</t>
  </si>
  <si>
    <t>Niszczarka Rexel Auto 130 X N</t>
  </si>
  <si>
    <t xml:space="preserve">Niszczarka kobra </t>
  </si>
  <si>
    <t xml:space="preserve">Niszczarka Rexel Auto </t>
  </si>
  <si>
    <t>16.032021</t>
  </si>
  <si>
    <t>Skaner dokumentowy Fujitsu FI-7260</t>
  </si>
  <si>
    <t>Stacja dokująca HP USB-C Dock G5</t>
  </si>
  <si>
    <t xml:space="preserve">Drukarka HP M425 </t>
  </si>
  <si>
    <t>Drukarka Epson Eco Tank L6290</t>
  </si>
  <si>
    <t>UPS Fujitsu PY OnLine 5VA R/T 3U</t>
  </si>
  <si>
    <t>Niszczarka Rexel Auto 130X p-4</t>
  </si>
  <si>
    <t xml:space="preserve">Niszczarka Rexel </t>
  </si>
  <si>
    <t>Niszczarka Rexel AutoFeed+</t>
  </si>
  <si>
    <t>Niszczarka Kobra +CC4 ES</t>
  </si>
  <si>
    <t>Niszczarka rexel AutoFeed+</t>
  </si>
  <si>
    <t>Pompa zanurzeniowa Nautilus</t>
  </si>
  <si>
    <t>Elektroniczny dyspozytor kluczy</t>
  </si>
  <si>
    <t>Fortgate 40F</t>
  </si>
  <si>
    <t>Fortgate 80F</t>
  </si>
  <si>
    <t>Biblioteka taśmowa</t>
  </si>
  <si>
    <t xml:space="preserve">Skaner Avision AD130 </t>
  </si>
  <si>
    <t>Kopiarka Konica Minolta Bizhub 223</t>
  </si>
  <si>
    <t>Drukarka  HP M401 dne</t>
  </si>
  <si>
    <t>Drukarka HP M425 dw</t>
  </si>
  <si>
    <t>Drukarka HP M425 dn</t>
  </si>
  <si>
    <t>Telewizor UE75AU7192 UHD 4K</t>
  </si>
  <si>
    <t xml:space="preserve">Stacja robocza </t>
  </si>
  <si>
    <t>Aparat bezprzewodowy  Panasonic KX-TG2511 PDT</t>
  </si>
  <si>
    <t>Obiektyw Nikon Nikkor 18</t>
  </si>
  <si>
    <t>Defibrylator Philips HeartStart model FRx - zestaw</t>
  </si>
  <si>
    <t>Defibrylator Philips HeartStart FRx - zestaw</t>
  </si>
  <si>
    <t>Samsung Galaxy S 10 Lite, im. 352688113389064</t>
  </si>
  <si>
    <t xml:space="preserve">Samsung Galaxy S 10e, im. 351585110271298 </t>
  </si>
  <si>
    <t>LG K30, im. 356679100906321</t>
  </si>
  <si>
    <t>Motorola Moto G7 power, im.359517094298478</t>
  </si>
  <si>
    <t>LG K30, im. 356679100348490</t>
  </si>
  <si>
    <t>LG K40, im. 353615103079917</t>
  </si>
  <si>
    <t>LG K30, im. 356679100322545</t>
  </si>
  <si>
    <t>LG K30, im. 356679100531871</t>
  </si>
  <si>
    <t>LG K30, im. 356679100524439</t>
  </si>
  <si>
    <t>LG K30, im. 356679100331520</t>
  </si>
  <si>
    <t>Nokia 3.1, im. 358986096580632</t>
  </si>
  <si>
    <t>Samsung Galaxy S 9, im. 356204100599941</t>
  </si>
  <si>
    <t>Nokia 3.1, im. 358986095667604</t>
  </si>
  <si>
    <t>Nokia 3.1, im. 358986096558596</t>
  </si>
  <si>
    <t>Huawei P20 lite, 861754046652400</t>
  </si>
  <si>
    <t>samsung Galaxy S 8, im. 352802105917291</t>
  </si>
  <si>
    <t>Huawei P20 Pro, 862454044665806</t>
  </si>
  <si>
    <t>Huawei P20 Pro, 862454044673149</t>
  </si>
  <si>
    <t>Tablet Lenovo TAB M10</t>
  </si>
  <si>
    <t xml:space="preserve">Defibrylator Philips </t>
  </si>
  <si>
    <t>Notebook HP 250</t>
  </si>
  <si>
    <t>Notebook HP 450</t>
  </si>
  <si>
    <t>Elektroniczny system do pomiaru temperatury</t>
  </si>
  <si>
    <t>Notebook HP 855</t>
  </si>
  <si>
    <t>Notebook Fujitsu  A359</t>
  </si>
  <si>
    <t>SAMSUNG GALAXY S20, im 358558823837930 (niebieski0</t>
  </si>
  <si>
    <t>SAMSUNG GALAXY S20, im 350110411183091 (szary)</t>
  </si>
  <si>
    <t>SAMSUNG GALAXY S20, im 350110411191284 (szary)</t>
  </si>
  <si>
    <t>SAMSUNG GALAXY S20, im 356007117993118 (niebieski)</t>
  </si>
  <si>
    <t>Xiaomi Redmi 9AT , 861422052031717 (szary)</t>
  </si>
  <si>
    <t>LGK22, 355898114115890 (tytan)</t>
  </si>
  <si>
    <t>xiaomi Redmi Note 10Pro 128GB , 866727055005954</t>
  </si>
  <si>
    <t>SAMSUNG GALAXY S20FE, im356660712739227(niebieski)</t>
  </si>
  <si>
    <t>SAMSUNG GALAXY S21 5G 128 GB, im 355320542880607 (fioletowy)</t>
  </si>
  <si>
    <t>Samsung GALAXY S20 FE, im 357107764547974 (niebieski)</t>
  </si>
  <si>
    <t>Samsung GALAXY S20 FE, im 357107764543502 (niebieski)</t>
  </si>
  <si>
    <t>Xiaomi Redmi 9AT , 866470053396287 (czarny)</t>
  </si>
  <si>
    <t>Defibrylator Philips Frx Standard</t>
  </si>
  <si>
    <t>Telefon Realme 8 5G Niebieski</t>
  </si>
  <si>
    <t>Telefon Samsung Galaxy S21+5G 128 GB</t>
  </si>
  <si>
    <t>Telefon Oppo Reno 6 Pro 5G</t>
  </si>
  <si>
    <t>Telefon Samsung Galaxy S22+5G 8/128 GB</t>
  </si>
  <si>
    <t>Telefon Apple iPhone 13 Pro 128 GB</t>
  </si>
  <si>
    <t xml:space="preserve"> Telefon Samsung Galaxy S22 Ultra w obud. Teren.</t>
  </si>
  <si>
    <t>Telefon Samsung Galaxy S22 5G8/128GB Różowy</t>
  </si>
  <si>
    <t>Telefon Samsung Galaxy S22 5G 8/128 GB Czarny</t>
  </si>
  <si>
    <t>Telefon Samsung Galaxy A 14 4/66 GB czarny</t>
  </si>
  <si>
    <t>Telefon Xiaomi Redmi Note 12 s 8/256 GB czarny</t>
  </si>
  <si>
    <t>Telefon Galaxy S23 5G 8/256 GB czarny</t>
  </si>
  <si>
    <t>Telefon Samsung Galaxy A 04s 3/32 GB Czarny</t>
  </si>
  <si>
    <t>Mienie będące w posiadaniu (użytkowane) na podstawie umów najmu, dzierżawy, użytkowania, leasingu lub umów pokrewnych</t>
  </si>
  <si>
    <t>Ad. 1                                                                                                                                                      Škoda Superb Sedan GST 35111:Elegance 2.0 TDI CR DPF/125 kW (170 KM) Start-Stop DSG – rok modelowy 2015, rok produkcji 2015</t>
  </si>
  <si>
    <t xml:space="preserve">Wyposażenie dodatkowe:                  
a) asystent parkowania,
b) podgrzewana szyba przednia,
c) dywaniki,
d) system nawigacji satelitarnej AMUNDSEN+ (2DIN, CD, SD, MP3) z wyświetlaczem MAXI-DOT i mapą Europy zachodniej, dwie anteny,
e) Sound System (10 głośników, cyfrowy korektor),
f) przygotowanie pod telefon GSM II (Bluetooth) dla nawigacji AMUNDSEN+ z wyświetlaczem MAXI-DOT,
g) stalowe koło zapasowe,
h) SUNSET – tylne szyby o wyższym stopniu przyciemnienia,
i) obręcze kół ze stopów lekkich TRIFID 7,5Jx17” – 4 szt.,
j) lakier czarny metalizowany/perłowy,
k) standardowe wnętrze Elegance w kolorze ciemnym.
                                  </t>
  </si>
  <si>
    <t>Dźwig osobowy, hydrauliczny</t>
  </si>
  <si>
    <t>LP-216/15-H</t>
  </si>
  <si>
    <t>Udźwig 630 kg</t>
  </si>
  <si>
    <t xml:space="preserve">LIFTPROJEKT Inżynieria Dźwigowa </t>
  </si>
  <si>
    <t>uL. Kościuszki 17 83-200 Starogard Gdański</t>
  </si>
  <si>
    <t>Zestaw szlabanu WIL-4</t>
  </si>
  <si>
    <t>R00018850MM11/11</t>
  </si>
  <si>
    <t>Moc pobierana 180 W</t>
  </si>
  <si>
    <t>NICE Polska                    Sp. z o.o.</t>
  </si>
  <si>
    <t>Agregat prądotwórczy typ AKSA APD91A                Wyposażenie dodatkowe: SZR (samoczynne załączenie rezerwy), bateria dławików nr fabr. KM /350/2019</t>
  </si>
  <si>
    <t xml:space="preserve">Y18028329 </t>
  </si>
  <si>
    <t>Moc 82 kVA/66kW</t>
  </si>
  <si>
    <t>AKSA Turcja</t>
  </si>
  <si>
    <t>uL. Kościuszki 17                                                 83-200 Starogard Gdański</t>
  </si>
  <si>
    <t>TAK Remont obiektu "CHLEWNIA" w 2023 i adaptacja na budynek Terapii Zajęciowej przy DPS Rokocin.</t>
  </si>
  <si>
    <t>budynek mieszkalny "Pałac"</t>
  </si>
  <si>
    <t>XIX wiek</t>
  </si>
  <si>
    <t>budynek mieszkalny 
"Mały Dom"</t>
  </si>
  <si>
    <t>budynek mieszkalny z zapleczem i garażem "LaGuardia"</t>
  </si>
  <si>
    <t xml:space="preserve">budynek gospodarczy </t>
  </si>
  <si>
    <t>Prace remontowe - adaptacja na budynek terapii zajęciowej</t>
  </si>
  <si>
    <t>12 gaśnic proszkowych, hydranty wewnętrzne 3 szt., instalacja odgromowa, system przeciwpożarowy, monitoring p.poż - sygnał do sptraży pożarnej, klapy odymiające, system telewizji dozorowej CCTV, dozór pracowniczy (całodobowa opieka nad mieszkańcami DPS)</t>
  </si>
  <si>
    <t>piwnica/parter - ceramika
parter/piętra - drewno</t>
  </si>
  <si>
    <t>5 gaśnic proszkowych, hydranty wewnętrzne 2 szt., instalacja odgromowa, system przeciwpożarowy, monitoring p.poż, klapy odymiające, system telewizji dozorowej CCTV, dozór pracowniczy (całodobowa opieka nad mieszkańcami DPS)</t>
  </si>
  <si>
    <t>5 gaśnic proszkowych, hydranty wewnętrzne - 3 szt., instalacja odgromowa, system przeciwpożarowy, monitoring p.poż, klapy odymiające, dozór pracowniczy (całodobowa opieka nad mieszkańcami DPS)</t>
  </si>
  <si>
    <t>5 gaśnic proszkowych, hydranty wewnętrzne - 3 szt., instalacja odgromowa, system przeciwpożarowy, monitoring p.poż, klapy odymiające, system telewizji dozorowej CCTV, dozór pracowniczy (całodobowa opieka nad mieszkańcami DPS)</t>
  </si>
  <si>
    <t>ul. Jagodowa 19,
83-200 Starogard Gdański</t>
  </si>
  <si>
    <t>2 gaśnice proszkowe</t>
  </si>
  <si>
    <t>komputer LENOVO</t>
  </si>
  <si>
    <t>komputer PC DELL Vostro</t>
  </si>
  <si>
    <t>drukarka BROTHER</t>
  </si>
  <si>
    <t>komputer PC Lenovo</t>
  </si>
  <si>
    <t>drukarka HP Laserjet</t>
  </si>
  <si>
    <t xml:space="preserve">drukarka HP kolor laser </t>
  </si>
  <si>
    <t xml:space="preserve">drukarka HP </t>
  </si>
  <si>
    <t>centrala telefoniczna</t>
  </si>
  <si>
    <t>komputer DELL</t>
  </si>
  <si>
    <t>komputer PC DELL</t>
  </si>
  <si>
    <t xml:space="preserve">komputer PC DELL </t>
  </si>
  <si>
    <t>TABLET Samsung</t>
  </si>
  <si>
    <t>komputer ACER (laptop)</t>
  </si>
  <si>
    <t>kamery monitoringu wewnątrz i na zewnątrz DPS, Rokocin, ul. Parkowa 5</t>
  </si>
  <si>
    <t>kamery monitoringu wewnątrz i na zewnątrz DPS, Rokocin, ul. Parkowa 4</t>
  </si>
  <si>
    <t>dźwig towarowy</t>
  </si>
  <si>
    <t>nr 141787</t>
  </si>
  <si>
    <t>Udźwig=100kg</t>
  </si>
  <si>
    <t>PILAWA</t>
  </si>
  <si>
    <t>Rokocin, ul. Parkowa 4
83-200 Starogatd Gdański</t>
  </si>
  <si>
    <t xml:space="preserve">kocioł C.O. </t>
  </si>
  <si>
    <t xml:space="preserve"> nr 7247423500286</t>
  </si>
  <si>
    <t>moc 186KW</t>
  </si>
  <si>
    <t>VIESSMANN</t>
  </si>
  <si>
    <t>kocioł C.O.</t>
  </si>
  <si>
    <t>nr 7571049204346127</t>
  </si>
  <si>
    <t>moc 49kW</t>
  </si>
  <si>
    <t>ul. Pawia 4
83-200 Starogard Gdański</t>
  </si>
  <si>
    <t xml:space="preserve">lp. </t>
  </si>
  <si>
    <t>Czy w okresie ostatnich 25 lat w zgłaszanych do ubezpieczenia lokalizacjach wystąpiły szkody powodziowe lub podtopienia?</t>
  </si>
  <si>
    <t>Czy wszystkie budynki zgłoszone do ubezpieczenia posiadają pozwolenie na użytkowanie stosownie do aktualnego przeznaczenia?</t>
  </si>
  <si>
    <t>Czy mienie będące przedmiotem ubezpieczenia jest zabezpieczone w sposób przewidziany obowiązującymi przepisami aktów prawnych w zakresie ochrony przeciwpożarowej?</t>
  </si>
  <si>
    <t>Czy wszystkie budynki zgłoszone do ubezpieczenia i ich instalacje poddawane są regularnym przeglądom wynikającym z przepisów prawa, co potwierdzone jest każdorazowo pisemnym protokołami?</t>
  </si>
  <si>
    <t>Czy do ubezpieczenia zgłoszone zostały budynki nieużytkowane, pustostany?</t>
  </si>
  <si>
    <t>Czy w konstrukcji budynków zgłoszonych do ubezpieczenia znajduje się płyta warstwowa?</t>
  </si>
  <si>
    <t xml:space="preserve"> Czy do ubezpieczenia mienia w zakresie all risk zgłoszone zostały drogi publiczne? /dotyczy jednostki nadrzędnej bądź zarządcy dróg/</t>
  </si>
  <si>
    <t xml:space="preserve">Czy do ubezpieczenia zgłoszone zostały namioty, hale namiotowe oraz mienie znajdujące się w takich obiektach? </t>
  </si>
  <si>
    <t>Czy do ubezpieczenia zgłoszone zostały obiekty użytkowane sezonowo?</t>
  </si>
  <si>
    <t>Czy do ubezpieczenia zgłoszone zostało mienie zabytkowe, zbiory i eksponaty muzealne?</t>
  </si>
  <si>
    <r>
      <t xml:space="preserve">Czy do ubezpieczenia zostały zgłoszone instalacje solarne (kolektory słoneczne) i instalacje fotowoltaiczne? </t>
    </r>
    <r>
      <rPr>
        <sz val="10"/>
        <color indexed="10"/>
        <rFont val="Arial"/>
        <family val="2"/>
      </rPr>
      <t xml:space="preserve"> </t>
    </r>
  </si>
  <si>
    <t>Czy planowany jest zakup instalacji solarnych lub fotowoltaicznych?</t>
  </si>
  <si>
    <t>Czy do ubezpieczenia zgłoszone zostały światłowody?</t>
  </si>
  <si>
    <t xml:space="preserve">Czy Ubezpieczony planuje lub jest w trakcie wykonywania remontów, przebudowy lub innych inwestycji o takim charakterze w odniesieniu do posiadanego mienia?  </t>
  </si>
  <si>
    <t>Budynek z tarasem i ogrodzeniem</t>
  </si>
  <si>
    <t>Garaż murowany</t>
  </si>
  <si>
    <t>przechowywanie samochodów służbowych</t>
  </si>
  <si>
    <t>system przeciwpożarowy-15 szt. gasnic,urzadzenie alarmowe z czujnikiem, klapy oddymiające, hydranty zew.- 2 szt., wew. 5 szt.,wyłacznik prądu brakzabezpieczeń przeciwkradzieżowych (kraty w oknie tam gdzie jest sejf- dozór pracowniczy całodobowo)</t>
  </si>
  <si>
    <t>ALWojska Polskiego  12 b Starogard Gdański</t>
  </si>
  <si>
    <t>żelbetonowy</t>
  </si>
  <si>
    <t>blachodachówka</t>
  </si>
  <si>
    <t>przeciwpozarowy- 1 sztw samochodach - 2 szt</t>
  </si>
  <si>
    <t>Al..Wojska Polskiego 12 b Starogard Gdański</t>
  </si>
  <si>
    <t>papa</t>
  </si>
  <si>
    <t>bardzo dobry</t>
  </si>
  <si>
    <t>dobra</t>
  </si>
  <si>
    <t>bardzo dobra</t>
  </si>
  <si>
    <t>dostateczna</t>
  </si>
  <si>
    <t>NISZCZARKA  WALLNER</t>
  </si>
  <si>
    <t>KOMPUTER PC LENOVO</t>
  </si>
  <si>
    <t>KOMPUTER LENOWO V530 S</t>
  </si>
  <si>
    <t>NISZCZARKA  HSM SHREDSTAR</t>
  </si>
  <si>
    <t>KOMPUTER Z PROGRAMEM HP 6300</t>
  </si>
  <si>
    <t>KOMPUTER PC DELLE OPITPLEX</t>
  </si>
  <si>
    <t>URZĄDZENIE WIELOFUNKCYJNE HP LASER JET</t>
  </si>
  <si>
    <t>NISZCZARKA REXEL  MOMENTUM</t>
  </si>
  <si>
    <t>WAGA MENSOR</t>
  </si>
  <si>
    <t>LAPTOP DELL IV OSTRO 3578</t>
  </si>
  <si>
    <t>TABLET</t>
  </si>
  <si>
    <t>LAPTOM LENOWO V15-IIL</t>
  </si>
  <si>
    <t>LAPTOM DELL VOSTRO</t>
  </si>
  <si>
    <t>JONIZATOR OZONATOR</t>
  </si>
  <si>
    <t>KONCENTRATOR TLENU</t>
  </si>
  <si>
    <t>SYSTEM ROZPYLANIA SUBSTANCJI</t>
  </si>
  <si>
    <t>LAMPAK DO DEKONTAMINACJI</t>
  </si>
  <si>
    <t>URZĄDZENIE DO OCZYSZCZANIA POWIETRZA</t>
  </si>
  <si>
    <t>TELEFON KOMÓRKOWY SAMSUNG GALAXY A02S</t>
  </si>
  <si>
    <t>PROJEKTOR OPTOMA HD 146X</t>
  </si>
  <si>
    <t>TELEFON KOMÓRKOWY SAMSUNG GALAXY A33</t>
  </si>
  <si>
    <t>Pawilon A</t>
  </si>
  <si>
    <t>Pawilon B</t>
  </si>
  <si>
    <t>Pawilon C</t>
  </si>
  <si>
    <t>Budynek ogólny</t>
  </si>
  <si>
    <t>admin.kuchnia,mieszk.</t>
  </si>
  <si>
    <t>Kotłownia</t>
  </si>
  <si>
    <t>Portiernia</t>
  </si>
  <si>
    <t>portiernia</t>
  </si>
  <si>
    <t>Magazyn pasz</t>
  </si>
  <si>
    <t>Studnia</t>
  </si>
  <si>
    <t>Kanał CO</t>
  </si>
  <si>
    <t>Studnia głębinowa</t>
  </si>
  <si>
    <t>Plac rekreacyjny</t>
  </si>
  <si>
    <t>Plac pod wiaty rekreacyjne</t>
  </si>
  <si>
    <t>Zadaszenie składu opału</t>
  </si>
  <si>
    <t>Parkan murowany</t>
  </si>
  <si>
    <t>Komin 2szt</t>
  </si>
  <si>
    <t xml:space="preserve">Komin </t>
  </si>
  <si>
    <t>p/poż+dozór</t>
  </si>
  <si>
    <t>Szpęgawsk ul.Kasztanowa 23</t>
  </si>
  <si>
    <t>płyty typu żerań</t>
  </si>
  <si>
    <t>żelbeton</t>
  </si>
  <si>
    <t>stropodach żelbetowy z płyt prefabrykowanych,papa zgrzewalna</t>
  </si>
  <si>
    <t>j/w</t>
  </si>
  <si>
    <t>cegła,pustak</t>
  </si>
  <si>
    <t>beton,drewno</t>
  </si>
  <si>
    <t>drewniana krokwiowo-płatwiowa,dachówka ceramiczna,blachodachówka</t>
  </si>
  <si>
    <t>beton</t>
  </si>
  <si>
    <t>beton,papa</t>
  </si>
  <si>
    <t>blacha falista</t>
  </si>
  <si>
    <t>kręgi betonowe</t>
  </si>
  <si>
    <t>beton lany</t>
  </si>
  <si>
    <t>pustak,gazobeton</t>
  </si>
  <si>
    <t>eternit</t>
  </si>
  <si>
    <t>2019r termomodernizacja 497.306,21</t>
  </si>
  <si>
    <t>dobry/dostateczny</t>
  </si>
  <si>
    <t>2018 zadaszenie tarasu 145.134,46 2019r termomodernizacja 1.172.869,36</t>
  </si>
  <si>
    <t>nie dot.</t>
  </si>
  <si>
    <t>Serwer Dell</t>
  </si>
  <si>
    <t>Komputer DELL VOSTRO 3471</t>
  </si>
  <si>
    <t>Komputer PC LENOVO V530 TOWER</t>
  </si>
  <si>
    <t>Komputer DELL VOSTRO 3888i3-10100</t>
  </si>
  <si>
    <t>Komputer DELL OPTIPLEX 3080 MT</t>
  </si>
  <si>
    <t>Komputer DELL OPTIPLEX 3080MT</t>
  </si>
  <si>
    <t>Komputer PC HP PRODESK 400 G7</t>
  </si>
  <si>
    <t xml:space="preserve">Komputer DELL VOSTRO 3710 SFF i5-12400 </t>
  </si>
  <si>
    <t>Laptop TOSCHIBA</t>
  </si>
  <si>
    <t>Drukarka HP COLOR JASER JET PRO</t>
  </si>
  <si>
    <t>Drukarka LASER JET PRO M102A</t>
  </si>
  <si>
    <t>Drukarka BROTHER DCP-2552</t>
  </si>
  <si>
    <t>Drukarka LEXMARK MB 2236i 18M0753</t>
  </si>
  <si>
    <t>SALA SPORTOWA</t>
  </si>
  <si>
    <t>DZIAŁALNOŚĆ BIUROWA I SPORTOWA</t>
  </si>
  <si>
    <t>hydrant, 3 gaśnice proszkowe, kraty w 2 oknach, dozór całodobowy, urządzenie alarmowe ( Agencja Ochrony)</t>
  </si>
  <si>
    <t>83-200 Starogard Gd.ul.Gen.J.Hallera 36</t>
  </si>
  <si>
    <t>CEGŁA+PUSTAK</t>
  </si>
  <si>
    <t>BLACH.DACH.</t>
  </si>
  <si>
    <t>b.dobra</t>
  </si>
  <si>
    <t>nie ma</t>
  </si>
  <si>
    <t>1-sza cz.budynku parter - zabytkowa; 2-ga cz.budynku parter i 1-sze piętro część nowsza</t>
  </si>
  <si>
    <t>tylko część nowsza</t>
  </si>
  <si>
    <t>KOMPUTER DELL</t>
  </si>
  <si>
    <t>OBIEKTYW CANON</t>
  </si>
  <si>
    <t>NOTEBOOK LENOVO</t>
  </si>
  <si>
    <t>ZAJĘCIA PROWADZONE PRZEZ NASZYCH NSTRUKTORÓW ODBYWAJĄ SIĘ W SALACH GIMNASTYCZNYCH I BOISKACH SZKÓŁ GIMNASTYCZNYCH I BOISKACH SZKÓŁ PODSTAWOWYCH PONADPODSTAWOWYCH STRZELNICY LOK</t>
  </si>
  <si>
    <t>Budynek OPP</t>
  </si>
  <si>
    <t>prowadzenie zajęć pozaszkolnych dla dzieci i młodzieży</t>
  </si>
  <si>
    <t>gaśnice 5 szt. Alarm (nadzór całodobowy agencji ochrony)</t>
  </si>
  <si>
    <t>dachówka</t>
  </si>
  <si>
    <t>Zestaw komputerowy</t>
  </si>
  <si>
    <t>Dysk sieciowy</t>
  </si>
  <si>
    <t>Drukarka HP</t>
  </si>
  <si>
    <t>Laptop Lenowo YOGA 530</t>
  </si>
  <si>
    <t>Tablet Huawei MediaPad</t>
  </si>
  <si>
    <t>Komputer Apple MacBook</t>
  </si>
  <si>
    <t>Kolumna Aktywna Proel</t>
  </si>
  <si>
    <t>Laptop DELL Inspiron</t>
  </si>
  <si>
    <t>Keyboard Behringer Motor</t>
  </si>
  <si>
    <t>Laptop Apple MacBook</t>
  </si>
  <si>
    <t>Laptop Acer Aspire 3</t>
  </si>
  <si>
    <t>Laptop ASUS VivoBook 15</t>
  </si>
  <si>
    <t>Velocap - Wideograbber</t>
  </si>
  <si>
    <t>Aparat Canon</t>
  </si>
  <si>
    <t>Mikser Behringer FLOWS - 2 szt.</t>
  </si>
  <si>
    <t>Notebook Lenowo Ideapad</t>
  </si>
  <si>
    <t>Laptop DELL Inspiron 15</t>
  </si>
  <si>
    <t>Kolumna Eris E5 - 2 szt.</t>
  </si>
  <si>
    <t xml:space="preserve">TAK Wymiana stropu żelbetowego i podestu stalowego w pomieszczeniach składowych podziemnych -1 i -2 w budynku „E” Specjalnego Ośrodka Szkolno – Wychowawczego w Starogardzie Gdańskim </t>
  </si>
  <si>
    <t>Budynek szkoły</t>
  </si>
  <si>
    <t>Budynek internatu</t>
  </si>
  <si>
    <t>Budynek kuchnia stołówka</t>
  </si>
  <si>
    <t>Wiata stalowa</t>
  </si>
  <si>
    <t>Drogi</t>
  </si>
  <si>
    <t>Biosko asfaltowe</t>
  </si>
  <si>
    <t>Ogrodzenia</t>
  </si>
  <si>
    <t>Podjazd - schody</t>
  </si>
  <si>
    <t>Plac zabaw</t>
  </si>
  <si>
    <t>alarm antywłamaniowy, monitoring, dozór agencji ochrony, zabezpieczenia p.poż. (gaśnice, hydranty,oświetlenie ewakuacyjne i awaryjne)</t>
  </si>
  <si>
    <t>83-200 Starogard Gdański                         ul. Chojnicka 70</t>
  </si>
  <si>
    <t>GAZOBETON</t>
  </si>
  <si>
    <t>DREWNO/ BETON</t>
  </si>
  <si>
    <t>DREWNO/BLACHA/ PAPA</t>
  </si>
  <si>
    <t>alarm antywłamaniowy, monitoring, dozór agencji ochrony, zabezpieczenia p.poż. (gaśnice, hydranty, system oddymiania, stacja monitorowania alarmów,oświetlenbie ewakuacyjne i awaryjne)</t>
  </si>
  <si>
    <t>CEGŁA</t>
  </si>
  <si>
    <t>DREWNO</t>
  </si>
  <si>
    <t>DREWNO/ PAPA</t>
  </si>
  <si>
    <t>alarm antywłamaniowy, monitoring, dozór agencji ochrony, zabezpieczenia p.poż. (gaśnice, hydranty)</t>
  </si>
  <si>
    <t>BETON</t>
  </si>
  <si>
    <t>BETON/ PAPA</t>
  </si>
  <si>
    <t>alarm antywłamaniowy, monitoring, dozór agencji ochrony, zabezpieczenia p.poż. (gaśnice)</t>
  </si>
  <si>
    <t xml:space="preserve"> monitoring, </t>
  </si>
  <si>
    <t>BLACHA</t>
  </si>
  <si>
    <t xml:space="preserve">monitoring, </t>
  </si>
  <si>
    <t>NIE DOTYCZY</t>
  </si>
  <si>
    <t xml:space="preserve"> monitoring</t>
  </si>
  <si>
    <t>monitoring,</t>
  </si>
  <si>
    <t>Komputer Lenovo V530s i3</t>
  </si>
  <si>
    <t>Komputer Lenovo V530s i5</t>
  </si>
  <si>
    <t>Pakiet EEG Biofeedback UR 4 kanałowy</t>
  </si>
  <si>
    <t>Moduł EEG Biofeedback PLUS do zapisu pełnej analizy sygnału EEG z QEEG</t>
  </si>
  <si>
    <t>HP drukarka LJPro 400 color</t>
  </si>
  <si>
    <t>Tablica interaktywna z projektorem ultrakrótkoogniskowym (2 szt. x 7000,00=14000,00)</t>
  </si>
  <si>
    <t>Kserokopiarka Konica Minolta Bizhub C220</t>
  </si>
  <si>
    <t>Kopiarko-drukarka Konica Minolta Bizhub C-200</t>
  </si>
  <si>
    <t>Kserokopiarka Minolta Bizhub 185</t>
  </si>
  <si>
    <t>Lenovo TC M910s i5</t>
  </si>
  <si>
    <t>Drukarka urzadzenie wielofunkcyjne</t>
  </si>
  <si>
    <t xml:space="preserve">Tablica interaktywna </t>
  </si>
  <si>
    <t>Drukarka</t>
  </si>
  <si>
    <t>Drukarka, urzadzenie wielofunkcyjne</t>
  </si>
  <si>
    <t>Drukarka 3D do pracowni druku</t>
  </si>
  <si>
    <t>Niszczarka Fellowes 99CI</t>
  </si>
  <si>
    <t>Drukarka laserowa HP LaserJet Pro M15a</t>
  </si>
  <si>
    <t>Monitor interaktywny New Line TT-6519RS</t>
  </si>
  <si>
    <t xml:space="preserve">Komputer PC HP 290 </t>
  </si>
  <si>
    <t>Komputer HP Pro Desk</t>
  </si>
  <si>
    <t>Komputer ADAX Verso, office LTSC standard 2021</t>
  </si>
  <si>
    <t>Kserokopiarka Konica Minolta Bizhub C 368</t>
  </si>
  <si>
    <t>Laptop Dell Inspiron 5570</t>
  </si>
  <si>
    <t>Tablet Kruger &amp; Matz 9,9" Eagle 961 (4 szt. x 432,40=1729,58)</t>
  </si>
  <si>
    <t>Laptop HP 250 G7 15,6"</t>
  </si>
  <si>
    <t>Laptop Fujitsu E544 i5</t>
  </si>
  <si>
    <t>Laptop Dell vostro 55812 15,6"</t>
  </si>
  <si>
    <t>Daptop Dell Latitude 3400 (16szt x 2152,42=34438,77)</t>
  </si>
  <si>
    <t>Laptop Dell vostro 3590</t>
  </si>
  <si>
    <t>Acer Aspire 3 15,6" (2 szt. x 3000,00 = 6000,00)</t>
  </si>
  <si>
    <t>Dell Vostro 3501 15,6"</t>
  </si>
  <si>
    <t>Głośnik JBL Flip 4 biały</t>
  </si>
  <si>
    <t>Czytnik kodów kreskowych</t>
  </si>
  <si>
    <t>Laptop HP 250 G7 15,6" i5-8265U 8GB +Officestd 2019</t>
  </si>
  <si>
    <t>Projektor Epson EB-S05</t>
  </si>
  <si>
    <t>Projektor Acer X 128 H DLP X GA 3600</t>
  </si>
  <si>
    <t>Laptop Acer Extensa</t>
  </si>
  <si>
    <t>Laptop Dell Vostro 3500</t>
  </si>
  <si>
    <t xml:space="preserve">Laptop HP </t>
  </si>
  <si>
    <t>Projektor BENQMS560</t>
  </si>
  <si>
    <t>Laptop Acer Chromebook</t>
  </si>
  <si>
    <t>Laptop Lenovo</t>
  </si>
  <si>
    <t>Notebook Lenovo V15</t>
  </si>
  <si>
    <t>Monitor Philips 21,5"</t>
  </si>
  <si>
    <t>Notebook Lenovo</t>
  </si>
  <si>
    <t>Projektor Viewsonic</t>
  </si>
  <si>
    <t>Laptop</t>
  </si>
  <si>
    <t>Laptop Dell Vostro 3510 15,6 i5-1135G7/16GB/512SSD/11PR wraz z licencją Office LTSC Standard 2021</t>
  </si>
  <si>
    <t>Notebook Asus B1500CEAE 15,6/i3-1115G4/8/256/11PR z office LTSC Standard 2021</t>
  </si>
  <si>
    <t>modernizacja monitoringu( szafka RACK z wyposażeniem, monitor TV, kamery i akcesoria, sygnalizator)</t>
  </si>
  <si>
    <t>Dźwig Atlas 2:1 N</t>
  </si>
  <si>
    <t>udźwig 630 kg</t>
  </si>
  <si>
    <t>ZUD REMDŹWIG</t>
  </si>
  <si>
    <t>83-200 Starogard Gdański, ul. Chojnicka 70</t>
  </si>
  <si>
    <t>urządzenie do przemieszczania osób niepełnosprawnych V64</t>
  </si>
  <si>
    <t>udźwig 300 kg</t>
  </si>
  <si>
    <t>VIMEC</t>
  </si>
  <si>
    <t>Dźwig BKG 100.45/0</t>
  </si>
  <si>
    <t>udźwig 100 kg</t>
  </si>
  <si>
    <t>TECHWIND</t>
  </si>
  <si>
    <t>Piec konwekcyjno – parowy 10xGN 1/1 Chef Top 14kW</t>
  </si>
  <si>
    <t xml:space="preserve">XEVC-1011-E1R 2019D0029178 </t>
  </si>
  <si>
    <t>14kW</t>
  </si>
  <si>
    <t>UNOX</t>
  </si>
  <si>
    <t>Szpital dla Nerwowo i Psychicznie Chorych w Starogardzie Gdańskim ul. Skarszewska 7 (pomieszczenia na oddziale XII A i XXIII)</t>
  </si>
  <si>
    <t>oddział XIIA - całodobowy dozór, gaśnice, hydranty</t>
  </si>
  <si>
    <t>oddział XXIII - monitoring, kraty w oknach, dozór, gaśnice, hydranty</t>
  </si>
  <si>
    <t>TAK  Instalacja fotowoltaiczna - WP 130 887,45 zł, lokalizacja ul. Mickiewicza 9 83-200 Starogard Gdański, montaż luty/marzec 2022 r., bez szkód, objęte gwarancją oraz usługami serwisowymi</t>
  </si>
  <si>
    <t>TAK Likwidacja barier architektonicznych w budynku biurowym 4-kondygn. I 2-kondyg.</t>
  </si>
  <si>
    <t>Budynek biurowy (4-kondygn.)</t>
  </si>
  <si>
    <t>Budynek biurowy (2-kondygn.)</t>
  </si>
  <si>
    <t>ok. I połowa XX wieku</t>
  </si>
  <si>
    <t>Słup oświetleniowy</t>
  </si>
  <si>
    <t>Ogrodzenie bazy</t>
  </si>
  <si>
    <t>Plac</t>
  </si>
  <si>
    <t>Ogrodzenie siatka i słupki z bramą wjazdową</t>
  </si>
  <si>
    <t>Przyłącze wodno-kanalizacyjne</t>
  </si>
  <si>
    <t>Instalacja fotowoltaiczna</t>
  </si>
  <si>
    <t xml:space="preserve">Wiata </t>
  </si>
  <si>
    <t>gaśnice (6 szt.), hydranty (3 szt.), istal. alarmowa, monitoring</t>
  </si>
  <si>
    <t>cegła, gazobeton</t>
  </si>
  <si>
    <t>prefabrykowane - płyty kanałowe (żelbet)</t>
  </si>
  <si>
    <t>stropodach - płyty kanałowe (żelbet) / papa</t>
  </si>
  <si>
    <t>cegła szczelinówka</t>
  </si>
  <si>
    <t>siatka, stal ocynkowana</t>
  </si>
  <si>
    <t>blacha</t>
  </si>
  <si>
    <t>ok. 1986 - przebudowa</t>
  </si>
  <si>
    <t>Monitor Philips 21,5 '</t>
  </si>
  <si>
    <t>Komputer DellVostro</t>
  </si>
  <si>
    <t>Monitor Philips 21,5 " LED czarny</t>
  </si>
  <si>
    <t>Komputer DELL Vostro 3470</t>
  </si>
  <si>
    <t>Drukarka HP LaserJet M102a</t>
  </si>
  <si>
    <t>Urządzenie wielofunkcyjne Kyocera EcoSys M2040dn</t>
  </si>
  <si>
    <t xml:space="preserve">Urządzenie wielofunkcyjne Kyocera EcoSys M2040dn </t>
  </si>
  <si>
    <t>Kserokopiarka TASKalfa 4053ci</t>
  </si>
  <si>
    <t>Monitor Philips 23,8''</t>
  </si>
  <si>
    <t>Komputer DellVostro 3681</t>
  </si>
  <si>
    <t>Urządzenie wielofunkcyjne MFP ECOSYS M2040dn</t>
  </si>
  <si>
    <t>Kopiarka ECOSYS M8124CIDN</t>
  </si>
  <si>
    <t>Urządzenie Triumph-Adler P-4020MFP</t>
  </si>
  <si>
    <t>Komputer DELL Vostro 3710</t>
  </si>
  <si>
    <t>Serwer DELL T150 Exon</t>
  </si>
  <si>
    <t>Notebook DELL Vostro 3510 (6 szt./3 099,00 zł)</t>
  </si>
  <si>
    <t>Kocioł wodny, gazowy z palnikiem atmosferycznym</t>
  </si>
  <si>
    <t>268397/1021</t>
  </si>
  <si>
    <t>Moc nominalna cieplna 110 kW</t>
  </si>
  <si>
    <t>WOLF GMBH</t>
  </si>
  <si>
    <t>Budynek wolnostojący, murowany, dwukodygnacyjny, podpiwniczony</t>
  </si>
  <si>
    <t>Poradnia dla dzieci i młodzieży</t>
  </si>
  <si>
    <t>adaptacja z budynku wylęgarni kurcząt na Poradnię w roku 1979 (brak wcześniejszej dokumentacji)</t>
  </si>
  <si>
    <t>Monitor 75"</t>
  </si>
  <si>
    <t>Komputer AiO</t>
  </si>
  <si>
    <t>Komputer</t>
  </si>
  <si>
    <t>Smartforn HUAWEI</t>
  </si>
  <si>
    <t>p.poż.: gaśnice proszkowe                       przeciwkradziezowe: kraty w oknach piwnicznych, monitoring</t>
  </si>
  <si>
    <t>ul. Grunwaldzka 28, Starogard Gdański</t>
  </si>
  <si>
    <t>cegła ceramiczna</t>
  </si>
  <si>
    <t>strop piwnicy i parteru Akerman, strop piętra drewniany z podsufitką z desek i supremy</t>
  </si>
  <si>
    <t>dach dwuspadowy o konstrukcji drewnianej i pokryciu z dachówki ceramicznej</t>
  </si>
  <si>
    <t>2005 r wymiana okien na PCV 25.914,- ; 2008 r. wymiana nawierzchni parkingu (kostka) 45.000,- ; 2009 r. schody wejściowe i zadaszenie (2 wejścia) 25.000,- ; wymiana dzrzwi wewnątrz (derwno) 25.000,- ; 2010 r remont części kanalizacji 7.000,- ; 2012 r. przebudowa, kominów, wymiana blacharki, wymiana krokwi i pokrycia 67 000,- ; 2013 r. elewacja 54.000,- ; 2014 r. winda, szyb windowy wewnątrz 150.000,- ; 2014 remont klatki schodowej (granit) 34.000,-; (2009-2014 wymiana elektryczności, cekolowanie, malowanie 21.000,-);  2014 remont toalety i dostosowanie do osób niepełnosprawnych(parter) 30.000,-, 2021 remont toalety na piętrze 12.000, 2022 remont toalety 10.000,-, remont sali zbiorowej - podłoga tarket, wymiana oświetlenia, kaloryferów, sufit kasetonowy 28.000,00</t>
  </si>
  <si>
    <t>BARDZO DOBRY</t>
  </si>
  <si>
    <t>DOBRY</t>
  </si>
  <si>
    <t>woda/kanaliza: dobry        C.O. : dostateczny</t>
  </si>
  <si>
    <t>DOBRA</t>
  </si>
  <si>
    <t>ul. Sikorskiego 26, 83-200 Starogard Gd. (pok. 110 w budynku Ogniska Pracy Pozaszkolnej OPP)</t>
  </si>
  <si>
    <t>Specjalny Ośrodek Szkolno Wychowawczy im. K. Kirejczyka w Starogardzie Gdańskim</t>
  </si>
  <si>
    <t>Poradnia Psychologiczno-Pedagogiczna w Starogardzie Gd.</t>
  </si>
  <si>
    <t>Zespół Szkół Ponadpodstawowych im. Włodzimierza Mykietyna w Skórczu</t>
  </si>
  <si>
    <t>Międzyszkolny Ośrodek Sportowy</t>
  </si>
  <si>
    <t>budynek administracyjny</t>
  </si>
  <si>
    <t>budynek biurowy</t>
  </si>
  <si>
    <t>wewnętrzna platforma dla osób niepełnosprawnych</t>
  </si>
  <si>
    <t>winda</t>
  </si>
  <si>
    <t>przeciwpożarowe:
- gaśnice (proszkowe, 9)
- hydranty (3)
- czujniki i urządzenia alarmowe    (sygnał alarmowy przekazywany do agencji ochrony)
przeciwkradzieżowe:
- kraty na oknach
- system alarmowy                                                      - całodobowy dozór agencji ochrony
- monitoring</t>
  </si>
  <si>
    <t>ul. Kanałowa 3,                                   83-200 Starogard Gdański</t>
  </si>
  <si>
    <t>ściany z cegły
pełnej i bloczków
gazobetonowych</t>
  </si>
  <si>
    <t>typ Akermana, elewacja docieplona styropianem pokrytym tynkiem mineralnym, malowana</t>
  </si>
  <si>
    <t xml:space="preserve">konstrukcja drewniana,
pokryte blachodachówką, tylna część budynku-strop betonowy , termomodernizacja, styropian pokryty termopapą; strop betonowy pokryty termopapą
</t>
  </si>
  <si>
    <t>* dostosowanie do wymogów p-poż stropu holu głównego w budynku PUP, marzec-maj 2021 r., 68 618,11 zł                                          * budowa wiaty dla rowerów przy budynku urzędu, kwiecień-maj 2022 r., 16 208,26 zł                                              * remont pomieszczeń w budynku PUP-dostosowanie ścian i okładzin ściennych do wymogów p-poż, lipiec-październik 2022 r., 70 909,91 zł                                  * remont infomacji, w tym dostawa i montaż mebli w recepcji PUP, sierpień-grudzień 2022 r., 24354,00 zł                 * remont pokoi biurowych, grudzień 2022 r., 10 445,00 zł                                 * remont instalacji elektrycznej z wymianą lamp oświetleniowych, grudzień 2022 r., 11 000,00 zł                              * prace budowlane-odgrzybianie ścian w pomieszczeniu piwnicznym  siedzibie PUP, grudzień 2022 r., 8 635,56 zł</t>
  </si>
  <si>
    <t>1071,17 m²</t>
  </si>
  <si>
    <t xml:space="preserve">tak (wewnętrzna platforma dla osób niepełnosprawnych) </t>
  </si>
  <si>
    <t>Niszczarka Fellowes 79CI (N-39)</t>
  </si>
  <si>
    <t>Niszczarka Fellowes 79CI (N-40)</t>
  </si>
  <si>
    <t>Komputer Lenovo ThinkCentre M720 Tiny (PUP OT-324/4)</t>
  </si>
  <si>
    <t>Komputer Lenovo ThinkCentre M720 Tiny (PUP OT-325/4)</t>
  </si>
  <si>
    <t>Komputer Lenovo ThinkCentre M720 Tiny (PUP OT-326/4)</t>
  </si>
  <si>
    <t>Komputer Lenovo ThinkCentre M720 Tiny (PUP OT-327/4)</t>
  </si>
  <si>
    <t>Serwer Dell PowerEdge R440 (PUP OT-323/4)</t>
  </si>
  <si>
    <t>Drukarka Kyocera P3155DN (D-86)</t>
  </si>
  <si>
    <t>Drukarka Kyocera P3155DN (D-87)</t>
  </si>
  <si>
    <t>Drukarka Kyocera P3155DN (D-88)</t>
  </si>
  <si>
    <t>Drukarka Kyocera P3155DN (D-89)</t>
  </si>
  <si>
    <t>Drukarka Develop ineo 5000i (D-90)</t>
  </si>
  <si>
    <t>Drukarka Develop ineo 5000i (D-91)</t>
  </si>
  <si>
    <t>Drukarka Develop ineo +3300 (D-92)</t>
  </si>
  <si>
    <t>Drukarka Develop ineo +3300 (D-93)</t>
  </si>
  <si>
    <t>Skaner Canon Lide 300 (1006)</t>
  </si>
  <si>
    <t>Monitor 21,5" AOC 22P1 (M-90)</t>
  </si>
  <si>
    <t>Niszczarka Fellowes 225CI (N-41)</t>
  </si>
  <si>
    <t>Interkom rozmównica (IK-1)</t>
  </si>
  <si>
    <t>Interkom rozmównica (IK-2)</t>
  </si>
  <si>
    <t>Zasilacz APC Smart-UPS SRT 96V (Z-10)</t>
  </si>
  <si>
    <t>Klimatyzator Kapland (KL-2)</t>
  </si>
  <si>
    <t>Komputer Dell OptiPlex (PUP OT-334/4)</t>
  </si>
  <si>
    <t>Komputer Dell OptiPlex (PUP OT-333/4)</t>
  </si>
  <si>
    <t>Komputer Dell OptiPlex (PUP OT-332/4)</t>
  </si>
  <si>
    <t>Komputer Dell OptiPlex (PUP OT-331/4)</t>
  </si>
  <si>
    <t>Zasilacz UPS APC (OT-337/4)</t>
  </si>
  <si>
    <t>Lampa UV-C (SZ-238)</t>
  </si>
  <si>
    <t>Kserokopiarka Develop Ineo (KS-7)</t>
  </si>
  <si>
    <t>Macierz pilkowo-blokowa QSAN (PUP OT-339/4)</t>
  </si>
  <si>
    <t>Serwer Dell PowerEdge R440 (PUP OT-394/4)</t>
  </si>
  <si>
    <t>Komputer Dell OptiPlex 5400 All-in-One (PUP OT-350/8)</t>
  </si>
  <si>
    <t>Komputer Dell OptiPlex 5400 All-in-One (PUP OT-351/8)</t>
  </si>
  <si>
    <t>Komputer Dell OptiPlex 5400 All-in-One (PUP OT-352/8)</t>
  </si>
  <si>
    <t>Nagłośnienie (KA-11)</t>
  </si>
  <si>
    <t>Komputer Dell OptiPlex 5400 All-in-One (PUP OT-342/8)</t>
  </si>
  <si>
    <t>Komputer Dell OptiPlex 5400 All-in-One (PUP OT-343/8)</t>
  </si>
  <si>
    <t>Komputer Dell OptiPlex 5400 All-in-One (PUP OT-344/8)</t>
  </si>
  <si>
    <t>Komputer Dell OptiPlex 5400 All-in-One (PUP OT-345/8)</t>
  </si>
  <si>
    <t>Komputer Dell OptiPlex 5400 All-in-One (PUP OT-346/8)</t>
  </si>
  <si>
    <t>Drukarka Kyocera Ecosys (D-94)</t>
  </si>
  <si>
    <t>Drukarka Kyocera Ecosys (D-95)</t>
  </si>
  <si>
    <t>Motorola Moto E5 (SMF-1)</t>
  </si>
  <si>
    <t>Motorola Moto E5 (SMF-2)</t>
  </si>
  <si>
    <t>Motorola Moto E5 (SMF-3)</t>
  </si>
  <si>
    <t>Motorola Moto E5 (SMF-4)</t>
  </si>
  <si>
    <t>Motorola Moto E5 (SMF-5)</t>
  </si>
  <si>
    <t>Motorola Moto E5 (SMF-6)</t>
  </si>
  <si>
    <t>Notebook Lenovo ThinkPad L15 (PUP OT-328/8)</t>
  </si>
  <si>
    <t>Notebook Lenovo ThinkPad L15 (PUP OT-329/8)</t>
  </si>
  <si>
    <t>Notebook Dell Latitude (PUP OT-335/8)</t>
  </si>
  <si>
    <t>Notebook Dell Latitude (PUP OT-336/8)</t>
  </si>
  <si>
    <t>Aparat fotograficzny Canon (AP-7)</t>
  </si>
  <si>
    <t>Obiektyw fotograficzny Firefly Canon (AP-8)</t>
  </si>
  <si>
    <t>Obiektyw fotograficzny Sigma Canon (AP-9)</t>
  </si>
  <si>
    <t>Translator mowy M3 (T-1)</t>
  </si>
  <si>
    <t>Translator mowy M3 (T-2)</t>
  </si>
  <si>
    <t>Notebook Dell Latitude (PUP OT- 348/8)</t>
  </si>
  <si>
    <t xml:space="preserve">Kamera cyfrowa HIKIVISON na zewnątrz budynku (KA-9) </t>
  </si>
  <si>
    <t>Kamery cyfrowe HIKIVISION na zewnątrz i wewnątrz budynku (KA-10)</t>
  </si>
  <si>
    <t>Wiata magazynowa</t>
  </si>
  <si>
    <t>przechowywanie sprzętu, garaż dla samochodów</t>
  </si>
  <si>
    <t>2006 (dobudowa 2013, 2014)</t>
  </si>
  <si>
    <t>gaśnice, alarm, dozór agencji ochrony całodobowy, teren ogrodzony, zamki w drzwiach</t>
  </si>
  <si>
    <t>blacha trapezowa</t>
  </si>
  <si>
    <t>posadowienie -żelbetowe</t>
  </si>
  <si>
    <t>wrota stalowe - dobry</t>
  </si>
  <si>
    <t>Niszczarka KOBRA +1 SS4 ES</t>
  </si>
  <si>
    <t>Monitor DELL 27"</t>
  </si>
  <si>
    <t>Klimatyzator</t>
  </si>
  <si>
    <t>Monitor LG 29"</t>
  </si>
  <si>
    <t>Laptop DELL Inspiron 3593</t>
  </si>
  <si>
    <t>Laptop Acer Aspire 5 i5-1135G7</t>
  </si>
  <si>
    <t>Laptop HUAWEI MateBook D15 i5-1135G7</t>
  </si>
  <si>
    <t>ul. Szkolna 18, 83-224 Borzechowo</t>
  </si>
  <si>
    <t>plac - teren ogrodzony
pomieszczenie socjalne - zamki w drzwiach</t>
  </si>
  <si>
    <t>ul. Mickiewicza 9, 83-200 Starogard Gdański (wynajęte pomieszczenia biurowe w budynku)</t>
  </si>
  <si>
    <t>teren ogrodzony, monitoring, zamki w drzwiach, gaśnice, alarm</t>
  </si>
  <si>
    <t>radio samochodowe, głośniki</t>
  </si>
  <si>
    <t>Drukarka HP LASERJET PRO 400</t>
  </si>
  <si>
    <t>Niszczarka SHEREDSTARx10</t>
  </si>
  <si>
    <t>Komputer Dell VOSTRO 3671/Core</t>
  </si>
  <si>
    <t>Kopiarka KONICA MINOLTA bizhub 225i</t>
  </si>
  <si>
    <t>Klimatyzacja</t>
  </si>
  <si>
    <t>Laptop PRO C50-H-100</t>
  </si>
  <si>
    <t>Laptop 15,6” TOSHIBA DYNABOK</t>
  </si>
  <si>
    <t>TAK  KCKU, budynek szkoły, montaż 01.2022, szkodowość-warunki atmosferyczne, jest gwarancja producenta na materiały, serwis-TAK co 5 lat</t>
  </si>
  <si>
    <t>szkoła</t>
  </si>
  <si>
    <t>Hala sportowa</t>
  </si>
  <si>
    <t>zajęcia sportowe</t>
  </si>
  <si>
    <t>Przyłącze do hali sportowej</t>
  </si>
  <si>
    <t>Plac utwardzony/parking</t>
  </si>
  <si>
    <t>Budynek dydaktyczny</t>
  </si>
  <si>
    <t>Płot ceramiczny</t>
  </si>
  <si>
    <t>Fotowoltaika</t>
  </si>
  <si>
    <t>KCKU</t>
  </si>
  <si>
    <t>2021/2022</t>
  </si>
  <si>
    <t>gaśnice,lokalny system alarmowy do agencji ochrony, system identyfikacji, hydranty,monitoring wizyjny</t>
  </si>
  <si>
    <t>Starogard Gdański, ul. Sobieskiego 6</t>
  </si>
  <si>
    <t>gaśnice, hydranty, monitoring, system alarmowy do agencji ochrony</t>
  </si>
  <si>
    <t>monitoring wizyjny</t>
  </si>
  <si>
    <t>gaśnice,hydranty,system alarmowy do agencji ochrony, monitoring wizyjny</t>
  </si>
  <si>
    <t>Starogard Gdański, ul. Kościuszki 15</t>
  </si>
  <si>
    <t>cegła czerwona</t>
  </si>
  <si>
    <t>drewno,żelbeton,papa</t>
  </si>
  <si>
    <t>blacha tytan-cynk , drewno</t>
  </si>
  <si>
    <t>generalny remont wykonany w 2017r przez powiat</t>
  </si>
  <si>
    <t>Projektor H6521BD szt.2</t>
  </si>
  <si>
    <t>Tablet Lenovo szt. 3</t>
  </si>
  <si>
    <t>Tablet Samsung szt. 2</t>
  </si>
  <si>
    <t>Kolumny aktywna SAT-12 szt. 2</t>
  </si>
  <si>
    <t>Tablet Apple iPad szt.1</t>
  </si>
  <si>
    <t>Drukarka laserowa szt. 1</t>
  </si>
  <si>
    <t>Laptop Dell Inspiron szt. 3</t>
  </si>
  <si>
    <t>Telewizor Samsung szt. 1</t>
  </si>
  <si>
    <t>Laptop HP 250 szt.1</t>
  </si>
  <si>
    <t xml:space="preserve">Niszczarka Tarnator C7 szt.1 </t>
  </si>
  <si>
    <t>Laptopy DELL Vostro</t>
  </si>
  <si>
    <t>Laptop DELL Latitute szt. 6</t>
  </si>
  <si>
    <t xml:space="preserve">Niszczarka Tarnator C7 szt.2 </t>
  </si>
  <si>
    <t>Laptop szt. 1</t>
  </si>
  <si>
    <t>Laptop ASUS szt. 1</t>
  </si>
  <si>
    <t>Notebook Lenovo szt. 1</t>
  </si>
  <si>
    <t>Telewizor LG</t>
  </si>
  <si>
    <t>Notebook ASUS szt. 1</t>
  </si>
  <si>
    <t>Laptop Lenovo szt.1</t>
  </si>
  <si>
    <t>Laptop Lenovo szt. 1</t>
  </si>
  <si>
    <t>Odkurzacz parowy szt. 1</t>
  </si>
  <si>
    <t>Zgrzewarka szt. 1</t>
  </si>
  <si>
    <t>Monitor interaktywny szt. 2</t>
  </si>
  <si>
    <t>Monitor interaktywny szt. 1</t>
  </si>
  <si>
    <t xml:space="preserve">Monitor interaktywny szt. 1 </t>
  </si>
  <si>
    <t>Notebook HP szt. 1</t>
  </si>
  <si>
    <t>Monitor szt. 10</t>
  </si>
  <si>
    <t>Stół pobierczy do spr. Alter. I rozruszników szt 1</t>
  </si>
  <si>
    <t>Zestaw panelowy "Układy zapłonowe pojazdu" szt. 1</t>
  </si>
  <si>
    <t>Zestaw panelowy Układ pneumatyki przemysł. szt. 1</t>
  </si>
  <si>
    <t>Zestaw panelowy Układ elektr. Pojazdowej szt. 1</t>
  </si>
  <si>
    <t>System ster silnikiem motocykla Yamaha XJ6 sz.t 1</t>
  </si>
  <si>
    <t>ABS/ASR syst. Regulaji sily hamowania szt. 1</t>
  </si>
  <si>
    <t>System zintegr. Typu Motronic M 1.5.5 szt. 1</t>
  </si>
  <si>
    <t>System klimatronic szt. 1</t>
  </si>
  <si>
    <t>Stanowisko testowania turbosprężarek szt. 1</t>
  </si>
  <si>
    <t xml:space="preserve">Zest. szkol. Czujniki i przetworniki szt. </t>
  </si>
  <si>
    <t>Zest. szkol. Podwójna taśma transportowa szt. 1</t>
  </si>
  <si>
    <t>Trenażer-modułowy robot przemyslowy szt.1</t>
  </si>
  <si>
    <t>Edukacyjny sterownik PLC typ1 szt. 1</t>
  </si>
  <si>
    <t>Edukacyjny sterownik PLC typ2 szt.1</t>
  </si>
  <si>
    <t>Modułowa mini linia prodkcyjna szt. 1</t>
  </si>
  <si>
    <t>Tester do diagn.sterow.i syst. w pojazdach szt.1</t>
  </si>
  <si>
    <t>Kamera</t>
  </si>
  <si>
    <t>Tokarka dydaktyczna CNC EduTurn 6S</t>
  </si>
  <si>
    <t>1,0 KW</t>
  </si>
  <si>
    <t>Metal - Trade.PL</t>
  </si>
  <si>
    <t xml:space="preserve">Tokarka uniwersalna MTP 6250C </t>
  </si>
  <si>
    <t xml:space="preserve">5,5 KW </t>
  </si>
  <si>
    <t>Metal Technics Polska</t>
  </si>
  <si>
    <t>Frezarka wspornikowa MTP 6432C</t>
  </si>
  <si>
    <t>4,0 KW</t>
  </si>
  <si>
    <t>Zespół Szkół Ekonomicznych ul. Sobieskiego 6, 83-200 Starogard Gdański</t>
  </si>
  <si>
    <t>Szlifierka do płaszczyzn MTP 2050AHD</t>
  </si>
  <si>
    <t>1,5 KW</t>
  </si>
  <si>
    <t>Przecinarka taśmowa MTP 128HDR</t>
  </si>
  <si>
    <t>0,55 KW</t>
  </si>
  <si>
    <t>Prasa montażowa ręczna MTP AP3</t>
  </si>
  <si>
    <t>Giętarka zwijarka do blachy MTP 1000 x 1,5</t>
  </si>
  <si>
    <t>Gietarka do blachy krawędziowa MTP PBS 1270</t>
  </si>
  <si>
    <t>Nożyce dźwigowe MTP PBS9</t>
  </si>
  <si>
    <t>Nożyce gilotynowe MTP 2050 x 3</t>
  </si>
  <si>
    <t>3,0 KW</t>
  </si>
  <si>
    <t>Frezarka CNC MTP MILL300</t>
  </si>
  <si>
    <t>Belownica Sipac</t>
  </si>
  <si>
    <t xml:space="preserve">NIE  </t>
  </si>
  <si>
    <t>TAK  Budynek internatu, ul. Szkolna 8, ujęte w wartości budynku</t>
  </si>
  <si>
    <t>budynek szkolny</t>
  </si>
  <si>
    <t>budynek dydaktyczny</t>
  </si>
  <si>
    <t>O</t>
  </si>
  <si>
    <t>7 gaśnic proszkowych, kraty, 2 hydranty</t>
  </si>
  <si>
    <t>ul. Gdańska 21, 83 - 230 Smętowo Graniczne</t>
  </si>
  <si>
    <t>cegła, pustak</t>
  </si>
  <si>
    <t>stropodach wentylowany granulatem z wełny kryty papą</t>
  </si>
  <si>
    <t>3( w tym piwnica)</t>
  </si>
  <si>
    <t>zaadaptowany częściowo na salkę gimnastyczną</t>
  </si>
  <si>
    <t>1 gaśnica proszkowa</t>
  </si>
  <si>
    <t>dydaktyczny</t>
  </si>
  <si>
    <t>p.poż.: gasnice 8 szt./ ABC, przeciwkradzieżowe: kraty na oknach, alarm (sekretariat, sala komputerowa), dozór pracowniczy (część doby);</t>
  </si>
  <si>
    <t>stropodach kryty papą</t>
  </si>
  <si>
    <t>kryty papą</t>
  </si>
  <si>
    <t xml:space="preserve">wymiana instalacji elektrycznej na parterze, I piętrze i części piwnicy - 42433,00 (2013 /XII),wykonanie i montaż schodów granitowych wejściowych do budynku szkoły -       08/2011 r., wymiana instalacji c. o. - 2010/2009, renowacja dachu na budynku szkoły wraz z dociepleniem - 09/2010 r., osuszenie i odgrzybienie fundamentów i ścian budynku szkoły - 2008 i 2014 , </t>
  </si>
  <si>
    <t>dydaktyczno - mieszkalny</t>
  </si>
  <si>
    <t>prefabrykowane</t>
  </si>
  <si>
    <t>Termomodernizacja dachu i 3 ścian od strony Sali gimnastyznej</t>
  </si>
  <si>
    <t>Sala gimnastyczna</t>
  </si>
  <si>
    <t>sportowy</t>
  </si>
  <si>
    <t>obiekt typu PILAWA</t>
  </si>
  <si>
    <t>płyty GK</t>
  </si>
  <si>
    <t>p.poż.: gaśnice 2 szt/ABC; przeciwkradzieżowe: dozór pracowniczy (część doby)</t>
  </si>
  <si>
    <t>Murowano - drewniane</t>
  </si>
  <si>
    <t>jedno i dwuwarstwowy</t>
  </si>
  <si>
    <t>jedno i dwuwarstwowy dachówka/eternit</t>
  </si>
  <si>
    <t>Instalacja fotowolataiczna na dachu internatu</t>
  </si>
  <si>
    <t>KB</t>
  </si>
  <si>
    <t>83-220 Skórcz, ul. Kociewska 2A</t>
  </si>
  <si>
    <t>Instalacja fotowoltaiczna na szkole w Smętowie</t>
  </si>
  <si>
    <t>83-230 Smętowo Gr., ul. Gdańska 21</t>
  </si>
  <si>
    <t>Elektroniczna woźna</t>
  </si>
  <si>
    <t>10.12.2021 r.</t>
  </si>
  <si>
    <t>Lodówka MPM</t>
  </si>
  <si>
    <t>2019 r.</t>
  </si>
  <si>
    <t>Expres do kawy PHILIPS</t>
  </si>
  <si>
    <t>2020 r.</t>
  </si>
  <si>
    <t>Pralka Bosh WAN2408GPL</t>
  </si>
  <si>
    <t>2021 r.</t>
  </si>
  <si>
    <t>Niszczarka Fellowes 53c</t>
  </si>
  <si>
    <t>16.11.2021 r.</t>
  </si>
  <si>
    <t>Smętowo</t>
  </si>
  <si>
    <t>Monitor ACER 2318</t>
  </si>
  <si>
    <t>12.10.2021 r.</t>
  </si>
  <si>
    <t xml:space="preserve">Tablet Huawei </t>
  </si>
  <si>
    <t>Laptop Lenowo</t>
  </si>
  <si>
    <t>Aparat DSC-RX 100</t>
  </si>
  <si>
    <t>Projektor Acer X1223H DLP</t>
  </si>
  <si>
    <t>Drukarka laserowa Brother HL-L2352 DW</t>
  </si>
  <si>
    <t>LENOVO M91pSFF WIN Pro COA 19 szt</t>
  </si>
  <si>
    <t>Urządzenie wielofunkcyjne Laserowe Brother MFC- L2712 DN</t>
  </si>
  <si>
    <t>Projektor Acer P1350WDLP</t>
  </si>
  <si>
    <t>Laptop DELL Vostro 3590 2 szt</t>
  </si>
  <si>
    <t>Komputer Desktop dell Vostro</t>
  </si>
  <si>
    <t>Kserokopiarka Develop Ineo+368</t>
  </si>
  <si>
    <t>30.06.2021 r.</t>
  </si>
  <si>
    <t>Niszczarka Fellowers 53c</t>
  </si>
  <si>
    <t>26.10.2021 r.</t>
  </si>
  <si>
    <t>Niszczarka FellowesAutomax 100M PU</t>
  </si>
  <si>
    <t>10.11.2021 r.</t>
  </si>
  <si>
    <t>Dell Latitude 3510Win10Pro GDUi5</t>
  </si>
  <si>
    <t>26.11.2021 r.</t>
  </si>
  <si>
    <t>Laptop Dell Vostro3500Win 10 Pro EDUi3</t>
  </si>
  <si>
    <t>NEO Robots makeblock-mBot-S Bluthooth 2 szt</t>
  </si>
  <si>
    <t>02.03.2022 r.</t>
  </si>
  <si>
    <t>Desktop XkomH&amp;O200i5-10400/16GB/480/W10X</t>
  </si>
  <si>
    <t>22.03.2022 r.</t>
  </si>
  <si>
    <t xml:space="preserve">Monitor LED24 MSI PRO MP242 </t>
  </si>
  <si>
    <t>Zestaw nagłaśnający</t>
  </si>
  <si>
    <t>28.07.2022 r.</t>
  </si>
  <si>
    <t xml:space="preserve">Drukarka </t>
  </si>
  <si>
    <t>06.09.2022 r.</t>
  </si>
  <si>
    <t>Monitor Benq</t>
  </si>
  <si>
    <t>07.10.2022 r.</t>
  </si>
  <si>
    <t>19.10.2022 r.</t>
  </si>
  <si>
    <t>Projektor Epson EB-X06</t>
  </si>
  <si>
    <t>Projektor Epso EB-X06</t>
  </si>
  <si>
    <t>Cyfrowy oscyloskop Siglent szt. 2</t>
  </si>
  <si>
    <t>Zestaw centrali cyfrowej Panasonic szt. 2</t>
  </si>
  <si>
    <t>Telefon ISDN Gigaset DX800A szt. 6</t>
  </si>
  <si>
    <t>Komputer AIO Lenovo szt. 2</t>
  </si>
  <si>
    <t>Laptop DELL Inspiro szt. 1</t>
  </si>
  <si>
    <t>Kserokopiarka RICOH MP 2851 szt.1</t>
  </si>
  <si>
    <t>Kserokopiarka Ricoh MP 4054 szt.1</t>
  </si>
  <si>
    <t xml:space="preserve">Komputer AIO Lenovo szt.1 </t>
  </si>
  <si>
    <t>Drukarka Brother szt.1</t>
  </si>
  <si>
    <t>Komputer AIO MSI szt. 1</t>
  </si>
  <si>
    <t>Komputer AIO szt. 1</t>
  </si>
  <si>
    <t>Monitor LCD szt. 1</t>
  </si>
  <si>
    <t>Monitor LCD szt.1</t>
  </si>
  <si>
    <t>Komputer  AIO MSI szt. 2</t>
  </si>
  <si>
    <t>Drukarka 3D szt. 1</t>
  </si>
  <si>
    <t>Monitor interaktywny szt. 3</t>
  </si>
  <si>
    <t>Komputer Lenovo AIO szt. 1</t>
  </si>
  <si>
    <t>Komputer Lenovo AIO szt 1</t>
  </si>
  <si>
    <t>Komputer AIO ASUS szt. 1</t>
  </si>
  <si>
    <t>Komputer ACER szt. 2</t>
  </si>
  <si>
    <t>Komputer DELL Optiplex szt. 3</t>
  </si>
  <si>
    <t>Komputer DELL Optiplex szt. 1</t>
  </si>
  <si>
    <t>Komputer Lenovo szt. 16</t>
  </si>
  <si>
    <t>Komputer Lenovo szt.1</t>
  </si>
  <si>
    <t>Komputer stacjonarny szt. 1</t>
  </si>
  <si>
    <t>Komputer stacjonarny szt.20</t>
  </si>
  <si>
    <t>Podajnik taśowy</t>
  </si>
  <si>
    <t>2017 r.</t>
  </si>
  <si>
    <t>Waga serca 875</t>
  </si>
  <si>
    <t>Patelnia uchylna na stelażu</t>
  </si>
  <si>
    <t>2018 r.</t>
  </si>
  <si>
    <t>Kosa spalinowa FS131AutoCut 25-2</t>
  </si>
  <si>
    <t>Taboret gazowy 2 palnikowy</t>
  </si>
  <si>
    <t>30.11.2021 r.</t>
  </si>
  <si>
    <t>automatyczny podajnik paliwa</t>
  </si>
  <si>
    <t xml:space="preserve">   2016 r.   </t>
  </si>
  <si>
    <t>Zestaw grzewczy 20KW</t>
  </si>
  <si>
    <t>83-230 Smetowo Gr., ul. Gdańska 21</t>
  </si>
  <si>
    <t>Dmuchawa GBV325 do lisci</t>
  </si>
  <si>
    <t>83-220 Skórcz, ul. Kociewska 2</t>
  </si>
  <si>
    <t>alarmy, monitoring, gaśnice, kraty</t>
  </si>
  <si>
    <t>83-230 Smętowo Gr, ul.Gdańska 21</t>
  </si>
  <si>
    <t>gaśnice, kraty,alarm, monitoring</t>
  </si>
  <si>
    <t>TAK   dach sali gimnastycznej i budynku biblioteki. data montażu 01-02.2022 r.,   objęte gwarancją i serwisowane</t>
  </si>
  <si>
    <t>ok. 1880</t>
  </si>
  <si>
    <t>Budynek sali gimnastycznej</t>
  </si>
  <si>
    <t>sala gimnastyczna</t>
  </si>
  <si>
    <t>Budynek biblioteki</t>
  </si>
  <si>
    <t>biblioteka szkoły</t>
  </si>
  <si>
    <t>ok. 1971</t>
  </si>
  <si>
    <t>Boisko szkolne</t>
  </si>
  <si>
    <t>gaśnice proszkowe (15 szt.); kraty na oknach piwnic, gabinetu informatycznego, sklepiku szkolnego; monitoring</t>
  </si>
  <si>
    <t>ul. Hallera 34, 83-200 Starogard Gdański</t>
  </si>
  <si>
    <t>nad piwnicą i nad korytarzami - odcinkowa i klejona</t>
  </si>
  <si>
    <t>drewniana, deskowana, pokrycie papą</t>
  </si>
  <si>
    <t xml:space="preserve">gaśnica proszkowa (1 szt.), </t>
  </si>
  <si>
    <t>drewno/papa</t>
  </si>
  <si>
    <t>drewniana, płaska pokryta papą</t>
  </si>
  <si>
    <t>gaśnica proszkowa (3 szt.), kraty w oknach</t>
  </si>
  <si>
    <t>pustak + cegła</t>
  </si>
  <si>
    <t>betonowo-ceramiczne</t>
  </si>
  <si>
    <t>płaski pokryty papą</t>
  </si>
  <si>
    <t>po zajęciach szkolnych boisko jest zamykane na klucz oraz działa monitoring</t>
  </si>
  <si>
    <t>nawierzchnia poliuretanowa</t>
  </si>
  <si>
    <t>2023 r. remont sali 37 po zalaniu i części pomieszczenia gospodarczego po zalaniu sąsiadującego z salą 37 - 16 019,95 zł</t>
  </si>
  <si>
    <t xml:space="preserve">Komputer </t>
  </si>
  <si>
    <t>Drukarka - urządz. Wielofunkcyjne Brother</t>
  </si>
  <si>
    <t>Drukarka HP 400 M401 dn</t>
  </si>
  <si>
    <t>Komputer Dell Vostro</t>
  </si>
  <si>
    <t>Komputer Dell Vostro 3670 (2 szt.)</t>
  </si>
  <si>
    <t>Niszczarka KOBRA+1 CC4</t>
  </si>
  <si>
    <t>Projektor BENQ MX545 DLP</t>
  </si>
  <si>
    <t>Suszarka łazienkowa</t>
  </si>
  <si>
    <t>Suszarka łazienkowa (2 szt.)</t>
  </si>
  <si>
    <t>Monitor Phiplips 21,5" (4 szt.)</t>
  </si>
  <si>
    <t>Komputer Intel i5-9400</t>
  </si>
  <si>
    <t>Monitor Phiplips 21,5"</t>
  </si>
  <si>
    <t>Gogle VR HTC Vive Cosmos (2 szt.)</t>
  </si>
  <si>
    <t>Komputer Lenovo Desktop V530</t>
  </si>
  <si>
    <t>Niszczarka KOBRA+1 CC4 (2 szt.)</t>
  </si>
  <si>
    <t>Komputer AIO Lenovo V530 21,5</t>
  </si>
  <si>
    <t>Monitor Avtek Touchscreen 5 lite 65</t>
  </si>
  <si>
    <t>Komputer Avtek OPS 4K i3 8100</t>
  </si>
  <si>
    <t>Avtek Touchscreen Electric Stand</t>
  </si>
  <si>
    <t>Projektor BENQ MW 550 (2 szt.)</t>
  </si>
  <si>
    <t>Monitor 24" IIYAMA</t>
  </si>
  <si>
    <t>Podstawa jezdna</t>
  </si>
  <si>
    <t>Monitor interaktywny Promethean Active Panel 65" Nickel (3 szt.)</t>
  </si>
  <si>
    <t>Monitor interaaktywny Promethean 65" 4K + komputer OPS (2 szt.)</t>
  </si>
  <si>
    <t>Monitor interaktywny Promethean Active Panel 75" Nickel + komputer OPS (2 szt.)</t>
  </si>
  <si>
    <t>Monitor DELL 21,5"</t>
  </si>
  <si>
    <t>Niszczarka KOBRA +1 CC4 ES</t>
  </si>
  <si>
    <t>Monitor interaktywny Avtek TouchScreen6Lite 75" + komputer Avtek OPS 4K i3 8145U</t>
  </si>
  <si>
    <t>Monitor interaktywny Promethean 75" 4K Nickel USB-C + komputer OPS do monit.Promethean</t>
  </si>
  <si>
    <t>Projektor EPSON EB-E01</t>
  </si>
  <si>
    <t>Monitor interakt. Promethean 75" 4K Nickel USB-C + komputer OPS do monit. Promethean</t>
  </si>
  <si>
    <t xml:space="preserve">Centrala telefoniczna IP BBX Serwer PROXIMA </t>
  </si>
  <si>
    <t>Komputer VOSTRO 3681 Win11Pro i5-10400/8GB/256GB</t>
  </si>
  <si>
    <t>Monitor DELL E2020H 19,5" LED</t>
  </si>
  <si>
    <t>Pralka BOSCH WAJ2400KPL</t>
  </si>
  <si>
    <t>Telewizor SAMSUNG UE43TU7022UHD</t>
  </si>
  <si>
    <t>Odtwarzacz multimedialny (mikser ATEM MINI) + kable HDMI i audio z jackiem</t>
  </si>
  <si>
    <t>Monitor interaktywny Promethean Activ Panel 75" 4K Nick + komputer OPS do monit. Promethean OPS-5205U/4/10PR</t>
  </si>
  <si>
    <t>Monitor interaktywny Promethean Activ Panel 75" USB-C + komputer OPS do monit. Promethean OPS-5205U/4/10PR</t>
  </si>
  <si>
    <t>Router TP-Link AC 1200</t>
  </si>
  <si>
    <t>Monitor interaktywny AVTEK TS 7 Mate 75" + komputer OPS i5-1135G7 8 GB 256GB W10M</t>
  </si>
  <si>
    <t>Monitor interaktywny Promethean 75" 4K + komputer OPS-5205U/4/10PR + uchwyt ścienny do monitora</t>
  </si>
  <si>
    <t>Monitor interaktywny AVTEK TS 7 Mate 75" + komputer OPS i5-10210U 8 GB 128GB W10H</t>
  </si>
  <si>
    <t>Drukarka Brpther HL-L2312D</t>
  </si>
  <si>
    <t>Drukarka Brother HL-L2372DN mono</t>
  </si>
  <si>
    <t>Komputer Dell Vostro 3710 UHD730 DVD 11PR</t>
  </si>
  <si>
    <t>Monitor interaktywny AVTEK TS 7 Lite 86" + komputer OPS i5-10210U/8GB/120SSD/Win10</t>
  </si>
  <si>
    <t>Stojak AVTEK TouchScreen Mobile Stand Next 2</t>
  </si>
  <si>
    <t>Monitor inter.AVTEK TS7 Mate 75" + komputer OPS i5-10210U/8GB/120SSD/Win10 (4 szt.)</t>
  </si>
  <si>
    <t>Tablet Kruger&amp;Matz KM0961 Eagle (2 szt.)</t>
  </si>
  <si>
    <t>Notebook Lenovo (3 szt.)</t>
  </si>
  <si>
    <t>Tablet Samsung Galaxy Tab.A10.1 + głośnik JBL GO2 (5 szt.)</t>
  </si>
  <si>
    <t xml:space="preserve">Notebook Dell Inspirion </t>
  </si>
  <si>
    <t>Notebook HP</t>
  </si>
  <si>
    <t>Mikroporty - mikrofony</t>
  </si>
  <si>
    <t>Komputer szachowy (4 szt.)</t>
  </si>
  <si>
    <t>Tablet graficzny Wacom Intous PEN CTL-4100WLKN (9 szt.)</t>
  </si>
  <si>
    <t>Tablet graficzny Wacom Intous PEN (4 szt.)</t>
  </si>
  <si>
    <t>Laptop Dell Vostro 3590 (9 szt.)</t>
  </si>
  <si>
    <t>Laptop Dell Vostro 3590 (5 szt.)</t>
  </si>
  <si>
    <t>Tablet graficzny Wacom Intous Pen (4 szt.)</t>
  </si>
  <si>
    <t>Laptop HP 255 G7</t>
  </si>
  <si>
    <t>Laptop LENOVO V15 - ADA 82C7000TPB</t>
  </si>
  <si>
    <t>Laptop HP255G7R3</t>
  </si>
  <si>
    <t>Laptop Lenovo Thinkbook 15,6/i5</t>
  </si>
  <si>
    <t>Laptop HP 250 G8 15,6/i5-1135G7/8/256 SSD/W10 black + licencja office (2 szt.)</t>
  </si>
  <si>
    <t xml:space="preserve">Laptop HP 250 G8 15,6/i5-1135G7/8/256 SSD/W10 black + licencja office </t>
  </si>
  <si>
    <t>Laptop Dell Vostro 3510 15,6/i3-1115G4/8GB/256/Win11Pro + licencja office (4 szt.)</t>
  </si>
  <si>
    <t>Laptop Dell Inspiron 3511 15,6FHD/i5-1135G7/16/512/SSD/W11+licencja office</t>
  </si>
  <si>
    <t>Głośnik BOSE S1 PRO+ + torba ochronna na głośnik (4 szt.)</t>
  </si>
  <si>
    <t>Kpl. 6 szt. mikrofonów bezprzewodowych z mikroportami i mikrofonami + skrzynka transportowa + listwa zasil.</t>
  </si>
  <si>
    <t>Mikrofon SHURE SM58LC (2 szt.)</t>
  </si>
  <si>
    <t>Laptop Dell Latitude 3540 (12 szt.)</t>
  </si>
  <si>
    <t>Transmiter bezprzewodowy BOSE-XLR (2 szt.)</t>
  </si>
  <si>
    <t xml:space="preserve">WF01XXTTG1JR35608 </t>
  </si>
  <si>
    <t>Szkoła</t>
  </si>
  <si>
    <t>Pracownia komputerowa, sala do rehabilitacji ruchowej,sala lekcyjna, garaż oraz węzeł cieplny</t>
  </si>
  <si>
    <t>szkoła + pomieszczenia gospodarcze szkoły</t>
  </si>
  <si>
    <t>1928 r</t>
  </si>
  <si>
    <t>Sale lekcyjne +WC dla dzieci niepełnosprawnych. Na piętrze mieszkanie nieużytkowane.</t>
  </si>
  <si>
    <t>szkoła + mieszkanie</t>
  </si>
  <si>
    <t>parter</t>
  </si>
  <si>
    <t>hydranty szt.  7, gaśnice szt. 26, monitoring szkoły, dozór szkoły nie zawsze całodobowy</t>
  </si>
  <si>
    <t>83-200 Starogard Gdański, ul. Kościuszki 131</t>
  </si>
  <si>
    <t>hydranty szt. 1, gaśnice szt. 5, monitoring szkoły, dozór szkoły nie zawsze całodobowy</t>
  </si>
  <si>
    <t>drewniany pokryty papą</t>
  </si>
  <si>
    <t>gaśnice szt. 1, monitoring szkoły, dozór szkoły nie zawsze całodobowy</t>
  </si>
  <si>
    <t xml:space="preserve">1. wymiana stolarki okiennej 63637,26 - 12.2008 r.                         2. remont Sali lekcyjnej - 48800,00 - 12.2008 r.                                          3. wymiana stolarki okiennej - 27483,00 - 12.2008 r.                              4. remont sali lekcyjnej, 3 łazienek, wymiana okien i drzwi - 163230,81 - 08.2009 r.                                          5. remont sali lekcyjnej - 33641,18 12.2010 r.                                                 6. remont sali lekcyjnej - 31000,00 - 08.2011 r.                                                  7. remont 2 sał lekcyjnych - 42002,00 - 12.2012 r.                             8. remont sali lekcyjnej - 25500,00 - 12.2013 r.                                          9. remont holu i korytarza - 68331,81 - 08.2013 r.                                        10. remont 6 sal lekcyjnych, korytarz i holu 236255,88 - 08.2014              11. remont 5 sal lekcyhnych, korytarza - 249376,30 - 08.2016 r.                   12. remont 6 sal lekcyjnych - 194428,48 - 08.2016 r.                      </t>
  </si>
  <si>
    <t>dobry, CO - bardzo dobry</t>
  </si>
  <si>
    <t>Starsz część - 4, pod częścia budynków piwnice, hala sportowa - 1 kondygnacja</t>
  </si>
  <si>
    <t>tak - platforma zewnętrzna</t>
  </si>
  <si>
    <t>Remont w latach 80-tych, adaptacja dawnej pralni i suszarni na pomieszczenia pracowni kaletniczej termomodernizacja +docieplenie ścian i dachu, wymiana stolarki okiennej i blacharki - 86430,96 - 11.2009 r. Remont łazienek 39880,43 - 08.2015 r.</t>
  </si>
  <si>
    <t xml:space="preserve">dobry, </t>
  </si>
  <si>
    <t>jedna</t>
  </si>
  <si>
    <t>Remont pomieszczeń na parterze - 99353,42 - 08.20017 r. Remont części mieszkalnej - 44353,15 - 03.2022 r.</t>
  </si>
  <si>
    <t>Drukarka laserowa HP</t>
  </si>
  <si>
    <t>Projektor BENQ</t>
  </si>
  <si>
    <t>TV Philpis LED</t>
  </si>
  <si>
    <t>Projektor  Hitachi</t>
  </si>
  <si>
    <t>Projektor Vivitek</t>
  </si>
  <si>
    <t>Komputer ADAX</t>
  </si>
  <si>
    <t>komputer DELL x 15</t>
  </si>
  <si>
    <t>Monitor TFT/HP x 4</t>
  </si>
  <si>
    <t>Urządzenie wielofunkcyjne HP laser x 2</t>
  </si>
  <si>
    <t>Komputer ADAX VERSO x 2</t>
  </si>
  <si>
    <t>komputer ADAX VERSO x 3</t>
  </si>
  <si>
    <t>Komputer DELL x 9</t>
  </si>
  <si>
    <t>Tablica interaktywnax2</t>
  </si>
  <si>
    <t>Monitor Samsung</t>
  </si>
  <si>
    <t xml:space="preserve">Komputer DELL </t>
  </si>
  <si>
    <t>Drukarka Epson</t>
  </si>
  <si>
    <t>Tablet Lenowo x 2</t>
  </si>
  <si>
    <t>Tablet Huawei x 2</t>
  </si>
  <si>
    <t>Notebook ASUS</t>
  </si>
  <si>
    <t>Notebook DELL VOSTRO x 4</t>
  </si>
  <si>
    <t>Tablet ESPERANZA x 6</t>
  </si>
  <si>
    <t>Laptop HP</t>
  </si>
  <si>
    <t>Tablet graficzny x 3</t>
  </si>
  <si>
    <t>Laptop DELL x 5</t>
  </si>
  <si>
    <t>Zestw filmowca -Olympus</t>
  </si>
  <si>
    <t>Laptopy - chrombook</t>
  </si>
  <si>
    <t>Monitor interaktywny na statywie</t>
  </si>
  <si>
    <t>Rejestrator BCS-L-XVR3202-V  32-kanałow - 18 kamer</t>
  </si>
  <si>
    <t>TAK TUNEL FOLIOWY wartość 99.630,00 wykazny w budynkach</t>
  </si>
  <si>
    <t>Szkoła (pałac zabytkowy)</t>
  </si>
  <si>
    <t>Prowadzenie zajęć edukacyjnych dla uczniów i słuchaczy</t>
  </si>
  <si>
    <t>Internat</t>
  </si>
  <si>
    <t>Budynek mieszkalny dla wychowanków Zespołu Szkół Rolniczych Centrum Kształcenia Praktycznego</t>
  </si>
  <si>
    <t>Warsztaty szkolne</t>
  </si>
  <si>
    <t>Prowadzenie zajęć edukacyjnych praktycznej nauki zawodu</t>
  </si>
  <si>
    <t>Budynek egzam.dydaktyczny (budynek po tuczarni)</t>
  </si>
  <si>
    <t>Stajnia porodówka</t>
  </si>
  <si>
    <t>stajnia, obora dydaktyczna</t>
  </si>
  <si>
    <t>Cielętnik</t>
  </si>
  <si>
    <t>ekspozycja zwierząt</t>
  </si>
  <si>
    <t>Budynek gospodarczy 14</t>
  </si>
  <si>
    <t>Warsztat</t>
  </si>
  <si>
    <t>Owczarnia-tuczarnia</t>
  </si>
  <si>
    <t>Chlewnia</t>
  </si>
  <si>
    <t>Warsztaty</t>
  </si>
  <si>
    <t>Warszaty, kuźnia, narzędziownia</t>
  </si>
  <si>
    <t>Stodoła magazyn (kamiena)</t>
  </si>
  <si>
    <t>Stodoła drewniana</t>
  </si>
  <si>
    <t>stodoła - izba dydaktyczno muzealna</t>
  </si>
  <si>
    <t>Budynek mieszkalny 14</t>
  </si>
  <si>
    <t>Magazyn spirytusowy</t>
  </si>
  <si>
    <t>Magazyn na nawozy (stajnia)</t>
  </si>
  <si>
    <t>Stajnia</t>
  </si>
  <si>
    <t>Magazyn paliw</t>
  </si>
  <si>
    <t>Magazyn zbożowy</t>
  </si>
  <si>
    <t>Gorzelnia</t>
  </si>
  <si>
    <t>Wieża ciśnień</t>
  </si>
  <si>
    <t>Garaże 11 segment</t>
  </si>
  <si>
    <t xml:space="preserve">Garaże </t>
  </si>
  <si>
    <t>stajnia ujeżdżalnia</t>
  </si>
  <si>
    <t xml:space="preserve">Szopogaraż </t>
  </si>
  <si>
    <t>Bud.Biuro-mieszklany 13A</t>
  </si>
  <si>
    <t>Instalacja solarna</t>
  </si>
  <si>
    <t>Tunel Foliowy z sterownikiem pogody</t>
  </si>
  <si>
    <t>Bolesławowo 15</t>
  </si>
  <si>
    <t>drewno+beton</t>
  </si>
  <si>
    <t>drewno, blacha</t>
  </si>
  <si>
    <t>Bolesławowo 16</t>
  </si>
  <si>
    <t>cegła+pustak</t>
  </si>
  <si>
    <t>Bolesławowo 13A</t>
  </si>
  <si>
    <t>beton+drewno</t>
  </si>
  <si>
    <t>deska+papa</t>
  </si>
  <si>
    <t>kamień, cegła</t>
  </si>
  <si>
    <t>pustak, cegła</t>
  </si>
  <si>
    <t>pustak, beton</t>
  </si>
  <si>
    <t>cegła, kamień</t>
  </si>
  <si>
    <t>drewno, beton</t>
  </si>
  <si>
    <t>&gt;gaśnice proszkowe typu A,B lub B - 10 szt., śniegowa - 1 szt. &gt;hydranty wewnętrzne - 3 szt. &gt;okratowane okna parter &gt;system alarmowy antywłamaniowy &gt;dozór pracowniczy - część doby</t>
  </si>
  <si>
    <t>&gt;gaśnice proszkowe typu A,B  - 11 szt., &gt;hydranty wewnętrzne - 3 szt., hydranty zewnętrzne - 1szt. &gt;okratowane okna parter &gt;system alarmowy antywłamaniowy - poziom parteru &gt;dozór pracowniczy - część doby</t>
  </si>
  <si>
    <t>&gt;gaśnice proszkowe typu A,B - 4 szt., śniegowa - 1 szt. &gt;hydrant zewnętrzny - 1 szt. &gt;dozór pracowniczy - część doby</t>
  </si>
  <si>
    <t>kłódki, gaśnice ABC - szt. 2</t>
  </si>
  <si>
    <t>kłódki</t>
  </si>
  <si>
    <t>kłódki, gaśnice ABC - szt. 4</t>
  </si>
  <si>
    <t>kłódki, gaśnice ABC - szt. 1</t>
  </si>
  <si>
    <t>kłódki, gaśnice ABC - szt. 2, wył.prądu</t>
  </si>
  <si>
    <t>zamki, gaśnice ABC - szt 2</t>
  </si>
  <si>
    <t>kłódki, gaśnice ABC - szt. 4, dozór pracoiwniczy część doby</t>
  </si>
  <si>
    <t>Ogrodzenie zamkniete, na kłodki</t>
  </si>
  <si>
    <t>Ogrodzony, kłdódki</t>
  </si>
  <si>
    <t>TAK -Solary bud.internatu Bolesławowo 16, Fotowoltaika, naziemna ogrodzona Bolesławowo 13 wartość 55350 księgowa brutto</t>
  </si>
  <si>
    <t>Kompleksowy remont sal dyadaktycznych, klatki schodowej, świetlicy 211443,15 zł, ROK 2013</t>
  </si>
  <si>
    <t>Przebudowa i remont 31.12.2018; zwiększenie wartości 3308818,33 zł</t>
  </si>
  <si>
    <t>Dokonano przebudowy i modernizacji budnku tuczarni na potrzeby pracowni praktycznej nauki zawodu 31.12.2018 zwiększenie wartości 1977336,58 zł</t>
  </si>
  <si>
    <t>Przebudowa i remont 31.12.2018; zwiekszenie wartości trwałego 3240730,12 zł</t>
  </si>
  <si>
    <t>Dobry</t>
  </si>
  <si>
    <t>Tak</t>
  </si>
  <si>
    <t>1(plus poddasze)</t>
  </si>
  <si>
    <t>zbiornik</t>
  </si>
  <si>
    <t>Tak(w części)</t>
  </si>
  <si>
    <t>Centrala telefoniczna</t>
  </si>
  <si>
    <t>Kopiarka Sharp</t>
  </si>
  <si>
    <t>Drukarka Brother DCP-J105W</t>
  </si>
  <si>
    <t>Projektor Optoma DX318E</t>
  </si>
  <si>
    <t>Laptop Dell Latitude 3500</t>
  </si>
  <si>
    <t>Laptop Vostro 3590</t>
  </si>
  <si>
    <t>Niszczarka HSMX6PRO</t>
  </si>
  <si>
    <t xml:space="preserve">Lapotop Lenovo </t>
  </si>
  <si>
    <t>Laptop Acer</t>
  </si>
  <si>
    <t>Laptop Asus</t>
  </si>
  <si>
    <t>Laptop dell Vostro 3591</t>
  </si>
  <si>
    <t>Projektor</t>
  </si>
  <si>
    <t>Notebook Lenovo V15ADA</t>
  </si>
  <si>
    <t>Notebook Dell Inspiron G15</t>
  </si>
  <si>
    <t>Lenovo V17 G2</t>
  </si>
  <si>
    <t>Acer Aspire 3</t>
  </si>
  <si>
    <t>Lenovo 315</t>
  </si>
  <si>
    <t>Telewizor LG 50</t>
  </si>
  <si>
    <t>Expres d kawy</t>
  </si>
  <si>
    <t>Tv Philips 50</t>
  </si>
  <si>
    <t>Sterownik tunelu foliowego</t>
  </si>
  <si>
    <t>System kamer w centrum na zewnatrz</t>
  </si>
  <si>
    <t>Oprskiwacz polowy</t>
  </si>
  <si>
    <t>2500L</t>
  </si>
  <si>
    <t xml:space="preserve">Krukowiak 2500/21/PHB </t>
  </si>
  <si>
    <t>Wózek widłowy</t>
  </si>
  <si>
    <t>35,5KW</t>
  </si>
  <si>
    <t>Manitou M120D</t>
  </si>
  <si>
    <t>Ładowarka teleskopowa</t>
  </si>
  <si>
    <t>74,4KW</t>
  </si>
  <si>
    <t>Faresin 7.30C</t>
  </si>
  <si>
    <t>Siewnik punktowy</t>
  </si>
  <si>
    <t>ACPNPxx15013</t>
  </si>
  <si>
    <t>Kvernealnd optima</t>
  </si>
  <si>
    <t>Prasa kostkująca</t>
  </si>
  <si>
    <t>4KN</t>
  </si>
  <si>
    <t>Sipma pk 4010</t>
  </si>
  <si>
    <t>VF1JL000170981038</t>
  </si>
  <si>
    <t>GST 2726C</t>
  </si>
  <si>
    <t>pomieszczenie gospodarcze</t>
  </si>
  <si>
    <t>monitoring, kraty, gaśnice, hydranty</t>
  </si>
  <si>
    <t>Starogard Gdański, ul. Paderewskiego 11</t>
  </si>
  <si>
    <t>beton, drewno</t>
  </si>
  <si>
    <t xml:space="preserve">    ______________________________</t>
  </si>
  <si>
    <t>drewno, papa</t>
  </si>
  <si>
    <t>Modernizacja budynku głównego ZSZ polegająca na termomodernizacji budynku szkoły wraz z modernizacją i usprawnieniem źródeł ciepła i energii, poniesione nakłady: 1 521 309,61 zł. Remont przeprowadzny był w okresie 13.09.2017-31.08.2018</t>
  </si>
  <si>
    <t>______________________________</t>
  </si>
  <si>
    <t>kserokopiarka</t>
  </si>
  <si>
    <t>głośniki 7 kpl</t>
  </si>
  <si>
    <t>komputer+monitor 18 zestawów</t>
  </si>
  <si>
    <t>projektor 2 szt.</t>
  </si>
  <si>
    <t>skaner 2 szt.</t>
  </si>
  <si>
    <t>niszczarka</t>
  </si>
  <si>
    <t>serwer</t>
  </si>
  <si>
    <t>komputer 3 szt</t>
  </si>
  <si>
    <t>drukarka</t>
  </si>
  <si>
    <t>urządzenie wielofunkcyjne</t>
  </si>
  <si>
    <t>drukarka etykiet</t>
  </si>
  <si>
    <t>komputer - 4 szt.</t>
  </si>
  <si>
    <t>projektor - 2 szt.</t>
  </si>
  <si>
    <t>punkt dostępu</t>
  </si>
  <si>
    <t>projektor</t>
  </si>
  <si>
    <t>monitor interaktywny 65" 6 szt.</t>
  </si>
  <si>
    <t>monitor 4 szt.</t>
  </si>
  <si>
    <t>komputer 4 szt.</t>
  </si>
  <si>
    <t>komputer</t>
  </si>
  <si>
    <t>niszczarka 2 szt.</t>
  </si>
  <si>
    <t>głośniki</t>
  </si>
  <si>
    <t xml:space="preserve">monitor interaktywny 65" </t>
  </si>
  <si>
    <t xml:space="preserve">komputer+monitor </t>
  </si>
  <si>
    <t>tablet 5 szt.</t>
  </si>
  <si>
    <t>notebook 3 szt.</t>
  </si>
  <si>
    <t>kolumna aktywna</t>
  </si>
  <si>
    <t>laptop 7 szt.</t>
  </si>
  <si>
    <t>laptop 35 szt.</t>
  </si>
  <si>
    <t>głośniki 6 szt.</t>
  </si>
  <si>
    <t>laptop 3 szt.</t>
  </si>
  <si>
    <t>notebook 2 szt.</t>
  </si>
  <si>
    <t>słuchawki z mikrofonem 11 szt.</t>
  </si>
  <si>
    <t>nagrywarka zewnętrzna</t>
  </si>
  <si>
    <t>kasa fiskalna 4 szt.</t>
  </si>
  <si>
    <t>notebook</t>
  </si>
  <si>
    <t>rejestrator z monitorem (wewnątrz budynku)</t>
  </si>
  <si>
    <t>kamera monitoringu 2 szt (wewnętrzna i zewnętrzna)</t>
  </si>
  <si>
    <t xml:space="preserve">Tabela 1  Podstawowe dane </t>
  </si>
  <si>
    <t>Tabela nr 1a  Informacje dodatkowe do oceny ryzyka</t>
  </si>
  <si>
    <t>Dom Pomocy Społecznej im. Dr  Józefa Marcelego Kopicza w Szpęgawsku</t>
  </si>
  <si>
    <t xml:space="preserve">Monitor </t>
  </si>
  <si>
    <t>John Deere</t>
  </si>
  <si>
    <t>TAK    trwa remont sali gimnastycznej, siłowni i przynależnych korytarzy, planowany jest remont gabinetu pielegniarki oraz przynależnego korytarza i holu na II piętrze</t>
  </si>
  <si>
    <t>Monitor Philpis</t>
  </si>
  <si>
    <t>2. Wykaz monitoringu</t>
  </si>
  <si>
    <t xml:space="preserve">Kb </t>
  </si>
  <si>
    <t>*</t>
  </si>
  <si>
    <t>**</t>
  </si>
  <si>
    <t>ul. Kościuszki 131; 83-200 Starogard Gd.</t>
  </si>
  <si>
    <t>edukacja - szkoła</t>
  </si>
  <si>
    <t>83-262 Czarna Woda, ul. Mickiewicza 1J</t>
  </si>
  <si>
    <t>budynek wykonany w konstrukcji szkieletowej drewnianej , prefabrykowanej</t>
  </si>
  <si>
    <t>drewno, kartonogips</t>
  </si>
  <si>
    <t>drewniana - blachodachówka</t>
  </si>
  <si>
    <t>Urządzenie wielofunkcyjne Epson</t>
  </si>
  <si>
    <t>Laminator</t>
  </si>
  <si>
    <t>komputer AIO MSI</t>
  </si>
  <si>
    <t>projektor HDMI VGA</t>
  </si>
  <si>
    <t>Urządzenie wielofunkcyjne EPSON</t>
  </si>
  <si>
    <t>Urzadzenie UPS APC</t>
  </si>
  <si>
    <t>Komputer Dell</t>
  </si>
  <si>
    <t>Komputer Dell Optiplex 9020</t>
  </si>
  <si>
    <t>Monitor Philips</t>
  </si>
  <si>
    <t>Niszczarka LX 211C</t>
  </si>
  <si>
    <t>Niszczarka  Fellowes</t>
  </si>
  <si>
    <t>Kserokopiarka Minolta C3350 color</t>
  </si>
  <si>
    <t>Monitor interaktywny 65"</t>
  </si>
  <si>
    <t>Komputer Asus D500TC</t>
  </si>
  <si>
    <t xml:space="preserve">Monitor interaktywny </t>
  </si>
  <si>
    <t>Laptop ASUS</t>
  </si>
  <si>
    <t>notebook Lenovo</t>
  </si>
  <si>
    <t>notebook Dell Vastro</t>
  </si>
  <si>
    <t>laptop Dell</t>
  </si>
  <si>
    <t>Tablet graficzny Huion Giano WH</t>
  </si>
  <si>
    <t>Tablet graficzny Huion Kam Vas</t>
  </si>
  <si>
    <t>Tablet graficzny Huion KD 200</t>
  </si>
  <si>
    <t>Kb</t>
  </si>
  <si>
    <t xml:space="preserve">Instalacja zamonotowana na budynku internatu w I kwartale 2022r. </t>
  </si>
  <si>
    <t>TAK INSTALACJA ZAMONTOWANA NA BUDYNKU INTERNATU W I KWARTALE 2022R. O ŁACZNEJ WARTOŚCI 300 863,12 zł.</t>
  </si>
  <si>
    <t>Instalacja fotowoltaiczna na budynku przy ul. Kościuszki13 w Starogardzie Gdańskim</t>
  </si>
  <si>
    <r>
      <t xml:space="preserve">Budynki szkolne  </t>
    </r>
    <r>
      <rPr>
        <b/>
        <u val="single"/>
        <sz val="10"/>
        <rFont val="Arial"/>
        <family val="2"/>
      </rPr>
      <t xml:space="preserve">w tym kolektory słoneczne 2 szt 5 000 szt. </t>
    </r>
  </si>
  <si>
    <t>Instalacja fotowoltaiczna data przekazania 19.04.2022 r.</t>
  </si>
  <si>
    <r>
      <t xml:space="preserve">NIE DOTYCZY
</t>
    </r>
    <r>
      <rPr>
        <b/>
        <sz val="10"/>
        <color indexed="10"/>
        <rFont val="Arial"/>
        <family val="2"/>
      </rPr>
      <t xml:space="preserve">  </t>
    </r>
  </si>
  <si>
    <t>TAK  Suma ubezpieczenia 128 836,55, Czarna Woda ul. Mickiewicza 1J, data przekazania 19.04.2022 r.</t>
  </si>
  <si>
    <t xml:space="preserve">Instalacja fotowoltaiczna lokalizacja: dach sali gimnastycznej i budynku biblioteki, </t>
  </si>
  <si>
    <t xml:space="preserve">instalacja fotowoltaiczna </t>
  </si>
  <si>
    <t>5 kolektorów Hewalex KS 2600 TLP AC, data montażu 31.07.2018r.,</t>
  </si>
  <si>
    <t xml:space="preserve">TAK  namioty wartość KB 28 361,26 zł </t>
  </si>
  <si>
    <r>
      <t>Starostwo Powiatowe w Starogardzie Gdańskim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w tym namioty 28 361,26 zł </t>
    </r>
  </si>
  <si>
    <t>Stajnia ujeżdzalnia</t>
  </si>
  <si>
    <t xml:space="preserve">nd </t>
  </si>
  <si>
    <t xml:space="preserve">TAK - 5 kolektorów Hewalex KS 2600 TLP AC, data montażu 31.07.2018r.,wartość 40 098,06 zł </t>
  </si>
  <si>
    <t xml:space="preserve">Tabela nr 8. Wykaz szkód Powiat Starogardzki </t>
  </si>
  <si>
    <t xml:space="preserve">   </t>
  </si>
  <si>
    <t xml:space="preserve"> </t>
  </si>
  <si>
    <t>Ryzyko</t>
  </si>
  <si>
    <t>Data Szkody</t>
  </si>
  <si>
    <t>Opis szkody</t>
  </si>
  <si>
    <t xml:space="preserve">wypłata </t>
  </si>
  <si>
    <t xml:space="preserve">rezerwa </t>
  </si>
  <si>
    <t>OC dróg</t>
  </si>
  <si>
    <t>Uszkodzenie pojazdu na drodze w wyniku wjechania w ubytek w nawierzchni jezdni.</t>
  </si>
  <si>
    <t>Mienie od ognia i innych zdarzeń</t>
  </si>
  <si>
    <t>Kradzież</t>
  </si>
  <si>
    <t>Uszkodzenie pojazdu na drodze wskutek najechania na ubytek w nawierzchni drogi</t>
  </si>
  <si>
    <t>AC</t>
  </si>
  <si>
    <t>Elektronika</t>
  </si>
  <si>
    <t xml:space="preserve">RAZEM </t>
  </si>
  <si>
    <t>OC komunikacyjne</t>
  </si>
  <si>
    <t>Szyby</t>
  </si>
  <si>
    <t>OC ogólne</t>
  </si>
  <si>
    <t>Uszkodzenie pojazdu na drodze wskutek uderzenia przez kamień lub inny ostry przedmiot, który odprysł podczas koszenia pobocza drogi</t>
  </si>
  <si>
    <t>Uszkodzenie barier drogowych przy drodze powiatowej przez nieznanego sprawcę.</t>
  </si>
  <si>
    <t>Uszkodzenie berier drogowych przy drodze powiatowej przez nieznanego sprawcę.</t>
  </si>
  <si>
    <t>Stłuczenie szyby w oknie sali lekcyjnej.</t>
  </si>
  <si>
    <t>Uszkodzenie barier drogowych przez nieznanego sprawcę.</t>
  </si>
  <si>
    <t>Uszkodzenie pojazdu na drodze  w wyniku najechania na ubytek nawierzchni w krawędzi jezdni.</t>
  </si>
  <si>
    <t>Uszkodzenie pojazdu wskutek najechania na ubytek w drodze.</t>
  </si>
  <si>
    <t>Uszkodzenie elementów budynku w wyniku pożaru powstałego poprzez zapalenia się zewnętrznych pojemników na śmieci.</t>
  </si>
  <si>
    <t>Uszkodzenie motocykla na świeżo remontowanej drodze wskutek poślizgnięcia się na  żwirze leżącym na jezdni</t>
  </si>
  <si>
    <t>Uszkodzenie pojazdu na drodze wskutek uderzenia kamyka w przednią szybe pojazdu</t>
  </si>
  <si>
    <t>Uszkodzenie infrastruktury drogowej w wyniku zdarzenia drogowego z udziałem nieznanego sprawcy.</t>
  </si>
  <si>
    <t>Zalanie pomieszczeń w budynku szkolnym w wyniku awarii  w  mieszkaniu znajdującym się powyżej.</t>
  </si>
  <si>
    <t>Uszkodzenie telefonu komórkowego wskutek przypadkowego upadku sprzętu na bruk podczas wsiadania do auta</t>
  </si>
  <si>
    <t>Zalanie pomieszczenia biurowego wskutek awarii zaworu instalacji  C.O.</t>
  </si>
  <si>
    <t>Uszkodzenie  barier drogowych przy drodze powiatowej przy moście Pazda przez nieznanego sprawcę.</t>
  </si>
  <si>
    <t>Pocięcie zewnętrznej powłoki, uszkodzenie trzech paneli głównych oraz pasa bocznego okapu sali sportowej przez nieznanego sprawcę.</t>
  </si>
  <si>
    <t>Uszkodzenie samochodu podczas bocznego zderzenia lusterkami z pojazdem  BUS</t>
  </si>
  <si>
    <t>Zalanie pomieszczeń na I piętrze oraz łazienki na II piętrze wskutek awarii wężyka wody w łazience.</t>
  </si>
  <si>
    <t>Uszkodzenie pojazdu wskutek uderzenia przez kamień z drogi</t>
  </si>
  <si>
    <t>Uszkodzenie płotu w wyniku niezachowania należytej ostrożności podczas odśnieżania chodnika.</t>
  </si>
  <si>
    <t>Uszkodzenie ściany namiotu oraz zamka w drzwiach wejściowych przez nieznanego sprawcę</t>
  </si>
  <si>
    <t>Uszkodzenie pojazdu (szyby) wskutek uderzenia kamieniem, który wypadł spod kosiarki podczas wykaszania traw.</t>
  </si>
  <si>
    <t>Zalanie sufitu w salce gimnastycznej w wyniku najprawdopodobniej rozszczelnienia przy kominie podczas ulewnych opadów deszczu.</t>
  </si>
  <si>
    <t>Zalanie wykładziny wskutek rozszczelnienia się instalacji centralnego ogrzewania</t>
  </si>
  <si>
    <t>Pęknięcie szyby w pomieszczeniu szkolnym prawdopodobnie wskutek uderzenia kamienia lub kasztana</t>
  </si>
  <si>
    <t>Uszkodzenie pojazdu (przednia szyba i maska) prawdopodobnie w wyniku uderzenia kamienia.</t>
  </si>
  <si>
    <t>Uszkodzenie pojazdu podczas wyjazdu z garażu w wyniku wpadnięcia w lekki poślizg i otarcia o  bramę.</t>
  </si>
  <si>
    <t>Kradzież mienia</t>
  </si>
  <si>
    <t>Uszkodzenie bariery drogowej przez nieznanego sprawcę.</t>
  </si>
  <si>
    <t>Uszkodzenie prywatnych okularów pracownicy DPS-u przez jednego z pobudzonych mieszkańców</t>
  </si>
  <si>
    <t xml:space="preserve">szkodowość w latach 2020- 2023 stan na dzień 03.10.2023 r. </t>
  </si>
  <si>
    <t>13.04.2024</t>
  </si>
  <si>
    <t>27.05.2024</t>
  </si>
  <si>
    <t>16.06.2024</t>
  </si>
  <si>
    <t>13.07.2024</t>
  </si>
  <si>
    <t>03.12.2024</t>
  </si>
  <si>
    <t>10.02.2024</t>
  </si>
  <si>
    <t>12.04.2025</t>
  </si>
  <si>
    <t>26.05.2025</t>
  </si>
  <si>
    <t>15.06.2025</t>
  </si>
  <si>
    <t>12.07.2025</t>
  </si>
  <si>
    <t>02.12.2025</t>
  </si>
  <si>
    <t>09.02.2025</t>
  </si>
  <si>
    <t>23.04.2024</t>
  </si>
  <si>
    <t>21.07.2024</t>
  </si>
  <si>
    <t>25.02.2024</t>
  </si>
  <si>
    <t>28.12.2024</t>
  </si>
  <si>
    <t>22.04.2025</t>
  </si>
  <si>
    <t>20.07.2025</t>
  </si>
  <si>
    <t>24.02.2025</t>
  </si>
  <si>
    <t>27.12.2025</t>
  </si>
  <si>
    <t>20.03.2024</t>
  </si>
  <si>
    <t>19.11.2024</t>
  </si>
  <si>
    <t>19.03.2025</t>
  </si>
  <si>
    <t>18.11.2025</t>
  </si>
  <si>
    <t>31.05.2025</t>
  </si>
  <si>
    <t>14.04.2025</t>
  </si>
  <si>
    <t>24-03-2025</t>
  </si>
  <si>
    <t>02.09.2025</t>
  </si>
  <si>
    <t>10.05.2025</t>
  </si>
  <si>
    <t>18.03.2025</t>
  </si>
  <si>
    <t>19.06.2025</t>
  </si>
  <si>
    <t>24.06.2025</t>
  </si>
  <si>
    <t>17.03.2025</t>
  </si>
  <si>
    <t>24.04.2025</t>
  </si>
  <si>
    <t>08.03.2025</t>
  </si>
  <si>
    <t>30.09.2025</t>
  </si>
  <si>
    <t>08.01.2025</t>
  </si>
  <si>
    <t>09.04.2025</t>
  </si>
  <si>
    <t>08.05.2025</t>
  </si>
  <si>
    <t>18.07.2025</t>
  </si>
  <si>
    <t>04-01-2025</t>
  </si>
  <si>
    <t>19-08-2025</t>
  </si>
  <si>
    <t>10-06-2025</t>
  </si>
  <si>
    <t>01-08-2025</t>
  </si>
  <si>
    <t>13-10-2025</t>
  </si>
  <si>
    <t>03-07-2025</t>
  </si>
  <si>
    <t>03-08-2025</t>
  </si>
  <si>
    <t>02-01-2025</t>
  </si>
  <si>
    <t>14-11-2025</t>
  </si>
  <si>
    <t>21-12-2025</t>
  </si>
  <si>
    <t>14-07-2025</t>
  </si>
  <si>
    <t>27-03-2025</t>
  </si>
  <si>
    <t>03-03-2025</t>
  </si>
  <si>
    <t>04-02-2025</t>
  </si>
  <si>
    <t>02-03-2025</t>
  </si>
  <si>
    <t>01-03-2025</t>
  </si>
  <si>
    <t>05-05-2025</t>
  </si>
  <si>
    <t>03.03.2025</t>
  </si>
  <si>
    <t>01.06.2024</t>
  </si>
  <si>
    <t>15.04.2024</t>
  </si>
  <si>
    <t>19.10.2024</t>
  </si>
  <si>
    <t>03.09.2024</t>
  </si>
  <si>
    <t>11.05.2024</t>
  </si>
  <si>
    <t>20.06.2024</t>
  </si>
  <si>
    <t>25.06.2024</t>
  </si>
  <si>
    <t>25.04.2024</t>
  </si>
  <si>
    <t>09.03.2024</t>
  </si>
  <si>
    <t>01.10.2024</t>
  </si>
  <si>
    <t>09.01.2024</t>
  </si>
  <si>
    <t>10.04.2024</t>
  </si>
  <si>
    <t>13.06.2024</t>
  </si>
  <si>
    <t>09.05.2024</t>
  </si>
  <si>
    <t>19.07.2024</t>
  </si>
  <si>
    <t>05-01-2024</t>
  </si>
  <si>
    <t>20-08-2024</t>
  </si>
  <si>
    <t>11-06-2024</t>
  </si>
  <si>
    <t>02-08-2024</t>
  </si>
  <si>
    <t>14-10-2024</t>
  </si>
  <si>
    <t>04-07-2024</t>
  </si>
  <si>
    <t>04-08-2024</t>
  </si>
  <si>
    <t>03-01-2024</t>
  </si>
  <si>
    <t>15-11-2024</t>
  </si>
  <si>
    <t>22-12-2024</t>
  </si>
  <si>
    <t>15-07-2024</t>
  </si>
  <si>
    <t>28-03-2024</t>
  </si>
  <si>
    <t>04-03-2024</t>
  </si>
  <si>
    <t>01.01.2024</t>
  </si>
  <si>
    <t>31.01.2024</t>
  </si>
  <si>
    <t>05-02-2024</t>
  </si>
  <si>
    <t>06-05-2024</t>
  </si>
  <si>
    <t>04.03.2024</t>
  </si>
  <si>
    <t>26.01.2024
NNW 01.01.2024</t>
  </si>
  <si>
    <t>25.01.2025
NNW 31.01.2024</t>
  </si>
  <si>
    <t xml:space="preserve">01.01.2024 </t>
  </si>
  <si>
    <t>07-07-2024</t>
  </si>
  <si>
    <t>06-07-2025</t>
  </si>
  <si>
    <t>Uszkodzenie pojazdu na drodze</t>
  </si>
  <si>
    <t>Zalanie łazienki w budynku internatu wskutek awarii instalacji wodnej.</t>
  </si>
  <si>
    <t>Uszkodzenie (zalanie) mienia prywatnego wskutek awarii instalacji wodnej</t>
  </si>
  <si>
    <t>Uszkodzenie pojazdu wskutek uderzenia przez przewrócony znak drogowy podczas silnego wiatru</t>
  </si>
  <si>
    <t>Uraz ciała wskutek pobicia przez mieszkańca DPS</t>
  </si>
  <si>
    <t>Uszkodzenie pojazdu wskutek najechania na ubytek w drodze</t>
  </si>
  <si>
    <t>Uszkodzenie pojazdu na drodze w wyniku  wjechania w ubytek w nawierzchni jezdni.</t>
  </si>
  <si>
    <t>Uszkodzenie pojazdu wskutek uderzenia przez przewrócony znak drogowy</t>
  </si>
  <si>
    <t>Zalanie sufitu i ściany w pomieszczeniu spiżarni lokalu mieszkalnego wskutek awarii instalacji wodnej</t>
  </si>
  <si>
    <t>Uszkodzenie pojazdu na drodze w wyniku najechania na ubytek w nawierzchni jezdni.</t>
  </si>
  <si>
    <t>Uszkodzenie pojazdu poprzez najechanie na ubytek w drodze (dwie opony i alufelgi po prawej stronie, słaby amortyzator po prawej stronie oraz aktywny łącznik stabilizatora)</t>
  </si>
  <si>
    <t>Uszkodzenie pojazdu w wyniku kolizji z drugim uczestnikiem (pojazdem) podczas manewru cofania.</t>
  </si>
  <si>
    <t>Wybicie szyb w budynku kotłowni byłego Trataku przez nieznanych sprawców.</t>
  </si>
  <si>
    <t>Uszkodzenie szyb w oknach budynku biurowo-socjalnego przez nieznanego sprawcę.</t>
  </si>
  <si>
    <t>Uszkodzenie ogrodzenia w wyniku oderwania się konaru z drzewa rosnącego w pasie drogowym</t>
  </si>
  <si>
    <t>Uszkodzenie pojazdu wskutek najechania na ubytek w nawierzchni jezdni</t>
  </si>
  <si>
    <t>Uszkodzenie pojazdu wskutek najechania na ubytek w nawierzchni drogi</t>
  </si>
  <si>
    <t>Uszkodzenienie panelu okna w sali gimnastycznejl z poliwęglanu o wymiarach 1050 x1050.</t>
  </si>
  <si>
    <t>Uraz ciała wskutek potknięcia się na nierównym chodniku</t>
  </si>
  <si>
    <t>Uszkodzenie pojazdu podczas koszenia trawy</t>
  </si>
  <si>
    <t>Uszkodzenie szyb w oknach korytarza  na parterze budynku  w wyniku strzałów z wiatrówki.</t>
  </si>
  <si>
    <t>Uszkodzenie pojazdu wskutek najechania na wyrwę w drodze</t>
  </si>
  <si>
    <t>Uszkodzenie pojazdu</t>
  </si>
  <si>
    <t>Uszkodzenie pojazdu ( szyby) wskutek uderzenia kamieniem podczas wykaszania traw</t>
  </si>
  <si>
    <t>Podczas zatrzymania pojazdu przed przejazdem kolejowym doszło do jego uszkodzenia w wyniku upadku gałęzi z przydrożnego drzewa.</t>
  </si>
  <si>
    <t>Zerwanie pokrycia dachowego z budynku w wyniku  silnych i długotrwajacych podmuchów wiatru.</t>
  </si>
  <si>
    <t>Uszkodzenie dwóch szyb w oknie.</t>
  </si>
  <si>
    <t>Uszkodzenie szyby przez nieumyślne uderzenie</t>
  </si>
  <si>
    <t>Niepoprawne wpisanie danych przez pracownika wskutek czego poszkodowany nie został dopuszczony do egzaminu</t>
  </si>
  <si>
    <t>Uszkodzenie pojazdu wskutek uderzenia kamieniem podczas wykaszania traw</t>
  </si>
  <si>
    <t>Wybicie szyby w drzwiach wskutek nieszczęśliwego wypadku</t>
  </si>
  <si>
    <t>Uszkodzenie pojazdu na drodze.</t>
  </si>
  <si>
    <t>Uszkodzenie pojazdu na drodze w wyniku wjechania w kałużę, gdzie woda zakrywała duży ubytek w nawierzchni jezdni.</t>
  </si>
  <si>
    <t>Uszkodzenie zderzaka pojazdu. Szkoda zauważona na parkingu.</t>
  </si>
  <si>
    <t>Uszkodzenie mienia wskutek dewastacji przez nieznanych sprawców</t>
  </si>
  <si>
    <t>Zniszczenie mienia wskutek dewastacji przez nieznanych sprawców.</t>
  </si>
  <si>
    <t>Zalanie mienia wskutek awarii</t>
  </si>
  <si>
    <t>Zalanie mienia wskutek pęknięcia rury w ścianie</t>
  </si>
  <si>
    <t>Uszkodzenie upraw podczas oprysku poboczy</t>
  </si>
  <si>
    <t>Zniszczenie elementów budynków  na skutek silnych i długotrwałych porywów wiatru.</t>
  </si>
  <si>
    <t>Uszkodzenie szyby w wiatrołapie, ochraniającym schody w budynku PUP.</t>
  </si>
  <si>
    <t>Dewastacja mienia na terenie byłego tartaku przez nieznanych sprawców.</t>
  </si>
  <si>
    <t>Uszkodzenie infrastruktury drogowej przez nieznany pojazd.</t>
  </si>
  <si>
    <t>Uszkodzenie mienia wskutek upadku</t>
  </si>
  <si>
    <t>Uszkodzenie pojazdu (szyby) podczas wykaszania traw.</t>
  </si>
  <si>
    <t>Uszkodzenie mienia podczas próby włamania</t>
  </si>
  <si>
    <t xml:space="preserve">TAK wartość   9.963,00 </t>
  </si>
  <si>
    <t xml:space="preserve">NIE  Budynki potartaczne w Szlachcie i Skórczu, wyłączone z użytkowania. </t>
  </si>
  <si>
    <t>Nie jedynie do OC  Długość dróg powiatowych: 384,882 km</t>
  </si>
  <si>
    <t>Uszkodzenie budynku (murek chroniący schody)  prawdopodobnie przez uderzenie pojazdu.</t>
  </si>
  <si>
    <t>Uszkodzenie pojazdu (szyba przednia) w wyniku uderzenia kamienia.</t>
  </si>
  <si>
    <t>edukacja</t>
  </si>
  <si>
    <t>Kotłownia kontenerowa</t>
  </si>
  <si>
    <t>Garaż</t>
  </si>
  <si>
    <t>system alarmowy, gaśnice, hydranty</t>
  </si>
  <si>
    <t>Owidz, ul. Szkolna 6</t>
  </si>
  <si>
    <t>stropodach</t>
  </si>
  <si>
    <t>dozór pracowniczy, gaśnice, hydranty, częściowo system alarmowy</t>
  </si>
  <si>
    <t>Owidz, ul. Szkolna 8</t>
  </si>
  <si>
    <t>gaśnica, dozór pracowniczy</t>
  </si>
  <si>
    <t>kontener płyty stalowo warstwowe</t>
  </si>
  <si>
    <t>stalowe</t>
  </si>
  <si>
    <t>stalowy</t>
  </si>
  <si>
    <t>instalacja objęta gwarancją</t>
  </si>
  <si>
    <t>Owidz, ul. Szkolna 6, Szkolna 8</t>
  </si>
  <si>
    <t>komputer Lenovo</t>
  </si>
  <si>
    <t>monitor Philips</t>
  </si>
  <si>
    <t>komputer Dell</t>
  </si>
  <si>
    <t>zestaw komputerowy Dell</t>
  </si>
  <si>
    <t>komputer DELL Vostro</t>
  </si>
  <si>
    <t>Komputer Asus D500TC i3</t>
  </si>
  <si>
    <t>tablet</t>
  </si>
  <si>
    <t>laptop HP</t>
  </si>
  <si>
    <t>smartfon</t>
  </si>
  <si>
    <t>notebook HP</t>
  </si>
  <si>
    <t>switch TP</t>
  </si>
  <si>
    <t>Patelnia elektryczna</t>
  </si>
  <si>
    <t>000.PE-040N</t>
  </si>
  <si>
    <t>9 KW</t>
  </si>
  <si>
    <t>2008 r.</t>
  </si>
  <si>
    <t xml:space="preserve"> KROMET</t>
  </si>
  <si>
    <t xml:space="preserve"> NIE</t>
  </si>
  <si>
    <t xml:space="preserve"> Owidz, ul. Szkolna 8</t>
  </si>
  <si>
    <t>Zmywarka kapturowa</t>
  </si>
  <si>
    <t>11420801.</t>
  </si>
  <si>
    <t>400 V/50hz</t>
  </si>
  <si>
    <t>2012 r.</t>
  </si>
  <si>
    <t>WHIRLPOOL</t>
  </si>
  <si>
    <t>Piec konwekcyjno-parowy</t>
  </si>
  <si>
    <t>12060010.</t>
  </si>
  <si>
    <t>8,8 KW ; 1,5-2 Bara</t>
  </si>
  <si>
    <t>2013 r.</t>
  </si>
  <si>
    <t>Projekt Zdalna Szkoła</t>
  </si>
  <si>
    <r>
      <t xml:space="preserve">Zespół Szkół Rolniczych Centrum Kształcenia Praktycznego im. Józefa Wybickiego w Bolesławowie  </t>
    </r>
    <r>
      <rPr>
        <b/>
        <u val="single"/>
        <sz val="10"/>
        <rFont val="Arial"/>
        <family val="2"/>
      </rPr>
      <t>w tym inwentarz żywy 100 000,00 zł</t>
    </r>
  </si>
  <si>
    <t>ul.Ściegiennego 11, 83-200 Starogard Gd.</t>
  </si>
  <si>
    <t>hala sportowa (wybudowana i oddana do użytku w 2008 r.)</t>
  </si>
  <si>
    <t>hala</t>
  </si>
  <si>
    <t xml:space="preserve">tak </t>
  </si>
  <si>
    <t>Szkoła 1890 i 1972</t>
  </si>
  <si>
    <t xml:space="preserve">hala sportowa 2008 </t>
  </si>
  <si>
    <t xml:space="preserve">starsza część - cegła, </t>
  </si>
  <si>
    <t>nowsza część - pustak</t>
  </si>
  <si>
    <t>starsza część - drewniane</t>
  </si>
  <si>
    <t>nowsza część betonowe</t>
  </si>
  <si>
    <t xml:space="preserve">starsz część -drewniany pokryty blachodachówką, </t>
  </si>
  <si>
    <t xml:space="preserve">nowsza część -betonowy pokryty papą, hala sportowa - kondtrulkcja metalowa pokryta folią z poletylenu o nazwie DURAWEAVE IIFR </t>
  </si>
  <si>
    <t xml:space="preserve">TAK hala sportowa </t>
  </si>
  <si>
    <t>TAK   Planowana termomodernizacja budynku dydaktyczno-mieszkalnego (pracownia komputerowa, sala do rehabilitacji ruchowej, garaż, sale lekcyjne, węzeł cieplny-sfinansowane ze środków UE)</t>
  </si>
  <si>
    <r>
      <t xml:space="preserve">Dom Pomocy Społecznej w Starogardzie Gdańskim </t>
    </r>
    <r>
      <rPr>
        <b/>
        <u val="single"/>
        <sz val="10"/>
        <rFont val="Arial"/>
        <family val="2"/>
      </rPr>
      <t xml:space="preserve">w tym namioty 9 963,00 zł </t>
    </r>
  </si>
  <si>
    <r>
      <t xml:space="preserve">Budynek internatu </t>
    </r>
    <r>
      <rPr>
        <b/>
        <u val="single"/>
        <sz val="10"/>
        <rFont val="Arial"/>
        <family val="2"/>
      </rPr>
      <t>wraz z kolektorami słonecznymi 172 000,00</t>
    </r>
  </si>
  <si>
    <r>
      <t xml:space="preserve">Szkoła w 2018 termomodernizacja szkoły </t>
    </r>
    <r>
      <rPr>
        <b/>
        <u val="single"/>
        <sz val="10"/>
        <rFont val="Arial"/>
        <family val="2"/>
      </rPr>
      <t>w tym solary 40 086,71</t>
    </r>
  </si>
  <si>
    <t>191,9 mtg</t>
  </si>
  <si>
    <t>330000 km</t>
  </si>
  <si>
    <t xml:space="preserve">Rydwan </t>
  </si>
  <si>
    <t>R-EU-L2</t>
  </si>
  <si>
    <t>SYBL20000H000057</t>
  </si>
  <si>
    <t>GST32A2</t>
  </si>
  <si>
    <t>14-08-2017</t>
  </si>
  <si>
    <t>osobowy do przewozu osob niepełnosprawnych</t>
  </si>
  <si>
    <t xml:space="preserve">Czy do ubezpieczenia mienia w zakresie all risk zgłoszona została infrastruktura mostowa?  </t>
  </si>
  <si>
    <t xml:space="preserve">Czy do ubezpieczenia mienia w zakresie all risk zgłoszone zostały budowle hydrotechniczne (tj. nabrzeża, mola, tamy, groble, kanały, wały przeciwpowodziowe i mienie na nich się znajdujące)?   </t>
  </si>
  <si>
    <t>06.10.2024</t>
  </si>
  <si>
    <t>07.10.2025</t>
  </si>
  <si>
    <t xml:space="preserve">budynek placówki o pow. 286,43 m2 i budynek gospodarczy o pow. 19,95 m2 </t>
  </si>
  <si>
    <t xml:space="preserve">Placówka Opiekuńczo-Wychowawcza wraz z budynkiem gospodarczym </t>
  </si>
  <si>
    <t>ul. Szkolna 7A, Owidz, 83-211 Jabłowo</t>
  </si>
  <si>
    <t>cegła, bliczki SILKA, słupy żelbeton</t>
  </si>
  <si>
    <t>krokwie drewniane, blacha</t>
  </si>
  <si>
    <t>Komputer przenośny (4 szt./7 084,80 zł)</t>
  </si>
  <si>
    <t>Laptopy HP 255 G7 (234 szt./2 778,57 zł)</t>
  </si>
  <si>
    <t>Centrala alarmowa DCA-4000 nr 163/2021</t>
  </si>
  <si>
    <t>Antena stacjonarna VFH 150-156 MHZ</t>
  </si>
  <si>
    <t>Radiotelefon przewożny/bazowy Hytera MD785i</t>
  </si>
  <si>
    <t xml:space="preserve">Radiotelefon TETRA Motorola MXP600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</si>
</sst>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_-* #,##0.00\ [$zł-415]_-;\-* #,##0.00\ [$zł-415]_-;_-* &quot;-&quot;??\ [$zł-415]_-;_-@_-"/>
    <numFmt numFmtId="185" formatCode="_-* #,##0\ &quot;zł&quot;_-;\-* #,##0\ &quot;zł&quot;_-;_-* &quot;-&quot;??\ &quot;zł&quot;_-;_-@_-"/>
    <numFmt numFmtId="186" formatCode="\ #,##0.0&quot; zł &quot;;\-#,##0.0&quot; zł &quot;;&quot; -&quot;#&quot; zł &quot;;@\ "/>
    <numFmt numFmtId="187" formatCode="#,##0_ ;\-#,##0\ "/>
    <numFmt numFmtId="188" formatCode="mmm/yyyy"/>
    <numFmt numFmtId="189" formatCode="dd/mm/yyyy"/>
    <numFmt numFmtId="190" formatCode="d/mm/yyyy"/>
    <numFmt numFmtId="191" formatCode="###\ ###\ ##0.00_-"/>
    <numFmt numFmtId="192" formatCode="[$-415]dddd\,\ d\ mmmm\ yyyy"/>
    <numFmt numFmtId="193" formatCode="_-* #,##0\ [$zł-415]_-;\-* #,##0\ [$zł-415]_-;_-* &quot;-&quot;??\ [$zł-415]_-;_-@_-"/>
    <numFmt numFmtId="194" formatCode="0.000"/>
    <numFmt numFmtId="195" formatCode="0.0000"/>
    <numFmt numFmtId="196" formatCode="0.0"/>
    <numFmt numFmtId="197" formatCode="#,##0.000"/>
    <numFmt numFmtId="198" formatCode="#,##0.0"/>
  </numFmts>
  <fonts count="10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  <font>
      <b/>
      <u val="singleAccounting"/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i/>
      <u val="singleAccounting"/>
      <sz val="10"/>
      <name val="Arial"/>
      <family val="2"/>
    </font>
    <font>
      <b/>
      <u val="single"/>
      <sz val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i/>
      <u val="singleAccounting"/>
      <sz val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17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12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>
        <color theme="0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1" fontId="0" fillId="0" borderId="0">
      <alignment/>
      <protection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1" fontId="0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86" fillId="32" borderId="0" applyNumberFormat="0" applyBorder="0" applyAlignment="0" applyProtection="0"/>
  </cellStyleXfs>
  <cellXfs count="101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172" fontId="53" fillId="0" borderId="0" xfId="0" applyNumberFormat="1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horizontal="center" vertical="center"/>
    </xf>
    <xf numFmtId="0" fontId="52" fillId="0" borderId="13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6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2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4" fontId="53" fillId="0" borderId="0" xfId="0" applyNumberFormat="1" applyFont="1" applyFill="1" applyAlignment="1">
      <alignment horizontal="center" vertical="center"/>
    </xf>
    <xf numFmtId="44" fontId="53" fillId="0" borderId="16" xfId="0" applyNumberFormat="1" applyFont="1" applyFill="1" applyBorder="1" applyAlignment="1">
      <alignment horizontal="center" vertical="center" wrapText="1"/>
    </xf>
    <xf numFmtId="44" fontId="53" fillId="0" borderId="20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44" fontId="53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44" fontId="53" fillId="0" borderId="10" xfId="0" applyNumberFormat="1" applyFont="1" applyFill="1" applyBorder="1" applyAlignment="1">
      <alignment horizontal="center" vertical="center" wrapText="1"/>
    </xf>
    <xf numFmtId="44" fontId="53" fillId="0" borderId="18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vertical="center"/>
    </xf>
    <xf numFmtId="49" fontId="54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quotePrefix="1">
      <alignment horizontal="center" vertical="center"/>
    </xf>
    <xf numFmtId="44" fontId="1" fillId="0" borderId="10" xfId="78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4" fontId="11" fillId="0" borderId="22" xfId="78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4" fontId="0" fillId="0" borderId="0" xfId="78" applyFont="1" applyAlignment="1">
      <alignment vertical="center"/>
    </xf>
    <xf numFmtId="44" fontId="4" fillId="0" borderId="0" xfId="78" applyFont="1" applyAlignment="1">
      <alignment horizontal="right" vertical="center"/>
    </xf>
    <xf numFmtId="44" fontId="5" fillId="0" borderId="0" xfId="78" applyFont="1" applyFill="1" applyBorder="1" applyAlignment="1">
      <alignment horizontal="center" vertical="center"/>
    </xf>
    <xf numFmtId="44" fontId="0" fillId="0" borderId="10" xfId="78" applyFont="1" applyFill="1" applyBorder="1" applyAlignment="1">
      <alignment horizontal="right" vertical="center"/>
    </xf>
    <xf numFmtId="44" fontId="0" fillId="0" borderId="10" xfId="78" applyFont="1" applyBorder="1" applyAlignment="1">
      <alignment vertical="center"/>
    </xf>
    <xf numFmtId="44" fontId="0" fillId="0" borderId="10" xfId="78" applyFont="1" applyFill="1" applyBorder="1" applyAlignment="1">
      <alignment vertical="center"/>
    </xf>
    <xf numFmtId="44" fontId="0" fillId="0" borderId="0" xfId="78" applyFont="1" applyFill="1" applyAlignment="1">
      <alignment vertical="center"/>
    </xf>
    <xf numFmtId="44" fontId="0" fillId="0" borderId="10" xfId="78" applyFont="1" applyBorder="1" applyAlignment="1">
      <alignment horizontal="left" vertical="center" wrapText="1"/>
    </xf>
    <xf numFmtId="44" fontId="0" fillId="0" borderId="10" xfId="78" applyFont="1" applyFill="1" applyBorder="1" applyAlignment="1">
      <alignment horizontal="left" vertical="center" wrapText="1"/>
    </xf>
    <xf numFmtId="44" fontId="1" fillId="34" borderId="10" xfId="78" applyFont="1" applyFill="1" applyBorder="1" applyAlignment="1">
      <alignment horizontal="left" vertical="center" wrapText="1"/>
    </xf>
    <xf numFmtId="44" fontId="0" fillId="0" borderId="11" xfId="78" applyFont="1" applyFill="1" applyBorder="1" applyAlignment="1">
      <alignment horizontal="left" vertical="center" wrapText="1"/>
    </xf>
    <xf numFmtId="44" fontId="1" fillId="0" borderId="15" xfId="78" applyFont="1" applyFill="1" applyBorder="1" applyAlignment="1">
      <alignment horizontal="left" vertical="center" wrapText="1"/>
    </xf>
    <xf numFmtId="44" fontId="1" fillId="0" borderId="0" xfId="78" applyFont="1" applyFill="1" applyBorder="1" applyAlignment="1">
      <alignment horizontal="left" vertical="center" wrapText="1"/>
    </xf>
    <xf numFmtId="44" fontId="1" fillId="34" borderId="16" xfId="78" applyFont="1" applyFill="1" applyBorder="1" applyAlignment="1">
      <alignment horizontal="left" vertical="center" wrapText="1"/>
    </xf>
    <xf numFmtId="44" fontId="0" fillId="0" borderId="0" xfId="78" applyFont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55" fillId="10" borderId="16" xfId="0" applyFont="1" applyFill="1" applyBorder="1" applyAlignment="1">
      <alignment horizontal="center" vertical="center" wrapText="1"/>
    </xf>
    <xf numFmtId="0" fontId="55" fillId="10" borderId="16" xfId="0" applyFont="1" applyFill="1" applyBorder="1" applyAlignment="1">
      <alignment horizontal="center" vertical="center"/>
    </xf>
    <xf numFmtId="49" fontId="55" fillId="10" borderId="16" xfId="0" applyNumberFormat="1" applyFont="1" applyFill="1" applyBorder="1" applyAlignment="1">
      <alignment horizontal="right" vertical="center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/>
    </xf>
    <xf numFmtId="49" fontId="55" fillId="34" borderId="24" xfId="0" applyNumberFormat="1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44" fontId="0" fillId="0" borderId="10" xfId="78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18" xfId="56" applyNumberFormat="1" applyFont="1" applyFill="1" applyBorder="1" applyAlignment="1">
      <alignment horizontal="center" vertical="center" wrapText="1"/>
      <protection/>
    </xf>
    <xf numFmtId="44" fontId="6" fillId="0" borderId="18" xfId="56" applyNumberFormat="1" applyFont="1" applyFill="1" applyBorder="1" applyAlignment="1">
      <alignment horizontal="center" vertical="center" wrapText="1"/>
      <protection/>
    </xf>
    <xf numFmtId="44" fontId="6" fillId="0" borderId="27" xfId="56" applyNumberFormat="1" applyFont="1" applyFill="1" applyBorder="1" applyAlignment="1">
      <alignment horizontal="center" vertical="center" wrapText="1"/>
      <protection/>
    </xf>
    <xf numFmtId="0" fontId="55" fillId="34" borderId="23" xfId="0" applyFont="1" applyFill="1" applyBorder="1" applyAlignment="1">
      <alignment horizontal="center" vertical="center"/>
    </xf>
    <xf numFmtId="44" fontId="0" fillId="0" borderId="10" xfId="78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10" xfId="63" applyBorder="1" applyAlignment="1">
      <alignment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44" fontId="0" fillId="0" borderId="10" xfId="78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11" fillId="35" borderId="22" xfId="68" applyFont="1" applyFill="1" applyBorder="1" applyAlignment="1">
      <alignment horizontal="center" vertical="center" wrapText="1"/>
      <protection/>
    </xf>
    <xf numFmtId="180" fontId="11" fillId="35" borderId="22" xfId="56" applyNumberFormat="1" applyFont="1" applyFill="1" applyBorder="1" applyAlignment="1">
      <alignment horizontal="center" vertical="center" wrapText="1"/>
      <protection/>
    </xf>
    <xf numFmtId="1" fontId="11" fillId="0" borderId="22" xfId="86" applyNumberFormat="1" applyFont="1" applyBorder="1" applyAlignment="1">
      <alignment horizontal="center" vertical="center"/>
    </xf>
    <xf numFmtId="180" fontId="11" fillId="0" borderId="22" xfId="56" applyNumberFormat="1" applyFont="1" applyBorder="1" applyAlignment="1">
      <alignment horizontal="center" vertical="center"/>
      <protection/>
    </xf>
    <xf numFmtId="181" fontId="11" fillId="0" borderId="10" xfId="56" applyNumberFormat="1" applyFont="1" applyBorder="1" applyAlignment="1">
      <alignment horizontal="center" vertical="center" wrapText="1"/>
      <protection/>
    </xf>
    <xf numFmtId="44" fontId="11" fillId="0" borderId="10" xfId="86" applyFont="1" applyBorder="1" applyAlignment="1">
      <alignment horizontal="center" vertical="center"/>
    </xf>
    <xf numFmtId="0" fontId="11" fillId="0" borderId="10" xfId="86" applyNumberFormat="1" applyFont="1" applyBorder="1" applyAlignment="1">
      <alignment horizontal="center" vertical="center"/>
    </xf>
    <xf numFmtId="44" fontId="11" fillId="0" borderId="22" xfId="86" applyFont="1" applyFill="1" applyBorder="1" applyAlignment="1">
      <alignment horizontal="center" vertical="center"/>
    </xf>
    <xf numFmtId="0" fontId="11" fillId="0" borderId="22" xfId="86" applyNumberFormat="1" applyFont="1" applyFill="1" applyBorder="1" applyAlignment="1">
      <alignment horizontal="center" vertical="center"/>
    </xf>
    <xf numFmtId="180" fontId="11" fillId="0" borderId="22" xfId="56" applyNumberFormat="1" applyFont="1" applyFill="1" applyBorder="1" applyAlignment="1">
      <alignment horizontal="center" vertical="center"/>
      <protection/>
    </xf>
    <xf numFmtId="0" fontId="11" fillId="0" borderId="28" xfId="56" applyFont="1" applyBorder="1" applyAlignment="1">
      <alignment horizontal="center" vertical="center" wrapText="1"/>
      <protection/>
    </xf>
    <xf numFmtId="0" fontId="11" fillId="0" borderId="28" xfId="56" applyFont="1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44" fontId="0" fillId="0" borderId="16" xfId="78" applyFont="1" applyFill="1" applyBorder="1" applyAlignment="1">
      <alignment vertical="center"/>
    </xf>
    <xf numFmtId="44" fontId="11" fillId="0" borderId="0" xfId="78" applyFont="1" applyAlignment="1">
      <alignment horizontal="center" vertical="center"/>
    </xf>
    <xf numFmtId="0" fontId="12" fillId="33" borderId="30" xfId="56" applyFont="1" applyFill="1" applyBorder="1" applyAlignment="1">
      <alignment horizontal="center" vertical="center"/>
      <protection/>
    </xf>
    <xf numFmtId="44" fontId="12" fillId="33" borderId="18" xfId="56" applyNumberFormat="1" applyFont="1" applyFill="1" applyBorder="1" applyAlignment="1">
      <alignment horizontal="center" vertical="center" wrapText="1"/>
      <protection/>
    </xf>
    <xf numFmtId="44" fontId="12" fillId="33" borderId="18" xfId="78" applyFont="1" applyFill="1" applyBorder="1" applyAlignment="1">
      <alignment horizontal="center" vertical="center" wrapText="1"/>
    </xf>
    <xf numFmtId="0" fontId="12" fillId="33" borderId="18" xfId="56" applyNumberFormat="1" applyFont="1" applyFill="1" applyBorder="1" applyAlignment="1">
      <alignment vertical="center" wrapText="1"/>
      <protection/>
    </xf>
    <xf numFmtId="0" fontId="11" fillId="0" borderId="22" xfId="56" applyFont="1" applyFill="1" applyBorder="1" applyAlignment="1">
      <alignment vertical="center"/>
      <protection/>
    </xf>
    <xf numFmtId="0" fontId="11" fillId="0" borderId="10" xfId="56" applyFont="1" applyFill="1" applyBorder="1" applyAlignment="1">
      <alignment vertical="center"/>
      <protection/>
    </xf>
    <xf numFmtId="0" fontId="11" fillId="35" borderId="31" xfId="56" applyFont="1" applyFill="1" applyBorder="1" applyAlignment="1">
      <alignment vertical="center"/>
      <protection/>
    </xf>
    <xf numFmtId="0" fontId="0" fillId="0" borderId="32" xfId="0" applyFont="1" applyFill="1" applyBorder="1" applyAlignment="1">
      <alignment horizontal="center" vertical="center"/>
    </xf>
    <xf numFmtId="44" fontId="0" fillId="0" borderId="16" xfId="78" applyFont="1" applyFill="1" applyBorder="1" applyAlignment="1">
      <alignment horizontal="right" vertical="center"/>
    </xf>
    <xf numFmtId="180" fontId="11" fillId="35" borderId="22" xfId="68" applyNumberFormat="1" applyFont="1" applyFill="1" applyBorder="1" applyAlignment="1">
      <alignment horizontal="center" vertical="center" wrapText="1"/>
      <protection/>
    </xf>
    <xf numFmtId="182" fontId="11" fillId="35" borderId="31" xfId="56" applyNumberFormat="1" applyFont="1" applyFill="1" applyBorder="1" applyAlignment="1">
      <alignment horizontal="center" vertical="center" wrapText="1"/>
      <protection/>
    </xf>
    <xf numFmtId="44" fontId="11" fillId="0" borderId="31" xfId="86" applyFont="1" applyFill="1" applyBorder="1" applyAlignment="1">
      <alignment horizontal="center" vertical="center"/>
    </xf>
    <xf numFmtId="44" fontId="0" fillId="0" borderId="10" xfId="78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44" fontId="0" fillId="0" borderId="11" xfId="78" applyFont="1" applyFill="1" applyBorder="1" applyAlignment="1">
      <alignment horizontal="right" vertical="center"/>
    </xf>
    <xf numFmtId="0" fontId="88" fillId="0" borderId="0" xfId="0" applyFont="1" applyAlignment="1">
      <alignment horizontal="left" vertical="center" wrapText="1"/>
    </xf>
    <xf numFmtId="44" fontId="0" fillId="0" borderId="10" xfId="78" applyFont="1" applyBorder="1" applyAlignment="1">
      <alignment horizontal="center" vertical="center" wrapText="1"/>
    </xf>
    <xf numFmtId="44" fontId="0" fillId="0" borderId="10" xfId="78" applyFont="1" applyFill="1" applyBorder="1" applyAlignment="1">
      <alignment vertical="center"/>
    </xf>
    <xf numFmtId="0" fontId="54" fillId="0" borderId="0" xfId="0" applyFont="1" applyFill="1" applyAlignment="1">
      <alignment vertical="center" wrapText="1"/>
    </xf>
    <xf numFmtId="0" fontId="54" fillId="0" borderId="10" xfId="0" applyFont="1" applyFill="1" applyBorder="1" applyAlignment="1" quotePrefix="1">
      <alignment horizontal="center" vertical="center" wrapText="1"/>
    </xf>
    <xf numFmtId="0" fontId="11" fillId="0" borderId="1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54" fillId="0" borderId="34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/>
    </xf>
    <xf numFmtId="49" fontId="54" fillId="0" borderId="35" xfId="0" applyNumberFormat="1" applyFont="1" applyFill="1" applyBorder="1" applyAlignment="1" quotePrefix="1">
      <alignment horizontal="center" vertical="center"/>
    </xf>
    <xf numFmtId="0" fontId="89" fillId="0" borderId="0" xfId="0" applyFont="1" applyFill="1" applyAlignment="1">
      <alignment vertical="center"/>
    </xf>
    <xf numFmtId="44" fontId="11" fillId="0" borderId="36" xfId="78" applyFont="1" applyFill="1" applyBorder="1" applyAlignment="1">
      <alignment horizontal="center" vertical="center"/>
    </xf>
    <xf numFmtId="44" fontId="11" fillId="0" borderId="13" xfId="78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 quotePrefix="1">
      <alignment horizontal="center" vertical="center"/>
    </xf>
    <xf numFmtId="44" fontId="0" fillId="0" borderId="11" xfId="78" applyFont="1" applyFill="1" applyBorder="1" applyAlignment="1">
      <alignment vertical="center"/>
    </xf>
    <xf numFmtId="0" fontId="89" fillId="0" borderId="0" xfId="0" applyFont="1" applyFill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170" fontId="91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170" fontId="93" fillId="0" borderId="0" xfId="0" applyNumberFormat="1" applyFont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0" fontId="92" fillId="34" borderId="10" xfId="0" applyFont="1" applyFill="1" applyBorder="1" applyAlignment="1">
      <alignment horizontal="center" vertical="center"/>
    </xf>
    <xf numFmtId="0" fontId="91" fillId="34" borderId="10" xfId="0" applyFont="1" applyFill="1" applyBorder="1" applyAlignment="1">
      <alignment horizontal="center" vertical="center" wrapText="1"/>
    </xf>
    <xf numFmtId="44" fontId="0" fillId="33" borderId="10" xfId="78" applyFont="1" applyFill="1" applyBorder="1" applyAlignment="1">
      <alignment horizontal="center" vertical="center" wrapText="1"/>
    </xf>
    <xf numFmtId="0" fontId="22" fillId="0" borderId="10" xfId="63" applyFont="1" applyBorder="1" applyAlignment="1">
      <alignment horizontal="center" vertical="center" wrapText="1"/>
      <protection/>
    </xf>
    <xf numFmtId="0" fontId="92" fillId="34" borderId="10" xfId="0" applyFont="1" applyFill="1" applyBorder="1" applyAlignment="1">
      <alignment horizontal="center" vertical="center" wrapText="1"/>
    </xf>
    <xf numFmtId="0" fontId="91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0" fontId="0" fillId="0" borderId="0" xfId="0" applyNumberFormat="1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94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70" fontId="0" fillId="0" borderId="0" xfId="0" applyNumberFormat="1" applyFont="1" applyFill="1" applyAlignment="1">
      <alignment vertical="center" wrapText="1"/>
    </xf>
    <xf numFmtId="17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94" fillId="0" borderId="0" xfId="0" applyFont="1" applyFill="1" applyAlignment="1">
      <alignment vertical="center" wrapText="1"/>
    </xf>
    <xf numFmtId="0" fontId="94" fillId="0" borderId="0" xfId="0" applyFont="1" applyFill="1" applyBorder="1" applyAlignment="1">
      <alignment vertical="center" wrapText="1"/>
    </xf>
    <xf numFmtId="44" fontId="0" fillId="0" borderId="0" xfId="78" applyFont="1" applyBorder="1" applyAlignment="1">
      <alignment horizontal="left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44" fontId="17" fillId="36" borderId="37" xfId="78" applyFont="1" applyFill="1" applyBorder="1" applyAlignment="1">
      <alignment horizontal="center" vertical="center"/>
    </xf>
    <xf numFmtId="44" fontId="1" fillId="37" borderId="24" xfId="78" applyFont="1" applyFill="1" applyBorder="1" applyAlignment="1">
      <alignment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44" fontId="1" fillId="34" borderId="24" xfId="78" applyFont="1" applyFill="1" applyBorder="1" applyAlignment="1">
      <alignment horizontal="center" vertical="center" wrapText="1"/>
    </xf>
    <xf numFmtId="44" fontId="1" fillId="34" borderId="25" xfId="78" applyFont="1" applyFill="1" applyBorder="1" applyAlignment="1">
      <alignment horizontal="center" vertical="center"/>
    </xf>
    <xf numFmtId="44" fontId="6" fillId="37" borderId="38" xfId="56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92" fillId="34" borderId="11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 wrapText="1"/>
    </xf>
    <xf numFmtId="0" fontId="91" fillId="34" borderId="11" xfId="0" applyFont="1" applyFill="1" applyBorder="1" applyAlignment="1">
      <alignment horizontal="center" vertical="center"/>
    </xf>
    <xf numFmtId="0" fontId="92" fillId="36" borderId="10" xfId="0" applyFont="1" applyFill="1" applyBorder="1" applyAlignment="1">
      <alignment horizontal="center" vertical="center"/>
    </xf>
    <xf numFmtId="0" fontId="91" fillId="36" borderId="10" xfId="0" applyFon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 vertical="center" wrapText="1"/>
    </xf>
    <xf numFmtId="44" fontId="11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4" fontId="0" fillId="0" borderId="16" xfId="78" applyFont="1" applyFill="1" applyBorder="1" applyAlignment="1">
      <alignment vertical="center"/>
    </xf>
    <xf numFmtId="44" fontId="1" fillId="34" borderId="11" xfId="78" applyFont="1" applyFill="1" applyBorder="1" applyAlignment="1">
      <alignment horizontal="left" vertical="center" wrapText="1"/>
    </xf>
    <xf numFmtId="4" fontId="93" fillId="38" borderId="39" xfId="0" applyNumberFormat="1" applyFont="1" applyFill="1" applyBorder="1" applyAlignment="1">
      <alignment horizontal="center" vertical="center" wrapText="1"/>
    </xf>
    <xf numFmtId="0" fontId="91" fillId="38" borderId="39" xfId="0" applyFont="1" applyFill="1" applyBorder="1" applyAlignment="1">
      <alignment horizontal="center" vertical="center" wrapText="1"/>
    </xf>
    <xf numFmtId="0" fontId="93" fillId="39" borderId="10" xfId="0" applyFont="1" applyFill="1" applyBorder="1" applyAlignment="1">
      <alignment horizontal="center" vertical="center" wrapText="1"/>
    </xf>
    <xf numFmtId="0" fontId="91" fillId="39" borderId="10" xfId="0" applyFont="1" applyFill="1" applyBorder="1" applyAlignment="1">
      <alignment horizontal="center" vertical="center" wrapText="1"/>
    </xf>
    <xf numFmtId="0" fontId="93" fillId="38" borderId="10" xfId="0" applyFont="1" applyFill="1" applyBorder="1" applyAlignment="1">
      <alignment horizontal="center" vertical="center" wrapText="1"/>
    </xf>
    <xf numFmtId="0" fontId="91" fillId="38" borderId="10" xfId="0" applyFont="1" applyFill="1" applyBorder="1" applyAlignment="1">
      <alignment horizontal="center" vertical="center" wrapText="1"/>
    </xf>
    <xf numFmtId="0" fontId="0" fillId="0" borderId="10" xfId="61" applyFont="1" applyBorder="1" applyAlignment="1">
      <alignment horizontal="center" vertical="center" wrapText="1"/>
      <protection/>
    </xf>
    <xf numFmtId="44" fontId="0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87" fillId="0" borderId="0" xfId="78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67" applyBorder="1" applyAlignment="1">
      <alignment vertical="center" wrapText="1"/>
      <protection/>
    </xf>
    <xf numFmtId="0" fontId="0" fillId="0" borderId="10" xfId="67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4" fontId="0" fillId="0" borderId="10" xfId="78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67" applyFont="1" applyBorder="1" applyAlignment="1">
      <alignment horizontal="center" vertical="center" wrapText="1"/>
      <protection/>
    </xf>
    <xf numFmtId="0" fontId="0" fillId="0" borderId="40" xfId="67" applyFont="1" applyBorder="1" applyAlignment="1">
      <alignment horizontal="center" vertical="center" wrapText="1"/>
      <protection/>
    </xf>
    <xf numFmtId="14" fontId="0" fillId="0" borderId="31" xfId="67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7" fontId="0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4" fontId="87" fillId="0" borderId="10" xfId="78" applyFont="1" applyFill="1" applyBorder="1" applyAlignment="1">
      <alignment horizontal="center" vertical="center" wrapText="1"/>
    </xf>
    <xf numFmtId="0" fontId="0" fillId="0" borderId="26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14" fontId="0" fillId="0" borderId="11" xfId="63" applyNumberFormat="1" applyBorder="1" applyAlignment="1">
      <alignment horizontal="center" vertical="center" wrapText="1"/>
      <protection/>
    </xf>
    <xf numFmtId="0" fontId="0" fillId="0" borderId="21" xfId="63" applyBorder="1" applyAlignment="1">
      <alignment horizontal="center" vertical="center" wrapText="1"/>
      <protection/>
    </xf>
    <xf numFmtId="190" fontId="0" fillId="0" borderId="31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3" xfId="63" applyBorder="1" applyAlignment="1">
      <alignment horizontal="center" vertical="center" wrapText="1"/>
      <protection/>
    </xf>
    <xf numFmtId="0" fontId="94" fillId="0" borderId="0" xfId="0" applyFont="1" applyAlignment="1">
      <alignment horizontal="center" vertical="center"/>
    </xf>
    <xf numFmtId="0" fontId="0" fillId="33" borderId="10" xfId="63" applyFill="1" applyBorder="1" applyAlignment="1">
      <alignment horizontal="center" vertical="center" wrapText="1"/>
      <protection/>
    </xf>
    <xf numFmtId="14" fontId="0" fillId="0" borderId="10" xfId="63" applyNumberFormat="1" applyBorder="1" applyAlignment="1">
      <alignment horizontal="center" vertical="center" wrapText="1"/>
      <protection/>
    </xf>
    <xf numFmtId="17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4" fontId="87" fillId="0" borderId="0" xfId="78" applyFont="1" applyFill="1" applyBorder="1" applyAlignment="1">
      <alignment horizontal="center" vertical="center"/>
    </xf>
    <xf numFmtId="0" fontId="1" fillId="0" borderId="0" xfId="63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34" borderId="41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4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/>
    </xf>
    <xf numFmtId="0" fontId="95" fillId="0" borderId="0" xfId="0" applyFont="1" applyAlignment="1">
      <alignment/>
    </xf>
    <xf numFmtId="0" fontId="87" fillId="0" borderId="10" xfId="0" applyFont="1" applyBorder="1" applyAlignment="1">
      <alignment horizontal="center" vertical="center"/>
    </xf>
    <xf numFmtId="0" fontId="91" fillId="33" borderId="0" xfId="0" applyFont="1" applyFill="1" applyAlignment="1">
      <alignment horizontal="center" vertical="center"/>
    </xf>
    <xf numFmtId="0" fontId="91" fillId="33" borderId="0" xfId="0" applyFont="1" applyFill="1" applyAlignment="1">
      <alignment vertical="center"/>
    </xf>
    <xf numFmtId="0" fontId="92" fillId="0" borderId="10" xfId="0" applyFont="1" applyBorder="1" applyAlignment="1">
      <alignment horizontal="center" vertical="center" wrapText="1"/>
    </xf>
    <xf numFmtId="0" fontId="94" fillId="0" borderId="0" xfId="0" applyFont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1" fillId="34" borderId="10" xfId="82" applyNumberFormat="1" applyFont="1" applyFill="1" applyBorder="1" applyAlignment="1">
      <alignment horizontal="center" vertical="center"/>
    </xf>
    <xf numFmtId="44" fontId="1" fillId="34" borderId="10" xfId="82" applyFont="1" applyFill="1" applyBorder="1" applyAlignment="1">
      <alignment vertical="center"/>
    </xf>
    <xf numFmtId="44" fontId="1" fillId="34" borderId="10" xfId="82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2" fillId="0" borderId="0" xfId="0" applyFont="1" applyAlignment="1">
      <alignment vertical="center" wrapText="1"/>
    </xf>
    <xf numFmtId="0" fontId="92" fillId="0" borderId="0" xfId="0" applyFont="1" applyAlignment="1">
      <alignment horizontal="center" vertical="center" wrapText="1"/>
    </xf>
    <xf numFmtId="170" fontId="92" fillId="0" borderId="0" xfId="0" applyNumberFormat="1" applyFont="1" applyAlignment="1">
      <alignment horizontal="center" vertical="center" wrapText="1"/>
    </xf>
    <xf numFmtId="170" fontId="96" fillId="0" borderId="0" xfId="0" applyNumberFormat="1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92" fillId="34" borderId="14" xfId="0" applyFont="1" applyFill="1" applyBorder="1" applyAlignment="1">
      <alignment horizontal="center" vertical="center"/>
    </xf>
    <xf numFmtId="44" fontId="1" fillId="34" borderId="10" xfId="82" applyFont="1" applyFill="1" applyBorder="1" applyAlignment="1">
      <alignment horizontal="center" vertical="center" wrapText="1"/>
    </xf>
    <xf numFmtId="0" fontId="92" fillId="34" borderId="15" xfId="0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vertical="center" wrapText="1"/>
      <protection/>
    </xf>
    <xf numFmtId="0" fontId="21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93" fillId="0" borderId="10" xfId="0" applyFont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93" fillId="34" borderId="11" xfId="0" applyFont="1" applyFill="1" applyBorder="1" applyAlignment="1">
      <alignment horizontal="center" vertical="center" wrapText="1"/>
    </xf>
    <xf numFmtId="0" fontId="21" fillId="0" borderId="10" xfId="57" applyFont="1" applyFill="1" applyBorder="1" applyAlignment="1">
      <alignment horizontal="left" vertical="center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4" fontId="0" fillId="0" borderId="10" xfId="57" applyNumberFormat="1" applyFont="1" applyFill="1" applyBorder="1" applyAlignment="1">
      <alignment horizontal="center" vertical="center" wrapText="1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left" vertical="center"/>
      <protection/>
    </xf>
    <xf numFmtId="44" fontId="1" fillId="37" borderId="25" xfId="78" applyFont="1" applyFill="1" applyBorder="1" applyAlignment="1">
      <alignment vertical="center"/>
    </xf>
    <xf numFmtId="0" fontId="1" fillId="4" borderId="10" xfId="67" applyFont="1" applyFill="1" applyBorder="1" applyAlignment="1">
      <alignment horizontal="center" vertical="center" wrapText="1"/>
      <protection/>
    </xf>
    <xf numFmtId="3" fontId="21" fillId="0" borderId="31" xfId="0" applyNumberFormat="1" applyFont="1" applyBorder="1" applyAlignment="1">
      <alignment horizontal="center" vertical="center" wrapText="1"/>
    </xf>
    <xf numFmtId="44" fontId="87" fillId="0" borderId="10" xfId="78" applyFont="1" applyFill="1" applyBorder="1" applyAlignment="1">
      <alignment horizontal="center" vertical="center"/>
    </xf>
    <xf numFmtId="44" fontId="87" fillId="33" borderId="10" xfId="78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4" fontId="87" fillId="33" borderId="10" xfId="0" applyNumberFormat="1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44" fontId="87" fillId="0" borderId="10" xfId="78" applyFont="1" applyBorder="1" applyAlignment="1">
      <alignment horizontal="center" vertical="center" wrapText="1"/>
    </xf>
    <xf numFmtId="0" fontId="11" fillId="0" borderId="31" xfId="59" applyFont="1" applyBorder="1" applyAlignment="1">
      <alignment horizontal="left" vertical="center" wrapText="1"/>
      <protection/>
    </xf>
    <xf numFmtId="0" fontId="11" fillId="0" borderId="31" xfId="89" applyNumberFormat="1" applyFont="1" applyBorder="1" applyAlignment="1">
      <alignment horizontal="center" vertical="center"/>
      <protection/>
    </xf>
    <xf numFmtId="180" fontId="11" fillId="0" borderId="31" xfId="59" applyNumberFormat="1" applyFont="1" applyBorder="1" applyAlignment="1">
      <alignment horizontal="center" vertical="center"/>
      <protection/>
    </xf>
    <xf numFmtId="0" fontId="11" fillId="0" borderId="31" xfId="59" applyFont="1" applyBorder="1" applyAlignment="1">
      <alignment horizontal="center" vertical="center" wrapText="1"/>
      <protection/>
    </xf>
    <xf numFmtId="181" fontId="11" fillId="0" borderId="31" xfId="89" applyFont="1" applyBorder="1" applyAlignment="1">
      <alignment horizontal="center" vertical="center" wrapText="1"/>
      <protection/>
    </xf>
    <xf numFmtId="0" fontId="11" fillId="0" borderId="45" xfId="59" applyFont="1" applyBorder="1" applyAlignment="1">
      <alignment horizontal="center" vertical="center" wrapText="1"/>
      <protection/>
    </xf>
    <xf numFmtId="0" fontId="11" fillId="0" borderId="46" xfId="59" applyFont="1" applyBorder="1" applyAlignment="1">
      <alignment horizontal="left" vertical="center" wrapText="1"/>
      <protection/>
    </xf>
    <xf numFmtId="180" fontId="11" fillId="35" borderId="46" xfId="68" applyNumberFormat="1" applyFont="1" applyFill="1" applyBorder="1" applyAlignment="1">
      <alignment horizontal="center" vertical="center" wrapText="1"/>
      <protection/>
    </xf>
    <xf numFmtId="0" fontId="11" fillId="0" borderId="46" xfId="89" applyNumberFormat="1" applyFont="1" applyBorder="1" applyAlignment="1">
      <alignment horizontal="center" vertical="center"/>
      <protection/>
    </xf>
    <xf numFmtId="180" fontId="11" fillId="0" borderId="46" xfId="59" applyNumberFormat="1" applyFont="1" applyBorder="1" applyAlignment="1">
      <alignment horizontal="center" vertical="center" wrapText="1"/>
      <protection/>
    </xf>
    <xf numFmtId="180" fontId="11" fillId="0" borderId="46" xfId="59" applyNumberFormat="1" applyFont="1" applyBorder="1" applyAlignment="1">
      <alignment horizontal="center" vertical="center"/>
      <protection/>
    </xf>
    <xf numFmtId="0" fontId="11" fillId="0" borderId="47" xfId="59" applyFont="1" applyBorder="1" applyAlignment="1">
      <alignment horizontal="center" vertical="center"/>
      <protection/>
    </xf>
    <xf numFmtId="0" fontId="11" fillId="0" borderId="48" xfId="0" applyFont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4" fontId="16" fillId="37" borderId="10" xfId="78" applyFont="1" applyFill="1" applyBorder="1" applyAlignment="1">
      <alignment horizontal="center" vertical="center" wrapText="1"/>
    </xf>
    <xf numFmtId="44" fontId="16" fillId="36" borderId="10" xfId="78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vertical="center"/>
    </xf>
    <xf numFmtId="44" fontId="1" fillId="0" borderId="49" xfId="0" applyNumberFormat="1" applyFont="1" applyBorder="1" applyAlignment="1">
      <alignment vertical="center"/>
    </xf>
    <xf numFmtId="180" fontId="11" fillId="0" borderId="36" xfId="56" applyNumberFormat="1" applyFont="1" applyBorder="1" applyAlignment="1">
      <alignment horizontal="center" vertical="center"/>
      <protection/>
    </xf>
    <xf numFmtId="1" fontId="11" fillId="0" borderId="10" xfId="56" applyNumberFormat="1" applyFont="1" applyBorder="1" applyAlignment="1">
      <alignment horizontal="center" vertical="center" wrapText="1"/>
      <protection/>
    </xf>
    <xf numFmtId="1" fontId="11" fillId="0" borderId="10" xfId="86" applyNumberFormat="1" applyFont="1" applyBorder="1" applyAlignment="1">
      <alignment horizontal="center" vertical="center"/>
    </xf>
    <xf numFmtId="44" fontId="11" fillId="0" borderId="13" xfId="86" applyFont="1" applyBorder="1" applyAlignment="1">
      <alignment horizontal="center" vertical="center"/>
    </xf>
    <xf numFmtId="44" fontId="11" fillId="0" borderId="22" xfId="78" applyFont="1" applyBorder="1" applyAlignment="1">
      <alignment horizontal="center" vertical="center"/>
    </xf>
    <xf numFmtId="44" fontId="11" fillId="0" borderId="10" xfId="78" applyFont="1" applyFill="1" applyBorder="1" applyAlignment="1">
      <alignment horizontal="center" vertical="center"/>
    </xf>
    <xf numFmtId="0" fontId="11" fillId="0" borderId="22" xfId="56" applyFont="1" applyBorder="1" applyAlignment="1">
      <alignment horizontal="left" vertical="center"/>
      <protection/>
    </xf>
    <xf numFmtId="0" fontId="11" fillId="0" borderId="10" xfId="56" applyFont="1" applyBorder="1" applyAlignment="1">
      <alignment horizontal="left" vertical="center"/>
      <protection/>
    </xf>
    <xf numFmtId="0" fontId="11" fillId="0" borderId="29" xfId="56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44" fontId="11" fillId="0" borderId="16" xfId="86" applyFont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44" fontId="12" fillId="37" borderId="24" xfId="78" applyFont="1" applyFill="1" applyBorder="1" applyAlignment="1">
      <alignment horizontal="center" vertical="center"/>
    </xf>
    <xf numFmtId="44" fontId="12" fillId="37" borderId="24" xfId="56" applyNumberFormat="1" applyFont="1" applyFill="1" applyBorder="1" applyAlignment="1">
      <alignment horizontal="center" vertical="center"/>
      <protection/>
    </xf>
    <xf numFmtId="0" fontId="11" fillId="0" borderId="50" xfId="56" applyFont="1" applyFill="1" applyBorder="1" applyAlignment="1">
      <alignment horizontal="center" vertical="center" wrapText="1"/>
      <protection/>
    </xf>
    <xf numFmtId="0" fontId="11" fillId="35" borderId="51" xfId="56" applyFont="1" applyFill="1" applyBorder="1" applyAlignment="1">
      <alignment vertical="center"/>
      <protection/>
    </xf>
    <xf numFmtId="182" fontId="11" fillId="35" borderId="51" xfId="56" applyNumberFormat="1" applyFont="1" applyFill="1" applyBorder="1" applyAlignment="1">
      <alignment horizontal="center" vertical="center" wrapText="1"/>
      <protection/>
    </xf>
    <xf numFmtId="182" fontId="11" fillId="0" borderId="51" xfId="56" applyNumberFormat="1" applyFont="1" applyFill="1" applyBorder="1" applyAlignment="1">
      <alignment horizontal="center" vertical="center" wrapText="1"/>
      <protection/>
    </xf>
    <xf numFmtId="44" fontId="11" fillId="0" borderId="51" xfId="86" applyFont="1" applyFill="1" applyBorder="1" applyAlignment="1">
      <alignment horizontal="center" vertical="center"/>
    </xf>
    <xf numFmtId="44" fontId="11" fillId="0" borderId="52" xfId="78" applyFont="1" applyFill="1" applyBorder="1" applyAlignment="1">
      <alignment horizontal="center" vertical="center"/>
    </xf>
    <xf numFmtId="0" fontId="12" fillId="37" borderId="53" xfId="0" applyFont="1" applyFill="1" applyBorder="1" applyAlignment="1">
      <alignment horizontal="center" vertical="center"/>
    </xf>
    <xf numFmtId="44" fontId="12" fillId="37" borderId="54" xfId="78" applyFont="1" applyFill="1" applyBorder="1" applyAlignment="1">
      <alignment horizontal="center" vertical="center"/>
    </xf>
    <xf numFmtId="0" fontId="11" fillId="37" borderId="53" xfId="0" applyFont="1" applyFill="1" applyBorder="1" applyAlignment="1">
      <alignment horizontal="center" vertical="center"/>
    </xf>
    <xf numFmtId="0" fontId="11" fillId="37" borderId="54" xfId="0" applyFont="1" applyFill="1" applyBorder="1" applyAlignment="1">
      <alignment horizontal="center" vertical="center"/>
    </xf>
    <xf numFmtId="0" fontId="11" fillId="0" borderId="32" xfId="56" applyFont="1" applyBorder="1" applyAlignment="1">
      <alignment horizontal="center" vertical="center"/>
      <protection/>
    </xf>
    <xf numFmtId="0" fontId="11" fillId="0" borderId="51" xfId="56" applyFont="1" applyBorder="1" applyAlignment="1">
      <alignment horizontal="left" vertical="center"/>
      <protection/>
    </xf>
    <xf numFmtId="182" fontId="11" fillId="0" borderId="51" xfId="56" applyNumberFormat="1" applyFont="1" applyBorder="1" applyAlignment="1">
      <alignment horizontal="center" vertical="center" wrapText="1"/>
      <protection/>
    </xf>
    <xf numFmtId="0" fontId="11" fillId="0" borderId="51" xfId="86" applyNumberFormat="1" applyFont="1" applyFill="1" applyBorder="1" applyAlignment="1">
      <alignment horizontal="center" vertical="center"/>
    </xf>
    <xf numFmtId="44" fontId="11" fillId="0" borderId="51" xfId="78" applyFont="1" applyFill="1" applyBorder="1" applyAlignment="1">
      <alignment horizontal="center" vertical="center"/>
    </xf>
    <xf numFmtId="0" fontId="11" fillId="0" borderId="55" xfId="59" applyFont="1" applyBorder="1" applyAlignment="1">
      <alignment horizontal="center" vertical="center"/>
      <protection/>
    </xf>
    <xf numFmtId="0" fontId="11" fillId="0" borderId="51" xfId="59" applyFont="1" applyBorder="1" applyAlignment="1">
      <alignment horizontal="left" vertical="center" wrapText="1"/>
      <protection/>
    </xf>
    <xf numFmtId="0" fontId="11" fillId="0" borderId="51" xfId="59" applyFont="1" applyBorder="1" applyAlignment="1">
      <alignment horizontal="center" vertical="center" wrapText="1"/>
      <protection/>
    </xf>
    <xf numFmtId="0" fontId="11" fillId="0" borderId="51" xfId="89" applyNumberFormat="1" applyFont="1" applyBorder="1" applyAlignment="1">
      <alignment horizontal="center" vertical="center"/>
      <protection/>
    </xf>
    <xf numFmtId="180" fontId="11" fillId="0" borderId="51" xfId="59" applyNumberFormat="1" applyFont="1" applyBorder="1" applyAlignment="1">
      <alignment horizontal="center" vertical="center"/>
      <protection/>
    </xf>
    <xf numFmtId="0" fontId="12" fillId="37" borderId="23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90" fontId="21" fillId="0" borderId="31" xfId="57" applyNumberFormat="1" applyFont="1" applyFill="1" applyBorder="1" applyAlignment="1">
      <alignment horizontal="center" vertical="center" wrapText="1"/>
      <protection/>
    </xf>
    <xf numFmtId="0" fontId="0" fillId="0" borderId="22" xfId="67" applyFont="1" applyFill="1" applyBorder="1" applyAlignment="1">
      <alignment horizontal="center" vertical="center" wrapText="1"/>
      <protection/>
    </xf>
    <xf numFmtId="0" fontId="0" fillId="0" borderId="31" xfId="67" applyFont="1" applyFill="1" applyBorder="1" applyAlignment="1">
      <alignment horizontal="center" vertical="center" wrapText="1"/>
      <protection/>
    </xf>
    <xf numFmtId="190" fontId="0" fillId="0" borderId="31" xfId="67" applyNumberFormat="1" applyFont="1" applyFill="1" applyBorder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horizontal="center" vertical="center" wrapText="1"/>
      <protection/>
    </xf>
    <xf numFmtId="3" fontId="0" fillId="0" borderId="11" xfId="57" applyNumberFormat="1" applyFont="1" applyBorder="1" applyAlignment="1">
      <alignment horizontal="center" vertical="center" wrapText="1"/>
      <protection/>
    </xf>
    <xf numFmtId="44" fontId="0" fillId="0" borderId="0" xfId="78" applyFont="1" applyAlignment="1">
      <alignment horizontal="center" vertical="center"/>
    </xf>
    <xf numFmtId="44" fontId="0" fillId="34" borderId="11" xfId="78" applyFont="1" applyFill="1" applyBorder="1" applyAlignment="1">
      <alignment horizontal="center" vertical="center" wrapText="1"/>
    </xf>
    <xf numFmtId="44" fontId="0" fillId="34" borderId="10" xfId="78" applyFont="1" applyFill="1" applyBorder="1" applyAlignment="1">
      <alignment horizontal="center" vertical="center"/>
    </xf>
    <xf numFmtId="44" fontId="0" fillId="0" borderId="0" xfId="78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10" xfId="45" applyFont="1" applyBorder="1" applyAlignment="1" applyProtection="1">
      <alignment vertical="center" wrapText="1"/>
      <protection/>
    </xf>
    <xf numFmtId="0" fontId="11" fillId="0" borderId="22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35" borderId="31" xfId="56" applyFont="1" applyFill="1" applyBorder="1" applyAlignment="1">
      <alignment horizontal="center" vertical="center" wrapText="1"/>
      <protection/>
    </xf>
    <xf numFmtId="180" fontId="11" fillId="35" borderId="46" xfId="59" applyNumberFormat="1" applyFont="1" applyFill="1" applyBorder="1" applyAlignment="1">
      <alignment horizontal="center" vertical="center" wrapText="1"/>
      <protection/>
    </xf>
    <xf numFmtId="181" fontId="11" fillId="0" borderId="31" xfId="59" applyNumberFormat="1" applyFont="1" applyBorder="1" applyAlignment="1">
      <alignment horizontal="center" vertical="center" wrapText="1"/>
      <protection/>
    </xf>
    <xf numFmtId="181" fontId="11" fillId="0" borderId="51" xfId="59" applyNumberFormat="1" applyFont="1" applyBorder="1" applyAlignment="1">
      <alignment horizontal="center" vertical="center" wrapText="1"/>
      <protection/>
    </xf>
    <xf numFmtId="181" fontId="11" fillId="0" borderId="51" xfId="89" applyFont="1" applyBorder="1" applyAlignment="1">
      <alignment horizontal="center" vertical="center" wrapText="1"/>
      <protection/>
    </xf>
    <xf numFmtId="0" fontId="11" fillId="35" borderId="22" xfId="69" applyFont="1" applyFill="1" applyBorder="1" applyAlignment="1">
      <alignment horizontal="center" vertical="center" wrapText="1"/>
      <protection/>
    </xf>
    <xf numFmtId="182" fontId="11" fillId="0" borderId="31" xfId="56" applyNumberFormat="1" applyFont="1" applyBorder="1" applyAlignment="1">
      <alignment horizontal="center" vertical="center" wrapText="1"/>
      <protection/>
    </xf>
    <xf numFmtId="0" fontId="11" fillId="0" borderId="31" xfId="86" applyNumberFormat="1" applyFont="1" applyFill="1" applyBorder="1" applyAlignment="1">
      <alignment horizontal="center" vertical="center"/>
    </xf>
    <xf numFmtId="0" fontId="19" fillId="0" borderId="31" xfId="69" applyFont="1" applyBorder="1" applyAlignment="1">
      <alignment horizontal="center" vertical="center" wrapText="1"/>
      <protection/>
    </xf>
    <xf numFmtId="181" fontId="11" fillId="0" borderId="31" xfId="56" applyNumberFormat="1" applyFont="1" applyBorder="1" applyAlignment="1">
      <alignment horizontal="center" vertical="center" wrapText="1"/>
      <protection/>
    </xf>
    <xf numFmtId="0" fontId="11" fillId="0" borderId="31" xfId="69" applyFont="1" applyBorder="1" applyAlignment="1">
      <alignment horizontal="center" vertical="center" wrapText="1"/>
      <protection/>
    </xf>
    <xf numFmtId="181" fontId="11" fillId="0" borderId="31" xfId="69" applyNumberFormat="1" applyFont="1" applyBorder="1" applyAlignment="1">
      <alignment horizontal="center" vertical="center" wrapText="1"/>
      <protection/>
    </xf>
    <xf numFmtId="44" fontId="11" fillId="0" borderId="13" xfId="86" applyFont="1" applyBorder="1" applyAlignment="1">
      <alignment vertical="center"/>
    </xf>
    <xf numFmtId="0" fontId="11" fillId="0" borderId="10" xfId="56" applyFont="1" applyBorder="1" applyAlignment="1">
      <alignment horizontal="left" vertical="center" wrapText="1"/>
      <protection/>
    </xf>
    <xf numFmtId="0" fontId="11" fillId="35" borderId="31" xfId="56" applyFont="1" applyFill="1" applyBorder="1" applyAlignment="1">
      <alignment horizontal="left" vertical="center" wrapText="1"/>
      <protection/>
    </xf>
    <xf numFmtId="0" fontId="11" fillId="0" borderId="31" xfId="56" applyFont="1" applyBorder="1" applyAlignment="1">
      <alignment horizontal="left" vertical="center" wrapText="1"/>
      <protection/>
    </xf>
    <xf numFmtId="0" fontId="11" fillId="0" borderId="48" xfId="0" applyFont="1" applyBorder="1" applyAlignment="1">
      <alignment horizontal="center" vertical="center"/>
    </xf>
    <xf numFmtId="44" fontId="0" fillId="33" borderId="10" xfId="78" applyFont="1" applyFill="1" applyBorder="1" applyAlignment="1">
      <alignment vertical="center" wrapText="1"/>
    </xf>
    <xf numFmtId="0" fontId="1" fillId="4" borderId="11" xfId="63" applyFont="1" applyFill="1" applyBorder="1" applyAlignment="1">
      <alignment horizontal="center" vertical="center" wrapText="1"/>
      <protection/>
    </xf>
    <xf numFmtId="49" fontId="11" fillId="0" borderId="22" xfId="86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44" fontId="0" fillId="0" borderId="11" xfId="78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44" fontId="27" fillId="36" borderId="10" xfId="78" applyFont="1" applyFill="1" applyBorder="1" applyAlignment="1">
      <alignment horizontal="center" vertical="center" wrapText="1"/>
    </xf>
    <xf numFmtId="44" fontId="11" fillId="0" borderId="40" xfId="86" applyFont="1" applyFill="1" applyBorder="1" applyAlignment="1">
      <alignment horizontal="center" vertical="center"/>
    </xf>
    <xf numFmtId="0" fontId="19" fillId="0" borderId="31" xfId="68" applyFont="1" applyBorder="1" applyAlignment="1">
      <alignment horizontal="center" vertical="center" wrapText="1"/>
      <protection/>
    </xf>
    <xf numFmtId="0" fontId="11" fillId="0" borderId="31" xfId="68" applyFont="1" applyBorder="1" applyAlignment="1">
      <alignment horizontal="center" vertical="center" wrapText="1"/>
      <protection/>
    </xf>
    <xf numFmtId="181" fontId="11" fillId="0" borderId="31" xfId="68" applyNumberFormat="1" applyFont="1" applyBorder="1" applyAlignment="1">
      <alignment horizontal="center" vertical="center" wrapText="1"/>
      <protection/>
    </xf>
    <xf numFmtId="44" fontId="11" fillId="0" borderId="40" xfId="86" applyFont="1" applyFill="1" applyBorder="1" applyAlignment="1">
      <alignment vertical="center"/>
    </xf>
    <xf numFmtId="49" fontId="19" fillId="0" borderId="31" xfId="68" applyNumberFormat="1" applyFont="1" applyBorder="1" applyAlignment="1">
      <alignment horizontal="center" vertical="center" wrapText="1"/>
      <protection/>
    </xf>
    <xf numFmtId="0" fontId="19" fillId="0" borderId="10" xfId="68" applyFont="1" applyBorder="1" applyAlignment="1">
      <alignment horizontal="center" vertical="center" wrapText="1"/>
      <protection/>
    </xf>
    <xf numFmtId="44" fontId="19" fillId="0" borderId="10" xfId="68" applyNumberFormat="1" applyFont="1" applyBorder="1" applyAlignment="1">
      <alignment horizontal="center" vertical="center" wrapText="1"/>
      <protection/>
    </xf>
    <xf numFmtId="0" fontId="19" fillId="0" borderId="51" xfId="68" applyFont="1" applyBorder="1" applyAlignment="1">
      <alignment horizontal="center" vertical="center" wrapText="1"/>
      <protection/>
    </xf>
    <xf numFmtId="44" fontId="11" fillId="0" borderId="10" xfId="56" applyNumberFormat="1" applyFont="1" applyBorder="1" applyAlignment="1">
      <alignment horizontal="center" vertical="center" wrapText="1"/>
      <protection/>
    </xf>
    <xf numFmtId="0" fontId="11" fillId="0" borderId="16" xfId="56" applyFont="1" applyBorder="1" applyAlignment="1">
      <alignment horizontal="left" vertical="center"/>
      <protection/>
    </xf>
    <xf numFmtId="181" fontId="19" fillId="0" borderId="16" xfId="68" applyNumberFormat="1" applyFont="1" applyBorder="1" applyAlignment="1">
      <alignment horizontal="right" vertical="center" wrapText="1"/>
      <protection/>
    </xf>
    <xf numFmtId="44" fontId="11" fillId="0" borderId="16" xfId="56" applyNumberFormat="1" applyFont="1" applyBorder="1" applyAlignment="1">
      <alignment horizontal="right" vertical="center" wrapText="1"/>
      <protection/>
    </xf>
    <xf numFmtId="0" fontId="11" fillId="0" borderId="56" xfId="86" applyNumberFormat="1" applyFont="1" applyFill="1" applyBorder="1" applyAlignment="1">
      <alignment horizontal="center" vertical="center"/>
    </xf>
    <xf numFmtId="44" fontId="11" fillId="0" borderId="46" xfId="78" applyFont="1" applyBorder="1" applyAlignment="1">
      <alignment vertical="center"/>
    </xf>
    <xf numFmtId="44" fontId="11" fillId="0" borderId="31" xfId="78" applyFont="1" applyBorder="1" applyAlignment="1">
      <alignment vertical="center"/>
    </xf>
    <xf numFmtId="44" fontId="11" fillId="0" borderId="51" xfId="78" applyFont="1" applyBorder="1" applyAlignment="1">
      <alignment vertical="center" wrapText="1"/>
    </xf>
    <xf numFmtId="44" fontId="11" fillId="0" borderId="22" xfId="78" applyFont="1" applyBorder="1" applyAlignment="1">
      <alignment vertical="center"/>
    </xf>
    <xf numFmtId="44" fontId="11" fillId="0" borderId="10" xfId="78" applyFont="1" applyBorder="1" applyAlignment="1">
      <alignment vertical="center"/>
    </xf>
    <xf numFmtId="44" fontId="11" fillId="0" borderId="31" xfId="78" applyFont="1" applyFill="1" applyBorder="1" applyAlignment="1">
      <alignment vertical="center"/>
    </xf>
    <xf numFmtId="44" fontId="11" fillId="0" borderId="19" xfId="78" applyFont="1" applyFill="1" applyBorder="1" applyAlignment="1">
      <alignment vertical="center"/>
    </xf>
    <xf numFmtId="44" fontId="0" fillId="33" borderId="10" xfId="10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1" fillId="0" borderId="10" xfId="56" applyFont="1" applyBorder="1" applyAlignment="1">
      <alignment vertical="center"/>
      <protection/>
    </xf>
    <xf numFmtId="44" fontId="11" fillId="0" borderId="10" xfId="82" applyFont="1" applyBorder="1" applyAlignment="1">
      <alignment horizontal="center" vertical="center"/>
    </xf>
    <xf numFmtId="44" fontId="11" fillId="0" borderId="48" xfId="86" applyFont="1" applyBorder="1" applyAlignment="1">
      <alignment horizontal="center" vertical="center" wrapText="1"/>
    </xf>
    <xf numFmtId="44" fontId="11" fillId="0" borderId="31" xfId="82" applyFont="1" applyFill="1" applyBorder="1" applyAlignment="1">
      <alignment horizontal="center" vertical="center"/>
    </xf>
    <xf numFmtId="44" fontId="11" fillId="0" borderId="57" xfId="86" applyFont="1" applyFill="1" applyBorder="1" applyAlignment="1">
      <alignment horizontal="center" vertical="center" wrapText="1"/>
    </xf>
    <xf numFmtId="181" fontId="11" fillId="0" borderId="10" xfId="68" applyNumberFormat="1" applyFont="1" applyBorder="1" applyAlignment="1">
      <alignment horizontal="center" vertical="center" wrapText="1"/>
      <protection/>
    </xf>
    <xf numFmtId="44" fontId="0" fillId="0" borderId="10" xfId="82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4" fontId="87" fillId="0" borderId="35" xfId="78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0" borderId="11" xfId="63" applyBorder="1" applyAlignment="1">
      <alignment vertical="center" wrapText="1"/>
      <protection/>
    </xf>
    <xf numFmtId="44" fontId="0" fillId="0" borderId="16" xfId="78" applyFont="1" applyFill="1" applyBorder="1" applyAlignment="1">
      <alignment vertical="center"/>
    </xf>
    <xf numFmtId="0" fontId="1" fillId="4" borderId="10" xfId="63" applyFont="1" applyFill="1" applyBorder="1" applyAlignment="1">
      <alignment horizontal="center" vertical="center" wrapText="1"/>
      <protection/>
    </xf>
    <xf numFmtId="0" fontId="1" fillId="4" borderId="35" xfId="0" applyFont="1" applyFill="1" applyBorder="1" applyAlignment="1">
      <alignment horizontal="center" vertical="center"/>
    </xf>
    <xf numFmtId="0" fontId="1" fillId="0" borderId="10" xfId="78" applyNumberFormat="1" applyFont="1" applyFill="1" applyBorder="1" applyAlignment="1">
      <alignment horizontal="center" vertical="center" wrapText="1"/>
    </xf>
    <xf numFmtId="0" fontId="0" fillId="0" borderId="10" xfId="78" applyNumberFormat="1" applyFont="1" applyBorder="1" applyAlignment="1">
      <alignment horizontal="center" vertical="center"/>
    </xf>
    <xf numFmtId="0" fontId="0" fillId="0" borderId="10" xfId="78" applyNumberFormat="1" applyFont="1" applyBorder="1" applyAlignment="1">
      <alignment horizontal="center" vertical="center" wrapText="1"/>
    </xf>
    <xf numFmtId="0" fontId="0" fillId="0" borderId="11" xfId="78" applyNumberFormat="1" applyFont="1" applyBorder="1" applyAlignment="1">
      <alignment horizontal="center" vertical="center" wrapText="1"/>
    </xf>
    <xf numFmtId="0" fontId="0" fillId="0" borderId="10" xfId="78" applyNumberFormat="1" applyFont="1" applyFill="1" applyBorder="1" applyAlignment="1">
      <alignment horizontal="center" vertical="center" wrapText="1"/>
    </xf>
    <xf numFmtId="0" fontId="1" fillId="34" borderId="15" xfId="78" applyNumberFormat="1" applyFont="1" applyFill="1" applyBorder="1" applyAlignment="1">
      <alignment horizontal="center" vertical="center" wrapText="1"/>
    </xf>
    <xf numFmtId="0" fontId="0" fillId="0" borderId="0" xfId="78" applyNumberFormat="1" applyFont="1" applyAlignment="1">
      <alignment horizontal="center" vertical="center"/>
    </xf>
    <xf numFmtId="0" fontId="1" fillId="0" borderId="12" xfId="78" applyNumberFormat="1" applyFont="1" applyFill="1" applyBorder="1" applyAlignment="1">
      <alignment horizontal="center" vertical="center" wrapText="1"/>
    </xf>
    <xf numFmtId="0" fontId="0" fillId="0" borderId="0" xfId="78" applyNumberFormat="1" applyFont="1" applyFill="1" applyBorder="1" applyAlignment="1">
      <alignment horizontal="center" vertical="center" wrapText="1"/>
    </xf>
    <xf numFmtId="0" fontId="1" fillId="0" borderId="0" xfId="78" applyNumberFormat="1" applyFont="1" applyFill="1" applyBorder="1" applyAlignment="1">
      <alignment horizontal="center" vertical="center" wrapText="1"/>
    </xf>
    <xf numFmtId="0" fontId="0" fillId="0" borderId="0" xfId="78" applyNumberFormat="1" applyFont="1" applyBorder="1" applyAlignment="1">
      <alignment horizontal="center" vertical="center" wrapText="1"/>
    </xf>
    <xf numFmtId="0" fontId="0" fillId="0" borderId="16" xfId="78" applyNumberFormat="1" applyFont="1" applyBorder="1" applyAlignment="1">
      <alignment horizontal="center" vertical="center" wrapText="1"/>
    </xf>
    <xf numFmtId="0" fontId="0" fillId="0" borderId="0" xfId="78" applyNumberFormat="1" applyFont="1" applyAlignment="1">
      <alignment horizontal="center" vertical="center" wrapText="1"/>
    </xf>
    <xf numFmtId="0" fontId="1" fillId="4" borderId="15" xfId="78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92" fillId="33" borderId="3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92" fillId="34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/>
    </xf>
    <xf numFmtId="0" fontId="54" fillId="0" borderId="49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 wrapText="1"/>
    </xf>
    <xf numFmtId="0" fontId="54" fillId="0" borderId="48" xfId="0" applyNumberFormat="1" applyFont="1" applyFill="1" applyBorder="1" applyAlignment="1">
      <alignment horizontal="center" vertical="center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0" fillId="0" borderId="11" xfId="63" applyFont="1" applyBorder="1" applyAlignment="1">
      <alignment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vertical="center" wrapText="1"/>
      <protection/>
    </xf>
    <xf numFmtId="4" fontId="0" fillId="0" borderId="10" xfId="57" applyNumberFormat="1" applyFont="1" applyFill="1" applyBorder="1" applyAlignment="1">
      <alignment horizontal="center" vertical="center"/>
      <protection/>
    </xf>
    <xf numFmtId="2" fontId="21" fillId="0" borderId="10" xfId="57" applyNumberFormat="1" applyFont="1" applyFill="1" applyBorder="1" applyAlignment="1">
      <alignment horizontal="center" vertical="center" wrapText="1"/>
      <protection/>
    </xf>
    <xf numFmtId="4" fontId="21" fillId="0" borderId="10" xfId="57" applyNumberFormat="1" applyFont="1" applyFill="1" applyBorder="1" applyAlignment="1">
      <alignment horizontal="center" vertical="center" wrapText="1"/>
      <protection/>
    </xf>
    <xf numFmtId="0" fontId="28" fillId="0" borderId="10" xfId="57" applyFont="1" applyFill="1" applyBorder="1" applyAlignment="1">
      <alignment horizontal="center" vertical="center"/>
      <protection/>
    </xf>
    <xf numFmtId="44" fontId="12" fillId="33" borderId="27" xfId="56" applyNumberFormat="1" applyFont="1" applyFill="1" applyBorder="1" applyAlignment="1">
      <alignment horizontal="center" vertical="center" wrapText="1"/>
      <protection/>
    </xf>
    <xf numFmtId="180" fontId="11" fillId="0" borderId="59" xfId="59" applyNumberFormat="1" applyFont="1" applyBorder="1" applyAlignment="1">
      <alignment horizontal="center" vertical="center" wrapText="1"/>
      <protection/>
    </xf>
    <xf numFmtId="180" fontId="11" fillId="0" borderId="57" xfId="59" applyNumberFormat="1" applyFont="1" applyBorder="1" applyAlignment="1">
      <alignment horizontal="center" vertical="center" wrapText="1"/>
      <protection/>
    </xf>
    <xf numFmtId="180" fontId="11" fillId="0" borderId="60" xfId="59" applyNumberFormat="1" applyFont="1" applyBorder="1" applyAlignment="1">
      <alignment horizontal="center" vertical="center" wrapText="1"/>
      <protection/>
    </xf>
    <xf numFmtId="0" fontId="12" fillId="37" borderId="25" xfId="0" applyFont="1" applyFill="1" applyBorder="1" applyAlignment="1">
      <alignment horizontal="center" vertical="center" wrapText="1"/>
    </xf>
    <xf numFmtId="44" fontId="11" fillId="0" borderId="60" xfId="86" applyFont="1" applyFill="1" applyBorder="1" applyAlignment="1">
      <alignment horizontal="center" vertical="center" wrapText="1"/>
    </xf>
    <xf numFmtId="0" fontId="12" fillId="37" borderId="61" xfId="0" applyFont="1" applyFill="1" applyBorder="1" applyAlignment="1">
      <alignment horizontal="center" vertical="center" wrapText="1"/>
    </xf>
    <xf numFmtId="180" fontId="11" fillId="0" borderId="22" xfId="56" applyNumberFormat="1" applyFont="1" applyBorder="1" applyAlignment="1">
      <alignment horizontal="center" vertical="center" wrapText="1"/>
      <protection/>
    </xf>
    <xf numFmtId="44" fontId="12" fillId="37" borderId="25" xfId="56" applyNumberFormat="1" applyFont="1" applyFill="1" applyBorder="1" applyAlignment="1">
      <alignment horizontal="center" vertical="center" wrapText="1"/>
      <protection/>
    </xf>
    <xf numFmtId="0" fontId="11" fillId="37" borderId="61" xfId="0" applyFont="1" applyFill="1" applyBorder="1" applyAlignment="1">
      <alignment horizontal="center" vertical="center" wrapText="1"/>
    </xf>
    <xf numFmtId="180" fontId="11" fillId="0" borderId="62" xfId="56" applyNumberFormat="1" applyFont="1" applyBorder="1" applyAlignment="1">
      <alignment horizontal="center" vertical="center"/>
      <protection/>
    </xf>
    <xf numFmtId="44" fontId="11" fillId="0" borderId="48" xfId="86" applyFont="1" applyBorder="1" applyAlignment="1">
      <alignment horizontal="center" vertical="center"/>
    </xf>
    <xf numFmtId="44" fontId="11" fillId="0" borderId="60" xfId="86" applyFont="1" applyFill="1" applyBorder="1" applyAlignment="1">
      <alignment horizontal="center" vertical="center"/>
    </xf>
    <xf numFmtId="4" fontId="22" fillId="0" borderId="11" xfId="63" applyNumberFormat="1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44" fontId="87" fillId="0" borderId="0" xfId="78" applyFont="1" applyFill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44" fontId="0" fillId="0" borderId="10" xfId="78" applyFont="1" applyBorder="1" applyAlignment="1">
      <alignment vertical="center"/>
    </xf>
    <xf numFmtId="44" fontId="11" fillId="0" borderId="10" xfId="86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60" applyFont="1" applyBorder="1" applyAlignment="1">
      <alignment horizontal="center" vertical="center" wrapText="1"/>
      <protection/>
    </xf>
    <xf numFmtId="44" fontId="27" fillId="36" borderId="10" xfId="78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180" fontId="11" fillId="0" borderId="62" xfId="56" applyNumberFormat="1" applyFont="1" applyBorder="1" applyAlignment="1">
      <alignment horizontal="center" vertical="center" wrapText="1"/>
      <protection/>
    </xf>
    <xf numFmtId="180" fontId="11" fillId="0" borderId="48" xfId="56" applyNumberFormat="1" applyFont="1" applyBorder="1" applyAlignment="1">
      <alignment horizontal="center" vertical="center"/>
      <protection/>
    </xf>
    <xf numFmtId="44" fontId="11" fillId="0" borderId="48" xfId="86" applyFont="1" applyFill="1" applyBorder="1" applyAlignment="1">
      <alignment horizontal="center" vertical="center" wrapText="1"/>
    </xf>
    <xf numFmtId="44" fontId="11" fillId="0" borderId="48" xfId="86" applyFont="1" applyFill="1" applyBorder="1" applyAlignment="1">
      <alignment horizontal="center" vertical="center"/>
    </xf>
    <xf numFmtId="0" fontId="11" fillId="0" borderId="63" xfId="56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80" fontId="11" fillId="0" borderId="36" xfId="56" applyNumberFormat="1" applyFont="1" applyBorder="1" applyAlignment="1">
      <alignment vertical="center"/>
      <protection/>
    </xf>
    <xf numFmtId="0" fontId="11" fillId="0" borderId="13" xfId="0" applyFont="1" applyBorder="1" applyAlignment="1">
      <alignment vertical="center"/>
    </xf>
    <xf numFmtId="0" fontId="0" fillId="0" borderId="10" xfId="86" applyNumberFormat="1" applyFont="1" applyBorder="1" applyAlignment="1">
      <alignment horizontal="center" vertical="center"/>
    </xf>
    <xf numFmtId="44" fontId="0" fillId="0" borderId="10" xfId="82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/>
    </xf>
    <xf numFmtId="190" fontId="0" fillId="0" borderId="10" xfId="44" applyNumberFormat="1" applyFont="1" applyBorder="1" applyAlignment="1">
      <alignment horizontal="center" vertical="center"/>
      <protection/>
    </xf>
    <xf numFmtId="14" fontId="0" fillId="0" borderId="10" xfId="0" applyNumberFormat="1" applyBorder="1" applyAlignment="1">
      <alignment horizontal="center" vertical="center"/>
    </xf>
    <xf numFmtId="190" fontId="0" fillId="0" borderId="40" xfId="0" applyNumberFormat="1" applyBorder="1" applyAlignment="1">
      <alignment horizontal="center" vertical="center"/>
    </xf>
    <xf numFmtId="190" fontId="0" fillId="0" borderId="52" xfId="0" applyNumberFormat="1" applyBorder="1" applyAlignment="1">
      <alignment horizontal="center" vertical="center"/>
    </xf>
    <xf numFmtId="190" fontId="21" fillId="0" borderId="10" xfId="0" applyNumberFormat="1" applyFont="1" applyBorder="1" applyAlignment="1">
      <alignment horizontal="center" vertical="center"/>
    </xf>
    <xf numFmtId="0" fontId="0" fillId="0" borderId="11" xfId="78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44" fontId="0" fillId="33" borderId="10" xfId="78" applyFont="1" applyFill="1" applyBorder="1" applyAlignment="1">
      <alignment horizontal="right" vertical="center"/>
    </xf>
    <xf numFmtId="44" fontId="0" fillId="0" borderId="10" xfId="78" applyFont="1" applyBorder="1" applyAlignment="1">
      <alignment horizontal="left" vertical="center"/>
    </xf>
    <xf numFmtId="44" fontId="0" fillId="0" borderId="11" xfId="78" applyFont="1" applyBorder="1" applyAlignment="1">
      <alignment horizontal="left" vertical="center"/>
    </xf>
    <xf numFmtId="44" fontId="0" fillId="0" borderId="16" xfId="78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44" applyFont="1" applyBorder="1" applyAlignment="1">
      <alignment wrapText="1"/>
      <protection/>
    </xf>
    <xf numFmtId="0" fontId="0" fillId="0" borderId="31" xfId="0" applyBorder="1" applyAlignment="1">
      <alignment wrapText="1"/>
    </xf>
    <xf numFmtId="0" fontId="0" fillId="0" borderId="51" xfId="0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56" applyFont="1" applyBorder="1" applyAlignment="1">
      <alignment vertical="center" wrapText="1"/>
      <protection/>
    </xf>
    <xf numFmtId="44" fontId="0" fillId="0" borderId="10" xfId="78" applyFont="1" applyBorder="1" applyAlignment="1">
      <alignment horizontal="left" vertical="center"/>
    </xf>
    <xf numFmtId="44" fontId="21" fillId="0" borderId="10" xfId="78" applyFont="1" applyBorder="1" applyAlignment="1">
      <alignment horizontal="left" vertical="center"/>
    </xf>
    <xf numFmtId="44" fontId="0" fillId="0" borderId="10" xfId="78" applyFont="1" applyFill="1" applyBorder="1" applyAlignment="1">
      <alignment horizontal="left" vertical="center"/>
    </xf>
    <xf numFmtId="44" fontId="0" fillId="0" borderId="0" xfId="82" applyFont="1" applyAlignment="1">
      <alignment horizontal="center" vertical="center"/>
    </xf>
    <xf numFmtId="44" fontId="0" fillId="34" borderId="11" xfId="82" applyFont="1" applyFill="1" applyBorder="1" applyAlignment="1">
      <alignment horizontal="center" vertical="center" wrapText="1"/>
    </xf>
    <xf numFmtId="44" fontId="0" fillId="0" borderId="10" xfId="111" applyFont="1" applyFill="1" applyBorder="1" applyAlignment="1">
      <alignment horizontal="center" vertical="center" wrapText="1"/>
    </xf>
    <xf numFmtId="175" fontId="0" fillId="0" borderId="10" xfId="57" applyNumberFormat="1" applyFont="1" applyFill="1" applyBorder="1" applyAlignment="1">
      <alignment horizontal="center" vertical="center" wrapText="1"/>
      <protection/>
    </xf>
    <xf numFmtId="175" fontId="0" fillId="0" borderId="10" xfId="57" applyNumberFormat="1" applyFont="1" applyFill="1" applyBorder="1" applyAlignment="1">
      <alignment horizontal="center" vertical="center"/>
      <protection/>
    </xf>
    <xf numFmtId="44" fontId="25" fillId="37" borderId="10" xfId="82" applyFont="1" applyFill="1" applyBorder="1" applyAlignment="1">
      <alignment horizontal="center" vertical="center" wrapText="1"/>
    </xf>
    <xf numFmtId="44" fontId="0" fillId="34" borderId="10" xfId="82" applyFont="1" applyFill="1" applyBorder="1" applyAlignment="1">
      <alignment horizontal="center" vertical="center"/>
    </xf>
    <xf numFmtId="44" fontId="0" fillId="0" borderId="10" xfId="82" applyFont="1" applyFill="1" applyBorder="1" applyAlignment="1">
      <alignment horizontal="center" vertical="center" wrapText="1"/>
    </xf>
    <xf numFmtId="44" fontId="25" fillId="36" borderId="10" xfId="82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44" fontId="0" fillId="36" borderId="10" xfId="82" applyFont="1" applyFill="1" applyBorder="1" applyAlignment="1">
      <alignment horizontal="center" vertical="center" wrapText="1"/>
    </xf>
    <xf numFmtId="44" fontId="15" fillId="36" borderId="10" xfId="82" applyFont="1" applyFill="1" applyBorder="1" applyAlignment="1">
      <alignment horizontal="center" vertical="center" wrapText="1"/>
    </xf>
    <xf numFmtId="44" fontId="15" fillId="36" borderId="10" xfId="82" applyFont="1" applyFill="1" applyBorder="1" applyAlignment="1">
      <alignment horizontal="center" vertical="center"/>
    </xf>
    <xf numFmtId="44" fontId="0" fillId="0" borderId="0" xfId="82" applyFont="1" applyFill="1" applyBorder="1" applyAlignment="1">
      <alignment horizontal="center" vertical="center" wrapText="1"/>
    </xf>
    <xf numFmtId="44" fontId="26" fillId="34" borderId="10" xfId="82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4" fontId="0" fillId="0" borderId="16" xfId="78" applyFont="1" applyFill="1" applyBorder="1" applyAlignment="1">
      <alignment vertical="center" wrapText="1"/>
    </xf>
    <xf numFmtId="44" fontId="0" fillId="33" borderId="10" xfId="78" applyFont="1" applyFill="1" applyBorder="1" applyAlignment="1">
      <alignment vertical="center"/>
    </xf>
    <xf numFmtId="4" fontId="0" fillId="33" borderId="16" xfId="0" applyNumberFormat="1" applyFill="1" applyBorder="1" applyAlignment="1">
      <alignment vertical="center"/>
    </xf>
    <xf numFmtId="44" fontId="1" fillId="33" borderId="49" xfId="0" applyNumberFormat="1" applyFont="1" applyFill="1" applyBorder="1" applyAlignment="1">
      <alignment vertical="center"/>
    </xf>
    <xf numFmtId="44" fontId="0" fillId="4" borderId="10" xfId="78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44" fontId="0" fillId="0" borderId="11" xfId="82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4" fontId="30" fillId="34" borderId="10" xfId="78" applyFont="1" applyFill="1" applyBorder="1" applyAlignment="1">
      <alignment horizontal="center" vertical="center"/>
    </xf>
    <xf numFmtId="0" fontId="0" fillId="0" borderId="26" xfId="63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left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14" fontId="0" fillId="0" borderId="10" xfId="63" applyNumberForma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98" fillId="0" borderId="0" xfId="0" applyFont="1" applyAlignment="1">
      <alignment horizontal="center" vertical="center" wrapText="1"/>
    </xf>
    <xf numFmtId="0" fontId="98" fillId="34" borderId="11" xfId="0" applyFont="1" applyFill="1" applyBorder="1" applyAlignment="1">
      <alignment horizontal="center" vertical="center" wrapText="1"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57" applyNumberFormat="1" applyFont="1" applyFill="1" applyBorder="1" applyAlignment="1">
      <alignment horizontal="center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0" fontId="98" fillId="34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98" fillId="38" borderId="39" xfId="0" applyFont="1" applyFill="1" applyBorder="1" applyAlignment="1">
      <alignment horizontal="center" vertical="center" wrapText="1"/>
    </xf>
    <xf numFmtId="0" fontId="98" fillId="39" borderId="10" xfId="0" applyFont="1" applyFill="1" applyBorder="1" applyAlignment="1">
      <alignment horizontal="center" vertical="center" wrapText="1"/>
    </xf>
    <xf numFmtId="0" fontId="98" fillId="38" borderId="1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1" xfId="63" applyFont="1" applyBorder="1" applyAlignment="1">
      <alignment horizontal="center" vertical="center" wrapText="1"/>
      <protection/>
    </xf>
    <xf numFmtId="0" fontId="20" fillId="0" borderId="10" xfId="63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98" fillId="0" borderId="0" xfId="0" applyFont="1" applyAlignment="1">
      <alignment horizontal="center" vertical="center"/>
    </xf>
    <xf numFmtId="0" fontId="98" fillId="34" borderId="11" xfId="0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 wrapText="1"/>
    </xf>
    <xf numFmtId="0" fontId="23" fillId="0" borderId="10" xfId="57" applyFont="1" applyFill="1" applyBorder="1" applyAlignment="1">
      <alignment horizontal="center" vertical="center"/>
      <protection/>
    </xf>
    <xf numFmtId="0" fontId="98" fillId="0" borderId="10" xfId="0" applyFont="1" applyBorder="1" applyAlignment="1">
      <alignment horizontal="center" vertical="center"/>
    </xf>
    <xf numFmtId="0" fontId="98" fillId="34" borderId="10" xfId="0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0" borderId="26" xfId="56" applyFont="1" applyBorder="1" applyAlignment="1">
      <alignment horizontal="center" vertical="center"/>
      <protection/>
    </xf>
    <xf numFmtId="0" fontId="14" fillId="0" borderId="31" xfId="56" applyFont="1" applyBorder="1" applyAlignment="1">
      <alignment horizontal="left" vertical="center" wrapText="1"/>
      <protection/>
    </xf>
    <xf numFmtId="0" fontId="31" fillId="0" borderId="31" xfId="69" applyFont="1" applyBorder="1" applyAlignment="1">
      <alignment horizontal="center" vertical="center" wrapText="1"/>
      <protection/>
    </xf>
    <xf numFmtId="181" fontId="31" fillId="0" borderId="31" xfId="69" applyNumberFormat="1" applyFont="1" applyBorder="1" applyAlignment="1">
      <alignment horizontal="center" vertical="center" wrapText="1"/>
      <protection/>
    </xf>
    <xf numFmtId="0" fontId="14" fillId="0" borderId="22" xfId="86" applyNumberFormat="1" applyFont="1" applyFill="1" applyBorder="1" applyAlignment="1">
      <alignment horizontal="center" vertical="center"/>
    </xf>
    <xf numFmtId="44" fontId="14" fillId="0" borderId="10" xfId="86" applyFont="1" applyFill="1" applyBorder="1" applyAlignment="1">
      <alignment horizontal="center" vertical="center"/>
    </xf>
    <xf numFmtId="44" fontId="14" fillId="0" borderId="10" xfId="86" applyFont="1" applyFill="1" applyBorder="1" applyAlignment="1">
      <alignment vertical="center"/>
    </xf>
    <xf numFmtId="180" fontId="14" fillId="0" borderId="62" xfId="56" applyNumberFormat="1" applyFont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left" vertical="center" wrapText="1"/>
      <protection/>
    </xf>
    <xf numFmtId="0" fontId="31" fillId="0" borderId="10" xfId="69" applyFont="1" applyBorder="1" applyAlignment="1">
      <alignment horizontal="center" vertical="center" wrapText="1"/>
      <protection/>
    </xf>
    <xf numFmtId="44" fontId="31" fillId="0" borderId="10" xfId="69" applyNumberFormat="1" applyFont="1" applyBorder="1" applyAlignment="1">
      <alignment horizontal="center" vertical="center" wrapText="1"/>
      <protection/>
    </xf>
    <xf numFmtId="44" fontId="14" fillId="0" borderId="31" xfId="86" applyFont="1" applyFill="1" applyBorder="1" applyAlignment="1">
      <alignment horizontal="center" vertical="center"/>
    </xf>
    <xf numFmtId="44" fontId="14" fillId="0" borderId="31" xfId="86" applyFont="1" applyFill="1" applyBorder="1" applyAlignment="1">
      <alignment vertical="center"/>
    </xf>
    <xf numFmtId="0" fontId="14" fillId="0" borderId="55" xfId="56" applyFont="1" applyBorder="1" applyAlignment="1">
      <alignment horizontal="center" vertical="center"/>
      <protection/>
    </xf>
    <xf numFmtId="0" fontId="14" fillId="0" borderId="51" xfId="56" applyFont="1" applyBorder="1" applyAlignment="1">
      <alignment horizontal="left" vertical="center" wrapText="1"/>
      <protection/>
    </xf>
    <xf numFmtId="0" fontId="31" fillId="0" borderId="51" xfId="69" applyFont="1" applyBorder="1" applyAlignment="1">
      <alignment horizontal="center" vertical="center" wrapText="1"/>
      <protection/>
    </xf>
    <xf numFmtId="44" fontId="14" fillId="0" borderId="10" xfId="56" applyNumberFormat="1" applyFont="1" applyBorder="1" applyAlignment="1">
      <alignment horizontal="center" vertical="center" wrapText="1"/>
      <protection/>
    </xf>
    <xf numFmtId="0" fontId="14" fillId="0" borderId="34" xfId="56" applyFont="1" applyBorder="1" applyAlignment="1">
      <alignment horizontal="center" vertical="center"/>
      <protection/>
    </xf>
    <xf numFmtId="0" fontId="14" fillId="33" borderId="35" xfId="63" applyFont="1" applyFill="1" applyBorder="1" applyAlignment="1">
      <alignment vertical="center" wrapText="1"/>
      <protection/>
    </xf>
    <xf numFmtId="0" fontId="14" fillId="0" borderId="35" xfId="63" applyFont="1" applyBorder="1" applyAlignment="1">
      <alignment horizontal="center" vertical="center" wrapText="1"/>
      <protection/>
    </xf>
    <xf numFmtId="0" fontId="14" fillId="0" borderId="35" xfId="86" applyNumberFormat="1" applyFont="1" applyFill="1" applyBorder="1" applyAlignment="1">
      <alignment horizontal="center" vertical="center"/>
    </xf>
    <xf numFmtId="44" fontId="14" fillId="0" borderId="35" xfId="86" applyFont="1" applyFill="1" applyBorder="1" applyAlignment="1">
      <alignment horizontal="center" vertical="center"/>
    </xf>
    <xf numFmtId="44" fontId="14" fillId="0" borderId="35" xfId="82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93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82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90" fontId="1" fillId="0" borderId="22" xfId="67" applyNumberFormat="1" applyFont="1" applyBorder="1" applyAlignment="1">
      <alignment horizontal="center" vertical="center" wrapText="1"/>
      <protection/>
    </xf>
    <xf numFmtId="0" fontId="1" fillId="0" borderId="22" xfId="67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190" fontId="1" fillId="0" borderId="31" xfId="67" applyNumberFormat="1" applyFont="1" applyBorder="1" applyAlignment="1">
      <alignment horizontal="center" vertical="center" wrapText="1"/>
      <protection/>
    </xf>
    <xf numFmtId="0" fontId="1" fillId="0" borderId="31" xfId="67" applyFont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63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90" fontId="1" fillId="0" borderId="31" xfId="0" applyNumberFormat="1" applyFont="1" applyBorder="1" applyAlignment="1">
      <alignment horizontal="center" vertical="center" wrapText="1"/>
    </xf>
    <xf numFmtId="0" fontId="0" fillId="0" borderId="26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14" fontId="1" fillId="0" borderId="10" xfId="63" applyNumberFormat="1" applyFont="1" applyBorder="1" applyAlignment="1">
      <alignment horizontal="center" vertical="center" wrapText="1"/>
      <protection/>
    </xf>
    <xf numFmtId="14" fontId="1" fillId="0" borderId="11" xfId="63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/>
      <protection/>
    </xf>
    <xf numFmtId="14" fontId="1" fillId="0" borderId="10" xfId="63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87" fillId="0" borderId="0" xfId="78" applyFont="1" applyBorder="1" applyAlignment="1">
      <alignment horizontal="center" vertical="center"/>
    </xf>
    <xf numFmtId="44" fontId="97" fillId="0" borderId="0" xfId="78" applyFont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4" fontId="0" fillId="0" borderId="0" xfId="78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4" fontId="0" fillId="0" borderId="0" xfId="82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44" fontId="1" fillId="37" borderId="24" xfId="78" applyFont="1" applyFill="1" applyBorder="1" applyAlignment="1">
      <alignment horizontal="center" vertical="center" wrapText="1"/>
    </xf>
    <xf numFmtId="44" fontId="1" fillId="37" borderId="25" xfId="82" applyFont="1" applyFill="1" applyBorder="1" applyAlignment="1">
      <alignment horizontal="center" vertical="center" wrapText="1"/>
    </xf>
    <xf numFmtId="170" fontId="101" fillId="40" borderId="25" xfId="78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right" vertical="center" wrapText="1"/>
    </xf>
    <xf numFmtId="0" fontId="0" fillId="0" borderId="10" xfId="67" applyFont="1" applyBorder="1" applyAlignment="1">
      <alignment vertical="center" wrapText="1"/>
      <protection/>
    </xf>
    <xf numFmtId="0" fontId="0" fillId="0" borderId="10" xfId="67" applyFont="1" applyBorder="1" applyAlignment="1">
      <alignment horizontal="center" vertical="center" wrapText="1"/>
      <protection/>
    </xf>
    <xf numFmtId="0" fontId="0" fillId="0" borderId="22" xfId="67" applyFont="1" applyBorder="1" applyAlignment="1">
      <alignment horizontal="center" vertical="center" wrapText="1"/>
      <protection/>
    </xf>
    <xf numFmtId="190" fontId="0" fillId="0" borderId="31" xfId="57" applyNumberFormat="1" applyFont="1" applyFill="1" applyBorder="1" applyAlignment="1">
      <alignment horizontal="center" vertical="center" wrapText="1"/>
      <protection/>
    </xf>
    <xf numFmtId="0" fontId="0" fillId="0" borderId="36" xfId="67" applyFont="1" applyBorder="1" applyAlignment="1">
      <alignment horizontal="center" vertical="center" wrapText="1"/>
      <protection/>
    </xf>
    <xf numFmtId="3" fontId="0" fillId="0" borderId="31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4" fontId="1" fillId="4" borderId="10" xfId="78" applyFont="1" applyFill="1" applyBorder="1" applyAlignment="1">
      <alignment horizontal="center" vertical="center" wrapText="1"/>
    </xf>
    <xf numFmtId="44" fontId="1" fillId="4" borderId="10" xfId="78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35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44" fontId="1" fillId="37" borderId="64" xfId="82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4" fontId="0" fillId="0" borderId="49" xfId="82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4" fontId="0" fillId="0" borderId="48" xfId="82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4" fontId="0" fillId="0" borderId="65" xfId="82" applyFont="1" applyFill="1" applyBorder="1" applyAlignment="1">
      <alignment horizontal="center" vertical="center" wrapText="1"/>
    </xf>
    <xf numFmtId="44" fontId="0" fillId="0" borderId="66" xfId="82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4" fontId="0" fillId="0" borderId="35" xfId="0" applyNumberForma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44" fontId="0" fillId="0" borderId="58" xfId="82" applyFont="1" applyFill="1" applyBorder="1" applyAlignment="1">
      <alignment horizontal="center" vertical="center" wrapText="1"/>
    </xf>
    <xf numFmtId="44" fontId="0" fillId="0" borderId="11" xfId="78" applyFont="1" applyFill="1" applyBorder="1" applyAlignment="1">
      <alignment horizontal="center" vertical="center" wrapText="1"/>
    </xf>
    <xf numFmtId="44" fontId="0" fillId="0" borderId="10" xfId="78" applyFont="1" applyFill="1" applyBorder="1" applyAlignment="1">
      <alignment horizontal="center" vertical="center" wrapText="1"/>
    </xf>
    <xf numFmtId="44" fontId="0" fillId="0" borderId="16" xfId="78" applyFont="1" applyFill="1" applyBorder="1" applyAlignment="1">
      <alignment horizontal="center" vertical="center" wrapText="1"/>
    </xf>
    <xf numFmtId="44" fontId="0" fillId="0" borderId="35" xfId="78" applyFont="1" applyFill="1" applyBorder="1" applyAlignment="1">
      <alignment horizontal="center" vertical="center" wrapText="1"/>
    </xf>
    <xf numFmtId="44" fontId="0" fillId="0" borderId="0" xfId="78" applyFont="1" applyFill="1" applyAlignment="1">
      <alignment horizontal="center" vertical="center" wrapText="1"/>
    </xf>
    <xf numFmtId="44" fontId="1" fillId="41" borderId="67" xfId="78" applyFont="1" applyFill="1" applyBorder="1" applyAlignment="1" applyProtection="1">
      <alignment horizontal="center" vertical="center" wrapText="1"/>
      <protection/>
    </xf>
    <xf numFmtId="0" fontId="1" fillId="42" borderId="68" xfId="0" applyFont="1" applyFill="1" applyBorder="1" applyAlignment="1">
      <alignment horizontal="center" vertical="center" wrapText="1"/>
    </xf>
    <xf numFmtId="0" fontId="1" fillId="42" borderId="67" xfId="0" applyFont="1" applyFill="1" applyBorder="1" applyAlignment="1">
      <alignment horizontal="center" vertical="center" wrapText="1"/>
    </xf>
    <xf numFmtId="44" fontId="1" fillId="42" borderId="69" xfId="82" applyFont="1" applyFill="1" applyBorder="1" applyAlignment="1" applyProtection="1">
      <alignment horizontal="center" vertical="center" wrapText="1"/>
      <protection/>
    </xf>
    <xf numFmtId="44" fontId="101" fillId="41" borderId="24" xfId="78" applyFont="1" applyFill="1" applyBorder="1" applyAlignment="1">
      <alignment horizontal="center" vertical="center" wrapText="1"/>
    </xf>
    <xf numFmtId="44" fontId="91" fillId="0" borderId="10" xfId="78" applyFont="1" applyFill="1" applyBorder="1" applyAlignment="1">
      <alignment horizontal="center" vertical="center" wrapText="1"/>
    </xf>
    <xf numFmtId="44" fontId="0" fillId="0" borderId="11" xfId="78" applyFont="1" applyBorder="1" applyAlignment="1">
      <alignment vertical="center"/>
    </xf>
    <xf numFmtId="44" fontId="0" fillId="33" borderId="10" xfId="78" applyFont="1" applyFill="1" applyBorder="1" applyAlignment="1">
      <alignment horizontal="right" vertical="center" wrapText="1"/>
    </xf>
    <xf numFmtId="44" fontId="0" fillId="0" borderId="11" xfId="78" applyFont="1" applyBorder="1" applyAlignment="1">
      <alignment vertical="center" wrapText="1"/>
    </xf>
    <xf numFmtId="4" fontId="0" fillId="0" borderId="16" xfId="0" applyNumberFormat="1" applyFill="1" applyBorder="1" applyAlignment="1">
      <alignment vertical="center"/>
    </xf>
    <xf numFmtId="44" fontId="1" fillId="0" borderId="4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44" fontId="0" fillId="33" borderId="10" xfId="111" applyFont="1" applyFill="1" applyBorder="1" applyAlignment="1">
      <alignment horizontal="center" vertical="center" wrapText="1"/>
    </xf>
    <xf numFmtId="4" fontId="0" fillId="33" borderId="10" xfId="57" applyNumberFormat="1" applyFont="1" applyFill="1" applyBorder="1" applyAlignment="1">
      <alignment horizontal="center" vertical="center" wrapText="1"/>
      <protection/>
    </xf>
    <xf numFmtId="181" fontId="0" fillId="33" borderId="10" xfId="57" applyNumberFormat="1" applyFont="1" applyFill="1" applyBorder="1" applyAlignment="1">
      <alignment horizontal="center" vertical="center" wrapText="1"/>
      <protection/>
    </xf>
    <xf numFmtId="44" fontId="0" fillId="33" borderId="11" xfId="78" applyFont="1" applyFill="1" applyBorder="1" applyAlignment="1">
      <alignment horizontal="center" vertical="center" wrapText="1"/>
    </xf>
    <xf numFmtId="44" fontId="0" fillId="33" borderId="10" xfId="82" applyFont="1" applyFill="1" applyBorder="1" applyAlignment="1">
      <alignment horizontal="center" vertical="center" wrapText="1"/>
    </xf>
    <xf numFmtId="44" fontId="0" fillId="33" borderId="11" xfId="78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/>
    </xf>
    <xf numFmtId="0" fontId="12" fillId="37" borderId="54" xfId="0" applyFont="1" applyFill="1" applyBorder="1" applyAlignment="1">
      <alignment horizontal="center" vertical="center"/>
    </xf>
    <xf numFmtId="44" fontId="0" fillId="0" borderId="11" xfId="78" applyFont="1" applyFill="1" applyBorder="1" applyAlignment="1">
      <alignment vertical="center" wrapText="1"/>
    </xf>
    <xf numFmtId="44" fontId="0" fillId="0" borderId="10" xfId="101" applyFont="1" applyFill="1" applyBorder="1" applyAlignment="1">
      <alignment horizontal="center" vertical="center" wrapText="1"/>
    </xf>
    <xf numFmtId="44" fontId="0" fillId="0" borderId="11" xfId="78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4" fontId="0" fillId="33" borderId="11" xfId="78" applyFont="1" applyFill="1" applyBorder="1" applyAlignment="1">
      <alignment vertical="center" wrapText="1"/>
    </xf>
    <xf numFmtId="44" fontId="0" fillId="33" borderId="0" xfId="78" applyFont="1" applyFill="1" applyAlignment="1">
      <alignment horizontal="center" vertical="center" wrapText="1"/>
    </xf>
    <xf numFmtId="0" fontId="99" fillId="34" borderId="10" xfId="0" applyFont="1" applyFill="1" applyBorder="1" applyAlignment="1">
      <alignment horizontal="center" vertical="center"/>
    </xf>
    <xf numFmtId="0" fontId="99" fillId="34" borderId="10" xfId="0" applyFont="1" applyFill="1" applyBorder="1" applyAlignment="1">
      <alignment horizontal="center" vertical="center" wrapText="1"/>
    </xf>
    <xf numFmtId="44" fontId="32" fillId="34" borderId="10" xfId="82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 wrapText="1"/>
    </xf>
    <xf numFmtId="0" fontId="99" fillId="34" borderId="1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0" borderId="48" xfId="0" applyNumberFormat="1" applyFont="1" applyBorder="1" applyAlignment="1">
      <alignment vertical="center"/>
    </xf>
    <xf numFmtId="0" fontId="0" fillId="0" borderId="32" xfId="63" applyBorder="1" applyAlignment="1">
      <alignment horizontal="center" vertical="center" wrapText="1"/>
      <protection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172" fontId="0" fillId="33" borderId="16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4" fontId="1" fillId="4" borderId="16" xfId="78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4" borderId="71" xfId="0" applyFont="1" applyFill="1" applyBorder="1" applyAlignment="1">
      <alignment horizontal="center" vertical="center" wrapText="1"/>
    </xf>
    <xf numFmtId="0" fontId="1" fillId="4" borderId="72" xfId="78" applyNumberFormat="1" applyFont="1" applyFill="1" applyBorder="1" applyAlignment="1">
      <alignment horizontal="center" vertical="center" wrapText="1"/>
    </xf>
    <xf numFmtId="44" fontId="1" fillId="4" borderId="73" xfId="78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 wrapText="1"/>
    </xf>
    <xf numFmtId="44" fontId="1" fillId="4" borderId="48" xfId="78" applyFont="1" applyFill="1" applyBorder="1" applyAlignment="1">
      <alignment horizontal="left" vertical="center" wrapText="1"/>
    </xf>
    <xf numFmtId="0" fontId="1" fillId="4" borderId="74" xfId="0" applyFont="1" applyFill="1" applyBorder="1" applyAlignment="1">
      <alignment horizontal="center" vertical="center" wrapText="1"/>
    </xf>
    <xf numFmtId="0" fontId="1" fillId="4" borderId="75" xfId="78" applyNumberFormat="1" applyFont="1" applyFill="1" applyBorder="1" applyAlignment="1">
      <alignment horizontal="center" vertical="center" wrapText="1"/>
    </xf>
    <xf numFmtId="44" fontId="1" fillId="4" borderId="70" xfId="78" applyFont="1" applyFill="1" applyBorder="1" applyAlignment="1">
      <alignment horizontal="left" vertical="center" wrapText="1"/>
    </xf>
    <xf numFmtId="44" fontId="16" fillId="34" borderId="25" xfId="78" applyFont="1" applyFill="1" applyBorder="1" applyAlignment="1">
      <alignment horizontal="left" vertical="center" wrapText="1"/>
    </xf>
    <xf numFmtId="0" fontId="55" fillId="10" borderId="17" xfId="0" applyFont="1" applyFill="1" applyBorder="1" applyAlignment="1">
      <alignment horizontal="left" vertical="center" wrapText="1"/>
    </xf>
    <xf numFmtId="0" fontId="55" fillId="10" borderId="75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92" fillId="33" borderId="76" xfId="0" applyFont="1" applyFill="1" applyBorder="1" applyAlignment="1">
      <alignment horizontal="center" vertical="center" wrapText="1"/>
    </xf>
    <xf numFmtId="0" fontId="92" fillId="33" borderId="35" xfId="0" applyFont="1" applyFill="1" applyBorder="1" applyAlignment="1">
      <alignment horizontal="center" vertical="center" wrapText="1"/>
    </xf>
    <xf numFmtId="0" fontId="92" fillId="33" borderId="73" xfId="0" applyFont="1" applyFill="1" applyBorder="1" applyAlignment="1">
      <alignment horizontal="center" vertical="center" wrapText="1"/>
    </xf>
    <xf numFmtId="0" fontId="92" fillId="33" borderId="58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20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102" fillId="4" borderId="10" xfId="0" applyFont="1" applyFill="1" applyBorder="1" applyAlignment="1">
      <alignment horizontal="left" vertical="center"/>
    </xf>
    <xf numFmtId="0" fontId="102" fillId="4" borderId="10" xfId="0" applyFont="1" applyFill="1" applyBorder="1" applyAlignment="1">
      <alignment vertical="center" wrapText="1"/>
    </xf>
    <xf numFmtId="0" fontId="92" fillId="0" borderId="0" xfId="0" applyFont="1" applyAlignment="1">
      <alignment vertical="center"/>
    </xf>
    <xf numFmtId="44" fontId="1" fillId="33" borderId="54" xfId="78" applyFont="1" applyFill="1" applyBorder="1" applyAlignment="1">
      <alignment horizontal="center" vertical="center" wrapText="1"/>
    </xf>
    <xf numFmtId="44" fontId="1" fillId="33" borderId="77" xfId="78" applyFont="1" applyFill="1" applyBorder="1" applyAlignment="1">
      <alignment horizontal="center" vertical="center" wrapText="1"/>
    </xf>
    <xf numFmtId="0" fontId="96" fillId="33" borderId="76" xfId="0" applyFont="1" applyFill="1" applyBorder="1" applyAlignment="1">
      <alignment horizontal="center" vertical="center" wrapText="1"/>
    </xf>
    <xf numFmtId="0" fontId="96" fillId="33" borderId="35" xfId="0" applyFont="1" applyFill="1" applyBorder="1" applyAlignment="1">
      <alignment horizontal="center" vertical="center" wrapText="1"/>
    </xf>
    <xf numFmtId="0" fontId="92" fillId="33" borderId="76" xfId="0" applyFont="1" applyFill="1" applyBorder="1" applyAlignment="1">
      <alignment vertical="center" wrapText="1"/>
    </xf>
    <xf numFmtId="0" fontId="92" fillId="33" borderId="35" xfId="0" applyFont="1" applyFill="1" applyBorder="1" applyAlignment="1">
      <alignment vertical="center" wrapText="1"/>
    </xf>
    <xf numFmtId="0" fontId="92" fillId="33" borderId="78" xfId="0" applyFont="1" applyFill="1" applyBorder="1" applyAlignment="1">
      <alignment horizontal="center" vertical="center"/>
    </xf>
    <xf numFmtId="0" fontId="92" fillId="33" borderId="34" xfId="0" applyFont="1" applyFill="1" applyBorder="1" applyAlignment="1">
      <alignment horizontal="center" vertical="center"/>
    </xf>
    <xf numFmtId="0" fontId="1" fillId="33" borderId="76" xfId="82" applyNumberFormat="1" applyFont="1" applyFill="1" applyBorder="1" applyAlignment="1">
      <alignment horizontal="center" vertical="center" wrapText="1"/>
    </xf>
    <xf numFmtId="0" fontId="1" fillId="33" borderId="35" xfId="82" applyNumberFormat="1" applyFont="1" applyFill="1" applyBorder="1" applyAlignment="1">
      <alignment horizontal="center" vertical="center" wrapText="1"/>
    </xf>
    <xf numFmtId="0" fontId="92" fillId="36" borderId="13" xfId="0" applyFont="1" applyFill="1" applyBorder="1" applyAlignment="1">
      <alignment vertical="center" wrapText="1"/>
    </xf>
    <xf numFmtId="0" fontId="92" fillId="36" borderId="14" xfId="0" applyFont="1" applyFill="1" applyBorder="1" applyAlignment="1">
      <alignment vertical="center" wrapText="1"/>
    </xf>
    <xf numFmtId="0" fontId="92" fillId="36" borderId="15" xfId="0" applyFont="1" applyFill="1" applyBorder="1" applyAlignment="1">
      <alignment vertical="center" wrapText="1"/>
    </xf>
    <xf numFmtId="0" fontId="92" fillId="34" borderId="11" xfId="0" applyFont="1" applyFill="1" applyBorder="1" applyAlignment="1">
      <alignment vertical="center"/>
    </xf>
    <xf numFmtId="0" fontId="21" fillId="0" borderId="10" xfId="57" applyFont="1" applyFill="1" applyBorder="1" applyAlignment="1">
      <alignment horizontal="center" vertical="center"/>
      <protection/>
    </xf>
    <xf numFmtId="0" fontId="92" fillId="37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92" fillId="34" borderId="10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92" fillId="37" borderId="13" xfId="0" applyFont="1" applyFill="1" applyBorder="1" applyAlignment="1">
      <alignment vertical="center" wrapText="1"/>
    </xf>
    <xf numFmtId="0" fontId="92" fillId="37" borderId="14" xfId="0" applyFont="1" applyFill="1" applyBorder="1" applyAlignment="1">
      <alignment vertical="center" wrapText="1"/>
    </xf>
    <xf numFmtId="0" fontId="92" fillId="37" borderId="15" xfId="0" applyFont="1" applyFill="1" applyBorder="1" applyAlignment="1">
      <alignment vertical="center" wrapText="1"/>
    </xf>
    <xf numFmtId="0" fontId="92" fillId="34" borderId="13" xfId="0" applyFont="1" applyFill="1" applyBorder="1" applyAlignment="1">
      <alignment vertical="center"/>
    </xf>
    <xf numFmtId="0" fontId="92" fillId="34" borderId="14" xfId="0" applyFont="1" applyFill="1" applyBorder="1" applyAlignment="1">
      <alignment vertical="center"/>
    </xf>
    <xf numFmtId="0" fontId="92" fillId="34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2" fillId="36" borderId="10" xfId="0" applyFont="1" applyFill="1" applyBorder="1" applyAlignment="1">
      <alignment vertical="center" wrapText="1"/>
    </xf>
    <xf numFmtId="4" fontId="22" fillId="0" borderId="10" xfId="63" applyNumberFormat="1" applyFont="1" applyBorder="1" applyAlignment="1">
      <alignment horizontal="center" vertical="center" wrapText="1"/>
      <protection/>
    </xf>
    <xf numFmtId="4" fontId="22" fillId="0" borderId="16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3" xfId="63" applyFont="1" applyFill="1" applyBorder="1" applyAlignment="1">
      <alignment horizontal="center" vertical="center" wrapText="1"/>
      <protection/>
    </xf>
    <xf numFmtId="0" fontId="1" fillId="4" borderId="14" xfId="63" applyFont="1" applyFill="1" applyBorder="1" applyAlignment="1">
      <alignment horizontal="center" vertical="center" wrapText="1"/>
      <protection/>
    </xf>
    <xf numFmtId="0" fontId="1" fillId="4" borderId="15" xfId="63" applyFont="1" applyFill="1" applyBorder="1" applyAlignment="1">
      <alignment horizontal="center" vertical="center" wrapText="1"/>
      <protection/>
    </xf>
    <xf numFmtId="0" fontId="7" fillId="4" borderId="10" xfId="63" applyFont="1" applyFill="1" applyBorder="1" applyAlignment="1">
      <alignment horizontal="center" vertical="center" wrapText="1"/>
      <protection/>
    </xf>
    <xf numFmtId="0" fontId="1" fillId="34" borderId="13" xfId="63" applyFont="1" applyFill="1" applyBorder="1" applyAlignment="1">
      <alignment horizontal="center" vertical="center" wrapText="1"/>
      <protection/>
    </xf>
    <xf numFmtId="0" fontId="1" fillId="34" borderId="14" xfId="63" applyFont="1" applyFill="1" applyBorder="1" applyAlignment="1">
      <alignment horizontal="center" vertical="center" wrapText="1"/>
      <protection/>
    </xf>
    <xf numFmtId="0" fontId="1" fillId="34" borderId="15" xfId="63" applyFont="1" applyFill="1" applyBorder="1" applyAlignment="1">
      <alignment horizontal="center" vertical="center" wrapText="1"/>
      <protection/>
    </xf>
    <xf numFmtId="0" fontId="7" fillId="4" borderId="1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1" fillId="37" borderId="41" xfId="0" applyFont="1" applyFill="1" applyBorder="1" applyAlignment="1">
      <alignment horizontal="center" vertical="center"/>
    </xf>
    <xf numFmtId="0" fontId="1" fillId="37" borderId="80" xfId="0" applyFont="1" applyFill="1" applyBorder="1" applyAlignment="1">
      <alignment horizontal="center" vertical="center"/>
    </xf>
    <xf numFmtId="0" fontId="52" fillId="43" borderId="10" xfId="0" applyFont="1" applyFill="1" applyBorder="1" applyAlignment="1">
      <alignment horizontal="left" vertical="center"/>
    </xf>
    <xf numFmtId="0" fontId="52" fillId="43" borderId="13" xfId="0" applyFont="1" applyFill="1" applyBorder="1" applyAlignment="1">
      <alignment horizontal="left" vertical="center"/>
    </xf>
    <xf numFmtId="0" fontId="52" fillId="43" borderId="14" xfId="0" applyFont="1" applyFill="1" applyBorder="1" applyAlignment="1">
      <alignment horizontal="left" vertical="center"/>
    </xf>
    <xf numFmtId="0" fontId="52" fillId="43" borderId="15" xfId="0" applyFont="1" applyFill="1" applyBorder="1" applyAlignment="1">
      <alignment horizontal="left" vertical="center"/>
    </xf>
    <xf numFmtId="0" fontId="53" fillId="0" borderId="19" xfId="0" applyFont="1" applyFill="1" applyBorder="1" applyAlignment="1">
      <alignment horizontal="center" vertical="center"/>
    </xf>
    <xf numFmtId="0" fontId="52" fillId="44" borderId="13" xfId="0" applyFont="1" applyFill="1" applyBorder="1" applyAlignment="1">
      <alignment horizontal="left" vertical="center"/>
    </xf>
    <xf numFmtId="0" fontId="52" fillId="44" borderId="14" xfId="0" applyFont="1" applyFill="1" applyBorder="1" applyAlignment="1">
      <alignment horizontal="left" vertical="center"/>
    </xf>
    <xf numFmtId="0" fontId="52" fillId="44" borderId="15" xfId="0" applyFont="1" applyFill="1" applyBorder="1" applyAlignment="1">
      <alignment horizontal="left" vertical="center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75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79" xfId="0" applyFont="1" applyFill="1" applyBorder="1" applyAlignment="1">
      <alignment horizontal="center" vertical="center" wrapText="1"/>
    </xf>
    <xf numFmtId="44" fontId="52" fillId="34" borderId="16" xfId="0" applyNumberFormat="1" applyFont="1" applyFill="1" applyBorder="1" applyAlignment="1">
      <alignment horizontal="center" vertical="center" wrapText="1"/>
    </xf>
    <xf numFmtId="44" fontId="52" fillId="34" borderId="18" xfId="0" applyNumberFormat="1" applyFont="1" applyFill="1" applyBorder="1" applyAlignment="1">
      <alignment horizontal="center" vertical="center" wrapText="1"/>
    </xf>
    <xf numFmtId="44" fontId="52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78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4" fontId="1" fillId="33" borderId="76" xfId="78" applyFont="1" applyFill="1" applyBorder="1" applyAlignment="1">
      <alignment horizontal="center" vertical="center" wrapText="1"/>
    </xf>
    <xf numFmtId="44" fontId="1" fillId="33" borderId="10" xfId="78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37" borderId="29" xfId="0" applyFont="1" applyFill="1" applyBorder="1" applyAlignment="1">
      <alignment horizontal="left" vertical="center"/>
    </xf>
    <xf numFmtId="0" fontId="1" fillId="37" borderId="14" xfId="0" applyFont="1" applyFill="1" applyBorder="1" applyAlignment="1">
      <alignment horizontal="left" vertical="center"/>
    </xf>
    <xf numFmtId="0" fontId="1" fillId="37" borderId="66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7" borderId="20" xfId="0" applyFont="1" applyFill="1" applyBorder="1" applyAlignment="1">
      <alignment horizontal="left" vertical="center"/>
    </xf>
    <xf numFmtId="0" fontId="12" fillId="37" borderId="24" xfId="0" applyFont="1" applyFill="1" applyBorder="1" applyAlignment="1">
      <alignment horizontal="center" vertical="center"/>
    </xf>
    <xf numFmtId="0" fontId="12" fillId="34" borderId="23" xfId="56" applyNumberFormat="1" applyFont="1" applyFill="1" applyBorder="1" applyAlignment="1">
      <alignment horizontal="left" vertical="center"/>
      <protection/>
    </xf>
    <xf numFmtId="0" fontId="12" fillId="34" borderId="24" xfId="56" applyNumberFormat="1" applyFont="1" applyFill="1" applyBorder="1" applyAlignment="1">
      <alignment horizontal="left" vertical="center"/>
      <protection/>
    </xf>
    <xf numFmtId="0" fontId="12" fillId="34" borderId="25" xfId="56" applyNumberFormat="1" applyFont="1" applyFill="1" applyBorder="1" applyAlignment="1">
      <alignment horizontal="left" vertical="center"/>
      <protection/>
    </xf>
    <xf numFmtId="0" fontId="12" fillId="36" borderId="81" xfId="0" applyFont="1" applyFill="1" applyBorder="1" applyAlignment="1">
      <alignment horizontal="center" vertical="center"/>
    </xf>
    <xf numFmtId="0" fontId="12" fillId="36" borderId="77" xfId="0" applyFont="1" applyFill="1" applyBorder="1" applyAlignment="1">
      <alignment horizontal="center" vertical="center"/>
    </xf>
    <xf numFmtId="0" fontId="12" fillId="37" borderId="5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82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34" borderId="34" xfId="56" applyNumberFormat="1" applyFont="1" applyFill="1" applyBorder="1" applyAlignment="1">
      <alignment horizontal="left" vertical="center"/>
      <protection/>
    </xf>
    <xf numFmtId="0" fontId="12" fillId="34" borderId="35" xfId="56" applyNumberFormat="1" applyFont="1" applyFill="1" applyBorder="1" applyAlignment="1">
      <alignment horizontal="left" vertical="center"/>
      <protection/>
    </xf>
    <xf numFmtId="0" fontId="12" fillId="34" borderId="58" xfId="56" applyNumberFormat="1" applyFont="1" applyFill="1" applyBorder="1" applyAlignment="1">
      <alignment horizontal="left" vertical="center"/>
      <protection/>
    </xf>
    <xf numFmtId="0" fontId="12" fillId="34" borderId="41" xfId="56" applyNumberFormat="1" applyFont="1" applyFill="1" applyBorder="1" applyAlignment="1">
      <alignment horizontal="left" vertical="center"/>
      <protection/>
    </xf>
    <xf numFmtId="0" fontId="12" fillId="34" borderId="82" xfId="56" applyNumberFormat="1" applyFont="1" applyFill="1" applyBorder="1" applyAlignment="1">
      <alignment horizontal="left" vertical="center"/>
      <protection/>
    </xf>
    <xf numFmtId="0" fontId="12" fillId="34" borderId="64" xfId="56" applyNumberFormat="1" applyFont="1" applyFill="1" applyBorder="1" applyAlignment="1">
      <alignment horizontal="left" vertical="center"/>
      <protection/>
    </xf>
    <xf numFmtId="0" fontId="6" fillId="37" borderId="41" xfId="56" applyNumberFormat="1" applyFont="1" applyFill="1" applyBorder="1" applyAlignment="1">
      <alignment horizontal="center" vertical="center"/>
      <protection/>
    </xf>
    <xf numFmtId="0" fontId="6" fillId="37" borderId="82" xfId="56" applyNumberFormat="1" applyFont="1" applyFill="1" applyBorder="1" applyAlignment="1">
      <alignment horizontal="center" vertical="center"/>
      <protection/>
    </xf>
    <xf numFmtId="0" fontId="6" fillId="37" borderId="64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44" fontId="6" fillId="37" borderId="41" xfId="56" applyNumberFormat="1" applyFont="1" applyFill="1" applyBorder="1" applyAlignment="1">
      <alignment horizontal="center" vertical="center"/>
      <protection/>
    </xf>
    <xf numFmtId="44" fontId="6" fillId="37" borderId="64" xfId="56" applyNumberFormat="1" applyFont="1" applyFill="1" applyBorder="1" applyAlignment="1">
      <alignment horizontal="center" vertical="center"/>
      <protection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4" borderId="78" xfId="0" applyFont="1" applyFill="1" applyBorder="1" applyAlignment="1">
      <alignment horizontal="left" vertical="center" wrapText="1"/>
    </xf>
    <xf numFmtId="0" fontId="12" fillId="34" borderId="76" xfId="0" applyFont="1" applyFill="1" applyBorder="1" applyAlignment="1">
      <alignment horizontal="left" vertical="center" wrapText="1"/>
    </xf>
    <xf numFmtId="0" fontId="12" fillId="34" borderId="73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34" borderId="26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12" fillId="34" borderId="48" xfId="0" applyFont="1" applyFill="1" applyBorder="1" applyAlignment="1">
      <alignment horizontal="left" vertical="center"/>
    </xf>
    <xf numFmtId="0" fontId="11" fillId="0" borderId="32" xfId="57" applyFont="1" applyBorder="1" applyAlignment="1">
      <alignment horizontal="center" vertical="center"/>
      <protection/>
    </xf>
    <xf numFmtId="0" fontId="11" fillId="0" borderId="33" xfId="57" applyFont="1" applyBorder="1" applyAlignment="1">
      <alignment horizontal="center" vertical="center"/>
      <protection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45" borderId="23" xfId="0" applyFont="1" applyFill="1" applyBorder="1" applyAlignment="1">
      <alignment horizontal="center" vertical="center" wrapText="1"/>
    </xf>
    <xf numFmtId="0" fontId="1" fillId="45" borderId="24" xfId="0" applyFont="1" applyFill="1" applyBorder="1" applyAlignment="1">
      <alignment horizontal="center" vertical="center" wrapText="1"/>
    </xf>
    <xf numFmtId="44" fontId="1" fillId="45" borderId="24" xfId="101" applyFont="1" applyFill="1" applyBorder="1" applyAlignment="1">
      <alignment horizontal="center" vertical="center" wrapText="1"/>
    </xf>
    <xf numFmtId="44" fontId="1" fillId="45" borderId="25" xfId="82" applyFont="1" applyFill="1" applyBorder="1" applyAlignment="1">
      <alignment horizontal="center" vertical="center" wrapText="1"/>
    </xf>
    <xf numFmtId="0" fontId="101" fillId="40" borderId="23" xfId="0" applyFont="1" applyFill="1" applyBorder="1" applyAlignment="1">
      <alignment horizontal="center" vertical="center" wrapText="1"/>
    </xf>
    <xf numFmtId="0" fontId="101" fillId="40" borderId="24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7" borderId="82" xfId="0" applyFont="1" applyFill="1" applyBorder="1" applyAlignment="1">
      <alignment horizontal="center" vertical="center" wrapText="1"/>
    </xf>
    <xf numFmtId="0" fontId="1" fillId="37" borderId="8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4" fontId="1" fillId="0" borderId="0" xfId="101" applyFont="1" applyAlignment="1">
      <alignment horizontal="left" vertical="center" wrapText="1"/>
    </xf>
    <xf numFmtId="44" fontId="1" fillId="0" borderId="0" xfId="82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01" applyFont="1" applyAlignment="1">
      <alignment horizontal="center" vertical="center" wrapText="1"/>
    </xf>
    <xf numFmtId="44" fontId="0" fillId="0" borderId="0" xfId="82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91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92" fillId="34" borderId="13" xfId="0" applyFont="1" applyFill="1" applyBorder="1" applyAlignment="1">
      <alignment horizontal="left" vertical="center"/>
    </xf>
    <xf numFmtId="0" fontId="92" fillId="34" borderId="14" xfId="0" applyFont="1" applyFill="1" applyBorder="1" applyAlignment="1">
      <alignment horizontal="left" vertical="center"/>
    </xf>
    <xf numFmtId="0" fontId="92" fillId="34" borderId="15" xfId="0" applyFont="1" applyFill="1" applyBorder="1" applyAlignment="1">
      <alignment horizontal="left" vertical="center"/>
    </xf>
    <xf numFmtId="44" fontId="0" fillId="0" borderId="10" xfId="78" applyFont="1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</cellXfs>
  <cellStyles count="10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2" xfId="46"/>
    <cellStyle name="Hiperłącze 2 2" xfId="47"/>
    <cellStyle name="Hiperłącze 3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2 2 2" xfId="58"/>
    <cellStyle name="Normalny 2 3" xfId="59"/>
    <cellStyle name="Normalny 3" xfId="60"/>
    <cellStyle name="Normalny 3 2" xfId="61"/>
    <cellStyle name="Normalny 4" xfId="62"/>
    <cellStyle name="Normalny 4 2" xfId="63"/>
    <cellStyle name="Normalny 5" xfId="64"/>
    <cellStyle name="Normalny 6" xfId="65"/>
    <cellStyle name="Normalny 8" xfId="66"/>
    <cellStyle name="Normalny_pojazdy" xfId="67"/>
    <cellStyle name="Normalny_pozostałe dane" xfId="68"/>
    <cellStyle name="Normalny_pozostałe dane 2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10" xfId="80"/>
    <cellStyle name="Walutowy 11" xfId="81"/>
    <cellStyle name="Walutowy 12" xfId="82"/>
    <cellStyle name="Walutowy 13" xfId="83"/>
    <cellStyle name="Walutowy 14" xfId="84"/>
    <cellStyle name="Walutowy 15" xfId="85"/>
    <cellStyle name="Walutowy 2" xfId="86"/>
    <cellStyle name="Walutowy 2 10" xfId="87"/>
    <cellStyle name="Walutowy 2 11" xfId="88"/>
    <cellStyle name="Walutowy 2 1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5" xfId="95"/>
    <cellStyle name="Walutowy 2 6" xfId="96"/>
    <cellStyle name="Walutowy 2 7" xfId="97"/>
    <cellStyle name="Walutowy 2 8" xfId="98"/>
    <cellStyle name="Walutowy 2 9" xfId="99"/>
    <cellStyle name="Walutowy 3" xfId="100"/>
    <cellStyle name="Walutowy 3 2" xfId="101"/>
    <cellStyle name="Walutowy 3 2 2" xfId="102"/>
    <cellStyle name="Walutowy 3 2 3" xfId="103"/>
    <cellStyle name="Walutowy 3 3" xfId="104"/>
    <cellStyle name="Walutowy 3 4" xfId="105"/>
    <cellStyle name="Walutowy 4" xfId="106"/>
    <cellStyle name="Walutowy 4 2" xfId="107"/>
    <cellStyle name="Walutowy 5" xfId="108"/>
    <cellStyle name="Walutowy 5 2" xfId="109"/>
    <cellStyle name="Walutowy 6" xfId="110"/>
    <cellStyle name="Walutowy 6 2" xfId="111"/>
    <cellStyle name="Walutowy 6 3" xfId="112"/>
    <cellStyle name="Walutowy 7" xfId="113"/>
    <cellStyle name="Walutowy 8" xfId="114"/>
    <cellStyle name="Walutowy 9" xfId="115"/>
    <cellStyle name="Zły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90" zoomScaleNormal="90" zoomScaleSheetLayoutView="107" zoomScalePageLayoutView="0" workbookViewId="0" topLeftCell="A4">
      <pane xSplit="2" ySplit="3" topLeftCell="C2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32" sqref="C32"/>
    </sheetView>
  </sheetViews>
  <sheetFormatPr defaultColWidth="9.140625" defaultRowHeight="26.25" customHeight="1"/>
  <cols>
    <col min="1" max="1" width="5.421875" style="56" customWidth="1"/>
    <col min="2" max="2" width="40.57421875" style="57" customWidth="1"/>
    <col min="3" max="3" width="27.7109375" style="58" customWidth="1"/>
    <col min="4" max="4" width="17.28125" style="58" customWidth="1"/>
    <col min="5" max="5" width="12.7109375" style="60" customWidth="1"/>
    <col min="6" max="6" width="10.421875" style="58" customWidth="1"/>
    <col min="7" max="7" width="19.7109375" style="56" bestFit="1" customWidth="1"/>
    <col min="8" max="16384" width="9.140625" style="56" customWidth="1"/>
  </cols>
  <sheetData>
    <row r="1" ht="26.25" customHeight="1">
      <c r="A1" s="56" t="s">
        <v>127</v>
      </c>
    </row>
    <row r="2" ht="26.25" customHeight="1">
      <c r="B2" s="57" t="s">
        <v>110</v>
      </c>
    </row>
    <row r="3" spans="1:6" s="58" customFormat="1" ht="26.25" customHeight="1">
      <c r="A3" s="805" t="s">
        <v>520</v>
      </c>
      <c r="B3" s="806"/>
      <c r="C3" s="97" t="s">
        <v>521</v>
      </c>
      <c r="D3" s="98" t="s">
        <v>123</v>
      </c>
      <c r="E3" s="99">
        <v>191675600</v>
      </c>
      <c r="F3" s="98" t="s">
        <v>52</v>
      </c>
    </row>
    <row r="4" spans="1:6" s="506" customFormat="1" ht="26.25" customHeight="1">
      <c r="A4" s="496"/>
      <c r="B4" s="808" t="s">
        <v>2039</v>
      </c>
      <c r="C4" s="808"/>
      <c r="D4" s="808"/>
      <c r="E4" s="808"/>
      <c r="F4" s="808"/>
    </row>
    <row r="5" spans="1:6" s="509" customFormat="1" ht="26.25" customHeight="1" thickBot="1">
      <c r="A5" s="807"/>
      <c r="B5" s="807"/>
      <c r="C5" s="807"/>
      <c r="D5" s="807"/>
      <c r="E5" s="507"/>
      <c r="F5" s="508"/>
    </row>
    <row r="6" spans="1:6" s="58" customFormat="1" ht="26.25" customHeight="1" thickBot="1">
      <c r="A6" s="110" t="s">
        <v>3</v>
      </c>
      <c r="B6" s="100" t="s">
        <v>140</v>
      </c>
      <c r="C6" s="101" t="s">
        <v>51</v>
      </c>
      <c r="D6" s="101" t="s">
        <v>4</v>
      </c>
      <c r="E6" s="102" t="s">
        <v>5</v>
      </c>
      <c r="F6" s="501" t="s">
        <v>1</v>
      </c>
    </row>
    <row r="7" spans="1:6" s="59" customFormat="1" ht="26.25" customHeight="1">
      <c r="A7" s="167">
        <v>1</v>
      </c>
      <c r="B7" s="716" t="s">
        <v>50</v>
      </c>
      <c r="C7" s="168" t="s">
        <v>521</v>
      </c>
      <c r="D7" s="169" t="s">
        <v>577</v>
      </c>
      <c r="E7" s="170" t="s">
        <v>622</v>
      </c>
      <c r="F7" s="502" t="s">
        <v>52</v>
      </c>
    </row>
    <row r="8" spans="1:6" s="154" customFormat="1" ht="26.25" customHeight="1">
      <c r="A8" s="103">
        <v>2</v>
      </c>
      <c r="B8" s="717" t="s">
        <v>60</v>
      </c>
      <c r="C8" s="63" t="s">
        <v>551</v>
      </c>
      <c r="D8" s="63" t="s">
        <v>562</v>
      </c>
      <c r="E8" s="64" t="s">
        <v>522</v>
      </c>
      <c r="F8" s="503" t="s">
        <v>563</v>
      </c>
    </row>
    <row r="9" spans="1:6" s="59" customFormat="1" ht="26.25" customHeight="1">
      <c r="A9" s="103">
        <v>3</v>
      </c>
      <c r="B9" s="717" t="s">
        <v>67</v>
      </c>
      <c r="C9" s="63" t="s">
        <v>552</v>
      </c>
      <c r="D9" s="116" t="s">
        <v>561</v>
      </c>
      <c r="E9" s="64" t="s">
        <v>525</v>
      </c>
      <c r="F9" s="504" t="s">
        <v>563</v>
      </c>
    </row>
    <row r="10" spans="1:6" s="59" customFormat="1" ht="26.25" customHeight="1">
      <c r="A10" s="103">
        <v>4</v>
      </c>
      <c r="B10" s="717" t="s">
        <v>612</v>
      </c>
      <c r="C10" s="63" t="s">
        <v>553</v>
      </c>
      <c r="D10" s="116" t="s">
        <v>564</v>
      </c>
      <c r="E10" s="64" t="s">
        <v>526</v>
      </c>
      <c r="F10" s="504" t="s">
        <v>563</v>
      </c>
    </row>
    <row r="11" spans="1:6" s="59" customFormat="1" ht="26.25" customHeight="1">
      <c r="A11" s="103">
        <v>5</v>
      </c>
      <c r="B11" s="717" t="s">
        <v>87</v>
      </c>
      <c r="C11" s="63" t="s">
        <v>554</v>
      </c>
      <c r="D11" s="116" t="s">
        <v>578</v>
      </c>
      <c r="E11" s="64" t="s">
        <v>527</v>
      </c>
      <c r="F11" s="504" t="s">
        <v>579</v>
      </c>
    </row>
    <row r="12" spans="1:6" s="59" customFormat="1" ht="26.25" customHeight="1">
      <c r="A12" s="103">
        <v>6</v>
      </c>
      <c r="B12" s="717" t="s">
        <v>88</v>
      </c>
      <c r="C12" s="63" t="s">
        <v>555</v>
      </c>
      <c r="D12" s="116" t="s">
        <v>575</v>
      </c>
      <c r="E12" s="64" t="s">
        <v>529</v>
      </c>
      <c r="F12" s="504" t="s">
        <v>576</v>
      </c>
    </row>
    <row r="13" spans="1:6" s="59" customFormat="1" ht="26.25" customHeight="1">
      <c r="A13" s="103">
        <v>7</v>
      </c>
      <c r="B13" s="717" t="s">
        <v>252</v>
      </c>
      <c r="C13" s="63" t="s">
        <v>556</v>
      </c>
      <c r="D13" s="116" t="s">
        <v>573</v>
      </c>
      <c r="E13" s="64" t="s">
        <v>530</v>
      </c>
      <c r="F13" s="504" t="s">
        <v>574</v>
      </c>
    </row>
    <row r="14" spans="1:6" s="59" customFormat="1" ht="26.25" customHeight="1">
      <c r="A14" s="103">
        <v>8</v>
      </c>
      <c r="B14" s="717" t="s">
        <v>89</v>
      </c>
      <c r="C14" s="63" t="s">
        <v>610</v>
      </c>
      <c r="D14" s="63" t="s">
        <v>609</v>
      </c>
      <c r="E14" s="64" t="s">
        <v>531</v>
      </c>
      <c r="F14" s="504" t="s">
        <v>568</v>
      </c>
    </row>
    <row r="15" spans="1:6" s="59" customFormat="1" ht="26.25" customHeight="1">
      <c r="A15" s="103">
        <v>9</v>
      </c>
      <c r="B15" s="717" t="s">
        <v>90</v>
      </c>
      <c r="C15" s="63" t="s">
        <v>557</v>
      </c>
      <c r="D15" s="116" t="s">
        <v>569</v>
      </c>
      <c r="E15" s="64" t="s">
        <v>533</v>
      </c>
      <c r="F15" s="476" t="s">
        <v>570</v>
      </c>
    </row>
    <row r="16" spans="1:6" s="59" customFormat="1" ht="26.25" customHeight="1">
      <c r="A16" s="103">
        <v>10</v>
      </c>
      <c r="B16" s="717" t="s">
        <v>72</v>
      </c>
      <c r="C16" s="63" t="s">
        <v>558</v>
      </c>
      <c r="D16" s="116" t="s">
        <v>571</v>
      </c>
      <c r="E16" s="64" t="s">
        <v>534</v>
      </c>
      <c r="F16" s="504" t="s">
        <v>613</v>
      </c>
    </row>
    <row r="17" spans="1:6" s="59" customFormat="1" ht="26.25" customHeight="1">
      <c r="A17" s="103">
        <v>11</v>
      </c>
      <c r="B17" s="717" t="s">
        <v>73</v>
      </c>
      <c r="C17" s="63" t="s">
        <v>611</v>
      </c>
      <c r="D17" s="116" t="s">
        <v>572</v>
      </c>
      <c r="E17" s="64" t="s">
        <v>535</v>
      </c>
      <c r="F17" s="504" t="s">
        <v>618</v>
      </c>
    </row>
    <row r="18" spans="1:7" s="59" customFormat="1" ht="26.25" customHeight="1">
      <c r="A18" s="103">
        <v>12</v>
      </c>
      <c r="B18" s="717" t="s">
        <v>104</v>
      </c>
      <c r="C18" s="63" t="s">
        <v>528</v>
      </c>
      <c r="D18" s="116" t="s">
        <v>580</v>
      </c>
      <c r="E18" s="64" t="s">
        <v>550</v>
      </c>
      <c r="F18" s="504" t="s">
        <v>581</v>
      </c>
      <c r="G18" s="162"/>
    </row>
    <row r="19" spans="1:7" s="59" customFormat="1" ht="26.25" customHeight="1">
      <c r="A19" s="103">
        <v>13</v>
      </c>
      <c r="B19" s="717" t="s">
        <v>91</v>
      </c>
      <c r="C19" s="63" t="s">
        <v>536</v>
      </c>
      <c r="D19" s="116" t="s">
        <v>584</v>
      </c>
      <c r="E19" s="64" t="s">
        <v>537</v>
      </c>
      <c r="F19" s="504" t="s">
        <v>570</v>
      </c>
      <c r="G19" s="162"/>
    </row>
    <row r="20" spans="1:6" s="59" customFormat="1" ht="26.25" customHeight="1">
      <c r="A20" s="103">
        <v>14</v>
      </c>
      <c r="B20" s="717" t="s">
        <v>604</v>
      </c>
      <c r="C20" s="510" t="s">
        <v>606</v>
      </c>
      <c r="D20" s="116" t="s">
        <v>585</v>
      </c>
      <c r="E20" s="64" t="s">
        <v>538</v>
      </c>
      <c r="F20" s="504" t="s">
        <v>570</v>
      </c>
    </row>
    <row r="21" spans="1:7" s="59" customFormat="1" ht="26.25" customHeight="1">
      <c r="A21" s="103">
        <v>15</v>
      </c>
      <c r="B21" s="717" t="s">
        <v>76</v>
      </c>
      <c r="C21" s="63" t="s">
        <v>539</v>
      </c>
      <c r="D21" s="116" t="s">
        <v>586</v>
      </c>
      <c r="E21" s="64" t="s">
        <v>540</v>
      </c>
      <c r="F21" s="504" t="s">
        <v>583</v>
      </c>
      <c r="G21" s="172"/>
    </row>
    <row r="22" spans="1:6" s="59" customFormat="1" ht="26.25" customHeight="1">
      <c r="A22" s="103">
        <v>16</v>
      </c>
      <c r="B22" s="717" t="s">
        <v>614</v>
      </c>
      <c r="C22" s="63" t="s">
        <v>541</v>
      </c>
      <c r="D22" s="64" t="s">
        <v>587</v>
      </c>
      <c r="E22" s="155" t="s">
        <v>542</v>
      </c>
      <c r="F22" s="353" t="s">
        <v>570</v>
      </c>
    </row>
    <row r="23" spans="1:6" s="59" customFormat="1" ht="26.25" customHeight="1">
      <c r="A23" s="103">
        <v>17</v>
      </c>
      <c r="B23" s="717" t="s">
        <v>81</v>
      </c>
      <c r="C23" s="63" t="s">
        <v>543</v>
      </c>
      <c r="D23" s="116" t="s">
        <v>565</v>
      </c>
      <c r="E23" s="64" t="s">
        <v>544</v>
      </c>
      <c r="F23" s="504" t="s">
        <v>566</v>
      </c>
    </row>
    <row r="24" spans="1:7" s="59" customFormat="1" ht="26.25" customHeight="1">
      <c r="A24" s="103">
        <v>18</v>
      </c>
      <c r="B24" s="718" t="s">
        <v>92</v>
      </c>
      <c r="C24" s="63" t="s">
        <v>545</v>
      </c>
      <c r="D24" s="116" t="s">
        <v>567</v>
      </c>
      <c r="E24" s="64" t="s">
        <v>546</v>
      </c>
      <c r="F24" s="504" t="s">
        <v>566</v>
      </c>
      <c r="G24" s="172"/>
    </row>
    <row r="25" spans="1:7" s="59" customFormat="1" ht="26.25" customHeight="1">
      <c r="A25" s="103">
        <v>19</v>
      </c>
      <c r="B25" s="717" t="s">
        <v>607</v>
      </c>
      <c r="C25" s="63" t="s">
        <v>547</v>
      </c>
      <c r="D25" s="116" t="s">
        <v>592</v>
      </c>
      <c r="E25" s="64" t="s">
        <v>548</v>
      </c>
      <c r="F25" s="504" t="s">
        <v>570</v>
      </c>
      <c r="G25" s="172"/>
    </row>
    <row r="26" spans="1:7" s="59" customFormat="1" ht="26.25" customHeight="1" thickBot="1">
      <c r="A26" s="158">
        <v>20</v>
      </c>
      <c r="B26" s="719" t="s">
        <v>597</v>
      </c>
      <c r="C26" s="159" t="s">
        <v>532</v>
      </c>
      <c r="D26" s="160" t="s">
        <v>593</v>
      </c>
      <c r="E26" s="161" t="s">
        <v>549</v>
      </c>
      <c r="F26" s="505" t="s">
        <v>570</v>
      </c>
      <c r="G26" s="172"/>
    </row>
    <row r="27" ht="26.25" customHeight="1">
      <c r="B27" s="154"/>
    </row>
  </sheetData>
  <sheetProtection/>
  <mergeCells count="3">
    <mergeCell ref="A3:B3"/>
    <mergeCell ref="A5:D5"/>
    <mergeCell ref="B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80" zoomScaleNormal="80" zoomScaleSheetLayoutView="80" zoomScalePageLayoutView="0" workbookViewId="0" topLeftCell="A6">
      <selection activeCell="C24" sqref="C24"/>
    </sheetView>
  </sheetViews>
  <sheetFormatPr defaultColWidth="9.140625" defaultRowHeight="12.75"/>
  <cols>
    <col min="1" max="1" width="6.421875" style="67" customWidth="1"/>
    <col min="2" max="2" width="58.00390625" style="71" customWidth="1"/>
    <col min="3" max="3" width="69.140625" style="71" customWidth="1"/>
    <col min="4" max="16384" width="9.140625" style="71" customWidth="1"/>
  </cols>
  <sheetData>
    <row r="1" spans="2:3" ht="15">
      <c r="B1" s="69" t="s">
        <v>596</v>
      </c>
      <c r="C1" s="70"/>
    </row>
    <row r="2" ht="15">
      <c r="B2" s="69"/>
    </row>
    <row r="3" spans="1:4" ht="62.25" customHeight="1">
      <c r="A3" s="972" t="s">
        <v>83</v>
      </c>
      <c r="B3" s="972"/>
      <c r="C3" s="972"/>
      <c r="D3" s="69"/>
    </row>
    <row r="4" ht="15" thickBot="1"/>
    <row r="5" spans="1:3" ht="61.5" customHeight="1" thickBot="1">
      <c r="A5" s="72" t="s">
        <v>17</v>
      </c>
      <c r="B5" s="73" t="s">
        <v>24</v>
      </c>
      <c r="C5" s="74" t="s">
        <v>25</v>
      </c>
    </row>
    <row r="6" spans="1:3" ht="12.75" customHeight="1">
      <c r="A6" s="973" t="s">
        <v>1429</v>
      </c>
      <c r="B6" s="974"/>
      <c r="C6" s="975"/>
    </row>
    <row r="7" spans="1:3" ht="27" customHeight="1">
      <c r="A7" s="984">
        <v>1</v>
      </c>
      <c r="B7" s="979" t="s">
        <v>1368</v>
      </c>
      <c r="C7" s="431" t="s">
        <v>1369</v>
      </c>
    </row>
    <row r="8" spans="1:3" ht="29.25" customHeight="1">
      <c r="A8" s="985"/>
      <c r="B8" s="980"/>
      <c r="C8" s="352" t="s">
        <v>1370</v>
      </c>
    </row>
    <row r="9" spans="1:3" ht="15">
      <c r="A9" s="976" t="s">
        <v>1430</v>
      </c>
      <c r="B9" s="977"/>
      <c r="C9" s="978"/>
    </row>
    <row r="10" spans="1:3" s="151" customFormat="1" ht="30" customHeight="1">
      <c r="A10" s="471">
        <v>1</v>
      </c>
      <c r="B10" s="156" t="s">
        <v>1428</v>
      </c>
      <c r="C10" s="431"/>
    </row>
    <row r="11" spans="1:3" ht="12.75" customHeight="1">
      <c r="A11" s="976" t="s">
        <v>103</v>
      </c>
      <c r="B11" s="977"/>
      <c r="C11" s="978"/>
    </row>
    <row r="12" spans="1:8" ht="30.75" customHeight="1">
      <c r="A12" s="534">
        <v>1</v>
      </c>
      <c r="B12" s="75" t="s">
        <v>1519</v>
      </c>
      <c r="C12" s="352" t="s">
        <v>1520</v>
      </c>
      <c r="H12" s="540"/>
    </row>
    <row r="13" spans="1:3" ht="30">
      <c r="A13" s="534">
        <v>2</v>
      </c>
      <c r="B13" s="75" t="s">
        <v>1521</v>
      </c>
      <c r="C13" s="352" t="s">
        <v>1522</v>
      </c>
    </row>
    <row r="14" spans="1:3" ht="15">
      <c r="A14" s="981" t="s">
        <v>1431</v>
      </c>
      <c r="B14" s="982"/>
      <c r="C14" s="983"/>
    </row>
    <row r="15" spans="1:3" ht="23.25" customHeight="1">
      <c r="A15" s="471">
        <v>1</v>
      </c>
      <c r="B15" s="156" t="s">
        <v>1735</v>
      </c>
      <c r="C15" s="431" t="s">
        <v>1736</v>
      </c>
    </row>
    <row r="16" spans="1:3" ht="23.25" customHeight="1">
      <c r="A16" s="471">
        <v>2</v>
      </c>
      <c r="B16" s="156" t="s">
        <v>1737</v>
      </c>
      <c r="C16" s="431" t="s">
        <v>1738</v>
      </c>
    </row>
    <row r="17" spans="1:3" ht="15">
      <c r="A17" s="976" t="s">
        <v>1432</v>
      </c>
      <c r="B17" s="977"/>
      <c r="C17" s="978"/>
    </row>
    <row r="18" spans="1:3" s="151" customFormat="1" ht="35.25" customHeight="1" thickBot="1">
      <c r="A18" s="969" t="s">
        <v>1252</v>
      </c>
      <c r="B18" s="970"/>
      <c r="C18" s="971"/>
    </row>
  </sheetData>
  <sheetProtection/>
  <mergeCells count="9">
    <mergeCell ref="A18:C18"/>
    <mergeCell ref="A3:C3"/>
    <mergeCell ref="A6:C6"/>
    <mergeCell ref="A17:C17"/>
    <mergeCell ref="A11:C11"/>
    <mergeCell ref="B7:B8"/>
    <mergeCell ref="A9:C9"/>
    <mergeCell ref="A14:C14"/>
    <mergeCell ref="A7:A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117"/>
  <sheetViews>
    <sheetView zoomScaleSheetLayoutView="80" zoomScalePageLayoutView="0" workbookViewId="0" topLeftCell="A104">
      <selection activeCell="B13" sqref="B13"/>
    </sheetView>
  </sheetViews>
  <sheetFormatPr defaultColWidth="9.140625" defaultRowHeight="12.75"/>
  <cols>
    <col min="1" max="1" width="8.8515625" style="662" customWidth="1"/>
    <col min="2" max="2" width="29.421875" style="662" customWidth="1"/>
    <col min="3" max="3" width="15.57421875" style="662" customWidth="1"/>
    <col min="4" max="4" width="64.8515625" style="699" customWidth="1"/>
    <col min="5" max="5" width="16.140625" style="739" customWidth="1"/>
    <col min="6" max="6" width="13.57421875" style="698" customWidth="1"/>
    <col min="7" max="16384" width="8.8515625" style="662" customWidth="1"/>
  </cols>
  <sheetData>
    <row r="1" spans="2:11" ht="12.75">
      <c r="B1" s="997" t="s">
        <v>2094</v>
      </c>
      <c r="C1" s="997"/>
      <c r="D1" s="997"/>
      <c r="E1" s="998"/>
      <c r="F1" s="999"/>
      <c r="G1" s="997"/>
      <c r="H1" s="997"/>
      <c r="I1" s="997"/>
      <c r="J1" s="997"/>
      <c r="K1" s="997"/>
    </row>
    <row r="2" spans="2:6" ht="12.75">
      <c r="B2" s="662" t="s">
        <v>2095</v>
      </c>
      <c r="C2" s="662" t="s">
        <v>2096</v>
      </c>
      <c r="E2" s="696"/>
      <c r="F2" s="663"/>
    </row>
    <row r="3" spans="2:9" ht="13.5" thickBot="1">
      <c r="B3" s="1000" t="s">
        <v>2143</v>
      </c>
      <c r="C3" s="1001"/>
      <c r="D3" s="1001"/>
      <c r="E3" s="1002"/>
      <c r="F3" s="1003"/>
      <c r="G3" s="1001"/>
      <c r="H3" s="1001"/>
      <c r="I3" s="1001"/>
    </row>
    <row r="4" spans="2:6" ht="13.5" thickBot="1">
      <c r="B4" s="741" t="s">
        <v>2097</v>
      </c>
      <c r="C4" s="742" t="s">
        <v>2098</v>
      </c>
      <c r="D4" s="742" t="s">
        <v>2099</v>
      </c>
      <c r="E4" s="740" t="s">
        <v>2100</v>
      </c>
      <c r="F4" s="743" t="s">
        <v>2101</v>
      </c>
    </row>
    <row r="5" spans="2:6" ht="13.5" thickBot="1">
      <c r="B5" s="988">
        <v>2020</v>
      </c>
      <c r="C5" s="989"/>
      <c r="D5" s="989"/>
      <c r="E5" s="990"/>
      <c r="F5" s="991"/>
    </row>
    <row r="6" spans="2:6" ht="26.25">
      <c r="B6" s="724" t="s">
        <v>2102</v>
      </c>
      <c r="C6" s="695">
        <v>43854</v>
      </c>
      <c r="D6" s="700" t="s">
        <v>2113</v>
      </c>
      <c r="E6" s="735">
        <v>4156.88</v>
      </c>
      <c r="F6" s="725">
        <v>0</v>
      </c>
    </row>
    <row r="7" spans="2:6" ht="26.25">
      <c r="B7" s="726" t="s">
        <v>2104</v>
      </c>
      <c r="C7" s="664">
        <v>43846</v>
      </c>
      <c r="D7" s="355" t="s">
        <v>2289</v>
      </c>
      <c r="E7" s="736">
        <v>350</v>
      </c>
      <c r="F7" s="727">
        <v>0</v>
      </c>
    </row>
    <row r="8" spans="2:6" ht="26.25">
      <c r="B8" s="726" t="s">
        <v>2104</v>
      </c>
      <c r="C8" s="664">
        <v>43857</v>
      </c>
      <c r="D8" s="665" t="s">
        <v>2114</v>
      </c>
      <c r="E8" s="736">
        <v>596.55</v>
      </c>
      <c r="F8" s="727">
        <v>0</v>
      </c>
    </row>
    <row r="9" spans="2:6" ht="12.75">
      <c r="B9" s="726" t="s">
        <v>2111</v>
      </c>
      <c r="C9" s="664">
        <v>43998</v>
      </c>
      <c r="D9" s="665" t="s">
        <v>2116</v>
      </c>
      <c r="E9" s="736">
        <v>170</v>
      </c>
      <c r="F9" s="727">
        <v>0</v>
      </c>
    </row>
    <row r="10" spans="2:6" ht="12.75">
      <c r="B10" s="726" t="s">
        <v>2104</v>
      </c>
      <c r="C10" s="664">
        <v>43987</v>
      </c>
      <c r="D10" s="665" t="s">
        <v>2117</v>
      </c>
      <c r="E10" s="736">
        <v>2681.4</v>
      </c>
      <c r="F10" s="727">
        <v>0</v>
      </c>
    </row>
    <row r="11" spans="2:6" ht="26.25">
      <c r="B11" s="726" t="s">
        <v>2102</v>
      </c>
      <c r="C11" s="664">
        <v>44018</v>
      </c>
      <c r="D11" s="665" t="s">
        <v>2118</v>
      </c>
      <c r="E11" s="736">
        <v>1021.69</v>
      </c>
      <c r="F11" s="727">
        <v>0</v>
      </c>
    </row>
    <row r="12" spans="2:6" ht="12.75">
      <c r="B12" s="726" t="s">
        <v>2112</v>
      </c>
      <c r="C12" s="664">
        <v>44038</v>
      </c>
      <c r="D12" s="665" t="s">
        <v>2119</v>
      </c>
      <c r="E12" s="736">
        <v>980.01</v>
      </c>
      <c r="F12" s="727">
        <v>0</v>
      </c>
    </row>
    <row r="13" spans="2:6" ht="26.25">
      <c r="B13" s="726" t="s">
        <v>2104</v>
      </c>
      <c r="C13" s="664">
        <v>44084</v>
      </c>
      <c r="D13" s="665" t="s">
        <v>2120</v>
      </c>
      <c r="E13" s="736">
        <v>4747</v>
      </c>
      <c r="F13" s="727">
        <v>0</v>
      </c>
    </row>
    <row r="14" spans="2:6" ht="26.25">
      <c r="B14" s="726" t="s">
        <v>2107</v>
      </c>
      <c r="C14" s="664">
        <v>44179</v>
      </c>
      <c r="D14" s="665" t="s">
        <v>2122</v>
      </c>
      <c r="E14" s="736">
        <v>520</v>
      </c>
      <c r="F14" s="727">
        <v>0</v>
      </c>
    </row>
    <row r="15" spans="2:6" ht="12.75">
      <c r="B15" s="238" t="s">
        <v>2110</v>
      </c>
      <c r="C15" s="664">
        <v>43867</v>
      </c>
      <c r="D15" s="355" t="s">
        <v>632</v>
      </c>
      <c r="E15" s="736">
        <v>3359.93</v>
      </c>
      <c r="F15" s="727">
        <v>0</v>
      </c>
    </row>
    <row r="16" spans="2:6" ht="12.75">
      <c r="B16" s="238" t="s">
        <v>2110</v>
      </c>
      <c r="C16" s="664">
        <v>43885</v>
      </c>
      <c r="D16" s="355" t="s">
        <v>632</v>
      </c>
      <c r="E16" s="736">
        <v>1440</v>
      </c>
      <c r="F16" s="727">
        <v>0</v>
      </c>
    </row>
    <row r="17" spans="2:6" ht="26.25">
      <c r="B17" s="726" t="s">
        <v>2104</v>
      </c>
      <c r="C17" s="664">
        <v>44195</v>
      </c>
      <c r="D17" s="665" t="s">
        <v>2123</v>
      </c>
      <c r="E17" s="736">
        <v>934.8</v>
      </c>
      <c r="F17" s="727">
        <v>0</v>
      </c>
    </row>
    <row r="18" spans="2:6" ht="26.25">
      <c r="B18" s="726" t="s">
        <v>2104</v>
      </c>
      <c r="C18" s="664">
        <v>43928</v>
      </c>
      <c r="D18" s="665" t="s">
        <v>2124</v>
      </c>
      <c r="E18" s="736">
        <v>3800</v>
      </c>
      <c r="F18" s="727">
        <v>0</v>
      </c>
    </row>
    <row r="19" spans="2:6" ht="26.25">
      <c r="B19" s="726" t="s">
        <v>2108</v>
      </c>
      <c r="C19" s="664">
        <v>43991</v>
      </c>
      <c r="D19" s="665" t="s">
        <v>2125</v>
      </c>
      <c r="E19" s="736">
        <v>1930.35</v>
      </c>
      <c r="F19" s="727">
        <v>0</v>
      </c>
    </row>
    <row r="20" spans="2:6" ht="26.25">
      <c r="B20" s="726" t="s">
        <v>2102</v>
      </c>
      <c r="C20" s="664">
        <v>43998</v>
      </c>
      <c r="D20" s="665" t="s">
        <v>2106</v>
      </c>
      <c r="E20" s="736">
        <v>205</v>
      </c>
      <c r="F20" s="727">
        <v>0</v>
      </c>
    </row>
    <row r="21" spans="2:6" ht="12.75">
      <c r="B21" s="726" t="s">
        <v>2107</v>
      </c>
      <c r="C21" s="664">
        <v>44154</v>
      </c>
      <c r="D21" s="355" t="s">
        <v>2290</v>
      </c>
      <c r="E21" s="736">
        <v>2518.34</v>
      </c>
      <c r="F21" s="727">
        <v>0</v>
      </c>
    </row>
    <row r="22" spans="2:6" ht="12.75">
      <c r="B22" s="726" t="s">
        <v>2104</v>
      </c>
      <c r="C22" s="664">
        <v>43837</v>
      </c>
      <c r="D22" s="665" t="s">
        <v>2126</v>
      </c>
      <c r="E22" s="736">
        <v>1996</v>
      </c>
      <c r="F22" s="727">
        <v>0</v>
      </c>
    </row>
    <row r="23" spans="2:6" ht="26.25">
      <c r="B23" s="726" t="s">
        <v>2104</v>
      </c>
      <c r="C23" s="664">
        <v>43853</v>
      </c>
      <c r="D23" s="665" t="s">
        <v>2127</v>
      </c>
      <c r="E23" s="736">
        <v>762.6</v>
      </c>
      <c r="F23" s="727">
        <v>0</v>
      </c>
    </row>
    <row r="24" spans="2:6" ht="26.25">
      <c r="B24" s="726" t="s">
        <v>2104</v>
      </c>
      <c r="C24" s="664">
        <v>43964</v>
      </c>
      <c r="D24" s="665" t="s">
        <v>2128</v>
      </c>
      <c r="E24" s="736">
        <v>46740</v>
      </c>
      <c r="F24" s="727">
        <v>0</v>
      </c>
    </row>
    <row r="25" spans="2:6" ht="26.25">
      <c r="B25" s="726" t="s">
        <v>2102</v>
      </c>
      <c r="C25" s="664">
        <v>44039</v>
      </c>
      <c r="D25" s="665" t="s">
        <v>2106</v>
      </c>
      <c r="E25" s="736">
        <v>2000</v>
      </c>
      <c r="F25" s="727">
        <v>0</v>
      </c>
    </row>
    <row r="26" spans="2:6" ht="12.75">
      <c r="B26" s="726" t="s">
        <v>2104</v>
      </c>
      <c r="C26" s="664">
        <v>44078</v>
      </c>
      <c r="D26" s="665" t="s">
        <v>2241</v>
      </c>
      <c r="E26" s="736">
        <v>300</v>
      </c>
      <c r="F26" s="727">
        <v>0</v>
      </c>
    </row>
    <row r="27" spans="2:6" ht="26.25">
      <c r="B27" s="726" t="s">
        <v>2107</v>
      </c>
      <c r="C27" s="664">
        <v>44169</v>
      </c>
      <c r="D27" s="665" t="s">
        <v>2129</v>
      </c>
      <c r="E27" s="736">
        <v>12894</v>
      </c>
      <c r="F27" s="727">
        <v>0</v>
      </c>
    </row>
    <row r="28" spans="2:6" ht="26.25">
      <c r="B28" s="726" t="s">
        <v>2104</v>
      </c>
      <c r="C28" s="664">
        <v>43889</v>
      </c>
      <c r="D28" s="665" t="s">
        <v>2130</v>
      </c>
      <c r="E28" s="736">
        <v>9048.76</v>
      </c>
      <c r="F28" s="727">
        <v>0</v>
      </c>
    </row>
    <row r="29" spans="2:6" ht="12.75">
      <c r="B29" s="726" t="s">
        <v>2104</v>
      </c>
      <c r="C29" s="664">
        <v>43987</v>
      </c>
      <c r="D29" s="665" t="s">
        <v>2117</v>
      </c>
      <c r="E29" s="736">
        <v>2681.4</v>
      </c>
      <c r="F29" s="727">
        <v>0</v>
      </c>
    </row>
    <row r="30" spans="2:6" ht="12.75">
      <c r="B30" s="726" t="s">
        <v>2107</v>
      </c>
      <c r="C30" s="664">
        <v>44105</v>
      </c>
      <c r="D30" s="665" t="s">
        <v>2131</v>
      </c>
      <c r="E30" s="736">
        <v>188.3</v>
      </c>
      <c r="F30" s="727">
        <v>0</v>
      </c>
    </row>
    <row r="31" spans="2:6" ht="26.25">
      <c r="B31" s="726" t="s">
        <v>2104</v>
      </c>
      <c r="C31" s="664">
        <v>43857</v>
      </c>
      <c r="D31" s="665" t="s">
        <v>2115</v>
      </c>
      <c r="E31" s="736">
        <v>2666.64</v>
      </c>
      <c r="F31" s="727">
        <v>0</v>
      </c>
    </row>
    <row r="32" spans="2:6" ht="12.75">
      <c r="B32" s="728" t="s">
        <v>2102</v>
      </c>
      <c r="C32" s="701">
        <v>44080</v>
      </c>
      <c r="D32" s="722" t="s">
        <v>632</v>
      </c>
      <c r="E32" s="737">
        <v>9802.77</v>
      </c>
      <c r="F32" s="727">
        <v>0</v>
      </c>
    </row>
    <row r="33" spans="2:6" ht="27" thickBot="1">
      <c r="B33" s="728" t="s">
        <v>2102</v>
      </c>
      <c r="C33" s="701">
        <v>44080</v>
      </c>
      <c r="D33" s="702" t="s">
        <v>2121</v>
      </c>
      <c r="E33" s="737">
        <v>2100</v>
      </c>
      <c r="F33" s="727">
        <v>0</v>
      </c>
    </row>
    <row r="34" spans="2:6" s="697" customFormat="1" ht="13.5" thickBot="1">
      <c r="B34" s="994" t="s">
        <v>2109</v>
      </c>
      <c r="C34" s="995"/>
      <c r="D34" s="996"/>
      <c r="E34" s="703">
        <f>SUM(E6:E33)</f>
        <v>120592.41999999998</v>
      </c>
      <c r="F34" s="704">
        <f>SUM(F6:F33)</f>
        <v>0</v>
      </c>
    </row>
    <row r="35" spans="2:6" ht="13.5" thickBot="1">
      <c r="B35" s="988">
        <v>2021</v>
      </c>
      <c r="C35" s="989"/>
      <c r="D35" s="989"/>
      <c r="E35" s="990"/>
      <c r="F35" s="991"/>
    </row>
    <row r="36" spans="2:6" ht="26.25">
      <c r="B36" s="724" t="s">
        <v>2110</v>
      </c>
      <c r="C36" s="695">
        <v>44202</v>
      </c>
      <c r="D36" s="700" t="s">
        <v>2132</v>
      </c>
      <c r="E36" s="735">
        <v>750</v>
      </c>
      <c r="F36" s="725">
        <v>0</v>
      </c>
    </row>
    <row r="37" spans="2:6" ht="26.25">
      <c r="B37" s="726" t="s">
        <v>2104</v>
      </c>
      <c r="C37" s="664">
        <v>44215</v>
      </c>
      <c r="D37" s="665" t="s">
        <v>2133</v>
      </c>
      <c r="E37" s="736">
        <v>1500</v>
      </c>
      <c r="F37" s="727">
        <v>0</v>
      </c>
    </row>
    <row r="38" spans="2:6" ht="26.25">
      <c r="B38" s="726" t="s">
        <v>2102</v>
      </c>
      <c r="C38" s="664">
        <v>44336</v>
      </c>
      <c r="D38" s="665" t="s">
        <v>2134</v>
      </c>
      <c r="E38" s="736">
        <v>1346.8</v>
      </c>
      <c r="F38" s="727">
        <v>0</v>
      </c>
    </row>
    <row r="39" spans="2:6" ht="12.75">
      <c r="B39" s="726" t="s">
        <v>2112</v>
      </c>
      <c r="C39" s="664">
        <v>44480</v>
      </c>
      <c r="D39" s="665" t="s">
        <v>2242</v>
      </c>
      <c r="E39" s="736">
        <v>5457</v>
      </c>
      <c r="F39" s="727">
        <v>0</v>
      </c>
    </row>
    <row r="40" spans="2:6" ht="26.25">
      <c r="B40" s="726" t="s">
        <v>2102</v>
      </c>
      <c r="C40" s="664">
        <v>44490</v>
      </c>
      <c r="D40" s="665" t="s">
        <v>2243</v>
      </c>
      <c r="E40" s="736">
        <v>1919.9</v>
      </c>
      <c r="F40" s="727">
        <v>0</v>
      </c>
    </row>
    <row r="41" spans="2:6" ht="12.75">
      <c r="B41" s="726" t="s">
        <v>2112</v>
      </c>
      <c r="C41" s="664">
        <v>44453</v>
      </c>
      <c r="D41" s="665" t="s">
        <v>2244</v>
      </c>
      <c r="E41" s="736">
        <v>8000</v>
      </c>
      <c r="F41" s="727">
        <v>0</v>
      </c>
    </row>
    <row r="42" spans="2:6" ht="26.25">
      <c r="B42" s="726" t="s">
        <v>2104</v>
      </c>
      <c r="C42" s="664">
        <v>44333</v>
      </c>
      <c r="D42" s="665" t="s">
        <v>2135</v>
      </c>
      <c r="E42" s="736">
        <v>1120</v>
      </c>
      <c r="F42" s="727">
        <v>0</v>
      </c>
    </row>
    <row r="43" spans="2:6" ht="26.25">
      <c r="B43" s="726" t="s">
        <v>2104</v>
      </c>
      <c r="C43" s="664">
        <v>44315</v>
      </c>
      <c r="D43" s="665" t="s">
        <v>2136</v>
      </c>
      <c r="E43" s="736">
        <v>3108.29</v>
      </c>
      <c r="F43" s="727">
        <v>0</v>
      </c>
    </row>
    <row r="44" spans="2:6" ht="26.25">
      <c r="B44" s="726" t="s">
        <v>2111</v>
      </c>
      <c r="C44" s="664">
        <v>44362</v>
      </c>
      <c r="D44" s="665" t="s">
        <v>2137</v>
      </c>
      <c r="E44" s="736">
        <v>700</v>
      </c>
      <c r="F44" s="727">
        <v>0</v>
      </c>
    </row>
    <row r="45" spans="2:6" ht="12.75">
      <c r="B45" s="724" t="s">
        <v>2110</v>
      </c>
      <c r="C45" s="664">
        <v>44216</v>
      </c>
      <c r="D45" s="665"/>
      <c r="E45" s="736">
        <v>3800</v>
      </c>
      <c r="F45" s="727">
        <v>0</v>
      </c>
    </row>
    <row r="46" spans="2:6" ht="26.25">
      <c r="B46" s="726" t="s">
        <v>2107</v>
      </c>
      <c r="C46" s="664">
        <v>44341</v>
      </c>
      <c r="D46" s="665" t="s">
        <v>2138</v>
      </c>
      <c r="E46" s="736">
        <v>3619.6</v>
      </c>
      <c r="F46" s="727">
        <v>0</v>
      </c>
    </row>
    <row r="47" spans="2:6" ht="26.25">
      <c r="B47" s="726" t="s">
        <v>2107</v>
      </c>
      <c r="C47" s="664">
        <v>44228</v>
      </c>
      <c r="D47" s="665" t="s">
        <v>2139</v>
      </c>
      <c r="E47" s="736">
        <v>3787.61</v>
      </c>
      <c r="F47" s="727">
        <v>0</v>
      </c>
    </row>
    <row r="48" spans="2:6" ht="12.75">
      <c r="B48" s="726" t="s">
        <v>2105</v>
      </c>
      <c r="C48" s="664">
        <v>44377</v>
      </c>
      <c r="D48" s="665" t="s">
        <v>2140</v>
      </c>
      <c r="E48" s="736">
        <v>3711</v>
      </c>
      <c r="F48" s="727">
        <v>0</v>
      </c>
    </row>
    <row r="49" spans="2:6" ht="26.25">
      <c r="B49" s="726" t="s">
        <v>2102</v>
      </c>
      <c r="C49" s="664">
        <v>44398</v>
      </c>
      <c r="D49" s="665" t="s">
        <v>2246</v>
      </c>
      <c r="E49" s="736">
        <v>670</v>
      </c>
      <c r="F49" s="727">
        <v>0</v>
      </c>
    </row>
    <row r="50" spans="2:6" ht="12.75">
      <c r="B50" s="726" t="s">
        <v>2102</v>
      </c>
      <c r="C50" s="664">
        <v>44490</v>
      </c>
      <c r="D50" s="665" t="s">
        <v>2247</v>
      </c>
      <c r="E50" s="736">
        <v>927.69</v>
      </c>
      <c r="F50" s="727">
        <v>0</v>
      </c>
    </row>
    <row r="51" spans="2:6" ht="12.75">
      <c r="B51" s="726" t="s">
        <v>2104</v>
      </c>
      <c r="C51" s="664">
        <v>44281</v>
      </c>
      <c r="D51" s="665" t="s">
        <v>2141</v>
      </c>
      <c r="E51" s="736">
        <v>1722</v>
      </c>
      <c r="F51" s="727">
        <v>0</v>
      </c>
    </row>
    <row r="52" spans="2:6" ht="26.25">
      <c r="B52" s="726" t="s">
        <v>2102</v>
      </c>
      <c r="C52" s="664">
        <v>44222</v>
      </c>
      <c r="D52" s="665" t="s">
        <v>2106</v>
      </c>
      <c r="E52" s="736">
        <v>400</v>
      </c>
      <c r="F52" s="727">
        <v>0</v>
      </c>
    </row>
    <row r="53" spans="2:6" ht="26.25">
      <c r="B53" s="726" t="s">
        <v>2104</v>
      </c>
      <c r="C53" s="664">
        <v>44473</v>
      </c>
      <c r="D53" s="665" t="s">
        <v>2142</v>
      </c>
      <c r="E53" s="736">
        <v>196</v>
      </c>
      <c r="F53" s="727">
        <v>0</v>
      </c>
    </row>
    <row r="54" spans="2:6" ht="27" thickBot="1">
      <c r="B54" s="728" t="s">
        <v>2104</v>
      </c>
      <c r="C54" s="701">
        <v>44480</v>
      </c>
      <c r="D54" s="702" t="s">
        <v>2248</v>
      </c>
      <c r="E54" s="737">
        <v>2339</v>
      </c>
      <c r="F54" s="727">
        <v>0</v>
      </c>
    </row>
    <row r="55" spans="2:6" ht="13.5" thickBot="1">
      <c r="B55" s="986" t="s">
        <v>2109</v>
      </c>
      <c r="C55" s="987"/>
      <c r="D55" s="987"/>
      <c r="E55" s="703">
        <f>SUM(E36:E54)</f>
        <v>45074.89</v>
      </c>
      <c r="F55" s="704">
        <f>SUM(F36:F54)</f>
        <v>0</v>
      </c>
    </row>
    <row r="56" spans="2:6" ht="13.5" thickBot="1">
      <c r="B56" s="988">
        <v>2022</v>
      </c>
      <c r="C56" s="989"/>
      <c r="D56" s="989"/>
      <c r="E56" s="990"/>
      <c r="F56" s="991"/>
    </row>
    <row r="57" spans="2:6" ht="26.25">
      <c r="B57" s="724" t="s">
        <v>2102</v>
      </c>
      <c r="C57" s="695">
        <v>44599</v>
      </c>
      <c r="D57" s="700" t="s">
        <v>2103</v>
      </c>
      <c r="E57" s="735">
        <v>1069.86</v>
      </c>
      <c r="F57" s="725">
        <v>0</v>
      </c>
    </row>
    <row r="58" spans="2:6" ht="26.25">
      <c r="B58" s="726" t="s">
        <v>2102</v>
      </c>
      <c r="C58" s="664">
        <v>44603</v>
      </c>
      <c r="D58" s="665" t="s">
        <v>2106</v>
      </c>
      <c r="E58" s="736">
        <v>1000</v>
      </c>
      <c r="F58" s="727">
        <v>0</v>
      </c>
    </row>
    <row r="59" spans="2:6" ht="26.25">
      <c r="B59" s="726" t="s">
        <v>2102</v>
      </c>
      <c r="C59" s="664">
        <v>44594</v>
      </c>
      <c r="D59" s="665" t="s">
        <v>2106</v>
      </c>
      <c r="E59" s="736">
        <v>1181</v>
      </c>
      <c r="F59" s="727">
        <v>0</v>
      </c>
    </row>
    <row r="60" spans="2:6" ht="26.25">
      <c r="B60" s="726" t="s">
        <v>2102</v>
      </c>
      <c r="C60" s="664">
        <v>44599</v>
      </c>
      <c r="D60" s="665" t="s">
        <v>2249</v>
      </c>
      <c r="E60" s="736">
        <v>615.58</v>
      </c>
      <c r="F60" s="727">
        <v>0</v>
      </c>
    </row>
    <row r="61" spans="2:6" ht="12.75">
      <c r="B61" s="726" t="s">
        <v>2102</v>
      </c>
      <c r="C61" s="664">
        <v>44617</v>
      </c>
      <c r="D61" s="665" t="s">
        <v>2245</v>
      </c>
      <c r="E61" s="736">
        <v>118.7</v>
      </c>
      <c r="F61" s="727">
        <v>0</v>
      </c>
    </row>
    <row r="62" spans="2:6" ht="39">
      <c r="B62" s="726" t="s">
        <v>2102</v>
      </c>
      <c r="C62" s="664">
        <v>44636</v>
      </c>
      <c r="D62" s="665" t="s">
        <v>2250</v>
      </c>
      <c r="E62" s="736">
        <v>1450</v>
      </c>
      <c r="F62" s="727">
        <v>0</v>
      </c>
    </row>
    <row r="63" spans="2:6" ht="12.75">
      <c r="B63" s="238" t="s">
        <v>2110</v>
      </c>
      <c r="C63" s="664">
        <v>44715</v>
      </c>
      <c r="D63" s="355" t="s">
        <v>632</v>
      </c>
      <c r="E63" s="736">
        <v>27661</v>
      </c>
      <c r="F63" s="727">
        <v>0</v>
      </c>
    </row>
    <row r="64" spans="2:6" ht="26.25">
      <c r="B64" s="726" t="s">
        <v>2107</v>
      </c>
      <c r="C64" s="664">
        <v>44715</v>
      </c>
      <c r="D64" s="665" t="s">
        <v>2251</v>
      </c>
      <c r="E64" s="736">
        <v>20007</v>
      </c>
      <c r="F64" s="727">
        <v>0</v>
      </c>
    </row>
    <row r="65" spans="2:6" ht="26.25">
      <c r="B65" s="726" t="s">
        <v>2111</v>
      </c>
      <c r="C65" s="664">
        <v>44867</v>
      </c>
      <c r="D65" s="665" t="s">
        <v>2252</v>
      </c>
      <c r="E65" s="736">
        <v>2800</v>
      </c>
      <c r="F65" s="727">
        <v>0</v>
      </c>
    </row>
    <row r="66" spans="2:6" ht="12.75">
      <c r="B66" s="726" t="s">
        <v>2102</v>
      </c>
      <c r="C66" s="664">
        <v>44601</v>
      </c>
      <c r="D66" s="665" t="s">
        <v>2119</v>
      </c>
      <c r="E66" s="736">
        <v>1622.72</v>
      </c>
      <c r="F66" s="727">
        <v>0</v>
      </c>
    </row>
    <row r="67" spans="2:6" ht="26.25">
      <c r="B67" s="726" t="s">
        <v>2111</v>
      </c>
      <c r="C67" s="664">
        <v>44817</v>
      </c>
      <c r="D67" s="665" t="s">
        <v>2253</v>
      </c>
      <c r="E67" s="736">
        <v>1700</v>
      </c>
      <c r="F67" s="727">
        <v>0</v>
      </c>
    </row>
    <row r="68" spans="2:6" ht="26.25">
      <c r="B68" s="726" t="s">
        <v>2102</v>
      </c>
      <c r="C68" s="664">
        <v>44563</v>
      </c>
      <c r="D68" s="665" t="s">
        <v>2254</v>
      </c>
      <c r="E68" s="736">
        <v>1055.46</v>
      </c>
      <c r="F68" s="727">
        <v>0</v>
      </c>
    </row>
    <row r="69" spans="2:6" ht="12.75">
      <c r="B69" s="726" t="s">
        <v>2102</v>
      </c>
      <c r="C69" s="664">
        <v>44600</v>
      </c>
      <c r="D69" s="665" t="s">
        <v>2255</v>
      </c>
      <c r="E69" s="736">
        <v>700</v>
      </c>
      <c r="F69" s="727">
        <v>0</v>
      </c>
    </row>
    <row r="70" spans="2:6" ht="12.75">
      <c r="B70" s="726" t="s">
        <v>2102</v>
      </c>
      <c r="C70" s="664">
        <v>44600</v>
      </c>
      <c r="D70" s="665" t="s">
        <v>2256</v>
      </c>
      <c r="E70" s="736">
        <v>631.45</v>
      </c>
      <c r="F70" s="727">
        <v>0</v>
      </c>
    </row>
    <row r="71" spans="2:6" ht="26.25">
      <c r="B71" s="726" t="s">
        <v>2111</v>
      </c>
      <c r="C71" s="664">
        <v>44697</v>
      </c>
      <c r="D71" s="665" t="s">
        <v>2257</v>
      </c>
      <c r="E71" s="736">
        <v>1250</v>
      </c>
      <c r="F71" s="727">
        <v>0</v>
      </c>
    </row>
    <row r="72" spans="2:6" ht="12.75">
      <c r="B72" s="726" t="s">
        <v>2102</v>
      </c>
      <c r="C72" s="664">
        <v>44629</v>
      </c>
      <c r="D72" s="665" t="s">
        <v>2258</v>
      </c>
      <c r="E72" s="736">
        <v>5000</v>
      </c>
      <c r="F72" s="727">
        <v>0</v>
      </c>
    </row>
    <row r="73" spans="2:6" ht="12.75">
      <c r="B73" s="726" t="s">
        <v>2112</v>
      </c>
      <c r="C73" s="664">
        <v>44782</v>
      </c>
      <c r="D73" s="665" t="s">
        <v>2259</v>
      </c>
      <c r="E73" s="736">
        <v>2426.09</v>
      </c>
      <c r="F73" s="727">
        <v>0</v>
      </c>
    </row>
    <row r="74" spans="2:6" ht="26.25">
      <c r="B74" s="726" t="s">
        <v>2111</v>
      </c>
      <c r="C74" s="664">
        <v>44859</v>
      </c>
      <c r="D74" s="665" t="s">
        <v>2260</v>
      </c>
      <c r="E74" s="736">
        <v>853.28</v>
      </c>
      <c r="F74" s="727">
        <v>0</v>
      </c>
    </row>
    <row r="75" spans="2:6" ht="26.25">
      <c r="B75" s="726" t="s">
        <v>2102</v>
      </c>
      <c r="C75" s="664">
        <v>44600</v>
      </c>
      <c r="D75" s="665" t="s">
        <v>2106</v>
      </c>
      <c r="E75" s="736">
        <v>700</v>
      </c>
      <c r="F75" s="727">
        <v>0</v>
      </c>
    </row>
    <row r="76" spans="2:6" ht="12.75">
      <c r="B76" s="726" t="s">
        <v>2102</v>
      </c>
      <c r="C76" s="664">
        <v>44613</v>
      </c>
      <c r="D76" s="665" t="s">
        <v>2261</v>
      </c>
      <c r="E76" s="736">
        <v>572.8</v>
      </c>
      <c r="F76" s="727">
        <v>0</v>
      </c>
    </row>
    <row r="77" spans="2:6" ht="12.75">
      <c r="B77" s="726" t="s">
        <v>2102</v>
      </c>
      <c r="C77" s="664">
        <v>44613</v>
      </c>
      <c r="D77" s="665" t="s">
        <v>2255</v>
      </c>
      <c r="E77" s="736">
        <v>119.92</v>
      </c>
      <c r="F77" s="727">
        <v>0</v>
      </c>
    </row>
    <row r="78" spans="2:6" ht="12.75">
      <c r="B78" s="726" t="s">
        <v>2102</v>
      </c>
      <c r="C78" s="664">
        <v>44599</v>
      </c>
      <c r="D78" s="665" t="s">
        <v>2262</v>
      </c>
      <c r="E78" s="736">
        <v>582.99</v>
      </c>
      <c r="F78" s="727">
        <v>0</v>
      </c>
    </row>
    <row r="79" spans="2:6" ht="12.75">
      <c r="B79" s="726" t="s">
        <v>2102</v>
      </c>
      <c r="C79" s="664">
        <v>44601</v>
      </c>
      <c r="D79" s="665" t="s">
        <v>2245</v>
      </c>
      <c r="E79" s="736">
        <v>480</v>
      </c>
      <c r="F79" s="727">
        <v>0</v>
      </c>
    </row>
    <row r="80" spans="2:6" ht="12.75">
      <c r="B80" s="726" t="s">
        <v>2102</v>
      </c>
      <c r="C80" s="664">
        <v>44678</v>
      </c>
      <c r="D80" s="665" t="s">
        <v>2240</v>
      </c>
      <c r="E80" s="736">
        <v>1048</v>
      </c>
      <c r="F80" s="727">
        <v>0</v>
      </c>
    </row>
    <row r="81" spans="2:6" ht="26.25">
      <c r="B81" s="726" t="s">
        <v>2102</v>
      </c>
      <c r="C81" s="664">
        <v>44769</v>
      </c>
      <c r="D81" s="665" t="s">
        <v>2263</v>
      </c>
      <c r="E81" s="736">
        <v>650</v>
      </c>
      <c r="F81" s="727">
        <v>0</v>
      </c>
    </row>
    <row r="82" spans="2:6" ht="12.75">
      <c r="B82" s="726" t="s">
        <v>2102</v>
      </c>
      <c r="C82" s="664">
        <v>44813</v>
      </c>
      <c r="D82" s="355" t="s">
        <v>632</v>
      </c>
      <c r="E82" s="736">
        <v>1000</v>
      </c>
      <c r="F82" s="727">
        <v>0</v>
      </c>
    </row>
    <row r="83" spans="2:6" ht="26.25">
      <c r="B83" s="726" t="s">
        <v>2102</v>
      </c>
      <c r="C83" s="664">
        <v>44924</v>
      </c>
      <c r="D83" s="665" t="s">
        <v>2264</v>
      </c>
      <c r="E83" s="736">
        <v>1557.78</v>
      </c>
      <c r="F83" s="727">
        <v>0</v>
      </c>
    </row>
    <row r="84" spans="2:6" ht="12.75">
      <c r="B84" s="726" t="s">
        <v>2102</v>
      </c>
      <c r="C84" s="664">
        <v>44620</v>
      </c>
      <c r="D84" s="665" t="s">
        <v>2245</v>
      </c>
      <c r="E84" s="736">
        <v>1559.39</v>
      </c>
      <c r="F84" s="727">
        <v>0</v>
      </c>
    </row>
    <row r="85" spans="2:6" ht="26.25">
      <c r="B85" s="726" t="s">
        <v>2104</v>
      </c>
      <c r="C85" s="664">
        <v>44614</v>
      </c>
      <c r="D85" s="665" t="s">
        <v>2265</v>
      </c>
      <c r="E85" s="736">
        <v>35190</v>
      </c>
      <c r="F85" s="727">
        <v>0</v>
      </c>
    </row>
    <row r="86" spans="2:6" ht="26.25">
      <c r="B86" s="726" t="s">
        <v>2102</v>
      </c>
      <c r="C86" s="664">
        <v>44751</v>
      </c>
      <c r="D86" s="665" t="s">
        <v>2246</v>
      </c>
      <c r="E86" s="736">
        <v>890</v>
      </c>
      <c r="F86" s="727">
        <v>0</v>
      </c>
    </row>
    <row r="87" spans="2:6" ht="12.75">
      <c r="B87" s="726" t="s">
        <v>2111</v>
      </c>
      <c r="C87" s="664">
        <v>44867</v>
      </c>
      <c r="D87" s="665" t="s">
        <v>2266</v>
      </c>
      <c r="E87" s="736">
        <v>2300</v>
      </c>
      <c r="F87" s="727">
        <v>0</v>
      </c>
    </row>
    <row r="88" spans="2:6" ht="12.75">
      <c r="B88" s="726" t="s">
        <v>2102</v>
      </c>
      <c r="C88" s="664">
        <v>44614</v>
      </c>
      <c r="D88" s="665" t="s">
        <v>2119</v>
      </c>
      <c r="E88" s="736">
        <v>530.11</v>
      </c>
      <c r="F88" s="727">
        <v>0</v>
      </c>
    </row>
    <row r="89" spans="2:6" ht="12.75">
      <c r="B89" s="726" t="s">
        <v>2111</v>
      </c>
      <c r="C89" s="664">
        <v>44713</v>
      </c>
      <c r="D89" s="665" t="s">
        <v>2267</v>
      </c>
      <c r="E89" s="736">
        <v>1080</v>
      </c>
      <c r="F89" s="727">
        <v>0</v>
      </c>
    </row>
    <row r="90" spans="2:6" ht="26.25">
      <c r="B90" s="726" t="s">
        <v>2112</v>
      </c>
      <c r="C90" s="664">
        <v>44770</v>
      </c>
      <c r="D90" s="665" t="s">
        <v>2268</v>
      </c>
      <c r="E90" s="736">
        <v>304.87</v>
      </c>
      <c r="F90" s="727">
        <v>0</v>
      </c>
    </row>
    <row r="91" spans="2:6" ht="26.25">
      <c r="B91" s="726" t="s">
        <v>2102</v>
      </c>
      <c r="C91" s="664">
        <v>44775</v>
      </c>
      <c r="D91" s="665" t="s">
        <v>2269</v>
      </c>
      <c r="E91" s="736">
        <v>2207.48</v>
      </c>
      <c r="F91" s="727">
        <v>0</v>
      </c>
    </row>
    <row r="92" spans="2:6" ht="12.75">
      <c r="B92" s="726" t="s">
        <v>2111</v>
      </c>
      <c r="C92" s="664">
        <v>44833</v>
      </c>
      <c r="D92" s="665" t="s">
        <v>2270</v>
      </c>
      <c r="E92" s="736">
        <v>401.76</v>
      </c>
      <c r="F92" s="727">
        <v>0</v>
      </c>
    </row>
    <row r="93" spans="2:6" ht="12.75">
      <c r="B93" s="726" t="s">
        <v>2102</v>
      </c>
      <c r="C93" s="664">
        <v>44599</v>
      </c>
      <c r="D93" s="665" t="s">
        <v>2119</v>
      </c>
      <c r="E93" s="736">
        <v>1049.4</v>
      </c>
      <c r="F93" s="727">
        <v>0</v>
      </c>
    </row>
    <row r="94" spans="2:6" ht="12.75">
      <c r="B94" s="726" t="s">
        <v>2102</v>
      </c>
      <c r="C94" s="664">
        <v>44602</v>
      </c>
      <c r="D94" s="665" t="s">
        <v>2271</v>
      </c>
      <c r="E94" s="736">
        <v>1171.74</v>
      </c>
      <c r="F94" s="727">
        <v>0</v>
      </c>
    </row>
    <row r="95" spans="2:6" ht="27" thickBot="1">
      <c r="B95" s="728" t="s">
        <v>2102</v>
      </c>
      <c r="C95" s="701">
        <v>44598</v>
      </c>
      <c r="D95" s="702" t="s">
        <v>2272</v>
      </c>
      <c r="E95" s="737">
        <v>450</v>
      </c>
      <c r="F95" s="727">
        <v>0</v>
      </c>
    </row>
    <row r="96" spans="2:6" ht="13.5" thickBot="1">
      <c r="B96" s="986" t="s">
        <v>2109</v>
      </c>
      <c r="C96" s="987"/>
      <c r="D96" s="987"/>
      <c r="E96" s="703">
        <f>SUM(E57:E95)</f>
        <v>124988.37999999998</v>
      </c>
      <c r="F96" s="704">
        <f>SUM(F57:F95)</f>
        <v>0</v>
      </c>
    </row>
    <row r="97" spans="2:6" ht="13.5" thickBot="1">
      <c r="B97" s="988">
        <v>2023</v>
      </c>
      <c r="C97" s="989"/>
      <c r="D97" s="989"/>
      <c r="E97" s="990"/>
      <c r="F97" s="991"/>
    </row>
    <row r="98" spans="2:6" ht="12.75">
      <c r="B98" s="724" t="s">
        <v>2107</v>
      </c>
      <c r="C98" s="695">
        <v>45080</v>
      </c>
      <c r="D98" s="700" t="s">
        <v>2273</v>
      </c>
      <c r="E98" s="735">
        <v>13349.33</v>
      </c>
      <c r="F98" s="729">
        <v>0</v>
      </c>
    </row>
    <row r="99" spans="2:6" ht="26.25">
      <c r="B99" s="726" t="s">
        <v>2102</v>
      </c>
      <c r="C99" s="664">
        <v>45080</v>
      </c>
      <c r="D99" s="665" t="s">
        <v>2103</v>
      </c>
      <c r="E99" s="736">
        <v>1019.97</v>
      </c>
      <c r="F99" s="730">
        <v>0</v>
      </c>
    </row>
    <row r="100" spans="2:6" ht="12.75">
      <c r="B100" s="726" t="s">
        <v>2102</v>
      </c>
      <c r="C100" s="664">
        <v>45082</v>
      </c>
      <c r="D100" s="665" t="s">
        <v>2245</v>
      </c>
      <c r="E100" s="736">
        <v>681</v>
      </c>
      <c r="F100" s="730">
        <v>0</v>
      </c>
    </row>
    <row r="101" spans="2:6" ht="12.75">
      <c r="B101" s="726" t="s">
        <v>2105</v>
      </c>
      <c r="C101" s="664">
        <v>44998</v>
      </c>
      <c r="D101" s="665" t="s">
        <v>2274</v>
      </c>
      <c r="E101" s="736">
        <v>599.33</v>
      </c>
      <c r="F101" s="730">
        <v>0</v>
      </c>
    </row>
    <row r="102" spans="2:6" ht="12.75">
      <c r="B102" s="726" t="s">
        <v>2105</v>
      </c>
      <c r="C102" s="664">
        <v>45111</v>
      </c>
      <c r="D102" s="665" t="s">
        <v>2275</v>
      </c>
      <c r="E102" s="736">
        <v>900</v>
      </c>
      <c r="F102" s="730">
        <v>0</v>
      </c>
    </row>
    <row r="103" spans="2:6" ht="26.25">
      <c r="B103" s="726" t="s">
        <v>2102</v>
      </c>
      <c r="C103" s="664">
        <v>45050</v>
      </c>
      <c r="D103" s="665" t="s">
        <v>2103</v>
      </c>
      <c r="E103" s="736">
        <v>1559.98</v>
      </c>
      <c r="F103" s="730">
        <v>0</v>
      </c>
    </row>
    <row r="104" spans="2:6" ht="12.75">
      <c r="B104" s="726" t="s">
        <v>2104</v>
      </c>
      <c r="C104" s="664">
        <v>45023</v>
      </c>
      <c r="D104" s="665" t="s">
        <v>2276</v>
      </c>
      <c r="E104" s="736">
        <v>17472.54</v>
      </c>
      <c r="F104" s="730">
        <v>0</v>
      </c>
    </row>
    <row r="105" spans="2:6" ht="12.75">
      <c r="B105" s="726" t="s">
        <v>2104</v>
      </c>
      <c r="C105" s="664">
        <v>44935</v>
      </c>
      <c r="D105" s="665" t="s">
        <v>2277</v>
      </c>
      <c r="E105" s="736">
        <v>1400.01</v>
      </c>
      <c r="F105" s="730">
        <v>0</v>
      </c>
    </row>
    <row r="106" spans="2:6" ht="12.75">
      <c r="B106" s="726" t="s">
        <v>2112</v>
      </c>
      <c r="C106" s="664">
        <v>45063</v>
      </c>
      <c r="D106" s="665" t="s">
        <v>2278</v>
      </c>
      <c r="E106" s="736">
        <v>2500</v>
      </c>
      <c r="F106" s="730">
        <v>0</v>
      </c>
    </row>
    <row r="107" spans="2:6" ht="26.25">
      <c r="B107" s="726" t="s">
        <v>2104</v>
      </c>
      <c r="C107" s="664">
        <v>44975</v>
      </c>
      <c r="D107" s="665" t="s">
        <v>2279</v>
      </c>
      <c r="E107" s="736">
        <v>26364.29</v>
      </c>
      <c r="F107" s="730">
        <v>0</v>
      </c>
    </row>
    <row r="108" spans="2:6" ht="12.75">
      <c r="B108" s="726" t="s">
        <v>2111</v>
      </c>
      <c r="C108" s="664">
        <v>45034</v>
      </c>
      <c r="D108" s="665" t="s">
        <v>2280</v>
      </c>
      <c r="E108" s="736">
        <v>500</v>
      </c>
      <c r="F108" s="730">
        <v>0</v>
      </c>
    </row>
    <row r="109" spans="2:6" ht="12.75">
      <c r="B109" s="726" t="s">
        <v>2104</v>
      </c>
      <c r="C109" s="664">
        <v>44974</v>
      </c>
      <c r="D109" s="665" t="s">
        <v>2281</v>
      </c>
      <c r="E109" s="736">
        <v>1007.03</v>
      </c>
      <c r="F109" s="730">
        <v>0</v>
      </c>
    </row>
    <row r="110" spans="2:6" ht="12.75">
      <c r="B110" s="726" t="s">
        <v>2104</v>
      </c>
      <c r="C110" s="664">
        <v>45005</v>
      </c>
      <c r="D110" s="665" t="s">
        <v>2282</v>
      </c>
      <c r="E110" s="736">
        <v>1180.8</v>
      </c>
      <c r="F110" s="730">
        <v>0</v>
      </c>
    </row>
    <row r="111" spans="2:6" ht="12.75">
      <c r="B111" s="726" t="s">
        <v>2108</v>
      </c>
      <c r="C111" s="664">
        <v>45058</v>
      </c>
      <c r="D111" s="665" t="s">
        <v>2283</v>
      </c>
      <c r="E111" s="736">
        <v>257.28</v>
      </c>
      <c r="F111" s="730">
        <v>0</v>
      </c>
    </row>
    <row r="112" spans="2:6" ht="12.75">
      <c r="B112" s="726" t="s">
        <v>2110</v>
      </c>
      <c r="C112" s="664">
        <v>45163</v>
      </c>
      <c r="D112" s="665" t="s">
        <v>2284</v>
      </c>
      <c r="E112" s="736">
        <v>830.63</v>
      </c>
      <c r="F112" s="730">
        <v>0</v>
      </c>
    </row>
    <row r="113" spans="2:6" ht="12.75">
      <c r="B113" s="726" t="s">
        <v>2105</v>
      </c>
      <c r="C113" s="664">
        <v>45170</v>
      </c>
      <c r="D113" s="665" t="s">
        <v>2285</v>
      </c>
      <c r="E113" s="736">
        <v>1506.21</v>
      </c>
      <c r="F113" s="730">
        <v>0</v>
      </c>
    </row>
    <row r="114" spans="2:6" ht="12.75">
      <c r="B114" s="238" t="s">
        <v>2111</v>
      </c>
      <c r="C114" s="664">
        <v>45189</v>
      </c>
      <c r="D114" s="355" t="s">
        <v>632</v>
      </c>
      <c r="E114" s="736">
        <v>0</v>
      </c>
      <c r="F114" s="727">
        <v>500</v>
      </c>
    </row>
    <row r="115" spans="2:6" ht="13.5" thickBot="1">
      <c r="B115" s="731" t="s">
        <v>2102</v>
      </c>
      <c r="C115" s="732">
        <v>45189</v>
      </c>
      <c r="D115" s="733" t="s">
        <v>632</v>
      </c>
      <c r="E115" s="738">
        <v>0</v>
      </c>
      <c r="F115" s="734">
        <v>1500</v>
      </c>
    </row>
    <row r="116" spans="2:6" ht="13.5" thickBot="1">
      <c r="B116" s="994" t="s">
        <v>2109</v>
      </c>
      <c r="C116" s="995"/>
      <c r="D116" s="996"/>
      <c r="E116" s="703">
        <f>SUM(E98:E115)</f>
        <v>71128.40000000001</v>
      </c>
      <c r="F116" s="723">
        <f>SUBTOTAL(9,F98:F115)</f>
        <v>2000</v>
      </c>
    </row>
    <row r="117" spans="2:6" ht="13.5" thickBot="1">
      <c r="B117" s="992" t="s">
        <v>2109</v>
      </c>
      <c r="C117" s="993"/>
      <c r="D117" s="993"/>
      <c r="E117" s="744">
        <f>E116+E96+E55+E34</f>
        <v>361784.08999999997</v>
      </c>
      <c r="F117" s="705">
        <f>F116+F96+F55+F34</f>
        <v>2000</v>
      </c>
    </row>
  </sheetData>
  <sheetProtection/>
  <mergeCells count="11">
    <mergeCell ref="B1:K1"/>
    <mergeCell ref="B3:I3"/>
    <mergeCell ref="B5:F5"/>
    <mergeCell ref="B34:D34"/>
    <mergeCell ref="B35:F35"/>
    <mergeCell ref="B55:D55"/>
    <mergeCell ref="B56:F56"/>
    <mergeCell ref="B96:D96"/>
    <mergeCell ref="B97:F97"/>
    <mergeCell ref="B117:D117"/>
    <mergeCell ref="B116:D1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="69" zoomScaleNormal="69" zoomScaleSheetLayoutView="99" zoomScalePageLayoutView="0" workbookViewId="0" topLeftCell="A1">
      <pane xSplit="2" ySplit="3" topLeftCell="M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9.140625" defaultRowHeight="27" customHeight="1"/>
  <cols>
    <col min="1" max="1" width="6.7109375" style="271" customWidth="1"/>
    <col min="2" max="2" width="68.421875" style="266" customWidth="1"/>
    <col min="3" max="3" width="24.8515625" style="8" customWidth="1"/>
    <col min="4" max="6" width="23.28125" style="271" customWidth="1"/>
    <col min="7" max="8" width="21.28125" style="271" customWidth="1"/>
    <col min="9" max="9" width="22.8515625" style="271" customWidth="1"/>
    <col min="10" max="15" width="21.28125" style="271" customWidth="1"/>
    <col min="16" max="22" width="23.57421875" style="271" customWidth="1"/>
    <col min="23" max="16384" width="9.140625" style="271" customWidth="1"/>
  </cols>
  <sheetData>
    <row r="1" spans="2:3" ht="27" customHeight="1">
      <c r="B1" s="411" t="s">
        <v>2040</v>
      </c>
      <c r="C1" s="234"/>
    </row>
    <row r="2" ht="27" customHeight="1" thickBot="1"/>
    <row r="3" spans="1:23" s="283" customFormat="1" ht="93" thickBot="1">
      <c r="A3" s="272" t="s">
        <v>1138</v>
      </c>
      <c r="B3" s="273" t="s">
        <v>780</v>
      </c>
      <c r="C3" s="273" t="s">
        <v>971</v>
      </c>
      <c r="D3" s="274" t="s">
        <v>60</v>
      </c>
      <c r="E3" s="274" t="s">
        <v>67</v>
      </c>
      <c r="F3" s="274" t="s">
        <v>612</v>
      </c>
      <c r="G3" s="274" t="s">
        <v>87</v>
      </c>
      <c r="H3" s="274" t="s">
        <v>88</v>
      </c>
      <c r="I3" s="274" t="s">
        <v>252</v>
      </c>
      <c r="J3" s="274" t="s">
        <v>89</v>
      </c>
      <c r="K3" s="274" t="s">
        <v>90</v>
      </c>
      <c r="L3" s="274" t="s">
        <v>72</v>
      </c>
      <c r="M3" s="274" t="s">
        <v>73</v>
      </c>
      <c r="N3" s="274" t="s">
        <v>104</v>
      </c>
      <c r="O3" s="274" t="s">
        <v>91</v>
      </c>
      <c r="P3" s="274" t="s">
        <v>604</v>
      </c>
      <c r="Q3" s="274" t="s">
        <v>76</v>
      </c>
      <c r="R3" s="274" t="s">
        <v>614</v>
      </c>
      <c r="S3" s="274" t="s">
        <v>81</v>
      </c>
      <c r="T3" s="274" t="s">
        <v>92</v>
      </c>
      <c r="U3" s="274" t="s">
        <v>607</v>
      </c>
      <c r="V3" s="274" t="s">
        <v>607</v>
      </c>
      <c r="W3" s="282"/>
    </row>
    <row r="4" spans="1:23" ht="27" customHeight="1" thickBot="1">
      <c r="A4" s="396">
        <v>1</v>
      </c>
      <c r="B4" s="275" t="s">
        <v>1139</v>
      </c>
      <c r="C4" s="280" t="s">
        <v>58</v>
      </c>
      <c r="D4" s="280" t="s">
        <v>58</v>
      </c>
      <c r="E4" s="280" t="s">
        <v>58</v>
      </c>
      <c r="F4" s="280" t="s">
        <v>58</v>
      </c>
      <c r="G4" s="280" t="s">
        <v>58</v>
      </c>
      <c r="H4" s="280" t="s">
        <v>970</v>
      </c>
      <c r="I4" s="280" t="s">
        <v>58</v>
      </c>
      <c r="J4" s="280" t="s">
        <v>58</v>
      </c>
      <c r="K4" s="280" t="s">
        <v>58</v>
      </c>
      <c r="L4" s="280" t="s">
        <v>58</v>
      </c>
      <c r="M4" s="280" t="s">
        <v>58</v>
      </c>
      <c r="N4" s="280" t="s">
        <v>1301</v>
      </c>
      <c r="O4" s="280" t="s">
        <v>58</v>
      </c>
      <c r="P4" s="280" t="s">
        <v>970</v>
      </c>
      <c r="Q4" s="280" t="s">
        <v>58</v>
      </c>
      <c r="R4" s="280" t="s">
        <v>58</v>
      </c>
      <c r="S4" s="280" t="s">
        <v>58</v>
      </c>
      <c r="T4" s="280" t="s">
        <v>58</v>
      </c>
      <c r="U4" s="280" t="s">
        <v>58</v>
      </c>
      <c r="V4" s="280" t="s">
        <v>58</v>
      </c>
      <c r="W4" s="279"/>
    </row>
    <row r="5" spans="1:23" ht="27" customHeight="1" thickBot="1">
      <c r="A5" s="396">
        <v>2</v>
      </c>
      <c r="B5" s="275" t="s">
        <v>1140</v>
      </c>
      <c r="C5" s="280" t="s">
        <v>57</v>
      </c>
      <c r="D5" s="280" t="s">
        <v>57</v>
      </c>
      <c r="E5" s="280" t="s">
        <v>972</v>
      </c>
      <c r="F5" s="280" t="s">
        <v>57</v>
      </c>
      <c r="G5" s="280" t="s">
        <v>57</v>
      </c>
      <c r="H5" s="280" t="s">
        <v>972</v>
      </c>
      <c r="I5" s="280" t="s">
        <v>57</v>
      </c>
      <c r="J5" s="280" t="s">
        <v>972</v>
      </c>
      <c r="K5" s="280" t="s">
        <v>57</v>
      </c>
      <c r="L5" s="280" t="s">
        <v>57</v>
      </c>
      <c r="M5" s="280" t="s">
        <v>57</v>
      </c>
      <c r="N5" s="280" t="s">
        <v>1301</v>
      </c>
      <c r="O5" s="280" t="s">
        <v>57</v>
      </c>
      <c r="P5" s="280" t="s">
        <v>972</v>
      </c>
      <c r="Q5" s="280" t="s">
        <v>57</v>
      </c>
      <c r="R5" s="280" t="s">
        <v>57</v>
      </c>
      <c r="S5" s="280" t="s">
        <v>57</v>
      </c>
      <c r="T5" s="280" t="s">
        <v>57</v>
      </c>
      <c r="U5" s="280" t="s">
        <v>57</v>
      </c>
      <c r="V5" s="280" t="s">
        <v>972</v>
      </c>
      <c r="W5" s="279"/>
    </row>
    <row r="6" spans="1:23" ht="39.75" thickBot="1">
      <c r="A6" s="396">
        <v>3</v>
      </c>
      <c r="B6" s="275" t="s">
        <v>1141</v>
      </c>
      <c r="C6" s="280" t="s">
        <v>972</v>
      </c>
      <c r="D6" s="280" t="s">
        <v>972</v>
      </c>
      <c r="E6" s="280" t="s">
        <v>972</v>
      </c>
      <c r="F6" s="280" t="s">
        <v>57</v>
      </c>
      <c r="G6" s="280" t="s">
        <v>57</v>
      </c>
      <c r="H6" s="280" t="s">
        <v>972</v>
      </c>
      <c r="I6" s="280" t="s">
        <v>57</v>
      </c>
      <c r="J6" s="280" t="s">
        <v>972</v>
      </c>
      <c r="K6" s="280" t="s">
        <v>57</v>
      </c>
      <c r="L6" s="280" t="s">
        <v>57</v>
      </c>
      <c r="M6" s="280" t="s">
        <v>57</v>
      </c>
      <c r="N6" s="280" t="s">
        <v>972</v>
      </c>
      <c r="O6" s="280" t="s">
        <v>57</v>
      </c>
      <c r="P6" s="280" t="s">
        <v>972</v>
      </c>
      <c r="Q6" s="280" t="s">
        <v>972</v>
      </c>
      <c r="R6" s="280" t="s">
        <v>57</v>
      </c>
      <c r="S6" s="280" t="s">
        <v>57</v>
      </c>
      <c r="T6" s="280" t="s">
        <v>57</v>
      </c>
      <c r="U6" s="280" t="s">
        <v>57</v>
      </c>
      <c r="V6" s="280" t="s">
        <v>972</v>
      </c>
      <c r="W6" s="279"/>
    </row>
    <row r="7" spans="1:23" ht="39.75" thickBot="1">
      <c r="A7" s="396">
        <v>4</v>
      </c>
      <c r="B7" s="276" t="s">
        <v>1142</v>
      </c>
      <c r="C7" s="281" t="s">
        <v>2287</v>
      </c>
      <c r="D7" s="280" t="s">
        <v>972</v>
      </c>
      <c r="E7" s="280" t="s">
        <v>972</v>
      </c>
      <c r="F7" s="280" t="s">
        <v>57</v>
      </c>
      <c r="G7" s="280" t="s">
        <v>57</v>
      </c>
      <c r="H7" s="280" t="s">
        <v>972</v>
      </c>
      <c r="I7" s="280" t="s">
        <v>57</v>
      </c>
      <c r="J7" s="280" t="s">
        <v>972</v>
      </c>
      <c r="K7" s="280" t="s">
        <v>57</v>
      </c>
      <c r="L7" s="280" t="s">
        <v>57</v>
      </c>
      <c r="M7" s="280" t="s">
        <v>57</v>
      </c>
      <c r="N7" s="280" t="s">
        <v>1301</v>
      </c>
      <c r="O7" s="280" t="s">
        <v>57</v>
      </c>
      <c r="P7" s="280" t="s">
        <v>972</v>
      </c>
      <c r="Q7" s="280" t="s">
        <v>57</v>
      </c>
      <c r="R7" s="280" t="s">
        <v>57</v>
      </c>
      <c r="S7" s="280" t="s">
        <v>57</v>
      </c>
      <c r="T7" s="280" t="s">
        <v>57</v>
      </c>
      <c r="U7" s="280" t="s">
        <v>57</v>
      </c>
      <c r="V7" s="280" t="s">
        <v>972</v>
      </c>
      <c r="W7" s="279"/>
    </row>
    <row r="8" spans="1:23" ht="27" customHeight="1" thickBot="1">
      <c r="A8" s="396">
        <v>5</v>
      </c>
      <c r="B8" s="277" t="s">
        <v>1144</v>
      </c>
      <c r="C8" s="281" t="s">
        <v>58</v>
      </c>
      <c r="D8" s="280" t="s">
        <v>58</v>
      </c>
      <c r="E8" s="280" t="s">
        <v>58</v>
      </c>
      <c r="F8" s="280" t="s">
        <v>58</v>
      </c>
      <c r="G8" s="280" t="s">
        <v>58</v>
      </c>
      <c r="H8" s="280" t="s">
        <v>970</v>
      </c>
      <c r="I8" s="280" t="s">
        <v>58</v>
      </c>
      <c r="J8" s="280" t="s">
        <v>58</v>
      </c>
      <c r="K8" s="280" t="s">
        <v>58</v>
      </c>
      <c r="L8" s="280" t="s">
        <v>58</v>
      </c>
      <c r="M8" s="280" t="s">
        <v>58</v>
      </c>
      <c r="N8" s="280" t="s">
        <v>1301</v>
      </c>
      <c r="O8" s="280" t="s">
        <v>58</v>
      </c>
      <c r="P8" s="280" t="s">
        <v>970</v>
      </c>
      <c r="Q8" s="280" t="s">
        <v>58</v>
      </c>
      <c r="R8" s="280" t="s">
        <v>58</v>
      </c>
      <c r="S8" s="280" t="s">
        <v>58</v>
      </c>
      <c r="T8" s="280" t="s">
        <v>58</v>
      </c>
      <c r="U8" s="280" t="s">
        <v>58</v>
      </c>
      <c r="V8" s="280" t="s">
        <v>58</v>
      </c>
      <c r="W8" s="279"/>
    </row>
    <row r="9" spans="1:23" ht="79.5" thickBot="1">
      <c r="A9" s="396">
        <v>6</v>
      </c>
      <c r="B9" s="276" t="s">
        <v>1143</v>
      </c>
      <c r="C9" s="281" t="s">
        <v>973</v>
      </c>
      <c r="D9" s="280" t="s">
        <v>58</v>
      </c>
      <c r="E9" s="280" t="s">
        <v>58</v>
      </c>
      <c r="F9" s="280" t="s">
        <v>58</v>
      </c>
      <c r="G9" s="280" t="s">
        <v>58</v>
      </c>
      <c r="H9" s="280" t="s">
        <v>970</v>
      </c>
      <c r="I9" s="280" t="s">
        <v>58</v>
      </c>
      <c r="J9" s="280" t="s">
        <v>58</v>
      </c>
      <c r="K9" s="280" t="s">
        <v>58</v>
      </c>
      <c r="L9" s="280" t="s">
        <v>58</v>
      </c>
      <c r="M9" s="280" t="s">
        <v>58</v>
      </c>
      <c r="N9" s="280" t="s">
        <v>1301</v>
      </c>
      <c r="O9" s="280" t="s">
        <v>58</v>
      </c>
      <c r="P9" s="280" t="s">
        <v>970</v>
      </c>
      <c r="Q9" s="280" t="s">
        <v>58</v>
      </c>
      <c r="R9" s="280" t="s">
        <v>58</v>
      </c>
      <c r="S9" s="280" t="s">
        <v>58</v>
      </c>
      <c r="T9" s="280" t="s">
        <v>58</v>
      </c>
      <c r="U9" s="280" t="s">
        <v>57</v>
      </c>
      <c r="V9" s="280" t="s">
        <v>58</v>
      </c>
      <c r="W9" s="279"/>
    </row>
    <row r="10" spans="1:23" ht="27" customHeight="1" thickBot="1">
      <c r="A10" s="396">
        <v>7</v>
      </c>
      <c r="B10" s="278" t="s">
        <v>2359</v>
      </c>
      <c r="C10" s="281" t="s">
        <v>974</v>
      </c>
      <c r="D10" s="281" t="s">
        <v>974</v>
      </c>
      <c r="E10" s="280" t="s">
        <v>974</v>
      </c>
      <c r="F10" s="280" t="s">
        <v>974</v>
      </c>
      <c r="G10" s="280" t="s">
        <v>974</v>
      </c>
      <c r="H10" s="280" t="s">
        <v>58</v>
      </c>
      <c r="I10" s="280" t="s">
        <v>974</v>
      </c>
      <c r="J10" s="280" t="s">
        <v>1301</v>
      </c>
      <c r="K10" s="280" t="s">
        <v>1301</v>
      </c>
      <c r="L10" s="280" t="s">
        <v>1301</v>
      </c>
      <c r="M10" s="280" t="s">
        <v>58</v>
      </c>
      <c r="N10" s="280" t="s">
        <v>1301</v>
      </c>
      <c r="O10" s="280" t="s">
        <v>1301</v>
      </c>
      <c r="P10" s="280" t="s">
        <v>974</v>
      </c>
      <c r="Q10" s="280" t="s">
        <v>1301</v>
      </c>
      <c r="R10" s="280" t="s">
        <v>1301</v>
      </c>
      <c r="S10" s="280" t="s">
        <v>974</v>
      </c>
      <c r="T10" s="280" t="s">
        <v>1301</v>
      </c>
      <c r="U10" s="280" t="s">
        <v>1301</v>
      </c>
      <c r="V10" s="280" t="s">
        <v>1301</v>
      </c>
      <c r="W10" s="279"/>
    </row>
    <row r="11" spans="1:23" ht="39.75" thickBot="1">
      <c r="A11" s="396">
        <v>8</v>
      </c>
      <c r="B11" s="275" t="s">
        <v>2360</v>
      </c>
      <c r="C11" s="280" t="s">
        <v>974</v>
      </c>
      <c r="D11" s="280" t="s">
        <v>974</v>
      </c>
      <c r="E11" s="280" t="s">
        <v>974</v>
      </c>
      <c r="F11" s="280" t="s">
        <v>974</v>
      </c>
      <c r="G11" s="280" t="s">
        <v>974</v>
      </c>
      <c r="H11" s="280" t="s">
        <v>974</v>
      </c>
      <c r="I11" s="280" t="s">
        <v>974</v>
      </c>
      <c r="J11" s="280" t="s">
        <v>1301</v>
      </c>
      <c r="K11" s="280" t="s">
        <v>1301</v>
      </c>
      <c r="L11" s="280" t="s">
        <v>1301</v>
      </c>
      <c r="M11" s="280" t="s">
        <v>58</v>
      </c>
      <c r="N11" s="280" t="s">
        <v>1301</v>
      </c>
      <c r="O11" s="280" t="s">
        <v>1301</v>
      </c>
      <c r="P11" s="280" t="s">
        <v>974</v>
      </c>
      <c r="Q11" s="280" t="s">
        <v>1301</v>
      </c>
      <c r="R11" s="280" t="s">
        <v>1301</v>
      </c>
      <c r="S11" s="280" t="s">
        <v>974</v>
      </c>
      <c r="T11" s="280" t="s">
        <v>1301</v>
      </c>
      <c r="U11" s="280" t="s">
        <v>1301</v>
      </c>
      <c r="V11" s="280" t="s">
        <v>1301</v>
      </c>
      <c r="W11" s="279"/>
    </row>
    <row r="12" spans="1:23" ht="53.25" thickBot="1">
      <c r="A12" s="396">
        <v>9</v>
      </c>
      <c r="B12" s="275" t="s">
        <v>1145</v>
      </c>
      <c r="C12" s="477" t="s">
        <v>974</v>
      </c>
      <c r="D12" s="477" t="s">
        <v>974</v>
      </c>
      <c r="E12" s="477" t="s">
        <v>974</v>
      </c>
      <c r="F12" s="477" t="s">
        <v>974</v>
      </c>
      <c r="G12" s="477" t="s">
        <v>974</v>
      </c>
      <c r="H12" s="477" t="s">
        <v>974</v>
      </c>
      <c r="I12" s="477" t="s">
        <v>974</v>
      </c>
      <c r="J12" s="477" t="s">
        <v>1301</v>
      </c>
      <c r="K12" s="477" t="s">
        <v>1301</v>
      </c>
      <c r="L12" s="280" t="s">
        <v>1301</v>
      </c>
      <c r="M12" s="477" t="s">
        <v>2288</v>
      </c>
      <c r="N12" s="280" t="s">
        <v>1301</v>
      </c>
      <c r="O12" s="280" t="s">
        <v>1301</v>
      </c>
      <c r="P12" s="280" t="s">
        <v>974</v>
      </c>
      <c r="Q12" s="280" t="s">
        <v>1301</v>
      </c>
      <c r="R12" s="280" t="s">
        <v>1301</v>
      </c>
      <c r="S12" s="280" t="s">
        <v>974</v>
      </c>
      <c r="T12" s="280" t="s">
        <v>1301</v>
      </c>
      <c r="U12" s="280" t="s">
        <v>1301</v>
      </c>
      <c r="V12" s="280" t="s">
        <v>1301</v>
      </c>
      <c r="W12" s="279"/>
    </row>
    <row r="13" spans="1:23" ht="39.75" thickBot="1">
      <c r="A13" s="396">
        <v>10</v>
      </c>
      <c r="B13" s="275" t="s">
        <v>1146</v>
      </c>
      <c r="C13" s="477" t="s">
        <v>2089</v>
      </c>
      <c r="D13" s="477" t="s">
        <v>58</v>
      </c>
      <c r="E13" s="477" t="s">
        <v>2286</v>
      </c>
      <c r="F13" s="477" t="s">
        <v>58</v>
      </c>
      <c r="G13" s="477" t="s">
        <v>58</v>
      </c>
      <c r="H13" s="477" t="s">
        <v>58</v>
      </c>
      <c r="I13" s="477" t="s">
        <v>58</v>
      </c>
      <c r="J13" s="477" t="s">
        <v>58</v>
      </c>
      <c r="K13" s="477" t="s">
        <v>58</v>
      </c>
      <c r="L13" s="280" t="s">
        <v>58</v>
      </c>
      <c r="M13" s="280" t="s">
        <v>58</v>
      </c>
      <c r="N13" s="280" t="s">
        <v>1301</v>
      </c>
      <c r="O13" s="280" t="s">
        <v>58</v>
      </c>
      <c r="P13" s="280" t="s">
        <v>970</v>
      </c>
      <c r="Q13" s="280" t="s">
        <v>1617</v>
      </c>
      <c r="R13" s="280" t="s">
        <v>58</v>
      </c>
      <c r="S13" s="280" t="s">
        <v>58</v>
      </c>
      <c r="T13" s="477" t="s">
        <v>2346</v>
      </c>
      <c r="U13" s="280" t="s">
        <v>1884</v>
      </c>
      <c r="V13" s="280" t="s">
        <v>58</v>
      </c>
      <c r="W13" s="279"/>
    </row>
    <row r="14" spans="1:23" ht="27" customHeight="1" thickBot="1">
      <c r="A14" s="396">
        <v>11</v>
      </c>
      <c r="B14" s="275" t="s">
        <v>1147</v>
      </c>
      <c r="C14" s="477" t="s">
        <v>58</v>
      </c>
      <c r="D14" s="477" t="s">
        <v>58</v>
      </c>
      <c r="E14" s="477" t="s">
        <v>58</v>
      </c>
      <c r="F14" s="477" t="s">
        <v>58</v>
      </c>
      <c r="G14" s="477" t="s">
        <v>58</v>
      </c>
      <c r="H14" s="477" t="s">
        <v>58</v>
      </c>
      <c r="I14" s="477" t="s">
        <v>58</v>
      </c>
      <c r="J14" s="477" t="s">
        <v>58</v>
      </c>
      <c r="K14" s="477" t="s">
        <v>58</v>
      </c>
      <c r="L14" s="280" t="s">
        <v>58</v>
      </c>
      <c r="M14" s="280" t="s">
        <v>58</v>
      </c>
      <c r="N14" s="280" t="s">
        <v>1301</v>
      </c>
      <c r="O14" s="280" t="s">
        <v>58</v>
      </c>
      <c r="P14" s="280" t="s">
        <v>58</v>
      </c>
      <c r="Q14" s="280" t="s">
        <v>58</v>
      </c>
      <c r="R14" s="280" t="s">
        <v>58</v>
      </c>
      <c r="S14" s="280" t="s">
        <v>58</v>
      </c>
      <c r="T14" s="477" t="s">
        <v>1617</v>
      </c>
      <c r="U14" s="280" t="s">
        <v>58</v>
      </c>
      <c r="V14" s="280" t="s">
        <v>58</v>
      </c>
      <c r="W14" s="279"/>
    </row>
    <row r="15" spans="1:23" ht="27" customHeight="1" thickBot="1">
      <c r="A15" s="396">
        <v>12</v>
      </c>
      <c r="B15" s="275" t="s">
        <v>1148</v>
      </c>
      <c r="C15" s="477" t="s">
        <v>970</v>
      </c>
      <c r="D15" s="477" t="s">
        <v>58</v>
      </c>
      <c r="E15" s="477" t="s">
        <v>58</v>
      </c>
      <c r="F15" s="477" t="s">
        <v>58</v>
      </c>
      <c r="G15" s="477" t="s">
        <v>58</v>
      </c>
      <c r="H15" s="477" t="s">
        <v>58</v>
      </c>
      <c r="I15" s="477" t="s">
        <v>58</v>
      </c>
      <c r="J15" s="477" t="s">
        <v>58</v>
      </c>
      <c r="K15" s="477" t="s">
        <v>58</v>
      </c>
      <c r="L15" s="280" t="s">
        <v>58</v>
      </c>
      <c r="M15" s="280" t="s">
        <v>58</v>
      </c>
      <c r="N15" s="280" t="s">
        <v>1301</v>
      </c>
      <c r="O15" s="280" t="s">
        <v>58</v>
      </c>
      <c r="P15" s="280" t="s">
        <v>58</v>
      </c>
      <c r="Q15" s="280" t="s">
        <v>58</v>
      </c>
      <c r="R15" s="280" t="s">
        <v>58</v>
      </c>
      <c r="S15" s="280" t="s">
        <v>58</v>
      </c>
      <c r="T15" s="477" t="s">
        <v>1617</v>
      </c>
      <c r="U15" s="280" t="s">
        <v>57</v>
      </c>
      <c r="V15" s="280" t="s">
        <v>58</v>
      </c>
      <c r="W15" s="279"/>
    </row>
    <row r="16" spans="1:23" ht="139.5" customHeight="1" thickBot="1">
      <c r="A16" s="396">
        <v>13</v>
      </c>
      <c r="B16" s="275" t="s">
        <v>1149</v>
      </c>
      <c r="C16" s="477" t="s">
        <v>975</v>
      </c>
      <c r="D16" s="477" t="s">
        <v>58</v>
      </c>
      <c r="E16" s="477" t="s">
        <v>58</v>
      </c>
      <c r="F16" s="477" t="s">
        <v>58</v>
      </c>
      <c r="G16" s="477" t="s">
        <v>58</v>
      </c>
      <c r="H16" s="477" t="s">
        <v>58</v>
      </c>
      <c r="I16" s="477" t="s">
        <v>2080</v>
      </c>
      <c r="J16" s="477" t="s">
        <v>1371</v>
      </c>
      <c r="K16" s="477" t="s">
        <v>58</v>
      </c>
      <c r="L16" s="280" t="s">
        <v>58</v>
      </c>
      <c r="M16" s="280" t="s">
        <v>58</v>
      </c>
      <c r="N16" s="477" t="s">
        <v>2084</v>
      </c>
      <c r="O16" s="280" t="s">
        <v>1531</v>
      </c>
      <c r="P16" s="280" t="s">
        <v>2085</v>
      </c>
      <c r="Q16" s="280" t="s">
        <v>1618</v>
      </c>
      <c r="R16" s="280" t="s">
        <v>972</v>
      </c>
      <c r="S16" s="280" t="s">
        <v>1739</v>
      </c>
      <c r="T16" s="477" t="s">
        <v>57</v>
      </c>
      <c r="U16" s="280" t="s">
        <v>1945</v>
      </c>
      <c r="V16" s="477" t="s">
        <v>2093</v>
      </c>
      <c r="W16" s="279"/>
    </row>
    <row r="17" spans="1:23" ht="27" customHeight="1" thickBot="1">
      <c r="A17" s="396">
        <v>14</v>
      </c>
      <c r="B17" s="275" t="s">
        <v>1150</v>
      </c>
      <c r="C17" s="280" t="s">
        <v>58</v>
      </c>
      <c r="D17" s="280" t="s">
        <v>57</v>
      </c>
      <c r="E17" s="280" t="s">
        <v>58</v>
      </c>
      <c r="F17" s="280" t="s">
        <v>58</v>
      </c>
      <c r="G17" s="280" t="s">
        <v>58</v>
      </c>
      <c r="H17" s="280" t="s">
        <v>58</v>
      </c>
      <c r="I17" s="280" t="s">
        <v>58</v>
      </c>
      <c r="J17" s="280" t="s">
        <v>58</v>
      </c>
      <c r="K17" s="280" t="s">
        <v>58</v>
      </c>
      <c r="L17" s="280" t="s">
        <v>58</v>
      </c>
      <c r="M17" s="280" t="s">
        <v>58</v>
      </c>
      <c r="N17" s="280" t="s">
        <v>1301</v>
      </c>
      <c r="O17" s="280" t="s">
        <v>58</v>
      </c>
      <c r="P17" s="280" t="s">
        <v>58</v>
      </c>
      <c r="Q17" s="280" t="s">
        <v>58</v>
      </c>
      <c r="R17" s="280" t="s">
        <v>58</v>
      </c>
      <c r="S17" s="280" t="s">
        <v>58</v>
      </c>
      <c r="T17" s="477" t="s">
        <v>970</v>
      </c>
      <c r="U17" s="280" t="s">
        <v>972</v>
      </c>
      <c r="V17" s="280" t="s">
        <v>58</v>
      </c>
      <c r="W17" s="279"/>
    </row>
    <row r="18" spans="1:23" ht="27" customHeight="1" thickBot="1">
      <c r="A18" s="396">
        <v>15</v>
      </c>
      <c r="B18" s="275" t="s">
        <v>1151</v>
      </c>
      <c r="C18" s="280" t="s">
        <v>972</v>
      </c>
      <c r="D18" s="280" t="s">
        <v>58</v>
      </c>
      <c r="E18" s="280" t="s">
        <v>58</v>
      </c>
      <c r="F18" s="280" t="s">
        <v>58</v>
      </c>
      <c r="G18" s="280" t="s">
        <v>58</v>
      </c>
      <c r="H18" s="280" t="s">
        <v>58</v>
      </c>
      <c r="I18" s="280" t="s">
        <v>58</v>
      </c>
      <c r="J18" s="280" t="s">
        <v>58</v>
      </c>
      <c r="K18" s="280" t="s">
        <v>58</v>
      </c>
      <c r="L18" s="280" t="s">
        <v>58</v>
      </c>
      <c r="M18" s="280" t="s">
        <v>58</v>
      </c>
      <c r="N18" s="280" t="s">
        <v>1301</v>
      </c>
      <c r="O18" s="280" t="s">
        <v>58</v>
      </c>
      <c r="P18" s="280" t="s">
        <v>58</v>
      </c>
      <c r="Q18" s="280" t="s">
        <v>58</v>
      </c>
      <c r="R18" s="280" t="s">
        <v>58</v>
      </c>
      <c r="S18" s="280" t="s">
        <v>58</v>
      </c>
      <c r="T18" s="477" t="s">
        <v>1617</v>
      </c>
      <c r="U18" s="280" t="s">
        <v>58</v>
      </c>
      <c r="V18" s="280" t="s">
        <v>1301</v>
      </c>
      <c r="W18" s="279"/>
    </row>
    <row r="19" spans="1:23" ht="132" thickBot="1">
      <c r="A19" s="396">
        <v>16</v>
      </c>
      <c r="B19" s="276" t="s">
        <v>1152</v>
      </c>
      <c r="C19" s="281" t="s">
        <v>976</v>
      </c>
      <c r="D19" s="281" t="s">
        <v>1096</v>
      </c>
      <c r="E19" s="281" t="s">
        <v>58</v>
      </c>
      <c r="F19" s="281" t="s">
        <v>58</v>
      </c>
      <c r="G19" s="281" t="s">
        <v>58</v>
      </c>
      <c r="H19" s="281" t="s">
        <v>58</v>
      </c>
      <c r="I19" s="281" t="s">
        <v>1275</v>
      </c>
      <c r="J19" s="281" t="s">
        <v>1372</v>
      </c>
      <c r="K19" s="281" t="s">
        <v>58</v>
      </c>
      <c r="L19" s="281" t="s">
        <v>57</v>
      </c>
      <c r="M19" s="281" t="s">
        <v>58</v>
      </c>
      <c r="N19" s="281" t="s">
        <v>1301</v>
      </c>
      <c r="O19" s="281" t="s">
        <v>58</v>
      </c>
      <c r="P19" s="281" t="s">
        <v>58</v>
      </c>
      <c r="Q19" s="281" t="s">
        <v>58</v>
      </c>
      <c r="R19" s="281" t="s">
        <v>57</v>
      </c>
      <c r="S19" s="281" t="s">
        <v>58</v>
      </c>
      <c r="T19" s="760" t="s">
        <v>2347</v>
      </c>
      <c r="U19" s="281" t="s">
        <v>57</v>
      </c>
      <c r="V19" s="281" t="s">
        <v>2044</v>
      </c>
      <c r="W19" s="279"/>
    </row>
    <row r="20" spans="2:23" ht="27" customHeight="1">
      <c r="B20" s="301"/>
      <c r="C20" s="193"/>
      <c r="D20" s="302"/>
      <c r="E20" s="303"/>
      <c r="F20" s="304"/>
      <c r="G20" s="279"/>
      <c r="H20" s="279"/>
      <c r="I20" s="279" t="s">
        <v>110</v>
      </c>
      <c r="J20" s="9"/>
      <c r="K20" s="279"/>
      <c r="L20" s="279"/>
      <c r="M20" s="279"/>
      <c r="N20" s="279"/>
      <c r="O20" s="279"/>
      <c r="P20" s="279"/>
      <c r="Q20" s="279"/>
      <c r="R20" s="9"/>
      <c r="S20" s="279"/>
      <c r="T20" s="279"/>
      <c r="U20" s="9"/>
      <c r="V20" s="279"/>
      <c r="W20" s="27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  <colBreaks count="1" manualBreakCount="1">
    <brk id="10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7"/>
  <sheetViews>
    <sheetView zoomScale="90" zoomScaleNormal="90" zoomScaleSheetLayoutView="78" workbookViewId="0" topLeftCell="A1">
      <pane xSplit="2" ySplit="3" topLeftCell="C2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18" sqref="H218"/>
    </sheetView>
  </sheetViews>
  <sheetFormatPr defaultColWidth="9.140625" defaultRowHeight="12.75"/>
  <cols>
    <col min="1" max="1" width="4.28125" style="173" customWidth="1"/>
    <col min="2" max="2" width="40.28125" style="174" customWidth="1"/>
    <col min="3" max="3" width="28.00390625" style="625" customWidth="1"/>
    <col min="4" max="4" width="12.421875" style="175" customWidth="1"/>
    <col min="5" max="5" width="12.7109375" style="175" customWidth="1"/>
    <col min="6" max="6" width="19.140625" style="178" customWidth="1"/>
    <col min="7" max="7" width="15.00390625" style="176" customWidth="1"/>
    <col min="8" max="8" width="21.00390625" style="404" customWidth="1"/>
    <col min="9" max="9" width="25.00390625" style="578" customWidth="1"/>
    <col min="10" max="10" width="33.28125" style="299" customWidth="1"/>
    <col min="11" max="11" width="23.28125" style="608" customWidth="1"/>
    <col min="12" max="12" width="18.28125" style="176" customWidth="1"/>
    <col min="13" max="13" width="16.7109375" style="176" customWidth="1"/>
    <col min="14" max="14" width="39.8515625" style="176" customWidth="1"/>
    <col min="15" max="15" width="44.00390625" style="625" customWidth="1"/>
    <col min="16" max="16" width="14.00390625" style="173" customWidth="1"/>
    <col min="17" max="17" width="11.7109375" style="173" customWidth="1"/>
    <col min="18" max="18" width="17.140625" style="173" customWidth="1"/>
    <col min="19" max="19" width="13.28125" style="173" customWidth="1"/>
    <col min="20" max="20" width="10.28125" style="173" customWidth="1"/>
    <col min="21" max="21" width="13.421875" style="173" customWidth="1"/>
    <col min="22" max="22" width="17.00390625" style="173" customWidth="1"/>
    <col min="23" max="23" width="13.00390625" style="173" customWidth="1"/>
    <col min="24" max="24" width="14.7109375" style="173" customWidth="1"/>
    <col min="25" max="25" width="11.28125" style="173" customWidth="1"/>
    <col min="26" max="26" width="9.140625" style="173" customWidth="1"/>
    <col min="27" max="16384" width="9.140625" style="174" customWidth="1"/>
  </cols>
  <sheetData>
    <row r="1" spans="1:7" ht="13.5" thickBot="1">
      <c r="A1" s="820" t="s">
        <v>85</v>
      </c>
      <c r="B1" s="820"/>
      <c r="C1" s="820"/>
      <c r="D1" s="820"/>
      <c r="E1" s="820"/>
      <c r="F1" s="820"/>
      <c r="G1" s="296"/>
    </row>
    <row r="2" spans="1:26" s="286" customFormat="1" ht="96.75" customHeight="1">
      <c r="A2" s="827" t="s">
        <v>112</v>
      </c>
      <c r="B2" s="825" t="s">
        <v>28</v>
      </c>
      <c r="C2" s="809" t="s">
        <v>29</v>
      </c>
      <c r="D2" s="809" t="s">
        <v>30</v>
      </c>
      <c r="E2" s="809" t="s">
        <v>519</v>
      </c>
      <c r="F2" s="809" t="s">
        <v>31</v>
      </c>
      <c r="G2" s="809" t="s">
        <v>32</v>
      </c>
      <c r="H2" s="821" t="s">
        <v>624</v>
      </c>
      <c r="I2" s="829" t="s">
        <v>625</v>
      </c>
      <c r="J2" s="823" t="s">
        <v>560</v>
      </c>
      <c r="K2" s="809" t="s">
        <v>6</v>
      </c>
      <c r="L2" s="809" t="s">
        <v>33</v>
      </c>
      <c r="M2" s="809"/>
      <c r="N2" s="809"/>
      <c r="O2" s="813" t="s">
        <v>523</v>
      </c>
      <c r="P2" s="809" t="s">
        <v>43</v>
      </c>
      <c r="Q2" s="809"/>
      <c r="R2" s="809"/>
      <c r="S2" s="809"/>
      <c r="T2" s="809"/>
      <c r="U2" s="809"/>
      <c r="V2" s="809" t="s">
        <v>114</v>
      </c>
      <c r="W2" s="809" t="s">
        <v>34</v>
      </c>
      <c r="X2" s="809" t="s">
        <v>35</v>
      </c>
      <c r="Y2" s="811" t="s">
        <v>36</v>
      </c>
      <c r="Z2" s="285"/>
    </row>
    <row r="3" spans="1:26" s="286" customFormat="1" ht="69" customHeight="1" thickBot="1">
      <c r="A3" s="828"/>
      <c r="B3" s="826"/>
      <c r="C3" s="810"/>
      <c r="D3" s="810"/>
      <c r="E3" s="810"/>
      <c r="F3" s="810"/>
      <c r="G3" s="810"/>
      <c r="H3" s="822"/>
      <c r="I3" s="830"/>
      <c r="J3" s="824"/>
      <c r="K3" s="810"/>
      <c r="L3" s="497" t="s">
        <v>37</v>
      </c>
      <c r="M3" s="497" t="s">
        <v>38</v>
      </c>
      <c r="N3" s="497" t="s">
        <v>39</v>
      </c>
      <c r="O3" s="814"/>
      <c r="P3" s="497" t="s">
        <v>619</v>
      </c>
      <c r="Q3" s="497" t="s">
        <v>620</v>
      </c>
      <c r="R3" s="497" t="s">
        <v>621</v>
      </c>
      <c r="S3" s="497" t="s">
        <v>40</v>
      </c>
      <c r="T3" s="497" t="s">
        <v>41</v>
      </c>
      <c r="U3" s="497" t="s">
        <v>42</v>
      </c>
      <c r="V3" s="810"/>
      <c r="W3" s="810"/>
      <c r="X3" s="810"/>
      <c r="Y3" s="812"/>
      <c r="Z3" s="285"/>
    </row>
    <row r="4" spans="1:25" ht="12.75">
      <c r="A4" s="216">
        <v>1</v>
      </c>
      <c r="B4" s="834" t="s">
        <v>50</v>
      </c>
      <c r="C4" s="834"/>
      <c r="D4" s="834"/>
      <c r="E4" s="834"/>
      <c r="F4" s="834"/>
      <c r="G4" s="217"/>
      <c r="H4" s="405"/>
      <c r="I4" s="579"/>
      <c r="J4" s="322"/>
      <c r="K4" s="609"/>
      <c r="L4" s="217"/>
      <c r="M4" s="217"/>
      <c r="N4" s="217"/>
      <c r="O4" s="626"/>
      <c r="P4" s="218"/>
      <c r="Q4" s="218"/>
      <c r="R4" s="218"/>
      <c r="S4" s="218"/>
      <c r="T4" s="218"/>
      <c r="U4" s="218"/>
      <c r="V4" s="218"/>
      <c r="W4" s="218"/>
      <c r="X4" s="218"/>
      <c r="Y4" s="218"/>
    </row>
    <row r="5" spans="1:25" ht="31.5" customHeight="1">
      <c r="A5" s="818" t="s">
        <v>977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8"/>
    </row>
    <row r="6" spans="1:25" ht="31.5" customHeight="1">
      <c r="A6" s="4">
        <v>1</v>
      </c>
      <c r="B6" s="324" t="s">
        <v>781</v>
      </c>
      <c r="C6" s="610" t="s">
        <v>782</v>
      </c>
      <c r="D6" s="327" t="s">
        <v>70</v>
      </c>
      <c r="E6" s="327" t="s">
        <v>54</v>
      </c>
      <c r="F6" s="327" t="s">
        <v>70</v>
      </c>
      <c r="G6" s="325" t="s">
        <v>783</v>
      </c>
      <c r="H6" s="186">
        <v>175000</v>
      </c>
      <c r="I6" s="753" t="s">
        <v>1621</v>
      </c>
      <c r="J6" s="327" t="s">
        <v>634</v>
      </c>
      <c r="K6" s="610" t="s">
        <v>784</v>
      </c>
      <c r="L6" s="327" t="s">
        <v>628</v>
      </c>
      <c r="M6" s="327" t="s">
        <v>785</v>
      </c>
      <c r="N6" s="327" t="s">
        <v>786</v>
      </c>
      <c r="O6" s="610" t="s">
        <v>787</v>
      </c>
      <c r="P6" s="317" t="s">
        <v>635</v>
      </c>
      <c r="Q6" s="328" t="s">
        <v>629</v>
      </c>
      <c r="R6" s="328" t="s">
        <v>635</v>
      </c>
      <c r="S6" s="327" t="s">
        <v>788</v>
      </c>
      <c r="T6" s="327" t="s">
        <v>630</v>
      </c>
      <c r="U6" s="327" t="s">
        <v>629</v>
      </c>
      <c r="V6" s="317">
        <v>33.8</v>
      </c>
      <c r="W6" s="317">
        <v>2</v>
      </c>
      <c r="X6" s="317" t="s">
        <v>70</v>
      </c>
      <c r="Y6" s="317" t="s">
        <v>54</v>
      </c>
    </row>
    <row r="7" spans="1:25" ht="31.5" customHeight="1">
      <c r="A7" s="4">
        <v>2</v>
      </c>
      <c r="B7" s="324" t="s">
        <v>789</v>
      </c>
      <c r="C7" s="610" t="s">
        <v>782</v>
      </c>
      <c r="D7" s="327" t="s">
        <v>70</v>
      </c>
      <c r="E7" s="327" t="s">
        <v>54</v>
      </c>
      <c r="F7" s="327" t="s">
        <v>54</v>
      </c>
      <c r="G7" s="325" t="s">
        <v>790</v>
      </c>
      <c r="H7" s="186">
        <v>95000</v>
      </c>
      <c r="I7" s="753" t="s">
        <v>1621</v>
      </c>
      <c r="J7" s="327" t="s">
        <v>634</v>
      </c>
      <c r="K7" s="610" t="s">
        <v>791</v>
      </c>
      <c r="L7" s="327" t="s">
        <v>631</v>
      </c>
      <c r="M7" s="327" t="s">
        <v>785</v>
      </c>
      <c r="N7" s="327" t="s">
        <v>792</v>
      </c>
      <c r="O7" s="610" t="s">
        <v>793</v>
      </c>
      <c r="P7" s="317" t="s">
        <v>635</v>
      </c>
      <c r="Q7" s="317" t="s">
        <v>794</v>
      </c>
      <c r="R7" s="328" t="s">
        <v>629</v>
      </c>
      <c r="S7" s="327" t="s">
        <v>788</v>
      </c>
      <c r="T7" s="327" t="s">
        <v>630</v>
      </c>
      <c r="U7" s="327" t="s">
        <v>635</v>
      </c>
      <c r="V7" s="317">
        <v>18.4</v>
      </c>
      <c r="W7" s="317">
        <v>2</v>
      </c>
      <c r="X7" s="317" t="s">
        <v>54</v>
      </c>
      <c r="Y7" s="317" t="s">
        <v>54</v>
      </c>
    </row>
    <row r="8" spans="1:25" ht="31.5" customHeight="1">
      <c r="A8" s="4">
        <v>3</v>
      </c>
      <c r="B8" s="324" t="s">
        <v>795</v>
      </c>
      <c r="C8" s="610" t="s">
        <v>782</v>
      </c>
      <c r="D8" s="327" t="s">
        <v>70</v>
      </c>
      <c r="E8" s="327" t="s">
        <v>54</v>
      </c>
      <c r="F8" s="327" t="s">
        <v>54</v>
      </c>
      <c r="G8" s="325">
        <v>1910</v>
      </c>
      <c r="H8" s="186">
        <v>221000</v>
      </c>
      <c r="I8" s="753" t="s">
        <v>1621</v>
      </c>
      <c r="J8" s="327" t="s">
        <v>634</v>
      </c>
      <c r="K8" s="610" t="s">
        <v>796</v>
      </c>
      <c r="L8" s="327" t="s">
        <v>628</v>
      </c>
      <c r="M8" s="327" t="s">
        <v>785</v>
      </c>
      <c r="N8" s="327" t="s">
        <v>792</v>
      </c>
      <c r="O8" s="610" t="s">
        <v>797</v>
      </c>
      <c r="P8" s="317" t="s">
        <v>635</v>
      </c>
      <c r="Q8" s="317" t="s">
        <v>629</v>
      </c>
      <c r="R8" s="328" t="s">
        <v>635</v>
      </c>
      <c r="S8" s="327" t="s">
        <v>635</v>
      </c>
      <c r="T8" s="327" t="s">
        <v>630</v>
      </c>
      <c r="U8" s="327" t="s">
        <v>635</v>
      </c>
      <c r="V8" s="317">
        <v>42.7</v>
      </c>
      <c r="W8" s="317">
        <v>2</v>
      </c>
      <c r="X8" s="317" t="s">
        <v>798</v>
      </c>
      <c r="Y8" s="317" t="s">
        <v>54</v>
      </c>
    </row>
    <row r="9" spans="1:25" ht="31.5" customHeight="1">
      <c r="A9" s="4">
        <v>4</v>
      </c>
      <c r="B9" s="324" t="s">
        <v>799</v>
      </c>
      <c r="C9" s="610" t="s">
        <v>800</v>
      </c>
      <c r="D9" s="327" t="s">
        <v>70</v>
      </c>
      <c r="E9" s="327" t="s">
        <v>54</v>
      </c>
      <c r="F9" s="327" t="s">
        <v>54</v>
      </c>
      <c r="G9" s="325">
        <v>1910</v>
      </c>
      <c r="H9" s="186">
        <v>53000</v>
      </c>
      <c r="I9" s="753" t="s">
        <v>1621</v>
      </c>
      <c r="J9" s="327" t="s">
        <v>634</v>
      </c>
      <c r="K9" s="610" t="s">
        <v>796</v>
      </c>
      <c r="L9" s="327" t="s">
        <v>628</v>
      </c>
      <c r="M9" s="327" t="s">
        <v>634</v>
      </c>
      <c r="N9" s="327" t="s">
        <v>786</v>
      </c>
      <c r="O9" s="610" t="s">
        <v>634</v>
      </c>
      <c r="P9" s="317" t="s">
        <v>635</v>
      </c>
      <c r="Q9" s="327" t="s">
        <v>630</v>
      </c>
      <c r="R9" s="327" t="s">
        <v>630</v>
      </c>
      <c r="S9" s="327" t="s">
        <v>635</v>
      </c>
      <c r="T9" s="327" t="s">
        <v>630</v>
      </c>
      <c r="U9" s="327" t="s">
        <v>630</v>
      </c>
      <c r="V9" s="317">
        <v>18.5</v>
      </c>
      <c r="W9" s="317">
        <v>1</v>
      </c>
      <c r="X9" s="317" t="s">
        <v>54</v>
      </c>
      <c r="Y9" s="317" t="s">
        <v>54</v>
      </c>
    </row>
    <row r="10" spans="1:25" ht="31.5" customHeight="1">
      <c r="A10" s="4">
        <v>5</v>
      </c>
      <c r="B10" s="324" t="s">
        <v>801</v>
      </c>
      <c r="C10" s="610" t="s">
        <v>782</v>
      </c>
      <c r="D10" s="327" t="s">
        <v>70</v>
      </c>
      <c r="E10" s="327" t="s">
        <v>54</v>
      </c>
      <c r="F10" s="327" t="s">
        <v>54</v>
      </c>
      <c r="G10" s="325">
        <v>1910</v>
      </c>
      <c r="H10" s="186">
        <v>289000</v>
      </c>
      <c r="I10" s="753" t="s">
        <v>1621</v>
      </c>
      <c r="J10" s="327" t="s">
        <v>634</v>
      </c>
      <c r="K10" s="610" t="s">
        <v>802</v>
      </c>
      <c r="L10" s="327" t="s">
        <v>628</v>
      </c>
      <c r="M10" s="327" t="s">
        <v>803</v>
      </c>
      <c r="N10" s="327" t="s">
        <v>786</v>
      </c>
      <c r="O10" s="610" t="s">
        <v>804</v>
      </c>
      <c r="P10" s="317" t="s">
        <v>629</v>
      </c>
      <c r="Q10" s="317" t="s">
        <v>635</v>
      </c>
      <c r="R10" s="328" t="s">
        <v>635</v>
      </c>
      <c r="S10" s="327" t="s">
        <v>635</v>
      </c>
      <c r="T10" s="327" t="s">
        <v>630</v>
      </c>
      <c r="U10" s="327" t="s">
        <v>635</v>
      </c>
      <c r="V10" s="317">
        <v>56</v>
      </c>
      <c r="W10" s="317">
        <v>2</v>
      </c>
      <c r="X10" s="317" t="s">
        <v>798</v>
      </c>
      <c r="Y10" s="317" t="s">
        <v>54</v>
      </c>
    </row>
    <row r="11" spans="1:25" ht="31.5" customHeight="1">
      <c r="A11" s="4">
        <v>6</v>
      </c>
      <c r="B11" s="324" t="s">
        <v>805</v>
      </c>
      <c r="C11" s="610" t="s">
        <v>782</v>
      </c>
      <c r="D11" s="327" t="s">
        <v>70</v>
      </c>
      <c r="E11" s="327" t="s">
        <v>54</v>
      </c>
      <c r="F11" s="327" t="s">
        <v>54</v>
      </c>
      <c r="G11" s="325">
        <v>1973</v>
      </c>
      <c r="H11" s="186">
        <v>659000</v>
      </c>
      <c r="I11" s="753" t="s">
        <v>1621</v>
      </c>
      <c r="J11" s="327" t="s">
        <v>634</v>
      </c>
      <c r="K11" s="610" t="s">
        <v>806</v>
      </c>
      <c r="L11" s="327" t="s">
        <v>631</v>
      </c>
      <c r="M11" s="327" t="s">
        <v>807</v>
      </c>
      <c r="N11" s="327" t="s">
        <v>808</v>
      </c>
      <c r="O11" s="627" t="s">
        <v>634</v>
      </c>
      <c r="P11" s="317" t="s">
        <v>629</v>
      </c>
      <c r="Q11" s="317" t="s">
        <v>629</v>
      </c>
      <c r="R11" s="328" t="s">
        <v>629</v>
      </c>
      <c r="S11" s="327" t="s">
        <v>629</v>
      </c>
      <c r="T11" s="327" t="s">
        <v>629</v>
      </c>
      <c r="U11" s="327" t="s">
        <v>629</v>
      </c>
      <c r="V11" s="317">
        <v>127.5</v>
      </c>
      <c r="W11" s="317">
        <v>4</v>
      </c>
      <c r="X11" s="317" t="s">
        <v>70</v>
      </c>
      <c r="Y11" s="317" t="s">
        <v>54</v>
      </c>
    </row>
    <row r="12" spans="1:25" ht="31.5" customHeight="1">
      <c r="A12" s="4">
        <v>7</v>
      </c>
      <c r="B12" s="324" t="s">
        <v>809</v>
      </c>
      <c r="C12" s="610" t="s">
        <v>782</v>
      </c>
      <c r="D12" s="327" t="s">
        <v>70</v>
      </c>
      <c r="E12" s="327" t="s">
        <v>54</v>
      </c>
      <c r="F12" s="327" t="s">
        <v>54</v>
      </c>
      <c r="G12" s="325">
        <v>1973</v>
      </c>
      <c r="H12" s="186">
        <v>217000</v>
      </c>
      <c r="I12" s="753" t="s">
        <v>1621</v>
      </c>
      <c r="J12" s="327" t="s">
        <v>634</v>
      </c>
      <c r="K12" s="610" t="s">
        <v>2334</v>
      </c>
      <c r="L12" s="327" t="s">
        <v>631</v>
      </c>
      <c r="M12" s="327" t="s">
        <v>807</v>
      </c>
      <c r="N12" s="327" t="s">
        <v>808</v>
      </c>
      <c r="O12" s="627" t="s">
        <v>634</v>
      </c>
      <c r="P12" s="317" t="s">
        <v>629</v>
      </c>
      <c r="Q12" s="317" t="s">
        <v>629</v>
      </c>
      <c r="R12" s="328" t="s">
        <v>629</v>
      </c>
      <c r="S12" s="327" t="s">
        <v>629</v>
      </c>
      <c r="T12" s="327" t="s">
        <v>629</v>
      </c>
      <c r="U12" s="327" t="s">
        <v>629</v>
      </c>
      <c r="V12" s="317">
        <v>42.03</v>
      </c>
      <c r="W12" s="317">
        <v>4</v>
      </c>
      <c r="X12" s="317" t="s">
        <v>70</v>
      </c>
      <c r="Y12" s="317" t="s">
        <v>54</v>
      </c>
    </row>
    <row r="13" spans="1:25" ht="31.5" customHeight="1">
      <c r="A13" s="4">
        <v>8</v>
      </c>
      <c r="B13" s="324" t="s">
        <v>810</v>
      </c>
      <c r="C13" s="610" t="s">
        <v>811</v>
      </c>
      <c r="D13" s="327" t="s">
        <v>70</v>
      </c>
      <c r="E13" s="327" t="s">
        <v>54</v>
      </c>
      <c r="F13" s="327" t="s">
        <v>54</v>
      </c>
      <c r="G13" s="325" t="s">
        <v>812</v>
      </c>
      <c r="H13" s="186">
        <v>518000</v>
      </c>
      <c r="I13" s="753" t="s">
        <v>1621</v>
      </c>
      <c r="J13" s="327" t="s">
        <v>634</v>
      </c>
      <c r="K13" s="610" t="s">
        <v>813</v>
      </c>
      <c r="L13" s="327" t="s">
        <v>628</v>
      </c>
      <c r="M13" s="327" t="s">
        <v>634</v>
      </c>
      <c r="N13" s="327" t="s">
        <v>814</v>
      </c>
      <c r="O13" s="627" t="s">
        <v>110</v>
      </c>
      <c r="P13" s="317" t="s">
        <v>629</v>
      </c>
      <c r="Q13" s="317" t="s">
        <v>629</v>
      </c>
      <c r="R13" s="328" t="s">
        <v>630</v>
      </c>
      <c r="S13" s="327" t="s">
        <v>629</v>
      </c>
      <c r="T13" s="327" t="s">
        <v>630</v>
      </c>
      <c r="U13" s="327" t="s">
        <v>630</v>
      </c>
      <c r="V13" s="317">
        <v>138</v>
      </c>
      <c r="W13" s="317">
        <v>1</v>
      </c>
      <c r="X13" s="317" t="s">
        <v>54</v>
      </c>
      <c r="Y13" s="317" t="s">
        <v>54</v>
      </c>
    </row>
    <row r="14" spans="1:25" ht="31.5" customHeight="1">
      <c r="A14" s="4">
        <v>9</v>
      </c>
      <c r="B14" s="324" t="s">
        <v>815</v>
      </c>
      <c r="C14" s="610" t="s">
        <v>816</v>
      </c>
      <c r="D14" s="327" t="s">
        <v>70</v>
      </c>
      <c r="E14" s="327" t="s">
        <v>54</v>
      </c>
      <c r="F14" s="327" t="s">
        <v>70</v>
      </c>
      <c r="G14" s="325">
        <v>1895</v>
      </c>
      <c r="H14" s="186">
        <v>13168000</v>
      </c>
      <c r="I14" s="753" t="s">
        <v>1621</v>
      </c>
      <c r="J14" s="327" t="s">
        <v>817</v>
      </c>
      <c r="K14" s="610" t="s">
        <v>813</v>
      </c>
      <c r="L14" s="327" t="s">
        <v>628</v>
      </c>
      <c r="M14" s="327" t="s">
        <v>818</v>
      </c>
      <c r="N14" s="327" t="s">
        <v>819</v>
      </c>
      <c r="O14" s="610" t="s">
        <v>820</v>
      </c>
      <c r="P14" s="317" t="s">
        <v>629</v>
      </c>
      <c r="Q14" s="317" t="s">
        <v>629</v>
      </c>
      <c r="R14" s="328" t="s">
        <v>629</v>
      </c>
      <c r="S14" s="327" t="s">
        <v>629</v>
      </c>
      <c r="T14" s="327" t="s">
        <v>630</v>
      </c>
      <c r="U14" s="327" t="s">
        <v>629</v>
      </c>
      <c r="V14" s="514">
        <v>2684.9</v>
      </c>
      <c r="W14" s="317">
        <v>5</v>
      </c>
      <c r="X14" s="317" t="s">
        <v>70</v>
      </c>
      <c r="Y14" s="317" t="s">
        <v>70</v>
      </c>
    </row>
    <row r="15" spans="1:25" ht="31.5" customHeight="1">
      <c r="A15" s="4">
        <v>10</v>
      </c>
      <c r="B15" s="324" t="s">
        <v>821</v>
      </c>
      <c r="C15" s="610" t="s">
        <v>816</v>
      </c>
      <c r="D15" s="327" t="s">
        <v>70</v>
      </c>
      <c r="E15" s="327" t="s">
        <v>54</v>
      </c>
      <c r="F15" s="327" t="s">
        <v>70</v>
      </c>
      <c r="G15" s="325" t="s">
        <v>822</v>
      </c>
      <c r="H15" s="186">
        <v>432000</v>
      </c>
      <c r="I15" s="753" t="s">
        <v>1621</v>
      </c>
      <c r="J15" s="327" t="s">
        <v>823</v>
      </c>
      <c r="K15" s="610" t="s">
        <v>824</v>
      </c>
      <c r="L15" s="327" t="s">
        <v>628</v>
      </c>
      <c r="M15" s="327" t="s">
        <v>818</v>
      </c>
      <c r="N15" s="327" t="s">
        <v>825</v>
      </c>
      <c r="O15" s="610" t="s">
        <v>826</v>
      </c>
      <c r="P15" s="317" t="s">
        <v>629</v>
      </c>
      <c r="Q15" s="317" t="s">
        <v>629</v>
      </c>
      <c r="R15" s="328" t="s">
        <v>629</v>
      </c>
      <c r="S15" s="327" t="s">
        <v>629</v>
      </c>
      <c r="T15" s="327" t="s">
        <v>630</v>
      </c>
      <c r="U15" s="327" t="s">
        <v>629</v>
      </c>
      <c r="V15" s="317">
        <v>88</v>
      </c>
      <c r="W15" s="317">
        <v>2</v>
      </c>
      <c r="X15" s="317" t="s">
        <v>54</v>
      </c>
      <c r="Y15" s="317" t="s">
        <v>54</v>
      </c>
    </row>
    <row r="16" spans="1:25" ht="31.5" customHeight="1">
      <c r="A16" s="4">
        <v>11</v>
      </c>
      <c r="B16" s="324" t="s">
        <v>827</v>
      </c>
      <c r="C16" s="610" t="s">
        <v>816</v>
      </c>
      <c r="D16" s="327" t="s">
        <v>70</v>
      </c>
      <c r="E16" s="327" t="s">
        <v>54</v>
      </c>
      <c r="F16" s="327" t="s">
        <v>54</v>
      </c>
      <c r="G16" s="325" t="s">
        <v>822</v>
      </c>
      <c r="H16" s="186">
        <v>2536000</v>
      </c>
      <c r="I16" s="753" t="s">
        <v>1621</v>
      </c>
      <c r="J16" s="327" t="s">
        <v>828</v>
      </c>
      <c r="K16" s="815" t="s">
        <v>829</v>
      </c>
      <c r="L16" s="327" t="s">
        <v>628</v>
      </c>
      <c r="M16" s="327" t="s">
        <v>830</v>
      </c>
      <c r="N16" s="327" t="s">
        <v>831</v>
      </c>
      <c r="O16" s="627" t="s">
        <v>832</v>
      </c>
      <c r="P16" s="317" t="s">
        <v>629</v>
      </c>
      <c r="Q16" s="317" t="s">
        <v>629</v>
      </c>
      <c r="R16" s="328" t="s">
        <v>629</v>
      </c>
      <c r="S16" s="327" t="s">
        <v>629</v>
      </c>
      <c r="T16" s="327" t="s">
        <v>630</v>
      </c>
      <c r="U16" s="327" t="s">
        <v>629</v>
      </c>
      <c r="V16" s="327">
        <v>517</v>
      </c>
      <c r="W16" s="317">
        <v>4</v>
      </c>
      <c r="X16" s="317" t="s">
        <v>70</v>
      </c>
      <c r="Y16" s="317" t="s">
        <v>70</v>
      </c>
    </row>
    <row r="17" spans="1:25" ht="31.5" customHeight="1">
      <c r="A17" s="4">
        <v>12</v>
      </c>
      <c r="B17" s="324" t="s">
        <v>833</v>
      </c>
      <c r="C17" s="610" t="s">
        <v>816</v>
      </c>
      <c r="D17" s="327" t="s">
        <v>70</v>
      </c>
      <c r="E17" s="327" t="s">
        <v>54</v>
      </c>
      <c r="F17" s="327" t="s">
        <v>54</v>
      </c>
      <c r="G17" s="325" t="s">
        <v>822</v>
      </c>
      <c r="H17" s="186">
        <v>863000</v>
      </c>
      <c r="I17" s="753" t="s">
        <v>1621</v>
      </c>
      <c r="J17" s="327" t="s">
        <v>834</v>
      </c>
      <c r="K17" s="815"/>
      <c r="L17" s="327" t="s">
        <v>628</v>
      </c>
      <c r="M17" s="327" t="s">
        <v>835</v>
      </c>
      <c r="N17" s="327" t="s">
        <v>831</v>
      </c>
      <c r="O17" s="613" t="s">
        <v>836</v>
      </c>
      <c r="P17" s="317" t="s">
        <v>629</v>
      </c>
      <c r="Q17" s="317" t="s">
        <v>629</v>
      </c>
      <c r="R17" s="328" t="s">
        <v>629</v>
      </c>
      <c r="S17" s="327" t="s">
        <v>629</v>
      </c>
      <c r="T17" s="327" t="s">
        <v>630</v>
      </c>
      <c r="U17" s="327" t="s">
        <v>629</v>
      </c>
      <c r="V17" s="327">
        <v>176</v>
      </c>
      <c r="W17" s="317">
        <v>2</v>
      </c>
      <c r="X17" s="317" t="s">
        <v>54</v>
      </c>
      <c r="Y17" s="317" t="s">
        <v>54</v>
      </c>
    </row>
    <row r="18" spans="1:25" ht="31.5" customHeight="1">
      <c r="A18" s="4">
        <v>13</v>
      </c>
      <c r="B18" s="324" t="s">
        <v>837</v>
      </c>
      <c r="C18" s="610" t="s">
        <v>838</v>
      </c>
      <c r="D18" s="327" t="s">
        <v>70</v>
      </c>
      <c r="E18" s="327" t="s">
        <v>54</v>
      </c>
      <c r="F18" s="327" t="s">
        <v>54</v>
      </c>
      <c r="G18" s="325" t="s">
        <v>822</v>
      </c>
      <c r="H18" s="186">
        <v>1270000</v>
      </c>
      <c r="I18" s="753" t="s">
        <v>1621</v>
      </c>
      <c r="J18" s="327" t="s">
        <v>834</v>
      </c>
      <c r="K18" s="815"/>
      <c r="L18" s="327" t="s">
        <v>839</v>
      </c>
      <c r="M18" s="327" t="s">
        <v>835</v>
      </c>
      <c r="N18" s="327" t="s">
        <v>840</v>
      </c>
      <c r="O18" s="613" t="s">
        <v>841</v>
      </c>
      <c r="P18" s="317" t="s">
        <v>629</v>
      </c>
      <c r="Q18" s="317" t="s">
        <v>629</v>
      </c>
      <c r="R18" s="328" t="s">
        <v>629</v>
      </c>
      <c r="S18" s="327" t="s">
        <v>629</v>
      </c>
      <c r="T18" s="327" t="s">
        <v>630</v>
      </c>
      <c r="U18" s="327" t="s">
        <v>629</v>
      </c>
      <c r="V18" s="327">
        <v>259</v>
      </c>
      <c r="W18" s="317">
        <v>2</v>
      </c>
      <c r="X18" s="317" t="s">
        <v>54</v>
      </c>
      <c r="Y18" s="317" t="s">
        <v>54</v>
      </c>
    </row>
    <row r="19" spans="1:25" ht="31.5" customHeight="1">
      <c r="A19" s="4">
        <v>14</v>
      </c>
      <c r="B19" s="324" t="s">
        <v>842</v>
      </c>
      <c r="C19" s="627" t="s">
        <v>634</v>
      </c>
      <c r="D19" s="327" t="s">
        <v>70</v>
      </c>
      <c r="E19" s="327" t="s">
        <v>54</v>
      </c>
      <c r="F19" s="327" t="s">
        <v>634</v>
      </c>
      <c r="G19" s="325" t="s">
        <v>790</v>
      </c>
      <c r="H19" s="115">
        <v>5000</v>
      </c>
      <c r="I19" s="580" t="s">
        <v>2047</v>
      </c>
      <c r="J19" s="327" t="s">
        <v>634</v>
      </c>
      <c r="K19" s="611" t="s">
        <v>843</v>
      </c>
      <c r="L19" s="327" t="s">
        <v>634</v>
      </c>
      <c r="M19" s="327" t="s">
        <v>634</v>
      </c>
      <c r="N19" s="327" t="s">
        <v>634</v>
      </c>
      <c r="O19" s="627" t="s">
        <v>634</v>
      </c>
      <c r="P19" s="317" t="s">
        <v>634</v>
      </c>
      <c r="Q19" s="317" t="s">
        <v>634</v>
      </c>
      <c r="R19" s="317" t="s">
        <v>634</v>
      </c>
      <c r="S19" s="327" t="s">
        <v>634</v>
      </c>
      <c r="T19" s="327" t="s">
        <v>634</v>
      </c>
      <c r="U19" s="327" t="s">
        <v>634</v>
      </c>
      <c r="V19" s="317" t="s">
        <v>634</v>
      </c>
      <c r="W19" s="317" t="s">
        <v>634</v>
      </c>
      <c r="X19" s="317" t="s">
        <v>634</v>
      </c>
      <c r="Y19" s="317" t="s">
        <v>634</v>
      </c>
    </row>
    <row r="20" spans="1:25" ht="31.5" customHeight="1">
      <c r="A20" s="4">
        <v>15</v>
      </c>
      <c r="B20" s="324" t="s">
        <v>844</v>
      </c>
      <c r="C20" s="610" t="s">
        <v>634</v>
      </c>
      <c r="D20" s="327" t="s">
        <v>70</v>
      </c>
      <c r="E20" s="327" t="s">
        <v>54</v>
      </c>
      <c r="F20" s="327" t="s">
        <v>634</v>
      </c>
      <c r="G20" s="325">
        <v>2001</v>
      </c>
      <c r="H20" s="115">
        <v>99949.09</v>
      </c>
      <c r="I20" s="580" t="s">
        <v>2047</v>
      </c>
      <c r="J20" s="327" t="s">
        <v>634</v>
      </c>
      <c r="K20" s="610" t="s">
        <v>845</v>
      </c>
      <c r="L20" s="327" t="s">
        <v>634</v>
      </c>
      <c r="M20" s="327" t="s">
        <v>634</v>
      </c>
      <c r="N20" s="327" t="s">
        <v>634</v>
      </c>
      <c r="O20" s="627" t="s">
        <v>634</v>
      </c>
      <c r="P20" s="317" t="s">
        <v>634</v>
      </c>
      <c r="Q20" s="317" t="s">
        <v>634</v>
      </c>
      <c r="R20" s="317" t="s">
        <v>634</v>
      </c>
      <c r="S20" s="327" t="s">
        <v>634</v>
      </c>
      <c r="T20" s="327" t="s">
        <v>634</v>
      </c>
      <c r="U20" s="327" t="s">
        <v>634</v>
      </c>
      <c r="V20" s="317" t="s">
        <v>634</v>
      </c>
      <c r="W20" s="317" t="s">
        <v>634</v>
      </c>
      <c r="X20" s="317" t="s">
        <v>634</v>
      </c>
      <c r="Y20" s="317" t="s">
        <v>634</v>
      </c>
    </row>
    <row r="21" spans="1:25" ht="34.5" customHeight="1">
      <c r="A21" s="4">
        <v>17</v>
      </c>
      <c r="B21" s="326" t="s">
        <v>846</v>
      </c>
      <c r="C21" s="610" t="s">
        <v>782</v>
      </c>
      <c r="D21" s="328" t="s">
        <v>70</v>
      </c>
      <c r="E21" s="328" t="s">
        <v>54</v>
      </c>
      <c r="F21" s="328" t="s">
        <v>70</v>
      </c>
      <c r="G21" s="327" t="s">
        <v>847</v>
      </c>
      <c r="H21" s="186">
        <v>1795000</v>
      </c>
      <c r="I21" s="753" t="s">
        <v>1621</v>
      </c>
      <c r="J21" s="329" t="s">
        <v>848</v>
      </c>
      <c r="K21" s="610" t="s">
        <v>2050</v>
      </c>
      <c r="L21" s="327" t="s">
        <v>628</v>
      </c>
      <c r="M21" s="327" t="s">
        <v>849</v>
      </c>
      <c r="N21" s="327" t="s">
        <v>792</v>
      </c>
      <c r="O21" s="610" t="s">
        <v>850</v>
      </c>
      <c r="P21" s="317" t="s">
        <v>635</v>
      </c>
      <c r="Q21" s="317" t="s">
        <v>635</v>
      </c>
      <c r="R21" s="328" t="s">
        <v>635</v>
      </c>
      <c r="S21" s="328" t="s">
        <v>851</v>
      </c>
      <c r="T21" s="327" t="s">
        <v>630</v>
      </c>
      <c r="U21" s="327" t="s">
        <v>629</v>
      </c>
      <c r="V21" s="327">
        <v>341.5</v>
      </c>
      <c r="W21" s="317">
        <v>3</v>
      </c>
      <c r="X21" s="317" t="s">
        <v>798</v>
      </c>
      <c r="Y21" s="317" t="s">
        <v>54</v>
      </c>
    </row>
    <row r="22" spans="1:25" ht="66">
      <c r="A22" s="4">
        <v>18</v>
      </c>
      <c r="B22" s="324" t="s">
        <v>852</v>
      </c>
      <c r="C22" s="610" t="s">
        <v>634</v>
      </c>
      <c r="D22" s="327" t="s">
        <v>70</v>
      </c>
      <c r="E22" s="327" t="s">
        <v>54</v>
      </c>
      <c r="F22" s="327" t="s">
        <v>634</v>
      </c>
      <c r="G22" s="327">
        <v>2009</v>
      </c>
      <c r="H22" s="115">
        <v>404861.72</v>
      </c>
      <c r="I22" s="580" t="s">
        <v>2047</v>
      </c>
      <c r="J22" s="327" t="s">
        <v>634</v>
      </c>
      <c r="K22" s="610" t="s">
        <v>853</v>
      </c>
      <c r="L22" s="327" t="s">
        <v>634</v>
      </c>
      <c r="M22" s="327" t="s">
        <v>634</v>
      </c>
      <c r="N22" s="327" t="s">
        <v>634</v>
      </c>
      <c r="O22" s="627" t="s">
        <v>634</v>
      </c>
      <c r="P22" s="317" t="s">
        <v>634</v>
      </c>
      <c r="Q22" s="317" t="s">
        <v>634</v>
      </c>
      <c r="R22" s="317" t="s">
        <v>634</v>
      </c>
      <c r="S22" s="327" t="s">
        <v>634</v>
      </c>
      <c r="T22" s="327" t="s">
        <v>634</v>
      </c>
      <c r="U22" s="327" t="s">
        <v>634</v>
      </c>
      <c r="V22" s="317">
        <v>1324.5</v>
      </c>
      <c r="W22" s="317" t="s">
        <v>634</v>
      </c>
      <c r="X22" s="317" t="s">
        <v>634</v>
      </c>
      <c r="Y22" s="317" t="s">
        <v>634</v>
      </c>
    </row>
    <row r="23" spans="1:25" ht="31.5" customHeight="1">
      <c r="A23" s="4">
        <v>19</v>
      </c>
      <c r="B23" s="330" t="s">
        <v>854</v>
      </c>
      <c r="C23" s="611" t="s">
        <v>855</v>
      </c>
      <c r="D23" s="317" t="s">
        <v>70</v>
      </c>
      <c r="E23" s="317" t="s">
        <v>54</v>
      </c>
      <c r="F23" s="317" t="s">
        <v>54</v>
      </c>
      <c r="G23" s="327">
        <v>1974</v>
      </c>
      <c r="H23" s="242">
        <v>1888000</v>
      </c>
      <c r="I23" s="580" t="s">
        <v>2047</v>
      </c>
      <c r="J23" s="327" t="s">
        <v>634</v>
      </c>
      <c r="K23" s="610" t="s">
        <v>856</v>
      </c>
      <c r="L23" s="327" t="s">
        <v>628</v>
      </c>
      <c r="M23" s="327" t="s">
        <v>857</v>
      </c>
      <c r="N23" s="327" t="s">
        <v>858</v>
      </c>
      <c r="O23" s="627" t="s">
        <v>634</v>
      </c>
      <c r="P23" s="317" t="s">
        <v>635</v>
      </c>
      <c r="Q23" s="317" t="s">
        <v>635</v>
      </c>
      <c r="R23" s="317" t="s">
        <v>635</v>
      </c>
      <c r="S23" s="327" t="s">
        <v>635</v>
      </c>
      <c r="T23" s="327" t="s">
        <v>630</v>
      </c>
      <c r="U23" s="327" t="s">
        <v>635</v>
      </c>
      <c r="V23" s="317">
        <v>174</v>
      </c>
      <c r="W23" s="317">
        <v>2</v>
      </c>
      <c r="X23" s="317" t="s">
        <v>54</v>
      </c>
      <c r="Y23" s="317" t="s">
        <v>54</v>
      </c>
    </row>
    <row r="24" spans="1:25" ht="31.5" customHeight="1">
      <c r="A24" s="4">
        <v>20</v>
      </c>
      <c r="B24" s="313" t="s">
        <v>859</v>
      </c>
      <c r="C24" s="610" t="s">
        <v>860</v>
      </c>
      <c r="D24" s="327" t="s">
        <v>54</v>
      </c>
      <c r="E24" s="327" t="s">
        <v>54</v>
      </c>
      <c r="F24" s="327" t="s">
        <v>54</v>
      </c>
      <c r="G24" s="327" t="s">
        <v>861</v>
      </c>
      <c r="H24" s="115">
        <v>39943.87</v>
      </c>
      <c r="I24" s="580" t="s">
        <v>2047</v>
      </c>
      <c r="J24" s="327" t="s">
        <v>634</v>
      </c>
      <c r="K24" s="610" t="s">
        <v>862</v>
      </c>
      <c r="L24" s="327" t="s">
        <v>634</v>
      </c>
      <c r="M24" s="327" t="s">
        <v>634</v>
      </c>
      <c r="N24" s="327" t="s">
        <v>634</v>
      </c>
      <c r="O24" s="627" t="s">
        <v>634</v>
      </c>
      <c r="P24" s="317" t="s">
        <v>634</v>
      </c>
      <c r="Q24" s="317" t="s">
        <v>634</v>
      </c>
      <c r="R24" s="317" t="s">
        <v>634</v>
      </c>
      <c r="S24" s="327" t="s">
        <v>634</v>
      </c>
      <c r="T24" s="327" t="s">
        <v>634</v>
      </c>
      <c r="U24" s="327" t="s">
        <v>634</v>
      </c>
      <c r="V24" s="317" t="s">
        <v>634</v>
      </c>
      <c r="W24" s="317" t="s">
        <v>634</v>
      </c>
      <c r="X24" s="317" t="s">
        <v>634</v>
      </c>
      <c r="Y24" s="317" t="s">
        <v>634</v>
      </c>
    </row>
    <row r="25" spans="1:25" ht="31.5" customHeight="1">
      <c r="A25" s="4">
        <v>21</v>
      </c>
      <c r="B25" s="324" t="s">
        <v>863</v>
      </c>
      <c r="C25" s="610" t="s">
        <v>864</v>
      </c>
      <c r="D25" s="327" t="s">
        <v>54</v>
      </c>
      <c r="E25" s="327" t="s">
        <v>54</v>
      </c>
      <c r="F25" s="327" t="s">
        <v>54</v>
      </c>
      <c r="G25" s="327">
        <v>1984</v>
      </c>
      <c r="H25" s="115">
        <v>23828.24</v>
      </c>
      <c r="I25" s="580" t="s">
        <v>2047</v>
      </c>
      <c r="J25" s="327" t="s">
        <v>634</v>
      </c>
      <c r="K25" s="610" t="s">
        <v>862</v>
      </c>
      <c r="L25" s="327" t="s">
        <v>634</v>
      </c>
      <c r="M25" s="327" t="s">
        <v>634</v>
      </c>
      <c r="N25" s="327" t="s">
        <v>634</v>
      </c>
      <c r="O25" s="627" t="s">
        <v>634</v>
      </c>
      <c r="P25" s="317" t="s">
        <v>634</v>
      </c>
      <c r="Q25" s="317" t="s">
        <v>634</v>
      </c>
      <c r="R25" s="317" t="s">
        <v>634</v>
      </c>
      <c r="S25" s="327" t="s">
        <v>634</v>
      </c>
      <c r="T25" s="327" t="s">
        <v>634</v>
      </c>
      <c r="U25" s="327" t="s">
        <v>634</v>
      </c>
      <c r="V25" s="317" t="s">
        <v>634</v>
      </c>
      <c r="W25" s="317" t="s">
        <v>634</v>
      </c>
      <c r="X25" s="317" t="s">
        <v>634</v>
      </c>
      <c r="Y25" s="317" t="s">
        <v>634</v>
      </c>
    </row>
    <row r="26" spans="1:25" ht="31.5" customHeight="1">
      <c r="A26" s="4">
        <v>22</v>
      </c>
      <c r="B26" s="313" t="s">
        <v>633</v>
      </c>
      <c r="C26" s="610" t="s">
        <v>865</v>
      </c>
      <c r="D26" s="327" t="s">
        <v>70</v>
      </c>
      <c r="E26" s="327" t="s">
        <v>54</v>
      </c>
      <c r="F26" s="327" t="s">
        <v>70</v>
      </c>
      <c r="G26" s="327" t="s">
        <v>866</v>
      </c>
      <c r="H26" s="186">
        <v>1176000</v>
      </c>
      <c r="I26" s="753" t="s">
        <v>1621</v>
      </c>
      <c r="J26" s="327" t="s">
        <v>634</v>
      </c>
      <c r="K26" s="610" t="s">
        <v>867</v>
      </c>
      <c r="L26" s="327" t="s">
        <v>628</v>
      </c>
      <c r="M26" s="327" t="s">
        <v>634</v>
      </c>
      <c r="N26" s="327" t="s">
        <v>786</v>
      </c>
      <c r="O26" s="610" t="s">
        <v>634</v>
      </c>
      <c r="P26" s="327" t="s">
        <v>635</v>
      </c>
      <c r="Q26" s="327" t="s">
        <v>635</v>
      </c>
      <c r="R26" s="327" t="s">
        <v>630</v>
      </c>
      <c r="S26" s="328" t="s">
        <v>635</v>
      </c>
      <c r="T26" s="327" t="s">
        <v>630</v>
      </c>
      <c r="U26" s="327" t="s">
        <v>630</v>
      </c>
      <c r="V26" s="327">
        <v>412</v>
      </c>
      <c r="W26" s="327">
        <v>1</v>
      </c>
      <c r="X26" s="327" t="s">
        <v>54</v>
      </c>
      <c r="Y26" s="327" t="s">
        <v>54</v>
      </c>
    </row>
    <row r="27" spans="1:25" ht="31.5" customHeight="1">
      <c r="A27" s="4">
        <v>23</v>
      </c>
      <c r="B27" s="313" t="s">
        <v>633</v>
      </c>
      <c r="C27" s="610" t="s">
        <v>868</v>
      </c>
      <c r="D27" s="327" t="s">
        <v>70</v>
      </c>
      <c r="E27" s="327" t="s">
        <v>54</v>
      </c>
      <c r="F27" s="327" t="s">
        <v>70</v>
      </c>
      <c r="G27" s="327" t="s">
        <v>790</v>
      </c>
      <c r="H27" s="404">
        <v>47000</v>
      </c>
      <c r="I27" s="753" t="s">
        <v>1621</v>
      </c>
      <c r="J27" s="327" t="s">
        <v>634</v>
      </c>
      <c r="K27" s="610" t="s">
        <v>869</v>
      </c>
      <c r="L27" s="327" t="s">
        <v>628</v>
      </c>
      <c r="M27" s="327" t="s">
        <v>634</v>
      </c>
      <c r="N27" s="327" t="s">
        <v>786</v>
      </c>
      <c r="O27" s="610" t="s">
        <v>634</v>
      </c>
      <c r="P27" s="327" t="s">
        <v>635</v>
      </c>
      <c r="Q27" s="327" t="s">
        <v>635</v>
      </c>
      <c r="R27" s="327" t="s">
        <v>630</v>
      </c>
      <c r="S27" s="328" t="s">
        <v>635</v>
      </c>
      <c r="T27" s="327" t="s">
        <v>630</v>
      </c>
      <c r="U27" s="327" t="s">
        <v>630</v>
      </c>
      <c r="V27" s="327">
        <v>16.4</v>
      </c>
      <c r="W27" s="327">
        <v>1</v>
      </c>
      <c r="X27" s="327" t="s">
        <v>54</v>
      </c>
      <c r="Y27" s="327" t="s">
        <v>54</v>
      </c>
    </row>
    <row r="28" spans="1:27" ht="31.5" customHeight="1">
      <c r="A28" s="4">
        <v>24</v>
      </c>
      <c r="B28" s="14" t="s">
        <v>2081</v>
      </c>
      <c r="C28" s="628"/>
      <c r="D28" s="4"/>
      <c r="E28" s="4"/>
      <c r="F28" s="4"/>
      <c r="G28" s="4">
        <v>2022</v>
      </c>
      <c r="H28" s="115">
        <v>80279.1</v>
      </c>
      <c r="I28" s="179" t="s">
        <v>1646</v>
      </c>
      <c r="J28" s="599"/>
      <c r="K28" s="612"/>
      <c r="L28" s="5" t="s">
        <v>652</v>
      </c>
      <c r="M28" s="5" t="s">
        <v>652</v>
      </c>
      <c r="N28" s="5" t="s">
        <v>652</v>
      </c>
      <c r="O28" s="5" t="s">
        <v>652</v>
      </c>
      <c r="P28" s="5" t="s">
        <v>652</v>
      </c>
      <c r="Q28" s="5" t="s">
        <v>652</v>
      </c>
      <c r="R28" s="5" t="s">
        <v>652</v>
      </c>
      <c r="S28" s="5" t="s">
        <v>652</v>
      </c>
      <c r="T28" s="5" t="s">
        <v>652</v>
      </c>
      <c r="U28" s="5" t="s">
        <v>652</v>
      </c>
      <c r="V28" s="5" t="s">
        <v>652</v>
      </c>
      <c r="W28" s="5" t="s">
        <v>652</v>
      </c>
      <c r="X28" s="5" t="s">
        <v>652</v>
      </c>
      <c r="Y28" s="5" t="s">
        <v>652</v>
      </c>
      <c r="AA28" s="173"/>
    </row>
    <row r="29" spans="1:25" ht="12.75">
      <c r="A29" s="819" t="s">
        <v>978</v>
      </c>
      <c r="B29" s="819"/>
      <c r="C29" s="819"/>
      <c r="D29" s="819"/>
      <c r="E29" s="819"/>
      <c r="F29" s="819"/>
      <c r="G29" s="819"/>
      <c r="H29" s="819"/>
      <c r="I29" s="819"/>
      <c r="J29" s="819"/>
      <c r="K29" s="819"/>
      <c r="L29" s="819"/>
      <c r="M29" s="819"/>
      <c r="N29" s="819"/>
      <c r="O29" s="629"/>
      <c r="P29" s="287"/>
      <c r="Q29" s="287"/>
      <c r="R29" s="287"/>
      <c r="S29" s="287"/>
      <c r="T29" s="287"/>
      <c r="U29" s="287"/>
      <c r="V29" s="287"/>
      <c r="W29" s="287"/>
      <c r="X29" s="287"/>
      <c r="Y29" s="287"/>
    </row>
    <row r="30" spans="1:25" ht="68.25">
      <c r="A30" s="327">
        <v>1</v>
      </c>
      <c r="B30" s="324" t="s">
        <v>870</v>
      </c>
      <c r="C30" s="610" t="s">
        <v>871</v>
      </c>
      <c r="D30" s="327" t="s">
        <v>70</v>
      </c>
      <c r="E30" s="327" t="s">
        <v>54</v>
      </c>
      <c r="F30" s="327" t="s">
        <v>70</v>
      </c>
      <c r="G30" s="325" t="s">
        <v>872</v>
      </c>
      <c r="H30" s="115">
        <v>385391</v>
      </c>
      <c r="I30" s="328" t="s">
        <v>2048</v>
      </c>
      <c r="J30" s="317" t="s">
        <v>634</v>
      </c>
      <c r="K30" s="613" t="s">
        <v>873</v>
      </c>
      <c r="L30" s="317" t="s">
        <v>628</v>
      </c>
      <c r="M30" s="327" t="s">
        <v>874</v>
      </c>
      <c r="N30" s="317" t="s">
        <v>786</v>
      </c>
      <c r="O30" s="610" t="s">
        <v>875</v>
      </c>
      <c r="P30" s="317" t="s">
        <v>629</v>
      </c>
      <c r="Q30" s="317" t="s">
        <v>629</v>
      </c>
      <c r="R30" s="328" t="s">
        <v>635</v>
      </c>
      <c r="S30" s="327" t="s">
        <v>629</v>
      </c>
      <c r="T30" s="327" t="s">
        <v>629</v>
      </c>
      <c r="U30" s="327" t="s">
        <v>635</v>
      </c>
      <c r="V30" s="317">
        <v>80.76</v>
      </c>
      <c r="W30" s="317">
        <v>4</v>
      </c>
      <c r="X30" s="317" t="s">
        <v>70</v>
      </c>
      <c r="Y30" s="317" t="s">
        <v>54</v>
      </c>
    </row>
    <row r="31" spans="1:25" ht="31.5" customHeight="1">
      <c r="A31" s="327">
        <v>2</v>
      </c>
      <c r="B31" s="326" t="s">
        <v>876</v>
      </c>
      <c r="C31" s="610" t="s">
        <v>877</v>
      </c>
      <c r="D31" s="327" t="s">
        <v>70</v>
      </c>
      <c r="E31" s="327" t="s">
        <v>54</v>
      </c>
      <c r="F31" s="327" t="s">
        <v>54</v>
      </c>
      <c r="G31" s="325" t="s">
        <v>878</v>
      </c>
      <c r="H31" s="186">
        <v>2782000</v>
      </c>
      <c r="I31" s="754" t="s">
        <v>1621</v>
      </c>
      <c r="J31" s="317" t="s">
        <v>634</v>
      </c>
      <c r="K31" s="815" t="s">
        <v>879</v>
      </c>
      <c r="L31" s="317" t="s">
        <v>880</v>
      </c>
      <c r="M31" s="317" t="s">
        <v>881</v>
      </c>
      <c r="N31" s="317" t="s">
        <v>882</v>
      </c>
      <c r="O31" s="627" t="s">
        <v>634</v>
      </c>
      <c r="P31" s="317" t="s">
        <v>635</v>
      </c>
      <c r="Q31" s="317" t="s">
        <v>635</v>
      </c>
      <c r="R31" s="317" t="s">
        <v>635</v>
      </c>
      <c r="S31" s="327" t="s">
        <v>883</v>
      </c>
      <c r="T31" s="327" t="s">
        <v>630</v>
      </c>
      <c r="U31" s="327" t="s">
        <v>635</v>
      </c>
      <c r="V31" s="317">
        <v>907</v>
      </c>
      <c r="W31" s="317">
        <v>2</v>
      </c>
      <c r="X31" s="317" t="s">
        <v>54</v>
      </c>
      <c r="Y31" s="317" t="s">
        <v>54</v>
      </c>
    </row>
    <row r="32" spans="1:26" s="288" customFormat="1" ht="31.5" customHeight="1">
      <c r="A32" s="327">
        <v>3</v>
      </c>
      <c r="B32" s="326" t="s">
        <v>884</v>
      </c>
      <c r="C32" s="610" t="s">
        <v>634</v>
      </c>
      <c r="D32" s="327" t="s">
        <v>70</v>
      </c>
      <c r="E32" s="327" t="s">
        <v>54</v>
      </c>
      <c r="F32" s="317" t="s">
        <v>634</v>
      </c>
      <c r="G32" s="325" t="s">
        <v>878</v>
      </c>
      <c r="H32" s="115">
        <v>250.99</v>
      </c>
      <c r="I32" s="328" t="s">
        <v>2048</v>
      </c>
      <c r="J32" s="317" t="s">
        <v>634</v>
      </c>
      <c r="K32" s="815"/>
      <c r="L32" s="317" t="s">
        <v>634</v>
      </c>
      <c r="M32" s="317" t="s">
        <v>634</v>
      </c>
      <c r="N32" s="317" t="s">
        <v>634</v>
      </c>
      <c r="O32" s="627" t="s">
        <v>634</v>
      </c>
      <c r="P32" s="317" t="s">
        <v>634</v>
      </c>
      <c r="Q32" s="317" t="s">
        <v>634</v>
      </c>
      <c r="R32" s="317" t="s">
        <v>634</v>
      </c>
      <c r="S32" s="327" t="s">
        <v>634</v>
      </c>
      <c r="T32" s="327" t="s">
        <v>634</v>
      </c>
      <c r="U32" s="327" t="s">
        <v>634</v>
      </c>
      <c r="V32" s="317" t="s">
        <v>634</v>
      </c>
      <c r="W32" s="317" t="s">
        <v>634</v>
      </c>
      <c r="X32" s="317" t="s">
        <v>634</v>
      </c>
      <c r="Y32" s="317" t="s">
        <v>634</v>
      </c>
      <c r="Z32" s="262"/>
    </row>
    <row r="33" spans="1:26" s="288" customFormat="1" ht="31.5" customHeight="1">
      <c r="A33" s="327">
        <v>4</v>
      </c>
      <c r="B33" s="326" t="s">
        <v>885</v>
      </c>
      <c r="C33" s="610" t="s">
        <v>634</v>
      </c>
      <c r="D33" s="327" t="s">
        <v>70</v>
      </c>
      <c r="E33" s="327" t="s">
        <v>54</v>
      </c>
      <c r="F33" s="317" t="s">
        <v>634</v>
      </c>
      <c r="G33" s="325" t="s">
        <v>878</v>
      </c>
      <c r="H33" s="115">
        <v>2653.59</v>
      </c>
      <c r="I33" s="328" t="s">
        <v>2048</v>
      </c>
      <c r="J33" s="317" t="s">
        <v>634</v>
      </c>
      <c r="K33" s="815"/>
      <c r="L33" s="317" t="s">
        <v>634</v>
      </c>
      <c r="M33" s="327" t="s">
        <v>634</v>
      </c>
      <c r="N33" s="317" t="s">
        <v>634</v>
      </c>
      <c r="O33" s="627" t="s">
        <v>634</v>
      </c>
      <c r="P33" s="317" t="s">
        <v>634</v>
      </c>
      <c r="Q33" s="317" t="s">
        <v>634</v>
      </c>
      <c r="R33" s="317" t="s">
        <v>634</v>
      </c>
      <c r="S33" s="327" t="s">
        <v>634</v>
      </c>
      <c r="T33" s="327" t="s">
        <v>634</v>
      </c>
      <c r="U33" s="327" t="s">
        <v>634</v>
      </c>
      <c r="V33" s="317" t="s">
        <v>634</v>
      </c>
      <c r="W33" s="317" t="s">
        <v>634</v>
      </c>
      <c r="X33" s="317" t="s">
        <v>634</v>
      </c>
      <c r="Y33" s="317" t="s">
        <v>634</v>
      </c>
      <c r="Z33" s="262"/>
    </row>
    <row r="34" spans="1:26" s="288" customFormat="1" ht="31.5" customHeight="1">
      <c r="A34" s="327">
        <v>5</v>
      </c>
      <c r="B34" s="324" t="s">
        <v>886</v>
      </c>
      <c r="C34" s="610" t="s">
        <v>634</v>
      </c>
      <c r="D34" s="327" t="s">
        <v>70</v>
      </c>
      <c r="E34" s="327" t="s">
        <v>54</v>
      </c>
      <c r="F34" s="317" t="s">
        <v>634</v>
      </c>
      <c r="G34" s="327">
        <v>1983</v>
      </c>
      <c r="H34" s="115">
        <v>9324.26</v>
      </c>
      <c r="I34" s="328" t="s">
        <v>2048</v>
      </c>
      <c r="J34" s="317" t="s">
        <v>634</v>
      </c>
      <c r="K34" s="611" t="s">
        <v>887</v>
      </c>
      <c r="L34" s="317" t="s">
        <v>634</v>
      </c>
      <c r="M34" s="317" t="s">
        <v>634</v>
      </c>
      <c r="N34" s="317" t="s">
        <v>634</v>
      </c>
      <c r="O34" s="627" t="s">
        <v>634</v>
      </c>
      <c r="P34" s="317" t="s">
        <v>634</v>
      </c>
      <c r="Q34" s="317" t="s">
        <v>634</v>
      </c>
      <c r="R34" s="317" t="s">
        <v>634</v>
      </c>
      <c r="S34" s="327" t="s">
        <v>634</v>
      </c>
      <c r="T34" s="327" t="s">
        <v>634</v>
      </c>
      <c r="U34" s="327" t="s">
        <v>634</v>
      </c>
      <c r="V34" s="317" t="s">
        <v>888</v>
      </c>
      <c r="W34" s="317" t="s">
        <v>634</v>
      </c>
      <c r="X34" s="317" t="s">
        <v>634</v>
      </c>
      <c r="Y34" s="317" t="s">
        <v>634</v>
      </c>
      <c r="Z34" s="262"/>
    </row>
    <row r="35" spans="1:25" ht="31.5" customHeight="1">
      <c r="A35" s="327">
        <v>6</v>
      </c>
      <c r="B35" s="313" t="s">
        <v>889</v>
      </c>
      <c r="C35" s="817" t="s">
        <v>890</v>
      </c>
      <c r="D35" s="314" t="s">
        <v>54</v>
      </c>
      <c r="E35" s="314" t="s">
        <v>54</v>
      </c>
      <c r="F35" s="314" t="s">
        <v>54</v>
      </c>
      <c r="G35" s="327" t="s">
        <v>790</v>
      </c>
      <c r="H35" s="115">
        <v>667890</v>
      </c>
      <c r="I35" s="328" t="s">
        <v>2048</v>
      </c>
      <c r="J35" s="816" t="s">
        <v>891</v>
      </c>
      <c r="K35" s="815" t="s">
        <v>892</v>
      </c>
      <c r="L35" s="314" t="s">
        <v>628</v>
      </c>
      <c r="M35" s="314" t="s">
        <v>785</v>
      </c>
      <c r="N35" s="316" t="s">
        <v>792</v>
      </c>
      <c r="O35" s="630" t="s">
        <v>634</v>
      </c>
      <c r="P35" s="314" t="s">
        <v>635</v>
      </c>
      <c r="Q35" s="316" t="s">
        <v>893</v>
      </c>
      <c r="R35" s="316" t="s">
        <v>893</v>
      </c>
      <c r="S35" s="314" t="s">
        <v>635</v>
      </c>
      <c r="T35" s="314" t="s">
        <v>630</v>
      </c>
      <c r="U35" s="314" t="s">
        <v>893</v>
      </c>
      <c r="V35" s="515">
        <v>379.4</v>
      </c>
      <c r="W35" s="314">
        <v>1</v>
      </c>
      <c r="X35" s="314" t="s">
        <v>54</v>
      </c>
      <c r="Y35" s="316" t="s">
        <v>54</v>
      </c>
    </row>
    <row r="36" spans="1:25" ht="31.5" customHeight="1">
      <c r="A36" s="327">
        <v>7</v>
      </c>
      <c r="B36" s="313" t="s">
        <v>894</v>
      </c>
      <c r="C36" s="817"/>
      <c r="D36" s="314" t="s">
        <v>54</v>
      </c>
      <c r="E36" s="314" t="s">
        <v>54</v>
      </c>
      <c r="F36" s="314" t="s">
        <v>54</v>
      </c>
      <c r="G36" s="327" t="s">
        <v>790</v>
      </c>
      <c r="H36" s="115">
        <v>292740</v>
      </c>
      <c r="I36" s="328" t="s">
        <v>2048</v>
      </c>
      <c r="J36" s="816"/>
      <c r="K36" s="815"/>
      <c r="L36" s="314" t="s">
        <v>895</v>
      </c>
      <c r="M36" s="314" t="s">
        <v>785</v>
      </c>
      <c r="N36" s="314" t="s">
        <v>896</v>
      </c>
      <c r="O36" s="630" t="s">
        <v>634</v>
      </c>
      <c r="P36" s="314" t="s">
        <v>635</v>
      </c>
      <c r="Q36" s="316" t="s">
        <v>893</v>
      </c>
      <c r="R36" s="316" t="s">
        <v>893</v>
      </c>
      <c r="S36" s="314" t="s">
        <v>635</v>
      </c>
      <c r="T36" s="314" t="s">
        <v>630</v>
      </c>
      <c r="U36" s="314" t="s">
        <v>893</v>
      </c>
      <c r="V36" s="515">
        <v>399.2</v>
      </c>
      <c r="W36" s="314">
        <v>2</v>
      </c>
      <c r="X36" s="314" t="s">
        <v>54</v>
      </c>
      <c r="Y36" s="316" t="s">
        <v>54</v>
      </c>
    </row>
    <row r="37" spans="1:25" ht="31.5" customHeight="1">
      <c r="A37" s="327">
        <v>8</v>
      </c>
      <c r="B37" s="313" t="s">
        <v>897</v>
      </c>
      <c r="C37" s="817"/>
      <c r="D37" s="314" t="s">
        <v>54</v>
      </c>
      <c r="E37" s="314" t="s">
        <v>54</v>
      </c>
      <c r="F37" s="314" t="s">
        <v>54</v>
      </c>
      <c r="G37" s="327" t="s">
        <v>790</v>
      </c>
      <c r="H37" s="115">
        <v>2018430</v>
      </c>
      <c r="I37" s="328" t="s">
        <v>2048</v>
      </c>
      <c r="J37" s="816"/>
      <c r="K37" s="815"/>
      <c r="L37" s="314" t="s">
        <v>898</v>
      </c>
      <c r="M37" s="314" t="s">
        <v>634</v>
      </c>
      <c r="N37" s="314" t="s">
        <v>899</v>
      </c>
      <c r="O37" s="630" t="s">
        <v>634</v>
      </c>
      <c r="P37" s="314" t="s">
        <v>635</v>
      </c>
      <c r="Q37" s="316" t="s">
        <v>893</v>
      </c>
      <c r="R37" s="316" t="s">
        <v>893</v>
      </c>
      <c r="S37" s="314" t="s">
        <v>635</v>
      </c>
      <c r="T37" s="314" t="s">
        <v>630</v>
      </c>
      <c r="U37" s="314" t="s">
        <v>893</v>
      </c>
      <c r="V37" s="515">
        <v>1299.5</v>
      </c>
      <c r="W37" s="314">
        <v>1</v>
      </c>
      <c r="X37" s="314" t="s">
        <v>798</v>
      </c>
      <c r="Y37" s="316" t="s">
        <v>54</v>
      </c>
    </row>
    <row r="38" spans="1:26" s="7" customFormat="1" ht="31.5" customHeight="1">
      <c r="A38" s="327">
        <v>9</v>
      </c>
      <c r="B38" s="313" t="s">
        <v>900</v>
      </c>
      <c r="C38" s="817"/>
      <c r="D38" s="314" t="s">
        <v>54</v>
      </c>
      <c r="E38" s="314" t="s">
        <v>54</v>
      </c>
      <c r="F38" s="314" t="s">
        <v>54</v>
      </c>
      <c r="G38" s="327" t="s">
        <v>790</v>
      </c>
      <c r="H38" s="115">
        <v>152766</v>
      </c>
      <c r="I38" s="328" t="s">
        <v>2048</v>
      </c>
      <c r="J38" s="816"/>
      <c r="K38" s="815"/>
      <c r="L38" s="314" t="s">
        <v>628</v>
      </c>
      <c r="M38" s="314" t="s">
        <v>857</v>
      </c>
      <c r="N38" s="314" t="s">
        <v>882</v>
      </c>
      <c r="O38" s="630" t="s">
        <v>634</v>
      </c>
      <c r="P38" s="314" t="s">
        <v>635</v>
      </c>
      <c r="Q38" s="316" t="s">
        <v>893</v>
      </c>
      <c r="R38" s="316" t="s">
        <v>893</v>
      </c>
      <c r="S38" s="314" t="s">
        <v>901</v>
      </c>
      <c r="T38" s="314" t="s">
        <v>630</v>
      </c>
      <c r="U38" s="314" t="s">
        <v>893</v>
      </c>
      <c r="V38" s="515">
        <v>102.1</v>
      </c>
      <c r="W38" s="314">
        <v>2</v>
      </c>
      <c r="X38" s="314" t="s">
        <v>54</v>
      </c>
      <c r="Y38" s="316" t="s">
        <v>54</v>
      </c>
      <c r="Z38" s="8"/>
    </row>
    <row r="39" spans="1:26" s="7" customFormat="1" ht="31.5" customHeight="1">
      <c r="A39" s="327">
        <v>10</v>
      </c>
      <c r="B39" s="313" t="s">
        <v>902</v>
      </c>
      <c r="C39" s="817"/>
      <c r="D39" s="314" t="s">
        <v>54</v>
      </c>
      <c r="E39" s="314" t="s">
        <v>54</v>
      </c>
      <c r="F39" s="314" t="s">
        <v>54</v>
      </c>
      <c r="G39" s="327" t="s">
        <v>790</v>
      </c>
      <c r="H39" s="115">
        <v>214266</v>
      </c>
      <c r="I39" s="328" t="s">
        <v>2048</v>
      </c>
      <c r="J39" s="816"/>
      <c r="K39" s="815"/>
      <c r="L39" s="314" t="s">
        <v>628</v>
      </c>
      <c r="M39" s="314" t="s">
        <v>634</v>
      </c>
      <c r="N39" s="314" t="s">
        <v>882</v>
      </c>
      <c r="O39" s="630" t="s">
        <v>634</v>
      </c>
      <c r="P39" s="314" t="s">
        <v>635</v>
      </c>
      <c r="Q39" s="316" t="s">
        <v>893</v>
      </c>
      <c r="R39" s="316" t="s">
        <v>893</v>
      </c>
      <c r="S39" s="314" t="s">
        <v>635</v>
      </c>
      <c r="T39" s="314" t="s">
        <v>630</v>
      </c>
      <c r="U39" s="314" t="s">
        <v>893</v>
      </c>
      <c r="V39" s="515">
        <v>198.78</v>
      </c>
      <c r="W39" s="314">
        <v>1</v>
      </c>
      <c r="X39" s="314" t="s">
        <v>54</v>
      </c>
      <c r="Y39" s="316" t="s">
        <v>54</v>
      </c>
      <c r="Z39" s="8"/>
    </row>
    <row r="40" spans="1:26" s="7" customFormat="1" ht="31.5" customHeight="1">
      <c r="A40" s="327">
        <v>11</v>
      </c>
      <c r="B40" s="313" t="s">
        <v>903</v>
      </c>
      <c r="C40" s="817"/>
      <c r="D40" s="314" t="s">
        <v>54</v>
      </c>
      <c r="E40" s="314" t="s">
        <v>54</v>
      </c>
      <c r="F40" s="314" t="s">
        <v>54</v>
      </c>
      <c r="G40" s="327" t="s">
        <v>790</v>
      </c>
      <c r="H40" s="115">
        <v>32472</v>
      </c>
      <c r="I40" s="328" t="s">
        <v>2048</v>
      </c>
      <c r="J40" s="816"/>
      <c r="K40" s="815"/>
      <c r="L40" s="314" t="s">
        <v>628</v>
      </c>
      <c r="M40" s="314" t="s">
        <v>634</v>
      </c>
      <c r="N40" s="314" t="s">
        <v>882</v>
      </c>
      <c r="O40" s="630" t="s">
        <v>634</v>
      </c>
      <c r="P40" s="314" t="s">
        <v>635</v>
      </c>
      <c r="Q40" s="316" t="s">
        <v>893</v>
      </c>
      <c r="R40" s="316" t="s">
        <v>893</v>
      </c>
      <c r="S40" s="314" t="s">
        <v>635</v>
      </c>
      <c r="T40" s="314" t="s">
        <v>630</v>
      </c>
      <c r="U40" s="314" t="s">
        <v>893</v>
      </c>
      <c r="V40" s="515">
        <v>14.8</v>
      </c>
      <c r="W40" s="314">
        <v>1</v>
      </c>
      <c r="X40" s="314" t="s">
        <v>54</v>
      </c>
      <c r="Y40" s="316" t="s">
        <v>54</v>
      </c>
      <c r="Z40" s="8"/>
    </row>
    <row r="41" spans="1:26" s="7" customFormat="1" ht="31.5" customHeight="1">
      <c r="A41" s="327">
        <v>12</v>
      </c>
      <c r="B41" s="313" t="s">
        <v>904</v>
      </c>
      <c r="C41" s="817"/>
      <c r="D41" s="314" t="s">
        <v>54</v>
      </c>
      <c r="E41" s="314" t="s">
        <v>54</v>
      </c>
      <c r="F41" s="314" t="s">
        <v>54</v>
      </c>
      <c r="G41" s="327" t="s">
        <v>790</v>
      </c>
      <c r="H41" s="115">
        <v>55350</v>
      </c>
      <c r="I41" s="328" t="s">
        <v>2048</v>
      </c>
      <c r="J41" s="816"/>
      <c r="K41" s="815"/>
      <c r="L41" s="314" t="s">
        <v>631</v>
      </c>
      <c r="M41" s="314" t="s">
        <v>634</v>
      </c>
      <c r="N41" s="314" t="s">
        <v>882</v>
      </c>
      <c r="O41" s="630" t="s">
        <v>634</v>
      </c>
      <c r="P41" s="314" t="s">
        <v>635</v>
      </c>
      <c r="Q41" s="316" t="s">
        <v>893</v>
      </c>
      <c r="R41" s="316" t="s">
        <v>893</v>
      </c>
      <c r="S41" s="314" t="s">
        <v>635</v>
      </c>
      <c r="T41" s="314" t="s">
        <v>630</v>
      </c>
      <c r="U41" s="314" t="s">
        <v>893</v>
      </c>
      <c r="V41" s="515">
        <v>25</v>
      </c>
      <c r="W41" s="314">
        <v>1</v>
      </c>
      <c r="X41" s="314" t="s">
        <v>54</v>
      </c>
      <c r="Y41" s="316" t="s">
        <v>54</v>
      </c>
      <c r="Z41" s="8"/>
    </row>
    <row r="42" spans="1:26" s="7" customFormat="1" ht="31.5" customHeight="1">
      <c r="A42" s="327">
        <v>13</v>
      </c>
      <c r="B42" s="313" t="s">
        <v>905</v>
      </c>
      <c r="C42" s="817"/>
      <c r="D42" s="314" t="s">
        <v>54</v>
      </c>
      <c r="E42" s="314" t="s">
        <v>54</v>
      </c>
      <c r="F42" s="314" t="s">
        <v>54</v>
      </c>
      <c r="G42" s="327" t="s">
        <v>790</v>
      </c>
      <c r="H42" s="115">
        <v>15375</v>
      </c>
      <c r="I42" s="328" t="s">
        <v>2048</v>
      </c>
      <c r="J42" s="816"/>
      <c r="K42" s="815"/>
      <c r="L42" s="314" t="s">
        <v>895</v>
      </c>
      <c r="M42" s="314" t="s">
        <v>634</v>
      </c>
      <c r="N42" s="314" t="s">
        <v>882</v>
      </c>
      <c r="O42" s="630" t="s">
        <v>634</v>
      </c>
      <c r="P42" s="314" t="s">
        <v>635</v>
      </c>
      <c r="Q42" s="316" t="s">
        <v>893</v>
      </c>
      <c r="R42" s="316" t="s">
        <v>893</v>
      </c>
      <c r="S42" s="314" t="s">
        <v>635</v>
      </c>
      <c r="T42" s="314" t="s">
        <v>630</v>
      </c>
      <c r="U42" s="314" t="s">
        <v>893</v>
      </c>
      <c r="V42" s="515">
        <v>21.2</v>
      </c>
      <c r="W42" s="314">
        <v>1</v>
      </c>
      <c r="X42" s="314" t="s">
        <v>54</v>
      </c>
      <c r="Y42" s="316" t="s">
        <v>54</v>
      </c>
      <c r="Z42" s="8"/>
    </row>
    <row r="43" spans="1:26" s="7" customFormat="1" ht="31.5" customHeight="1">
      <c r="A43" s="327">
        <v>14</v>
      </c>
      <c r="B43" s="313" t="s">
        <v>906</v>
      </c>
      <c r="C43" s="817"/>
      <c r="D43" s="314" t="s">
        <v>54</v>
      </c>
      <c r="E43" s="314" t="s">
        <v>54</v>
      </c>
      <c r="F43" s="314" t="s">
        <v>54</v>
      </c>
      <c r="G43" s="327" t="s">
        <v>790</v>
      </c>
      <c r="H43" s="115">
        <v>92250</v>
      </c>
      <c r="I43" s="328" t="s">
        <v>2048</v>
      </c>
      <c r="J43" s="816"/>
      <c r="K43" s="815"/>
      <c r="L43" s="314" t="s">
        <v>628</v>
      </c>
      <c r="M43" s="314" t="s">
        <v>634</v>
      </c>
      <c r="N43" s="314" t="s">
        <v>882</v>
      </c>
      <c r="O43" s="630" t="s">
        <v>634</v>
      </c>
      <c r="P43" s="314" t="s">
        <v>635</v>
      </c>
      <c r="Q43" s="316" t="s">
        <v>893</v>
      </c>
      <c r="R43" s="316" t="s">
        <v>893</v>
      </c>
      <c r="S43" s="314" t="s">
        <v>635</v>
      </c>
      <c r="T43" s="314" t="s">
        <v>630</v>
      </c>
      <c r="U43" s="314" t="s">
        <v>893</v>
      </c>
      <c r="V43" s="515">
        <v>42.1</v>
      </c>
      <c r="W43" s="314">
        <v>1</v>
      </c>
      <c r="X43" s="314" t="s">
        <v>54</v>
      </c>
      <c r="Y43" s="316" t="s">
        <v>54</v>
      </c>
      <c r="Z43" s="8"/>
    </row>
    <row r="44" spans="1:26" s="7" customFormat="1" ht="31.5" customHeight="1">
      <c r="A44" s="327">
        <v>15</v>
      </c>
      <c r="B44" s="313" t="s">
        <v>907</v>
      </c>
      <c r="C44" s="817"/>
      <c r="D44" s="314" t="s">
        <v>54</v>
      </c>
      <c r="E44" s="314" t="s">
        <v>54</v>
      </c>
      <c r="F44" s="314" t="s">
        <v>54</v>
      </c>
      <c r="G44" s="327" t="s">
        <v>790</v>
      </c>
      <c r="H44" s="115">
        <v>19188</v>
      </c>
      <c r="I44" s="328" t="s">
        <v>2048</v>
      </c>
      <c r="J44" s="816"/>
      <c r="K44" s="815"/>
      <c r="L44" s="314" t="s">
        <v>628</v>
      </c>
      <c r="M44" s="314" t="s">
        <v>634</v>
      </c>
      <c r="N44" s="314" t="s">
        <v>882</v>
      </c>
      <c r="O44" s="630" t="s">
        <v>634</v>
      </c>
      <c r="P44" s="314" t="s">
        <v>635</v>
      </c>
      <c r="Q44" s="316" t="s">
        <v>893</v>
      </c>
      <c r="R44" s="316" t="s">
        <v>893</v>
      </c>
      <c r="S44" s="314" t="s">
        <v>635</v>
      </c>
      <c r="T44" s="314" t="s">
        <v>630</v>
      </c>
      <c r="U44" s="314" t="s">
        <v>893</v>
      </c>
      <c r="V44" s="515">
        <v>8.7</v>
      </c>
      <c r="W44" s="314">
        <v>1</v>
      </c>
      <c r="X44" s="314" t="s">
        <v>54</v>
      </c>
      <c r="Y44" s="316" t="s">
        <v>54</v>
      </c>
      <c r="Z44" s="8"/>
    </row>
    <row r="45" spans="1:26" s="7" customFormat="1" ht="31.5" customHeight="1">
      <c r="A45" s="327">
        <v>16</v>
      </c>
      <c r="B45" s="313" t="s">
        <v>908</v>
      </c>
      <c r="C45" s="817"/>
      <c r="D45" s="314" t="s">
        <v>54</v>
      </c>
      <c r="E45" s="314" t="s">
        <v>54</v>
      </c>
      <c r="F45" s="314" t="s">
        <v>54</v>
      </c>
      <c r="G45" s="327" t="s">
        <v>790</v>
      </c>
      <c r="H45" s="115">
        <v>50922</v>
      </c>
      <c r="I45" s="328" t="s">
        <v>2048</v>
      </c>
      <c r="J45" s="816"/>
      <c r="K45" s="815"/>
      <c r="L45" s="314" t="s">
        <v>631</v>
      </c>
      <c r="M45" s="314" t="s">
        <v>634</v>
      </c>
      <c r="N45" s="314" t="s">
        <v>53</v>
      </c>
      <c r="O45" s="630" t="s">
        <v>634</v>
      </c>
      <c r="P45" s="314" t="s">
        <v>909</v>
      </c>
      <c r="Q45" s="314" t="s">
        <v>630</v>
      </c>
      <c r="R45" s="314" t="s">
        <v>630</v>
      </c>
      <c r="S45" s="314" t="s">
        <v>630</v>
      </c>
      <c r="T45" s="314" t="s">
        <v>630</v>
      </c>
      <c r="U45" s="314" t="s">
        <v>630</v>
      </c>
      <c r="V45" s="515">
        <v>94.2</v>
      </c>
      <c r="W45" s="314">
        <v>1</v>
      </c>
      <c r="X45" s="314" t="s">
        <v>54</v>
      </c>
      <c r="Y45" s="316" t="s">
        <v>54</v>
      </c>
      <c r="Z45" s="8"/>
    </row>
    <row r="46" spans="1:26" s="7" customFormat="1" ht="31.5" customHeight="1">
      <c r="A46" s="314">
        <v>17</v>
      </c>
      <c r="B46" s="315" t="s">
        <v>910</v>
      </c>
      <c r="C46" s="817"/>
      <c r="D46" s="314" t="s">
        <v>70</v>
      </c>
      <c r="E46" s="314" t="s">
        <v>54</v>
      </c>
      <c r="F46" s="314" t="s">
        <v>54</v>
      </c>
      <c r="G46" s="314" t="s">
        <v>911</v>
      </c>
      <c r="H46" s="186">
        <v>862000</v>
      </c>
      <c r="I46" s="754" t="s">
        <v>1621</v>
      </c>
      <c r="J46" s="816"/>
      <c r="K46" s="815" t="s">
        <v>912</v>
      </c>
      <c r="L46" s="314" t="s">
        <v>839</v>
      </c>
      <c r="M46" s="314" t="s">
        <v>913</v>
      </c>
      <c r="N46" s="314" t="s">
        <v>914</v>
      </c>
      <c r="O46" s="610" t="s">
        <v>634</v>
      </c>
      <c r="P46" s="314" t="s">
        <v>635</v>
      </c>
      <c r="Q46" s="314" t="s">
        <v>635</v>
      </c>
      <c r="R46" s="314" t="s">
        <v>915</v>
      </c>
      <c r="S46" s="314" t="s">
        <v>635</v>
      </c>
      <c r="T46" s="314" t="s">
        <v>630</v>
      </c>
      <c r="U46" s="314" t="s">
        <v>635</v>
      </c>
      <c r="V46" s="515">
        <v>164.04</v>
      </c>
      <c r="W46" s="314" t="s">
        <v>916</v>
      </c>
      <c r="X46" s="314" t="s">
        <v>798</v>
      </c>
      <c r="Y46" s="316" t="s">
        <v>54</v>
      </c>
      <c r="Z46" s="8"/>
    </row>
    <row r="47" spans="1:26" s="7" customFormat="1" ht="31.5" customHeight="1">
      <c r="A47" s="314">
        <v>18</v>
      </c>
      <c r="B47" s="315" t="s">
        <v>917</v>
      </c>
      <c r="C47" s="817"/>
      <c r="D47" s="314" t="s">
        <v>70</v>
      </c>
      <c r="E47" s="314" t="s">
        <v>54</v>
      </c>
      <c r="F47" s="314" t="s">
        <v>54</v>
      </c>
      <c r="G47" s="314" t="s">
        <v>790</v>
      </c>
      <c r="H47" s="186">
        <v>82000</v>
      </c>
      <c r="I47" s="755" t="s">
        <v>1621</v>
      </c>
      <c r="J47" s="816"/>
      <c r="K47" s="815"/>
      <c r="L47" s="314" t="s">
        <v>918</v>
      </c>
      <c r="M47" s="314" t="s">
        <v>634</v>
      </c>
      <c r="N47" s="314" t="s">
        <v>919</v>
      </c>
      <c r="O47" s="610" t="s">
        <v>634</v>
      </c>
      <c r="P47" s="314" t="s">
        <v>909</v>
      </c>
      <c r="Q47" s="314" t="s">
        <v>630</v>
      </c>
      <c r="R47" s="314" t="s">
        <v>630</v>
      </c>
      <c r="S47" s="314" t="s">
        <v>909</v>
      </c>
      <c r="T47" s="314" t="s">
        <v>630</v>
      </c>
      <c r="U47" s="314" t="s">
        <v>630</v>
      </c>
      <c r="V47" s="515">
        <v>28.59</v>
      </c>
      <c r="W47" s="314">
        <v>1</v>
      </c>
      <c r="X47" s="314" t="s">
        <v>54</v>
      </c>
      <c r="Y47" s="316" t="s">
        <v>54</v>
      </c>
      <c r="Z47" s="8"/>
    </row>
    <row r="48" spans="1:26" s="7" customFormat="1" ht="31.5" customHeight="1">
      <c r="A48" s="314">
        <v>19</v>
      </c>
      <c r="B48" s="315" t="s">
        <v>920</v>
      </c>
      <c r="C48" s="817"/>
      <c r="D48" s="314" t="s">
        <v>70</v>
      </c>
      <c r="E48" s="314" t="s">
        <v>54</v>
      </c>
      <c r="F48" s="314" t="s">
        <v>54</v>
      </c>
      <c r="G48" s="314" t="s">
        <v>790</v>
      </c>
      <c r="H48" s="186">
        <v>294000</v>
      </c>
      <c r="I48" s="755" t="s">
        <v>1621</v>
      </c>
      <c r="J48" s="816"/>
      <c r="K48" s="815"/>
      <c r="L48" s="314" t="s">
        <v>921</v>
      </c>
      <c r="M48" s="314" t="s">
        <v>634</v>
      </c>
      <c r="N48" s="314" t="s">
        <v>922</v>
      </c>
      <c r="O48" s="610" t="s">
        <v>634</v>
      </c>
      <c r="P48" s="314" t="s">
        <v>909</v>
      </c>
      <c r="Q48" s="314" t="s">
        <v>630</v>
      </c>
      <c r="R48" s="314" t="s">
        <v>630</v>
      </c>
      <c r="S48" s="314" t="s">
        <v>909</v>
      </c>
      <c r="T48" s="314" t="s">
        <v>630</v>
      </c>
      <c r="U48" s="314" t="s">
        <v>630</v>
      </c>
      <c r="V48" s="515">
        <v>81.55</v>
      </c>
      <c r="W48" s="314">
        <v>1</v>
      </c>
      <c r="X48" s="314" t="s">
        <v>54</v>
      </c>
      <c r="Y48" s="316" t="s">
        <v>54</v>
      </c>
      <c r="Z48" s="8"/>
    </row>
    <row r="49" spans="1:26" s="7" customFormat="1" ht="31.5" customHeight="1">
      <c r="A49" s="314">
        <v>20</v>
      </c>
      <c r="B49" s="315" t="s">
        <v>923</v>
      </c>
      <c r="C49" s="817" t="s">
        <v>890</v>
      </c>
      <c r="D49" s="314" t="s">
        <v>54</v>
      </c>
      <c r="E49" s="314" t="s">
        <v>54</v>
      </c>
      <c r="F49" s="314" t="s">
        <v>54</v>
      </c>
      <c r="G49" s="314" t="s">
        <v>911</v>
      </c>
      <c r="H49" s="115">
        <v>62805</v>
      </c>
      <c r="I49" s="581" t="s">
        <v>2049</v>
      </c>
      <c r="J49" s="816" t="s">
        <v>891</v>
      </c>
      <c r="K49" s="817" t="s">
        <v>924</v>
      </c>
      <c r="L49" s="314" t="s">
        <v>925</v>
      </c>
      <c r="M49" s="314" t="s">
        <v>634</v>
      </c>
      <c r="N49" s="314" t="s">
        <v>926</v>
      </c>
      <c r="O49" s="610" t="s">
        <v>634</v>
      </c>
      <c r="P49" s="314" t="s">
        <v>909</v>
      </c>
      <c r="Q49" s="314" t="s">
        <v>909</v>
      </c>
      <c r="R49" s="314" t="s">
        <v>630</v>
      </c>
      <c r="S49" s="516" t="s">
        <v>909</v>
      </c>
      <c r="T49" s="314" t="s">
        <v>630</v>
      </c>
      <c r="U49" s="314" t="s">
        <v>909</v>
      </c>
      <c r="V49" s="314">
        <v>182.16</v>
      </c>
      <c r="W49" s="314">
        <v>1</v>
      </c>
      <c r="X49" s="314" t="s">
        <v>54</v>
      </c>
      <c r="Y49" s="314" t="s">
        <v>54</v>
      </c>
      <c r="Z49" s="8"/>
    </row>
    <row r="50" spans="1:26" s="7" customFormat="1" ht="31.5" customHeight="1">
      <c r="A50" s="316">
        <v>21</v>
      </c>
      <c r="B50" s="315" t="s">
        <v>927</v>
      </c>
      <c r="C50" s="817"/>
      <c r="D50" s="316" t="s">
        <v>54</v>
      </c>
      <c r="E50" s="316" t="s">
        <v>54</v>
      </c>
      <c r="F50" s="316" t="s">
        <v>54</v>
      </c>
      <c r="G50" s="314" t="s">
        <v>911</v>
      </c>
      <c r="H50" s="242">
        <v>144501</v>
      </c>
      <c r="I50" s="582" t="s">
        <v>2049</v>
      </c>
      <c r="J50" s="816"/>
      <c r="K50" s="817"/>
      <c r="L50" s="316" t="s">
        <v>928</v>
      </c>
      <c r="M50" s="316" t="s">
        <v>929</v>
      </c>
      <c r="N50" s="314" t="s">
        <v>930</v>
      </c>
      <c r="O50" s="627" t="s">
        <v>634</v>
      </c>
      <c r="P50" s="316" t="s">
        <v>909</v>
      </c>
      <c r="Q50" s="316" t="s">
        <v>909</v>
      </c>
      <c r="R50" s="316" t="s">
        <v>909</v>
      </c>
      <c r="S50" s="314" t="s">
        <v>909</v>
      </c>
      <c r="T50" s="314" t="s">
        <v>630</v>
      </c>
      <c r="U50" s="314" t="s">
        <v>909</v>
      </c>
      <c r="V50" s="316">
        <v>264.94</v>
      </c>
      <c r="W50" s="314" t="s">
        <v>931</v>
      </c>
      <c r="X50" s="314" t="s">
        <v>54</v>
      </c>
      <c r="Y50" s="314" t="s">
        <v>54</v>
      </c>
      <c r="Z50" s="8"/>
    </row>
    <row r="51" spans="1:26" s="7" customFormat="1" ht="31.5" customHeight="1">
      <c r="A51" s="316">
        <v>22</v>
      </c>
      <c r="B51" s="315" t="s">
        <v>932</v>
      </c>
      <c r="C51" s="817"/>
      <c r="D51" s="316" t="s">
        <v>54</v>
      </c>
      <c r="E51" s="316" t="s">
        <v>54</v>
      </c>
      <c r="F51" s="316" t="s">
        <v>54</v>
      </c>
      <c r="G51" s="314" t="s">
        <v>911</v>
      </c>
      <c r="H51" s="242">
        <v>478401</v>
      </c>
      <c r="I51" s="582" t="s">
        <v>2049</v>
      </c>
      <c r="J51" s="816"/>
      <c r="K51" s="817"/>
      <c r="L51" s="316" t="s">
        <v>925</v>
      </c>
      <c r="M51" s="316" t="s">
        <v>634</v>
      </c>
      <c r="N51" s="314" t="s">
        <v>933</v>
      </c>
      <c r="O51" s="627" t="s">
        <v>634</v>
      </c>
      <c r="P51" s="316" t="s">
        <v>635</v>
      </c>
      <c r="Q51" s="316" t="s">
        <v>635</v>
      </c>
      <c r="R51" s="314" t="s">
        <v>934</v>
      </c>
      <c r="S51" s="314" t="s">
        <v>635</v>
      </c>
      <c r="T51" s="314" t="s">
        <v>630</v>
      </c>
      <c r="U51" s="314" t="s">
        <v>635</v>
      </c>
      <c r="V51" s="316">
        <v>919.2</v>
      </c>
      <c r="W51" s="316">
        <v>1</v>
      </c>
      <c r="X51" s="316" t="s">
        <v>54</v>
      </c>
      <c r="Y51" s="316" t="s">
        <v>54</v>
      </c>
      <c r="Z51" s="8"/>
    </row>
    <row r="52" spans="1:26" s="7" customFormat="1" ht="31.5" customHeight="1">
      <c r="A52" s="316">
        <v>23</v>
      </c>
      <c r="B52" s="315" t="s">
        <v>935</v>
      </c>
      <c r="C52" s="817"/>
      <c r="D52" s="316" t="s">
        <v>54</v>
      </c>
      <c r="E52" s="316" t="s">
        <v>54</v>
      </c>
      <c r="F52" s="316" t="s">
        <v>54</v>
      </c>
      <c r="G52" s="314" t="s">
        <v>911</v>
      </c>
      <c r="H52" s="242">
        <v>54000</v>
      </c>
      <c r="I52" s="582" t="s">
        <v>2048</v>
      </c>
      <c r="J52" s="816"/>
      <c r="K52" s="817"/>
      <c r="L52" s="517"/>
      <c r="M52" s="517"/>
      <c r="N52" s="517"/>
      <c r="O52" s="627" t="s">
        <v>634</v>
      </c>
      <c r="P52" s="316" t="s">
        <v>635</v>
      </c>
      <c r="Q52" s="316" t="s">
        <v>635</v>
      </c>
      <c r="R52" s="316" t="s">
        <v>630</v>
      </c>
      <c r="S52" s="314" t="s">
        <v>635</v>
      </c>
      <c r="T52" s="314" t="s">
        <v>630</v>
      </c>
      <c r="U52" s="314" t="s">
        <v>936</v>
      </c>
      <c r="V52" s="316">
        <v>60</v>
      </c>
      <c r="W52" s="316">
        <v>1</v>
      </c>
      <c r="X52" s="316" t="s">
        <v>54</v>
      </c>
      <c r="Y52" s="316" t="s">
        <v>54</v>
      </c>
      <c r="Z52" s="8"/>
    </row>
    <row r="53" spans="1:26" s="7" customFormat="1" ht="31.5" customHeight="1">
      <c r="A53" s="316">
        <v>24</v>
      </c>
      <c r="B53" s="315" t="s">
        <v>937</v>
      </c>
      <c r="C53" s="817"/>
      <c r="D53" s="316" t="s">
        <v>54</v>
      </c>
      <c r="E53" s="316" t="s">
        <v>54</v>
      </c>
      <c r="F53" s="316" t="s">
        <v>54</v>
      </c>
      <c r="G53" s="314" t="s">
        <v>938</v>
      </c>
      <c r="H53" s="242">
        <v>102150</v>
      </c>
      <c r="I53" s="582" t="s">
        <v>2048</v>
      </c>
      <c r="J53" s="816"/>
      <c r="K53" s="817"/>
      <c r="L53" s="316" t="s">
        <v>628</v>
      </c>
      <c r="M53" s="316" t="s">
        <v>636</v>
      </c>
      <c r="N53" s="316" t="s">
        <v>939</v>
      </c>
      <c r="O53" s="627" t="s">
        <v>634</v>
      </c>
      <c r="P53" s="316" t="s">
        <v>635</v>
      </c>
      <c r="Q53" s="316" t="s">
        <v>635</v>
      </c>
      <c r="R53" s="316" t="s">
        <v>635</v>
      </c>
      <c r="S53" s="314" t="s">
        <v>635</v>
      </c>
      <c r="T53" s="314" t="s">
        <v>630</v>
      </c>
      <c r="U53" s="314" t="s">
        <v>635</v>
      </c>
      <c r="V53" s="316">
        <v>113.5</v>
      </c>
      <c r="W53" s="316">
        <v>2</v>
      </c>
      <c r="X53" s="316" t="s">
        <v>54</v>
      </c>
      <c r="Y53" s="316" t="s">
        <v>54</v>
      </c>
      <c r="Z53" s="8"/>
    </row>
    <row r="54" spans="1:26" s="7" customFormat="1" ht="31.5" customHeight="1">
      <c r="A54" s="316">
        <v>25</v>
      </c>
      <c r="B54" s="315" t="s">
        <v>940</v>
      </c>
      <c r="C54" s="817"/>
      <c r="D54" s="316" t="s">
        <v>54</v>
      </c>
      <c r="E54" s="316" t="s">
        <v>54</v>
      </c>
      <c r="F54" s="316" t="s">
        <v>54</v>
      </c>
      <c r="G54" s="314" t="s">
        <v>938</v>
      </c>
      <c r="H54" s="242">
        <v>373500</v>
      </c>
      <c r="I54" s="582" t="s">
        <v>2048</v>
      </c>
      <c r="J54" s="816"/>
      <c r="K54" s="817"/>
      <c r="L54" s="316" t="s">
        <v>636</v>
      </c>
      <c r="M54" s="316" t="s">
        <v>636</v>
      </c>
      <c r="N54" s="316" t="s">
        <v>941</v>
      </c>
      <c r="O54" s="627" t="s">
        <v>634</v>
      </c>
      <c r="P54" s="316" t="s">
        <v>909</v>
      </c>
      <c r="Q54" s="316" t="s">
        <v>909</v>
      </c>
      <c r="R54" s="316" t="s">
        <v>909</v>
      </c>
      <c r="S54" s="314" t="s">
        <v>909</v>
      </c>
      <c r="T54" s="314" t="s">
        <v>630</v>
      </c>
      <c r="U54" s="314" t="s">
        <v>909</v>
      </c>
      <c r="V54" s="316">
        <v>311</v>
      </c>
      <c r="W54" s="316">
        <v>2</v>
      </c>
      <c r="X54" s="316" t="s">
        <v>54</v>
      </c>
      <c r="Y54" s="316" t="s">
        <v>54</v>
      </c>
      <c r="Z54" s="8"/>
    </row>
    <row r="55" spans="1:26" s="7" customFormat="1" ht="31.5" customHeight="1">
      <c r="A55" s="316">
        <v>26</v>
      </c>
      <c r="B55" s="315" t="s">
        <v>942</v>
      </c>
      <c r="C55" s="817"/>
      <c r="D55" s="316" t="s">
        <v>54</v>
      </c>
      <c r="E55" s="316" t="s">
        <v>54</v>
      </c>
      <c r="F55" s="316" t="s">
        <v>54</v>
      </c>
      <c r="G55" s="314" t="s">
        <v>938</v>
      </c>
      <c r="H55" s="242">
        <v>148500</v>
      </c>
      <c r="I55" s="582" t="s">
        <v>2048</v>
      </c>
      <c r="J55" s="816"/>
      <c r="K55" s="817"/>
      <c r="L55" s="316" t="s">
        <v>928</v>
      </c>
      <c r="M55" s="316" t="s">
        <v>636</v>
      </c>
      <c r="N55" s="316" t="s">
        <v>941</v>
      </c>
      <c r="O55" s="627" t="s">
        <v>634</v>
      </c>
      <c r="P55" s="316" t="s">
        <v>909</v>
      </c>
      <c r="Q55" s="316" t="s">
        <v>909</v>
      </c>
      <c r="R55" s="316" t="s">
        <v>909</v>
      </c>
      <c r="S55" s="314" t="s">
        <v>909</v>
      </c>
      <c r="T55" s="314" t="s">
        <v>630</v>
      </c>
      <c r="U55" s="314" t="s">
        <v>909</v>
      </c>
      <c r="V55" s="316">
        <v>102</v>
      </c>
      <c r="W55" s="316">
        <v>2</v>
      </c>
      <c r="X55" s="316" t="s">
        <v>54</v>
      </c>
      <c r="Y55" s="316" t="s">
        <v>54</v>
      </c>
      <c r="Z55" s="8"/>
    </row>
    <row r="56" spans="1:26" s="7" customFormat="1" ht="31.5" customHeight="1">
      <c r="A56" s="316">
        <v>27</v>
      </c>
      <c r="B56" s="315" t="s">
        <v>943</v>
      </c>
      <c r="C56" s="817"/>
      <c r="D56" s="316" t="s">
        <v>54</v>
      </c>
      <c r="E56" s="316" t="s">
        <v>54</v>
      </c>
      <c r="F56" s="316" t="s">
        <v>54</v>
      </c>
      <c r="G56" s="314" t="s">
        <v>911</v>
      </c>
      <c r="H56" s="242">
        <v>832500</v>
      </c>
      <c r="I56" s="582" t="s">
        <v>2048</v>
      </c>
      <c r="J56" s="816"/>
      <c r="K56" s="817"/>
      <c r="L56" s="316" t="s">
        <v>928</v>
      </c>
      <c r="M56" s="316" t="s">
        <v>634</v>
      </c>
      <c r="N56" s="316" t="s">
        <v>944</v>
      </c>
      <c r="O56" s="627" t="s">
        <v>634</v>
      </c>
      <c r="P56" s="316" t="s">
        <v>635</v>
      </c>
      <c r="Q56" s="316" t="s">
        <v>909</v>
      </c>
      <c r="R56" s="316" t="s">
        <v>630</v>
      </c>
      <c r="S56" s="314" t="s">
        <v>635</v>
      </c>
      <c r="T56" s="314" t="s">
        <v>630</v>
      </c>
      <c r="U56" s="314" t="s">
        <v>635</v>
      </c>
      <c r="V56" s="316">
        <v>925</v>
      </c>
      <c r="W56" s="316">
        <v>1</v>
      </c>
      <c r="X56" s="316" t="s">
        <v>54</v>
      </c>
      <c r="Y56" s="316" t="s">
        <v>54</v>
      </c>
      <c r="Z56" s="8"/>
    </row>
    <row r="57" spans="1:26" s="7" customFormat="1" ht="31.5" customHeight="1">
      <c r="A57" s="316">
        <v>28</v>
      </c>
      <c r="B57" s="315" t="s">
        <v>945</v>
      </c>
      <c r="C57" s="817"/>
      <c r="D57" s="316" t="s">
        <v>54</v>
      </c>
      <c r="E57" s="316" t="s">
        <v>54</v>
      </c>
      <c r="F57" s="316" t="s">
        <v>54</v>
      </c>
      <c r="G57" s="314" t="s">
        <v>911</v>
      </c>
      <c r="H57" s="242">
        <v>110700</v>
      </c>
      <c r="I57" s="582" t="s">
        <v>2048</v>
      </c>
      <c r="J57" s="816"/>
      <c r="K57" s="817"/>
      <c r="L57" s="316" t="s">
        <v>928</v>
      </c>
      <c r="M57" s="316" t="s">
        <v>634</v>
      </c>
      <c r="N57" s="316" t="s">
        <v>944</v>
      </c>
      <c r="O57" s="627" t="s">
        <v>634</v>
      </c>
      <c r="P57" s="316" t="s">
        <v>909</v>
      </c>
      <c r="Q57" s="316" t="s">
        <v>909</v>
      </c>
      <c r="R57" s="316" t="s">
        <v>630</v>
      </c>
      <c r="S57" s="314" t="s">
        <v>909</v>
      </c>
      <c r="T57" s="314" t="s">
        <v>630</v>
      </c>
      <c r="U57" s="314" t="s">
        <v>909</v>
      </c>
      <c r="V57" s="316">
        <v>123</v>
      </c>
      <c r="W57" s="316">
        <v>1</v>
      </c>
      <c r="X57" s="316" t="s">
        <v>54</v>
      </c>
      <c r="Y57" s="316" t="s">
        <v>54</v>
      </c>
      <c r="Z57" s="8"/>
    </row>
    <row r="58" spans="1:26" s="7" customFormat="1" ht="31.5" customHeight="1">
      <c r="A58" s="316">
        <v>29</v>
      </c>
      <c r="B58" s="323" t="s">
        <v>946</v>
      </c>
      <c r="C58" s="817"/>
      <c r="D58" s="316" t="s">
        <v>54</v>
      </c>
      <c r="E58" s="316" t="s">
        <v>54</v>
      </c>
      <c r="F58" s="316" t="s">
        <v>54</v>
      </c>
      <c r="G58" s="314" t="s">
        <v>911</v>
      </c>
      <c r="H58" s="242">
        <v>12195</v>
      </c>
      <c r="I58" s="582" t="s">
        <v>2049</v>
      </c>
      <c r="J58" s="816"/>
      <c r="K58" s="817"/>
      <c r="L58" s="835" t="s">
        <v>947</v>
      </c>
      <c r="M58" s="835"/>
      <c r="N58" s="835"/>
      <c r="O58" s="627" t="s">
        <v>634</v>
      </c>
      <c r="P58" s="316" t="s">
        <v>630</v>
      </c>
      <c r="Q58" s="316" t="s">
        <v>630</v>
      </c>
      <c r="R58" s="316" t="s">
        <v>630</v>
      </c>
      <c r="S58" s="314" t="s">
        <v>630</v>
      </c>
      <c r="T58" s="314" t="s">
        <v>630</v>
      </c>
      <c r="U58" s="314" t="s">
        <v>630</v>
      </c>
      <c r="V58" s="314" t="s">
        <v>948</v>
      </c>
      <c r="W58" s="316" t="s">
        <v>54</v>
      </c>
      <c r="X58" s="316" t="s">
        <v>54</v>
      </c>
      <c r="Y58" s="316" t="s">
        <v>54</v>
      </c>
      <c r="Z58" s="8"/>
    </row>
    <row r="59" spans="1:25" ht="31.5" customHeight="1">
      <c r="A59" s="836" t="s">
        <v>0</v>
      </c>
      <c r="B59" s="836"/>
      <c r="C59" s="836"/>
      <c r="D59" s="836"/>
      <c r="E59" s="836"/>
      <c r="F59" s="836"/>
      <c r="G59" s="836"/>
      <c r="H59" s="356">
        <f>SUM(H30:H58,H6:H28)</f>
        <v>36404382.86</v>
      </c>
      <c r="I59" s="583"/>
      <c r="J59" s="318"/>
      <c r="K59" s="614"/>
      <c r="L59" s="180"/>
      <c r="M59" s="180"/>
      <c r="N59" s="180"/>
      <c r="O59" s="631"/>
      <c r="P59" s="179"/>
      <c r="Q59" s="179"/>
      <c r="R59" s="179"/>
      <c r="S59" s="179"/>
      <c r="T59" s="179"/>
      <c r="U59" s="179"/>
      <c r="V59" s="179"/>
      <c r="W59" s="179"/>
      <c r="X59" s="179"/>
      <c r="Y59" s="179"/>
    </row>
    <row r="60" spans="1:25" ht="31.5" customHeight="1">
      <c r="A60" s="184">
        <v>2</v>
      </c>
      <c r="B60" s="838" t="s">
        <v>60</v>
      </c>
      <c r="C60" s="838"/>
      <c r="D60" s="838"/>
      <c r="E60" s="838"/>
      <c r="F60" s="838"/>
      <c r="G60" s="188"/>
      <c r="H60" s="406"/>
      <c r="I60" s="584"/>
      <c r="J60" s="319"/>
      <c r="K60" s="615"/>
      <c r="L60" s="185"/>
      <c r="M60" s="185"/>
      <c r="N60" s="185"/>
      <c r="O60" s="632"/>
      <c r="P60" s="189"/>
      <c r="Q60" s="189"/>
      <c r="R60" s="189"/>
      <c r="S60" s="189"/>
      <c r="T60" s="189"/>
      <c r="U60" s="189"/>
      <c r="V60" s="189"/>
      <c r="W60" s="189"/>
      <c r="X60" s="189"/>
      <c r="Y60" s="189"/>
    </row>
    <row r="61" spans="1:25" ht="31.5" customHeight="1">
      <c r="A61" s="61">
        <v>1</v>
      </c>
      <c r="B61" s="354" t="s">
        <v>1097</v>
      </c>
      <c r="C61" s="616" t="s">
        <v>949</v>
      </c>
      <c r="D61" s="61" t="s">
        <v>57</v>
      </c>
      <c r="E61" s="61" t="s">
        <v>58</v>
      </c>
      <c r="F61" s="61" t="s">
        <v>57</v>
      </c>
      <c r="G61" s="61" t="s">
        <v>1098</v>
      </c>
      <c r="H61" s="756">
        <v>11119000</v>
      </c>
      <c r="I61" s="757" t="s">
        <v>1621</v>
      </c>
      <c r="J61" s="183" t="s">
        <v>1103</v>
      </c>
      <c r="K61" s="616" t="s">
        <v>951</v>
      </c>
      <c r="L61" s="61" t="s">
        <v>628</v>
      </c>
      <c r="M61" s="61" t="s">
        <v>1104</v>
      </c>
      <c r="N61" s="61" t="s">
        <v>953</v>
      </c>
      <c r="O61" s="616" t="s">
        <v>954</v>
      </c>
      <c r="P61" s="61" t="s">
        <v>629</v>
      </c>
      <c r="Q61" s="61" t="s">
        <v>629</v>
      </c>
      <c r="R61" s="61" t="s">
        <v>635</v>
      </c>
      <c r="S61" s="61" t="s">
        <v>629</v>
      </c>
      <c r="T61" s="61" t="s">
        <v>629</v>
      </c>
      <c r="U61" s="61" t="s">
        <v>629</v>
      </c>
      <c r="V61" s="294">
        <v>1511.43</v>
      </c>
      <c r="W61" s="294">
        <v>3</v>
      </c>
      <c r="X61" s="294" t="s">
        <v>70</v>
      </c>
      <c r="Y61" s="61" t="s">
        <v>955</v>
      </c>
    </row>
    <row r="62" spans="1:25" ht="31.5" customHeight="1">
      <c r="A62" s="4">
        <v>2</v>
      </c>
      <c r="B62" s="355" t="s">
        <v>1099</v>
      </c>
      <c r="C62" s="616" t="s">
        <v>949</v>
      </c>
      <c r="D62" s="4" t="s">
        <v>57</v>
      </c>
      <c r="E62" s="4" t="s">
        <v>58</v>
      </c>
      <c r="F62" s="4" t="s">
        <v>58</v>
      </c>
      <c r="G62" s="4">
        <v>1995</v>
      </c>
      <c r="H62" s="186">
        <v>1653000</v>
      </c>
      <c r="I62" s="757" t="s">
        <v>1621</v>
      </c>
      <c r="J62" s="183" t="s">
        <v>1105</v>
      </c>
      <c r="K62" s="612" t="s">
        <v>956</v>
      </c>
      <c r="L62" s="4" t="s">
        <v>957</v>
      </c>
      <c r="M62" s="4" t="s">
        <v>807</v>
      </c>
      <c r="N62" s="61" t="s">
        <v>953</v>
      </c>
      <c r="O62" s="633"/>
      <c r="P62" s="4" t="s">
        <v>629</v>
      </c>
      <c r="Q62" s="4" t="s">
        <v>629</v>
      </c>
      <c r="R62" s="4" t="s">
        <v>629</v>
      </c>
      <c r="S62" s="4" t="s">
        <v>629</v>
      </c>
      <c r="T62" s="4" t="s">
        <v>629</v>
      </c>
      <c r="U62" s="4" t="s">
        <v>629</v>
      </c>
      <c r="V62" s="5">
        <v>224.74</v>
      </c>
      <c r="W62" s="5">
        <v>3</v>
      </c>
      <c r="X62" s="5" t="s">
        <v>958</v>
      </c>
      <c r="Y62" s="5" t="s">
        <v>54</v>
      </c>
    </row>
    <row r="63" spans="1:25" ht="31.5" customHeight="1">
      <c r="A63" s="4">
        <v>3</v>
      </c>
      <c r="B63" s="355" t="s">
        <v>1100</v>
      </c>
      <c r="C63" s="612" t="s">
        <v>949</v>
      </c>
      <c r="D63" s="4" t="s">
        <v>57</v>
      </c>
      <c r="E63" s="4" t="s">
        <v>58</v>
      </c>
      <c r="F63" s="4" t="s">
        <v>58</v>
      </c>
      <c r="G63" s="4">
        <v>1983</v>
      </c>
      <c r="H63" s="186">
        <v>2545000</v>
      </c>
      <c r="I63" s="757" t="s">
        <v>1621</v>
      </c>
      <c r="J63" s="183" t="s">
        <v>1106</v>
      </c>
      <c r="K63" s="612" t="s">
        <v>959</v>
      </c>
      <c r="L63" s="4" t="s">
        <v>880</v>
      </c>
      <c r="M63" s="4" t="s">
        <v>807</v>
      </c>
      <c r="N63" s="61" t="s">
        <v>953</v>
      </c>
      <c r="O63" s="612"/>
      <c r="P63" s="4" t="s">
        <v>629</v>
      </c>
      <c r="Q63" s="4" t="s">
        <v>629</v>
      </c>
      <c r="R63" s="4" t="s">
        <v>629</v>
      </c>
      <c r="S63" s="4" t="s">
        <v>629</v>
      </c>
      <c r="T63" s="4" t="s">
        <v>629</v>
      </c>
      <c r="U63" s="4" t="s">
        <v>629</v>
      </c>
      <c r="V63" s="289">
        <v>346</v>
      </c>
      <c r="W63" s="5">
        <v>3</v>
      </c>
      <c r="X63" s="5" t="s">
        <v>54</v>
      </c>
      <c r="Y63" s="5" t="s">
        <v>54</v>
      </c>
    </row>
    <row r="64" spans="1:25" ht="31.5" customHeight="1">
      <c r="A64" s="4">
        <v>4</v>
      </c>
      <c r="B64" s="355" t="s">
        <v>960</v>
      </c>
      <c r="C64" s="612" t="s">
        <v>949</v>
      </c>
      <c r="D64" s="4" t="s">
        <v>57</v>
      </c>
      <c r="E64" s="4" t="s">
        <v>58</v>
      </c>
      <c r="F64" s="4" t="s">
        <v>58</v>
      </c>
      <c r="G64" s="4">
        <v>1983</v>
      </c>
      <c r="H64" s="186">
        <v>1191000</v>
      </c>
      <c r="I64" s="757" t="s">
        <v>1621</v>
      </c>
      <c r="J64" s="182" t="s">
        <v>1107</v>
      </c>
      <c r="K64" s="612" t="s">
        <v>1108</v>
      </c>
      <c r="L64" s="4" t="s">
        <v>880</v>
      </c>
      <c r="M64" s="4" t="s">
        <v>807</v>
      </c>
      <c r="N64" s="61" t="s">
        <v>953</v>
      </c>
      <c r="O64" s="612"/>
      <c r="P64" s="4" t="s">
        <v>629</v>
      </c>
      <c r="Q64" s="4" t="s">
        <v>629</v>
      </c>
      <c r="R64" s="4" t="s">
        <v>629</v>
      </c>
      <c r="S64" s="4" t="s">
        <v>629</v>
      </c>
      <c r="T64" s="4" t="s">
        <v>629</v>
      </c>
      <c r="U64" s="4" t="s">
        <v>629</v>
      </c>
      <c r="V64" s="5">
        <v>161.85</v>
      </c>
      <c r="W64" s="5">
        <v>3</v>
      </c>
      <c r="X64" s="5" t="s">
        <v>70</v>
      </c>
      <c r="Y64" s="5" t="s">
        <v>54</v>
      </c>
    </row>
    <row r="65" spans="1:25" ht="31.5" customHeight="1">
      <c r="A65" s="4">
        <v>5</v>
      </c>
      <c r="B65" s="355" t="s">
        <v>1101</v>
      </c>
      <c r="C65" s="612" t="s">
        <v>961</v>
      </c>
      <c r="D65" s="4" t="s">
        <v>57</v>
      </c>
      <c r="E65" s="4" t="s">
        <v>58</v>
      </c>
      <c r="F65" s="4" t="s">
        <v>58</v>
      </c>
      <c r="G65" s="4">
        <v>1993</v>
      </c>
      <c r="H65" s="186">
        <v>404000</v>
      </c>
      <c r="I65" s="757" t="s">
        <v>1621</v>
      </c>
      <c r="J65" s="182" t="s">
        <v>1109</v>
      </c>
      <c r="K65" s="612" t="s">
        <v>956</v>
      </c>
      <c r="L65" s="4" t="s">
        <v>880</v>
      </c>
      <c r="M65" s="4" t="s">
        <v>636</v>
      </c>
      <c r="N65" s="61" t="s">
        <v>962</v>
      </c>
      <c r="O65" s="612"/>
      <c r="P65" s="4" t="s">
        <v>635</v>
      </c>
      <c r="Q65" s="4" t="s">
        <v>635</v>
      </c>
      <c r="R65" s="4" t="s">
        <v>635</v>
      </c>
      <c r="S65" s="4" t="s">
        <v>909</v>
      </c>
      <c r="T65" s="4" t="s">
        <v>630</v>
      </c>
      <c r="U65" s="4" t="s">
        <v>635</v>
      </c>
      <c r="V65" s="5">
        <v>141.5</v>
      </c>
      <c r="W65" s="5">
        <v>1</v>
      </c>
      <c r="X65" s="5" t="s">
        <v>54</v>
      </c>
      <c r="Y65" s="5" t="s">
        <v>54</v>
      </c>
    </row>
    <row r="66" spans="1:25" ht="31.5" customHeight="1">
      <c r="A66" s="4">
        <v>6</v>
      </c>
      <c r="B66" s="355" t="s">
        <v>963</v>
      </c>
      <c r="C66" s="612" t="s">
        <v>1102</v>
      </c>
      <c r="D66" s="4" t="s">
        <v>58</v>
      </c>
      <c r="E66" s="4" t="s">
        <v>57</v>
      </c>
      <c r="F66" s="4" t="s">
        <v>58</v>
      </c>
      <c r="G66" s="4"/>
      <c r="H66" s="152">
        <v>538.2</v>
      </c>
      <c r="I66" s="585" t="s">
        <v>2047</v>
      </c>
      <c r="J66" s="182"/>
      <c r="K66" s="612" t="s">
        <v>956</v>
      </c>
      <c r="L66" s="4" t="s">
        <v>628</v>
      </c>
      <c r="M66" s="4" t="s">
        <v>952</v>
      </c>
      <c r="N66" s="4" t="s">
        <v>964</v>
      </c>
      <c r="O66" s="612"/>
      <c r="P66" s="4" t="s">
        <v>909</v>
      </c>
      <c r="Q66" s="4" t="s">
        <v>630</v>
      </c>
      <c r="R66" s="4" t="s">
        <v>630</v>
      </c>
      <c r="S66" s="4" t="s">
        <v>909</v>
      </c>
      <c r="T66" s="4" t="s">
        <v>630</v>
      </c>
      <c r="U66" s="4" t="s">
        <v>909</v>
      </c>
      <c r="V66" s="5">
        <v>140.44</v>
      </c>
      <c r="W66" s="5">
        <v>1</v>
      </c>
      <c r="X66" s="5" t="s">
        <v>54</v>
      </c>
      <c r="Y66" s="5" t="s">
        <v>54</v>
      </c>
    </row>
    <row r="67" spans="1:25" ht="31.5" customHeight="1">
      <c r="A67" s="4">
        <v>7</v>
      </c>
      <c r="B67" s="355" t="s">
        <v>965</v>
      </c>
      <c r="C67" s="612" t="s">
        <v>41</v>
      </c>
      <c r="D67" s="4" t="s">
        <v>57</v>
      </c>
      <c r="E67" s="4" t="s">
        <v>58</v>
      </c>
      <c r="F67" s="4" t="s">
        <v>58</v>
      </c>
      <c r="G67" s="4">
        <v>2014</v>
      </c>
      <c r="H67" s="152">
        <v>51586.56</v>
      </c>
      <c r="I67" s="585" t="s">
        <v>2047</v>
      </c>
      <c r="J67" s="182"/>
      <c r="K67" s="616" t="s">
        <v>951</v>
      </c>
      <c r="L67" s="4" t="s">
        <v>2092</v>
      </c>
      <c r="M67" s="4" t="s">
        <v>2092</v>
      </c>
      <c r="N67" s="4" t="s">
        <v>2092</v>
      </c>
      <c r="O67" s="612"/>
      <c r="P67" s="4" t="s">
        <v>630</v>
      </c>
      <c r="Q67" s="4" t="s">
        <v>630</v>
      </c>
      <c r="R67" s="4" t="s">
        <v>630</v>
      </c>
      <c r="S67" s="4" t="s">
        <v>630</v>
      </c>
      <c r="T67" s="4" t="s">
        <v>630</v>
      </c>
      <c r="U67" s="4" t="s">
        <v>630</v>
      </c>
      <c r="V67" s="5"/>
      <c r="W67" s="5"/>
      <c r="X67" s="5"/>
      <c r="Y67" s="5"/>
    </row>
    <row r="68" spans="1:25" ht="31.5" customHeight="1">
      <c r="A68" s="4">
        <v>8</v>
      </c>
      <c r="B68" s="355" t="s">
        <v>966</v>
      </c>
      <c r="C68" s="612" t="s">
        <v>967</v>
      </c>
      <c r="D68" s="4" t="s">
        <v>70</v>
      </c>
      <c r="E68" s="4" t="s">
        <v>950</v>
      </c>
      <c r="F68" s="4" t="s">
        <v>54</v>
      </c>
      <c r="G68" s="4">
        <v>2001</v>
      </c>
      <c r="H68" s="152">
        <v>158824.69</v>
      </c>
      <c r="I68" s="585" t="s">
        <v>2047</v>
      </c>
      <c r="J68" s="182"/>
      <c r="K68" s="612" t="s">
        <v>956</v>
      </c>
      <c r="L68" s="4"/>
      <c r="M68" s="4"/>
      <c r="N68" s="4"/>
      <c r="O68" s="612"/>
      <c r="P68" s="4" t="s">
        <v>630</v>
      </c>
      <c r="Q68" s="4" t="s">
        <v>630</v>
      </c>
      <c r="R68" s="4" t="s">
        <v>630</v>
      </c>
      <c r="S68" s="4" t="s">
        <v>630</v>
      </c>
      <c r="T68" s="4" t="s">
        <v>630</v>
      </c>
      <c r="U68" s="4" t="s">
        <v>630</v>
      </c>
      <c r="V68" s="5"/>
      <c r="W68" s="5"/>
      <c r="X68" s="5"/>
      <c r="Y68" s="5"/>
    </row>
    <row r="69" spans="1:25" ht="31.5" customHeight="1">
      <c r="A69" s="4">
        <v>9</v>
      </c>
      <c r="B69" s="355" t="s">
        <v>968</v>
      </c>
      <c r="C69" s="612" t="s">
        <v>969</v>
      </c>
      <c r="D69" s="4" t="s">
        <v>70</v>
      </c>
      <c r="E69" s="4" t="s">
        <v>950</v>
      </c>
      <c r="F69" s="4" t="s">
        <v>54</v>
      </c>
      <c r="G69" s="4">
        <v>1997</v>
      </c>
      <c r="H69" s="152">
        <v>146686</v>
      </c>
      <c r="I69" s="585" t="s">
        <v>2047</v>
      </c>
      <c r="J69" s="182"/>
      <c r="K69" s="616" t="s">
        <v>951</v>
      </c>
      <c r="L69" s="4" t="s">
        <v>2092</v>
      </c>
      <c r="M69" s="4" t="s">
        <v>2092</v>
      </c>
      <c r="N69" s="4" t="s">
        <v>2092</v>
      </c>
      <c r="O69" s="612"/>
      <c r="P69" s="4" t="s">
        <v>630</v>
      </c>
      <c r="Q69" s="4" t="s">
        <v>630</v>
      </c>
      <c r="R69" s="4" t="s">
        <v>630</v>
      </c>
      <c r="S69" s="4" t="s">
        <v>630</v>
      </c>
      <c r="T69" s="4" t="s">
        <v>630</v>
      </c>
      <c r="U69" s="4" t="s">
        <v>630</v>
      </c>
      <c r="V69" s="5"/>
      <c r="W69" s="5"/>
      <c r="X69" s="5"/>
      <c r="Y69" s="5"/>
    </row>
    <row r="70" spans="1:25" ht="31.5" customHeight="1">
      <c r="A70" s="831" t="s">
        <v>0</v>
      </c>
      <c r="B70" s="832"/>
      <c r="C70" s="832"/>
      <c r="D70" s="832"/>
      <c r="E70" s="832"/>
      <c r="F70" s="832"/>
      <c r="G70" s="833"/>
      <c r="H70" s="357">
        <f>SUM(H61:H69)</f>
        <v>17269635.45</v>
      </c>
      <c r="I70" s="586"/>
      <c r="J70" s="318"/>
      <c r="K70" s="614"/>
      <c r="L70" s="180"/>
      <c r="M70" s="180"/>
      <c r="N70" s="180"/>
      <c r="O70" s="631"/>
      <c r="P70" s="179"/>
      <c r="Q70" s="179"/>
      <c r="R70" s="179"/>
      <c r="S70" s="179"/>
      <c r="T70" s="179"/>
      <c r="U70" s="179"/>
      <c r="V70" s="179"/>
      <c r="W70" s="179"/>
      <c r="X70" s="179"/>
      <c r="Y70" s="179"/>
    </row>
    <row r="71" spans="1:26" s="7" customFormat="1" ht="31.5" customHeight="1">
      <c r="A71" s="213">
        <v>3</v>
      </c>
      <c r="B71" s="839" t="s">
        <v>67</v>
      </c>
      <c r="C71" s="840"/>
      <c r="D71" s="840"/>
      <c r="E71" s="840"/>
      <c r="F71" s="841"/>
      <c r="G71" s="215"/>
      <c r="H71" s="406"/>
      <c r="I71" s="584"/>
      <c r="J71" s="321"/>
      <c r="K71" s="617"/>
      <c r="L71" s="215"/>
      <c r="M71" s="215"/>
      <c r="N71" s="215"/>
      <c r="O71" s="63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8"/>
    </row>
    <row r="72" spans="1:25" ht="31.5" customHeight="1">
      <c r="A72" s="4">
        <v>1</v>
      </c>
      <c r="B72" s="62" t="s">
        <v>1153</v>
      </c>
      <c r="C72" s="616" t="s">
        <v>782</v>
      </c>
      <c r="D72" s="61" t="s">
        <v>70</v>
      </c>
      <c r="E72" s="61" t="s">
        <v>54</v>
      </c>
      <c r="F72" s="61" t="s">
        <v>54</v>
      </c>
      <c r="G72" s="61">
        <v>1972</v>
      </c>
      <c r="H72" s="756">
        <v>10454000</v>
      </c>
      <c r="I72" s="757" t="s">
        <v>1621</v>
      </c>
      <c r="J72" s="183" t="s">
        <v>1156</v>
      </c>
      <c r="K72" s="616" t="s">
        <v>1157</v>
      </c>
      <c r="L72" s="61" t="s">
        <v>628</v>
      </c>
      <c r="M72" s="61" t="s">
        <v>1158</v>
      </c>
      <c r="N72" s="61" t="s">
        <v>1159</v>
      </c>
      <c r="O72" s="616" t="s">
        <v>54</v>
      </c>
      <c r="P72" s="61" t="s">
        <v>1163</v>
      </c>
      <c r="Q72" s="61" t="s">
        <v>1163</v>
      </c>
      <c r="R72" s="61" t="s">
        <v>629</v>
      </c>
      <c r="S72" s="61" t="s">
        <v>1164</v>
      </c>
      <c r="T72" s="61" t="s">
        <v>1164</v>
      </c>
      <c r="U72" s="61" t="s">
        <v>1165</v>
      </c>
      <c r="V72" s="61">
        <v>1420.95</v>
      </c>
      <c r="W72" s="61">
        <v>3</v>
      </c>
      <c r="X72" s="61" t="s">
        <v>70</v>
      </c>
      <c r="Y72" s="61" t="s">
        <v>70</v>
      </c>
    </row>
    <row r="73" spans="1:25" ht="31.5" customHeight="1">
      <c r="A73" s="4">
        <v>2</v>
      </c>
      <c r="B73" s="14" t="s">
        <v>1154</v>
      </c>
      <c r="C73" s="612" t="s">
        <v>1155</v>
      </c>
      <c r="D73" s="4" t="s">
        <v>70</v>
      </c>
      <c r="E73" s="4" t="s">
        <v>54</v>
      </c>
      <c r="F73" s="4" t="s">
        <v>54</v>
      </c>
      <c r="G73" s="4">
        <v>1995</v>
      </c>
      <c r="H73" s="186">
        <v>144000</v>
      </c>
      <c r="I73" s="757" t="s">
        <v>1621</v>
      </c>
      <c r="J73" s="182" t="s">
        <v>1160</v>
      </c>
      <c r="K73" s="612" t="s">
        <v>1161</v>
      </c>
      <c r="L73" s="4" t="s">
        <v>628</v>
      </c>
      <c r="M73" s="4" t="s">
        <v>818</v>
      </c>
      <c r="N73" s="4" t="s">
        <v>1162</v>
      </c>
      <c r="O73" s="612" t="s">
        <v>54</v>
      </c>
      <c r="P73" s="4" t="s">
        <v>629</v>
      </c>
      <c r="Q73" s="4" t="s">
        <v>629</v>
      </c>
      <c r="R73" s="4" t="s">
        <v>630</v>
      </c>
      <c r="S73" s="4" t="s">
        <v>1166</v>
      </c>
      <c r="T73" s="4" t="s">
        <v>630</v>
      </c>
      <c r="U73" s="4" t="s">
        <v>629</v>
      </c>
      <c r="V73" s="4">
        <v>38.5</v>
      </c>
      <c r="W73" s="4">
        <v>0</v>
      </c>
      <c r="X73" s="4" t="s">
        <v>54</v>
      </c>
      <c r="Y73" s="4" t="s">
        <v>54</v>
      </c>
    </row>
    <row r="74" spans="1:25" ht="31.5" customHeight="1">
      <c r="A74" s="831" t="s">
        <v>0</v>
      </c>
      <c r="B74" s="832"/>
      <c r="C74" s="832"/>
      <c r="D74" s="832"/>
      <c r="E74" s="832"/>
      <c r="F74" s="832"/>
      <c r="G74" s="833"/>
      <c r="H74" s="357">
        <f>SUM(H72:H73)</f>
        <v>10598000</v>
      </c>
      <c r="I74" s="586"/>
      <c r="J74" s="318"/>
      <c r="K74" s="614"/>
      <c r="L74" s="180"/>
      <c r="M74" s="180"/>
      <c r="N74" s="180"/>
      <c r="O74" s="631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1:26" s="7" customFormat="1" ht="31.5" customHeight="1">
      <c r="A75" s="213">
        <v>4</v>
      </c>
      <c r="B75" s="837" t="s">
        <v>600</v>
      </c>
      <c r="C75" s="837"/>
      <c r="D75" s="837"/>
      <c r="E75" s="837"/>
      <c r="F75" s="837"/>
      <c r="G75" s="713"/>
      <c r="H75" s="406"/>
      <c r="I75" s="584"/>
      <c r="J75" s="321"/>
      <c r="K75" s="617"/>
      <c r="L75" s="215"/>
      <c r="M75" s="215"/>
      <c r="N75" s="215"/>
      <c r="O75" s="63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8"/>
    </row>
    <row r="76" spans="1:25" ht="31.5" customHeight="1">
      <c r="A76" s="61">
        <v>1</v>
      </c>
      <c r="B76" s="62" t="s">
        <v>1188</v>
      </c>
      <c r="C76" s="616" t="s">
        <v>782</v>
      </c>
      <c r="D76" s="61" t="s">
        <v>70</v>
      </c>
      <c r="E76" s="61" t="s">
        <v>54</v>
      </c>
      <c r="F76" s="61" t="s">
        <v>54</v>
      </c>
      <c r="G76" s="61">
        <v>1976</v>
      </c>
      <c r="H76" s="756">
        <v>11267000</v>
      </c>
      <c r="I76" s="757" t="s">
        <v>1621</v>
      </c>
      <c r="J76" s="226" t="s">
        <v>1206</v>
      </c>
      <c r="K76" s="618" t="s">
        <v>1207</v>
      </c>
      <c r="L76" s="227" t="s">
        <v>1208</v>
      </c>
      <c r="M76" s="227" t="s">
        <v>1209</v>
      </c>
      <c r="N76" s="227" t="s">
        <v>1210</v>
      </c>
      <c r="O76" s="616" t="s">
        <v>1222</v>
      </c>
      <c r="P76" s="61" t="s">
        <v>1223</v>
      </c>
      <c r="Q76" s="61" t="s">
        <v>1166</v>
      </c>
      <c r="R76" s="61" t="s">
        <v>1164</v>
      </c>
      <c r="S76" s="61" t="s">
        <v>1165</v>
      </c>
      <c r="T76" s="61"/>
      <c r="U76" s="61" t="s">
        <v>1166</v>
      </c>
      <c r="V76" s="294">
        <v>1531.5</v>
      </c>
      <c r="W76" s="294">
        <v>3</v>
      </c>
      <c r="X76" s="294" t="s">
        <v>54</v>
      </c>
      <c r="Y76" s="294" t="s">
        <v>70</v>
      </c>
    </row>
    <row r="77" spans="1:25" ht="31.5" customHeight="1">
      <c r="A77" s="4">
        <v>2</v>
      </c>
      <c r="B77" s="14" t="s">
        <v>1189</v>
      </c>
      <c r="C77" s="616" t="s">
        <v>782</v>
      </c>
      <c r="D77" s="61" t="s">
        <v>70</v>
      </c>
      <c r="E77" s="61" t="s">
        <v>54</v>
      </c>
      <c r="F77" s="61" t="s">
        <v>54</v>
      </c>
      <c r="G77" s="61">
        <v>1976</v>
      </c>
      <c r="H77" s="756">
        <v>11267000</v>
      </c>
      <c r="I77" s="757" t="s">
        <v>1621</v>
      </c>
      <c r="J77" s="228" t="s">
        <v>1206</v>
      </c>
      <c r="K77" s="619" t="s">
        <v>1211</v>
      </c>
      <c r="L77" s="229" t="s">
        <v>1208</v>
      </c>
      <c r="M77" s="229" t="s">
        <v>1209</v>
      </c>
      <c r="N77" s="229" t="s">
        <v>1210</v>
      </c>
      <c r="O77" s="616" t="s">
        <v>1222</v>
      </c>
      <c r="P77" s="61" t="s">
        <v>1223</v>
      </c>
      <c r="Q77" s="61" t="s">
        <v>1166</v>
      </c>
      <c r="R77" s="61" t="s">
        <v>1164</v>
      </c>
      <c r="S77" s="61" t="s">
        <v>1165</v>
      </c>
      <c r="T77" s="4"/>
      <c r="U77" s="61" t="s">
        <v>1166</v>
      </c>
      <c r="V77" s="5">
        <v>1531.5</v>
      </c>
      <c r="W77" s="5">
        <v>3</v>
      </c>
      <c r="X77" s="5" t="s">
        <v>54</v>
      </c>
      <c r="Y77" s="5" t="s">
        <v>54</v>
      </c>
    </row>
    <row r="78" spans="1:25" ht="31.5" customHeight="1">
      <c r="A78" s="4">
        <v>3</v>
      </c>
      <c r="B78" s="14" t="s">
        <v>1190</v>
      </c>
      <c r="C78" s="616" t="s">
        <v>782</v>
      </c>
      <c r="D78" s="61" t="s">
        <v>70</v>
      </c>
      <c r="E78" s="61" t="s">
        <v>54</v>
      </c>
      <c r="F78" s="61" t="s">
        <v>70</v>
      </c>
      <c r="G78" s="61">
        <v>1965</v>
      </c>
      <c r="H78" s="186">
        <v>11351000</v>
      </c>
      <c r="I78" s="757" t="s">
        <v>1621</v>
      </c>
      <c r="J78" s="230" t="s">
        <v>1206</v>
      </c>
      <c r="K78" s="620" t="s">
        <v>1211</v>
      </c>
      <c r="L78" s="231" t="s">
        <v>1212</v>
      </c>
      <c r="M78" s="231" t="s">
        <v>1213</v>
      </c>
      <c r="N78" s="231" t="s">
        <v>1214</v>
      </c>
      <c r="O78" s="612" t="s">
        <v>1224</v>
      </c>
      <c r="P78" s="61" t="s">
        <v>1223</v>
      </c>
      <c r="Q78" s="61" t="s">
        <v>1166</v>
      </c>
      <c r="R78" s="61" t="s">
        <v>1164</v>
      </c>
      <c r="S78" s="61" t="s">
        <v>1165</v>
      </c>
      <c r="T78" s="4"/>
      <c r="U78" s="61" t="s">
        <v>1166</v>
      </c>
      <c r="V78" s="5">
        <v>1543</v>
      </c>
      <c r="W78" s="5">
        <v>2</v>
      </c>
      <c r="X78" s="5" t="s">
        <v>70</v>
      </c>
      <c r="Y78" s="5" t="s">
        <v>70</v>
      </c>
    </row>
    <row r="79" spans="1:25" ht="31.5" customHeight="1">
      <c r="A79" s="4">
        <v>4</v>
      </c>
      <c r="B79" s="14" t="s">
        <v>1191</v>
      </c>
      <c r="C79" s="612" t="s">
        <v>1192</v>
      </c>
      <c r="D79" s="4" t="s">
        <v>70</v>
      </c>
      <c r="E79" s="4" t="s">
        <v>950</v>
      </c>
      <c r="F79" s="4" t="s">
        <v>54</v>
      </c>
      <c r="G79" s="4">
        <v>1975</v>
      </c>
      <c r="H79" s="186">
        <v>7798000</v>
      </c>
      <c r="I79" s="757" t="s">
        <v>1621</v>
      </c>
      <c r="J79" s="228" t="s">
        <v>1206</v>
      </c>
      <c r="K79" s="619" t="s">
        <v>1211</v>
      </c>
      <c r="L79" s="229" t="s">
        <v>1208</v>
      </c>
      <c r="M79" s="229" t="s">
        <v>1209</v>
      </c>
      <c r="N79" s="229" t="s">
        <v>1210</v>
      </c>
      <c r="O79" s="612" t="s">
        <v>1222</v>
      </c>
      <c r="P79" s="61" t="s">
        <v>1223</v>
      </c>
      <c r="Q79" s="61" t="s">
        <v>1166</v>
      </c>
      <c r="R79" s="61" t="s">
        <v>1164</v>
      </c>
      <c r="S79" s="61" t="s">
        <v>1165</v>
      </c>
      <c r="T79" s="4"/>
      <c r="U79" s="61" t="s">
        <v>1166</v>
      </c>
      <c r="V79" s="5">
        <v>1060</v>
      </c>
      <c r="W79" s="5">
        <v>2</v>
      </c>
      <c r="X79" s="5" t="s">
        <v>70</v>
      </c>
      <c r="Y79" s="5" t="s">
        <v>54</v>
      </c>
    </row>
    <row r="80" spans="1:25" ht="31.5" customHeight="1">
      <c r="A80" s="4">
        <v>5</v>
      </c>
      <c r="B80" s="14" t="s">
        <v>1193</v>
      </c>
      <c r="C80" s="612" t="s">
        <v>800</v>
      </c>
      <c r="D80" s="4" t="s">
        <v>70</v>
      </c>
      <c r="E80" s="4" t="s">
        <v>54</v>
      </c>
      <c r="F80" s="4" t="s">
        <v>54</v>
      </c>
      <c r="G80" s="4">
        <v>1976</v>
      </c>
      <c r="H80" s="186">
        <v>6593000</v>
      </c>
      <c r="I80" s="757" t="s">
        <v>1621</v>
      </c>
      <c r="J80" s="230" t="s">
        <v>1206</v>
      </c>
      <c r="K80" s="620" t="s">
        <v>1211</v>
      </c>
      <c r="L80" s="231" t="s">
        <v>1208</v>
      </c>
      <c r="M80" s="231" t="s">
        <v>1209</v>
      </c>
      <c r="N80" s="231" t="s">
        <v>1210</v>
      </c>
      <c r="O80" s="612"/>
      <c r="P80" s="61" t="s">
        <v>1223</v>
      </c>
      <c r="Q80" s="61" t="s">
        <v>1166</v>
      </c>
      <c r="R80" s="61" t="s">
        <v>1164</v>
      </c>
      <c r="S80" s="4" t="s">
        <v>1166</v>
      </c>
      <c r="T80" s="4"/>
      <c r="U80" s="61" t="s">
        <v>1166</v>
      </c>
      <c r="V80" s="5">
        <v>680</v>
      </c>
      <c r="W80" s="5">
        <v>2</v>
      </c>
      <c r="X80" s="5" t="s">
        <v>54</v>
      </c>
      <c r="Y80" s="5" t="s">
        <v>54</v>
      </c>
    </row>
    <row r="81" spans="1:25" ht="31.5" customHeight="1">
      <c r="A81" s="4">
        <v>6</v>
      </c>
      <c r="B81" s="14" t="s">
        <v>1194</v>
      </c>
      <c r="C81" s="612" t="s">
        <v>1195</v>
      </c>
      <c r="D81" s="4" t="s">
        <v>70</v>
      </c>
      <c r="E81" s="4" t="s">
        <v>54</v>
      </c>
      <c r="F81" s="4" t="s">
        <v>54</v>
      </c>
      <c r="G81" s="4">
        <v>1984</v>
      </c>
      <c r="H81" s="186">
        <v>161000</v>
      </c>
      <c r="I81" s="757" t="s">
        <v>1621</v>
      </c>
      <c r="J81" s="228" t="s">
        <v>1206</v>
      </c>
      <c r="K81" s="619" t="s">
        <v>1211</v>
      </c>
      <c r="L81" s="229" t="s">
        <v>631</v>
      </c>
      <c r="M81" s="229" t="s">
        <v>1215</v>
      </c>
      <c r="N81" s="229" t="s">
        <v>1216</v>
      </c>
      <c r="O81" s="612"/>
      <c r="P81" s="4" t="s">
        <v>629</v>
      </c>
      <c r="Q81" s="61" t="s">
        <v>1166</v>
      </c>
      <c r="R81" s="61" t="s">
        <v>1164</v>
      </c>
      <c r="S81" s="61" t="s">
        <v>1164</v>
      </c>
      <c r="T81" s="4"/>
      <c r="U81" s="4" t="s">
        <v>1225</v>
      </c>
      <c r="V81" s="5">
        <v>23.5</v>
      </c>
      <c r="W81" s="5">
        <v>1</v>
      </c>
      <c r="X81" s="5" t="s">
        <v>54</v>
      </c>
      <c r="Y81" s="5" t="s">
        <v>54</v>
      </c>
    </row>
    <row r="82" spans="1:25" ht="31.5" customHeight="1">
      <c r="A82" s="4">
        <v>7</v>
      </c>
      <c r="B82" s="14" t="s">
        <v>1196</v>
      </c>
      <c r="C82" s="612"/>
      <c r="D82" s="4" t="s">
        <v>70</v>
      </c>
      <c r="E82" s="4" t="s">
        <v>54</v>
      </c>
      <c r="F82" s="4" t="s">
        <v>54</v>
      </c>
      <c r="G82" s="4">
        <v>2012</v>
      </c>
      <c r="H82" s="186">
        <v>969000</v>
      </c>
      <c r="I82" s="757" t="s">
        <v>1621</v>
      </c>
      <c r="J82" s="230" t="s">
        <v>1206</v>
      </c>
      <c r="K82" s="620" t="s">
        <v>1211</v>
      </c>
      <c r="L82" s="231" t="s">
        <v>839</v>
      </c>
      <c r="M82" s="231" t="s">
        <v>53</v>
      </c>
      <c r="N82" s="231" t="s">
        <v>1217</v>
      </c>
      <c r="O82" s="612"/>
      <c r="P82" s="61" t="s">
        <v>1223</v>
      </c>
      <c r="Q82" s="61" t="s">
        <v>1166</v>
      </c>
      <c r="R82" s="4" t="s">
        <v>1225</v>
      </c>
      <c r="S82" s="4" t="s">
        <v>1225</v>
      </c>
      <c r="T82" s="4"/>
      <c r="U82" s="4" t="s">
        <v>1225</v>
      </c>
      <c r="V82" s="5">
        <v>250</v>
      </c>
      <c r="W82" s="5">
        <v>1</v>
      </c>
      <c r="X82" s="5" t="s">
        <v>54</v>
      </c>
      <c r="Y82" s="5" t="s">
        <v>54</v>
      </c>
    </row>
    <row r="83" spans="1:25" ht="31.5" customHeight="1">
      <c r="A83" s="4">
        <v>8</v>
      </c>
      <c r="B83" s="14" t="s">
        <v>1197</v>
      </c>
      <c r="C83" s="612"/>
      <c r="D83" s="4" t="s">
        <v>70</v>
      </c>
      <c r="E83" s="4" t="s">
        <v>54</v>
      </c>
      <c r="F83" s="4" t="s">
        <v>54</v>
      </c>
      <c r="G83" s="4">
        <v>1965</v>
      </c>
      <c r="H83" s="186">
        <v>28884.27</v>
      </c>
      <c r="I83" s="587" t="s">
        <v>2047</v>
      </c>
      <c r="J83" s="228"/>
      <c r="K83" s="619" t="s">
        <v>1211</v>
      </c>
      <c r="L83" s="229" t="s">
        <v>1218</v>
      </c>
      <c r="M83" s="229" t="s">
        <v>53</v>
      </c>
      <c r="N83" s="229"/>
      <c r="O83" s="612"/>
      <c r="P83" s="61" t="s">
        <v>1223</v>
      </c>
      <c r="Q83" s="61" t="s">
        <v>1166</v>
      </c>
      <c r="R83" s="4"/>
      <c r="S83" s="4"/>
      <c r="T83" s="4"/>
      <c r="U83" s="4"/>
      <c r="V83" s="5"/>
      <c r="W83" s="5"/>
      <c r="X83" s="5"/>
      <c r="Y83" s="5"/>
    </row>
    <row r="84" spans="1:25" ht="31.5" customHeight="1">
      <c r="A84" s="4">
        <v>9</v>
      </c>
      <c r="B84" s="14" t="s">
        <v>1198</v>
      </c>
      <c r="C84" s="612"/>
      <c r="D84" s="4" t="s">
        <v>70</v>
      </c>
      <c r="E84" s="4" t="s">
        <v>54</v>
      </c>
      <c r="F84" s="4" t="s">
        <v>54</v>
      </c>
      <c r="G84" s="4">
        <v>1976</v>
      </c>
      <c r="H84" s="186">
        <v>624749.65</v>
      </c>
      <c r="I84" s="587" t="s">
        <v>2047</v>
      </c>
      <c r="J84" s="230"/>
      <c r="K84" s="620" t="s">
        <v>1211</v>
      </c>
      <c r="L84" s="231" t="s">
        <v>1219</v>
      </c>
      <c r="M84" s="231" t="s">
        <v>1215</v>
      </c>
      <c r="N84" s="231"/>
      <c r="O84" s="612"/>
      <c r="P84" s="4" t="s">
        <v>2092</v>
      </c>
      <c r="Q84" s="4" t="s">
        <v>2092</v>
      </c>
      <c r="R84" s="4" t="s">
        <v>2092</v>
      </c>
      <c r="S84" s="4" t="s">
        <v>2092</v>
      </c>
      <c r="T84" s="4" t="s">
        <v>2092</v>
      </c>
      <c r="U84" s="4" t="s">
        <v>2092</v>
      </c>
      <c r="V84" s="4" t="s">
        <v>2092</v>
      </c>
      <c r="W84" s="4" t="s">
        <v>2092</v>
      </c>
      <c r="X84" s="4" t="s">
        <v>2092</v>
      </c>
      <c r="Y84" s="4" t="s">
        <v>2092</v>
      </c>
    </row>
    <row r="85" spans="1:25" ht="31.5" customHeight="1">
      <c r="A85" s="4">
        <v>10</v>
      </c>
      <c r="B85" s="14" t="s">
        <v>1199</v>
      </c>
      <c r="C85" s="612"/>
      <c r="D85" s="4" t="s">
        <v>70</v>
      </c>
      <c r="E85" s="4" t="s">
        <v>54</v>
      </c>
      <c r="F85" s="4" t="s">
        <v>54</v>
      </c>
      <c r="G85" s="4">
        <v>1985</v>
      </c>
      <c r="H85" s="186">
        <v>15010.61</v>
      </c>
      <c r="I85" s="587" t="s">
        <v>2047</v>
      </c>
      <c r="J85" s="228"/>
      <c r="K85" s="619" t="s">
        <v>1211</v>
      </c>
      <c r="L85" s="4" t="s">
        <v>2092</v>
      </c>
      <c r="M85" s="4" t="s">
        <v>2092</v>
      </c>
      <c r="N85" s="4" t="s">
        <v>2092</v>
      </c>
      <c r="O85" s="612"/>
      <c r="P85" s="4" t="s">
        <v>2092</v>
      </c>
      <c r="Q85" s="4" t="s">
        <v>2092</v>
      </c>
      <c r="R85" s="4" t="s">
        <v>2092</v>
      </c>
      <c r="S85" s="4" t="s">
        <v>2092</v>
      </c>
      <c r="T85" s="4" t="s">
        <v>2092</v>
      </c>
      <c r="U85" s="4" t="s">
        <v>2092</v>
      </c>
      <c r="V85" s="4" t="s">
        <v>2092</v>
      </c>
      <c r="W85" s="4" t="s">
        <v>2092</v>
      </c>
      <c r="X85" s="4" t="s">
        <v>2092</v>
      </c>
      <c r="Y85" s="4" t="s">
        <v>2092</v>
      </c>
    </row>
    <row r="86" spans="1:25" ht="31.5" customHeight="1">
      <c r="A86" s="4">
        <v>11</v>
      </c>
      <c r="B86" s="14" t="s">
        <v>1200</v>
      </c>
      <c r="C86" s="612"/>
      <c r="D86" s="4" t="s">
        <v>70</v>
      </c>
      <c r="E86" s="4" t="s">
        <v>54</v>
      </c>
      <c r="F86" s="4" t="s">
        <v>54</v>
      </c>
      <c r="G86" s="4">
        <v>2012</v>
      </c>
      <c r="H86" s="186">
        <v>65000</v>
      </c>
      <c r="I86" s="587" t="s">
        <v>2047</v>
      </c>
      <c r="J86" s="230"/>
      <c r="K86" s="620" t="s">
        <v>1211</v>
      </c>
      <c r="L86" s="4" t="s">
        <v>2092</v>
      </c>
      <c r="M86" s="4" t="s">
        <v>2092</v>
      </c>
      <c r="N86" s="4" t="s">
        <v>2092</v>
      </c>
      <c r="O86" s="612"/>
      <c r="P86" s="4" t="s">
        <v>2092</v>
      </c>
      <c r="Q86" s="4" t="s">
        <v>2092</v>
      </c>
      <c r="R86" s="4" t="s">
        <v>2092</v>
      </c>
      <c r="S86" s="4" t="s">
        <v>2092</v>
      </c>
      <c r="T86" s="4" t="s">
        <v>2092</v>
      </c>
      <c r="U86" s="4" t="s">
        <v>2092</v>
      </c>
      <c r="V86" s="4" t="s">
        <v>2092</v>
      </c>
      <c r="W86" s="4" t="s">
        <v>2092</v>
      </c>
      <c r="X86" s="4" t="s">
        <v>2092</v>
      </c>
      <c r="Y86" s="4" t="s">
        <v>2092</v>
      </c>
    </row>
    <row r="87" spans="1:25" ht="31.5" customHeight="1">
      <c r="A87" s="4">
        <v>12</v>
      </c>
      <c r="B87" s="14" t="s">
        <v>1201</v>
      </c>
      <c r="C87" s="612"/>
      <c r="D87" s="4" t="s">
        <v>70</v>
      </c>
      <c r="E87" s="4" t="s">
        <v>54</v>
      </c>
      <c r="F87" s="4" t="s">
        <v>54</v>
      </c>
      <c r="G87" s="4">
        <v>2016</v>
      </c>
      <c r="H87" s="186">
        <v>70110</v>
      </c>
      <c r="I87" s="587" t="s">
        <v>2047</v>
      </c>
      <c r="J87" s="228"/>
      <c r="K87" s="619" t="s">
        <v>1211</v>
      </c>
      <c r="L87" s="4" t="s">
        <v>2092</v>
      </c>
      <c r="M87" s="4" t="s">
        <v>2092</v>
      </c>
      <c r="N87" s="4" t="s">
        <v>2092</v>
      </c>
      <c r="O87" s="612"/>
      <c r="P87" s="4" t="s">
        <v>2092</v>
      </c>
      <c r="Q87" s="4" t="s">
        <v>2092</v>
      </c>
      <c r="R87" s="4" t="s">
        <v>2092</v>
      </c>
      <c r="S87" s="4" t="s">
        <v>2092</v>
      </c>
      <c r="T87" s="4" t="s">
        <v>2092</v>
      </c>
      <c r="U87" s="4" t="s">
        <v>2092</v>
      </c>
      <c r="V87" s="4" t="s">
        <v>2092</v>
      </c>
      <c r="W87" s="4" t="s">
        <v>2092</v>
      </c>
      <c r="X87" s="4" t="s">
        <v>2092</v>
      </c>
      <c r="Y87" s="4" t="s">
        <v>2092</v>
      </c>
    </row>
    <row r="88" spans="1:25" ht="31.5" customHeight="1">
      <c r="A88" s="4">
        <v>13</v>
      </c>
      <c r="B88" s="14" t="s">
        <v>1202</v>
      </c>
      <c r="C88" s="612"/>
      <c r="D88" s="4" t="s">
        <v>70</v>
      </c>
      <c r="E88" s="4" t="s">
        <v>54</v>
      </c>
      <c r="F88" s="4" t="s">
        <v>54</v>
      </c>
      <c r="G88" s="4">
        <v>1984</v>
      </c>
      <c r="H88" s="186">
        <v>25543.12</v>
      </c>
      <c r="I88" s="587" t="s">
        <v>2047</v>
      </c>
      <c r="J88" s="230"/>
      <c r="K88" s="620" t="s">
        <v>1211</v>
      </c>
      <c r="L88" s="231" t="s">
        <v>1220</v>
      </c>
      <c r="M88" s="231" t="s">
        <v>53</v>
      </c>
      <c r="N88" s="231" t="s">
        <v>1221</v>
      </c>
      <c r="O88" s="612"/>
      <c r="P88" s="4" t="s">
        <v>2092</v>
      </c>
      <c r="Q88" s="4" t="s">
        <v>2092</v>
      </c>
      <c r="R88" s="4" t="s">
        <v>2092</v>
      </c>
      <c r="S88" s="4" t="s">
        <v>2092</v>
      </c>
      <c r="T88" s="4" t="s">
        <v>2092</v>
      </c>
      <c r="U88" s="4" t="s">
        <v>2092</v>
      </c>
      <c r="V88" s="4" t="s">
        <v>2092</v>
      </c>
      <c r="W88" s="4" t="s">
        <v>2092</v>
      </c>
      <c r="X88" s="4" t="s">
        <v>2092</v>
      </c>
      <c r="Y88" s="4" t="s">
        <v>2092</v>
      </c>
    </row>
    <row r="89" spans="1:25" ht="31.5" customHeight="1">
      <c r="A89" s="4">
        <v>14</v>
      </c>
      <c r="B89" s="14" t="s">
        <v>1203</v>
      </c>
      <c r="C89" s="612"/>
      <c r="D89" s="4" t="s">
        <v>70</v>
      </c>
      <c r="E89" s="4" t="s">
        <v>54</v>
      </c>
      <c r="F89" s="4" t="s">
        <v>54</v>
      </c>
      <c r="G89" s="4">
        <v>1984</v>
      </c>
      <c r="H89" s="186">
        <v>18867.87</v>
      </c>
      <c r="I89" s="587" t="s">
        <v>2047</v>
      </c>
      <c r="J89" s="228"/>
      <c r="K89" s="619" t="s">
        <v>1211</v>
      </c>
      <c r="L89" s="4" t="s">
        <v>2092</v>
      </c>
      <c r="M89" s="4" t="s">
        <v>2092</v>
      </c>
      <c r="N89" s="4" t="s">
        <v>2092</v>
      </c>
      <c r="O89" s="612"/>
      <c r="P89" s="4" t="s">
        <v>2092</v>
      </c>
      <c r="Q89" s="4" t="s">
        <v>2092</v>
      </c>
      <c r="R89" s="4" t="s">
        <v>2092</v>
      </c>
      <c r="S89" s="4" t="s">
        <v>2092</v>
      </c>
      <c r="T89" s="4" t="s">
        <v>2092</v>
      </c>
      <c r="U89" s="4" t="s">
        <v>2092</v>
      </c>
      <c r="V89" s="4" t="s">
        <v>2092</v>
      </c>
      <c r="W89" s="4" t="s">
        <v>2092</v>
      </c>
      <c r="X89" s="4" t="s">
        <v>2092</v>
      </c>
      <c r="Y89" s="4" t="s">
        <v>2092</v>
      </c>
    </row>
    <row r="90" spans="1:25" ht="31.5" customHeight="1">
      <c r="A90" s="4">
        <v>15</v>
      </c>
      <c r="B90" s="14" t="s">
        <v>1204</v>
      </c>
      <c r="C90" s="612"/>
      <c r="D90" s="4" t="s">
        <v>70</v>
      </c>
      <c r="E90" s="4" t="s">
        <v>54</v>
      </c>
      <c r="F90" s="4" t="s">
        <v>54</v>
      </c>
      <c r="G90" s="4">
        <v>1995</v>
      </c>
      <c r="H90" s="186">
        <v>4600</v>
      </c>
      <c r="I90" s="587" t="s">
        <v>2047</v>
      </c>
      <c r="J90" s="230"/>
      <c r="K90" s="620" t="s">
        <v>1211</v>
      </c>
      <c r="L90" s="4" t="s">
        <v>2092</v>
      </c>
      <c r="M90" s="4" t="s">
        <v>2092</v>
      </c>
      <c r="N90" s="4" t="s">
        <v>2092</v>
      </c>
      <c r="O90" s="612"/>
      <c r="P90" s="4" t="s">
        <v>2092</v>
      </c>
      <c r="Q90" s="4" t="s">
        <v>2092</v>
      </c>
      <c r="R90" s="4" t="s">
        <v>2092</v>
      </c>
      <c r="S90" s="4" t="s">
        <v>2092</v>
      </c>
      <c r="T90" s="4" t="s">
        <v>2092</v>
      </c>
      <c r="U90" s="4" t="s">
        <v>2092</v>
      </c>
      <c r="V90" s="4" t="s">
        <v>2092</v>
      </c>
      <c r="W90" s="4" t="s">
        <v>2092</v>
      </c>
      <c r="X90" s="4" t="s">
        <v>2092</v>
      </c>
      <c r="Y90" s="4" t="s">
        <v>2092</v>
      </c>
    </row>
    <row r="91" spans="1:25" ht="31.5" customHeight="1">
      <c r="A91" s="4">
        <v>16</v>
      </c>
      <c r="B91" s="14" t="s">
        <v>1205</v>
      </c>
      <c r="C91" s="612"/>
      <c r="D91" s="4" t="s">
        <v>70</v>
      </c>
      <c r="E91" s="4" t="s">
        <v>54</v>
      </c>
      <c r="F91" s="4" t="s">
        <v>54</v>
      </c>
      <c r="G91" s="4">
        <v>1994</v>
      </c>
      <c r="H91" s="186">
        <v>3351.24</v>
      </c>
      <c r="I91" s="587" t="s">
        <v>2047</v>
      </c>
      <c r="J91" s="228"/>
      <c r="K91" s="619" t="s">
        <v>1211</v>
      </c>
      <c r="L91" s="4" t="s">
        <v>2092</v>
      </c>
      <c r="M91" s="4" t="s">
        <v>2092</v>
      </c>
      <c r="N91" s="4" t="s">
        <v>2092</v>
      </c>
      <c r="O91" s="612"/>
      <c r="P91" s="4" t="s">
        <v>2092</v>
      </c>
      <c r="Q91" s="4" t="s">
        <v>2092</v>
      </c>
      <c r="R91" s="4" t="s">
        <v>2092</v>
      </c>
      <c r="S91" s="4" t="s">
        <v>2092</v>
      </c>
      <c r="T91" s="4" t="s">
        <v>2092</v>
      </c>
      <c r="U91" s="4" t="s">
        <v>2092</v>
      </c>
      <c r="V91" s="4" t="s">
        <v>2092</v>
      </c>
      <c r="W91" s="4" t="s">
        <v>2092</v>
      </c>
      <c r="X91" s="4" t="s">
        <v>2092</v>
      </c>
      <c r="Y91" s="4" t="s">
        <v>2092</v>
      </c>
    </row>
    <row r="92" spans="1:25" ht="31.5" customHeight="1">
      <c r="A92" s="831" t="s">
        <v>0</v>
      </c>
      <c r="B92" s="832"/>
      <c r="C92" s="832"/>
      <c r="D92" s="832"/>
      <c r="E92" s="832"/>
      <c r="F92" s="832"/>
      <c r="G92" s="833"/>
      <c r="H92" s="357">
        <f>SUM(H76:H91)</f>
        <v>50262116.76</v>
      </c>
      <c r="I92" s="586"/>
      <c r="J92" s="318"/>
      <c r="K92" s="614"/>
      <c r="L92" s="180"/>
      <c r="M92" s="180"/>
      <c r="N92" s="180"/>
      <c r="O92" s="631"/>
      <c r="P92" s="179"/>
      <c r="Q92" s="179"/>
      <c r="R92" s="179"/>
      <c r="S92" s="179"/>
      <c r="T92" s="179"/>
      <c r="U92" s="179"/>
      <c r="V92" s="179"/>
      <c r="W92" s="179"/>
      <c r="X92" s="179"/>
      <c r="Y92" s="179"/>
    </row>
    <row r="93" spans="1:25" ht="31.5" customHeight="1">
      <c r="A93" s="184">
        <v>5</v>
      </c>
      <c r="B93" s="499" t="s">
        <v>87</v>
      </c>
      <c r="C93" s="769"/>
      <c r="D93" s="184"/>
      <c r="E93" s="184"/>
      <c r="F93" s="184"/>
      <c r="G93" s="188"/>
      <c r="H93" s="406"/>
      <c r="I93" s="584"/>
      <c r="J93" s="319"/>
      <c r="K93" s="615"/>
      <c r="L93" s="185"/>
      <c r="M93" s="185"/>
      <c r="N93" s="185"/>
      <c r="O93" s="632"/>
      <c r="P93" s="189"/>
      <c r="Q93" s="189"/>
      <c r="R93" s="189"/>
      <c r="S93" s="189"/>
      <c r="T93" s="189"/>
      <c r="U93" s="189"/>
      <c r="V93" s="189"/>
      <c r="W93" s="189"/>
      <c r="X93" s="189"/>
      <c r="Y93" s="189"/>
    </row>
    <row r="94" spans="1:25" ht="31.5" customHeight="1">
      <c r="A94" s="61">
        <v>1</v>
      </c>
      <c r="B94" s="62" t="s">
        <v>1239</v>
      </c>
      <c r="C94" s="616" t="s">
        <v>1240</v>
      </c>
      <c r="D94" s="61" t="s">
        <v>57</v>
      </c>
      <c r="E94" s="61" t="s">
        <v>58</v>
      </c>
      <c r="F94" s="61" t="s">
        <v>57</v>
      </c>
      <c r="G94" s="61">
        <v>1890</v>
      </c>
      <c r="H94" s="186">
        <v>2792000</v>
      </c>
      <c r="I94" s="461" t="s">
        <v>1621</v>
      </c>
      <c r="J94" s="183" t="s">
        <v>1241</v>
      </c>
      <c r="K94" s="616" t="s">
        <v>1242</v>
      </c>
      <c r="L94" s="61" t="s">
        <v>1243</v>
      </c>
      <c r="M94" s="61"/>
      <c r="N94" s="61" t="s">
        <v>1244</v>
      </c>
      <c r="O94" s="616"/>
      <c r="P94" s="61" t="s">
        <v>1164</v>
      </c>
      <c r="Q94" s="61" t="s">
        <v>1245</v>
      </c>
      <c r="R94" s="61" t="s">
        <v>1245</v>
      </c>
      <c r="S94" s="61" t="s">
        <v>1245</v>
      </c>
      <c r="T94" s="61" t="s">
        <v>1246</v>
      </c>
      <c r="U94" s="61" t="s">
        <v>1245</v>
      </c>
      <c r="V94" s="294">
        <v>509</v>
      </c>
      <c r="W94" s="294" t="s">
        <v>1247</v>
      </c>
      <c r="X94" s="294" t="s">
        <v>1248</v>
      </c>
      <c r="Y94" s="294" t="s">
        <v>54</v>
      </c>
    </row>
    <row r="95" spans="1:25" ht="31.5" customHeight="1">
      <c r="A95" s="831" t="s">
        <v>0</v>
      </c>
      <c r="B95" s="832"/>
      <c r="C95" s="832"/>
      <c r="D95" s="832"/>
      <c r="E95" s="832"/>
      <c r="F95" s="832"/>
      <c r="G95" s="833"/>
      <c r="H95" s="357">
        <f>SUM(H94)</f>
        <v>2792000</v>
      </c>
      <c r="I95" s="588"/>
      <c r="J95" s="318"/>
      <c r="K95" s="614"/>
      <c r="L95" s="180"/>
      <c r="M95" s="180"/>
      <c r="N95" s="180"/>
      <c r="O95" s="631"/>
      <c r="P95" s="179"/>
      <c r="Q95" s="179"/>
      <c r="R95" s="179"/>
      <c r="S95" s="179"/>
      <c r="T95" s="179"/>
      <c r="U95" s="179"/>
      <c r="V95" s="179"/>
      <c r="W95" s="179"/>
      <c r="X95" s="179"/>
      <c r="Y95" s="179"/>
    </row>
    <row r="96" spans="1:25" ht="31.5" customHeight="1">
      <c r="A96" s="184">
        <v>6</v>
      </c>
      <c r="B96" s="499" t="s">
        <v>88</v>
      </c>
      <c r="C96" s="770"/>
      <c r="D96" s="188"/>
      <c r="E96" s="188"/>
      <c r="F96" s="188"/>
      <c r="G96" s="188"/>
      <c r="H96" s="406"/>
      <c r="I96" s="584"/>
      <c r="J96" s="319"/>
      <c r="K96" s="615"/>
      <c r="L96" s="185"/>
      <c r="M96" s="185"/>
      <c r="N96" s="185"/>
      <c r="O96" s="632"/>
      <c r="P96" s="189"/>
      <c r="Q96" s="189"/>
      <c r="R96" s="189"/>
      <c r="S96" s="189"/>
      <c r="T96" s="189"/>
      <c r="U96" s="189"/>
      <c r="V96" s="189"/>
      <c r="W96" s="189"/>
      <c r="X96" s="189"/>
      <c r="Y96" s="189"/>
    </row>
    <row r="97" spans="1:25" ht="38.25" customHeight="1">
      <c r="A97" s="4">
        <v>1</v>
      </c>
      <c r="B97" s="62" t="s">
        <v>1253</v>
      </c>
      <c r="C97" s="616" t="s">
        <v>1254</v>
      </c>
      <c r="D97" s="61" t="s">
        <v>70</v>
      </c>
      <c r="E97" s="61" t="s">
        <v>54</v>
      </c>
      <c r="F97" s="61" t="s">
        <v>54</v>
      </c>
      <c r="G97" s="61">
        <v>1926</v>
      </c>
      <c r="H97" s="758">
        <v>3400000</v>
      </c>
      <c r="I97" s="759" t="s">
        <v>1621</v>
      </c>
      <c r="J97" s="183" t="s">
        <v>1255</v>
      </c>
      <c r="K97" s="616" t="s">
        <v>528</v>
      </c>
      <c r="L97" s="61" t="s">
        <v>628</v>
      </c>
      <c r="M97" s="61" t="s">
        <v>785</v>
      </c>
      <c r="N97" s="61" t="s">
        <v>1256</v>
      </c>
      <c r="O97" s="616"/>
      <c r="P97" s="61" t="s">
        <v>1163</v>
      </c>
      <c r="Q97" s="61" t="s">
        <v>629</v>
      </c>
      <c r="R97" s="61" t="s">
        <v>629</v>
      </c>
      <c r="S97" s="61" t="s">
        <v>629</v>
      </c>
      <c r="T97" s="61" t="s">
        <v>630</v>
      </c>
      <c r="U97" s="61" t="s">
        <v>629</v>
      </c>
      <c r="V97" s="294">
        <v>965</v>
      </c>
      <c r="W97" s="294">
        <v>3</v>
      </c>
      <c r="X97" s="294" t="s">
        <v>70</v>
      </c>
      <c r="Y97" s="294" t="s">
        <v>54</v>
      </c>
    </row>
    <row r="98" spans="1:25" ht="31.5" customHeight="1">
      <c r="A98" s="831" t="s">
        <v>0</v>
      </c>
      <c r="B98" s="832"/>
      <c r="C98" s="832"/>
      <c r="D98" s="832"/>
      <c r="E98" s="832"/>
      <c r="F98" s="832"/>
      <c r="G98" s="833"/>
      <c r="H98" s="357">
        <f>SUM(H97)</f>
        <v>3400000</v>
      </c>
      <c r="I98" s="588"/>
      <c r="J98" s="318"/>
      <c r="K98" s="614"/>
      <c r="L98" s="180"/>
      <c r="M98" s="180"/>
      <c r="N98" s="180"/>
      <c r="O98" s="631"/>
      <c r="P98" s="179"/>
      <c r="Q98" s="179"/>
      <c r="R98" s="179"/>
      <c r="S98" s="179"/>
      <c r="T98" s="179"/>
      <c r="U98" s="179"/>
      <c r="V98" s="179"/>
      <c r="W98" s="179"/>
      <c r="X98" s="179"/>
      <c r="Y98" s="179"/>
    </row>
    <row r="99" spans="1:26" s="7" customFormat="1" ht="31.5" customHeight="1">
      <c r="A99" s="290">
        <v>7</v>
      </c>
      <c r="B99" s="291" t="s">
        <v>121</v>
      </c>
      <c r="C99" s="771"/>
      <c r="D99" s="292"/>
      <c r="E99" s="292"/>
      <c r="F99" s="292"/>
      <c r="G99" s="311"/>
      <c r="H99" s="406"/>
      <c r="I99" s="584"/>
      <c r="J99" s="321"/>
      <c r="K99" s="617"/>
      <c r="L99" s="215"/>
      <c r="M99" s="215"/>
      <c r="N99" s="215"/>
      <c r="O99" s="63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8"/>
    </row>
    <row r="100" spans="1:25" ht="31.5" customHeight="1">
      <c r="A100" s="4">
        <v>1</v>
      </c>
      <c r="B100" s="14" t="s">
        <v>1276</v>
      </c>
      <c r="C100" s="612"/>
      <c r="D100" s="4" t="s">
        <v>57</v>
      </c>
      <c r="E100" s="4" t="s">
        <v>58</v>
      </c>
      <c r="F100" s="4" t="s">
        <v>58</v>
      </c>
      <c r="G100" s="4">
        <v>1930</v>
      </c>
      <c r="H100" s="756">
        <v>5971000</v>
      </c>
      <c r="I100" s="757" t="s">
        <v>1621</v>
      </c>
      <c r="J100" s="183" t="s">
        <v>1285</v>
      </c>
      <c r="K100" s="616" t="s">
        <v>1286</v>
      </c>
      <c r="L100" s="61" t="s">
        <v>1287</v>
      </c>
      <c r="M100" s="61" t="s">
        <v>1288</v>
      </c>
      <c r="N100" s="61" t="s">
        <v>1289</v>
      </c>
      <c r="O100" s="612"/>
      <c r="P100" s="61" t="s">
        <v>629</v>
      </c>
      <c r="Q100" s="61" t="s">
        <v>629</v>
      </c>
      <c r="R100" s="61" t="s">
        <v>1163</v>
      </c>
      <c r="S100" s="61" t="s">
        <v>629</v>
      </c>
      <c r="T100" s="61" t="s">
        <v>630</v>
      </c>
      <c r="U100" s="61" t="s">
        <v>1163</v>
      </c>
      <c r="V100" s="294">
        <v>1694.87</v>
      </c>
      <c r="W100" s="294">
        <v>1</v>
      </c>
      <c r="X100" s="294" t="s">
        <v>54</v>
      </c>
      <c r="Y100" s="294" t="s">
        <v>54</v>
      </c>
    </row>
    <row r="101" spans="1:25" ht="31.5" customHeight="1">
      <c r="A101" s="4">
        <v>2</v>
      </c>
      <c r="B101" s="14" t="s">
        <v>1277</v>
      </c>
      <c r="C101" s="612"/>
      <c r="D101" s="4" t="s">
        <v>57</v>
      </c>
      <c r="E101" s="4" t="s">
        <v>58</v>
      </c>
      <c r="F101" s="4" t="s">
        <v>57</v>
      </c>
      <c r="G101" s="4">
        <v>1920</v>
      </c>
      <c r="H101" s="115">
        <v>4234400</v>
      </c>
      <c r="I101" s="585" t="s">
        <v>2078</v>
      </c>
      <c r="J101" s="183" t="s">
        <v>1290</v>
      </c>
      <c r="K101" s="616" t="s">
        <v>1286</v>
      </c>
      <c r="L101" s="4" t="s">
        <v>1291</v>
      </c>
      <c r="M101" s="4" t="s">
        <v>1292</v>
      </c>
      <c r="N101" s="4" t="s">
        <v>1293</v>
      </c>
      <c r="O101" s="612"/>
      <c r="P101" s="4" t="s">
        <v>629</v>
      </c>
      <c r="Q101" s="4" t="s">
        <v>629</v>
      </c>
      <c r="R101" s="4" t="s">
        <v>1163</v>
      </c>
      <c r="S101" s="4" t="s">
        <v>629</v>
      </c>
      <c r="T101" s="4" t="s">
        <v>630</v>
      </c>
      <c r="U101" s="4" t="s">
        <v>1163</v>
      </c>
      <c r="V101" s="5">
        <v>647.4</v>
      </c>
      <c r="W101" s="5">
        <v>4</v>
      </c>
      <c r="X101" s="5" t="s">
        <v>70</v>
      </c>
      <c r="Y101" s="5" t="s">
        <v>70</v>
      </c>
    </row>
    <row r="102" spans="1:25" ht="31.5" customHeight="1">
      <c r="A102" s="4">
        <v>3</v>
      </c>
      <c r="B102" s="14" t="s">
        <v>1278</v>
      </c>
      <c r="C102" s="612"/>
      <c r="D102" s="4" t="s">
        <v>57</v>
      </c>
      <c r="E102" s="4" t="s">
        <v>58</v>
      </c>
      <c r="F102" s="4" t="s">
        <v>58</v>
      </c>
      <c r="G102" s="4">
        <v>1950</v>
      </c>
      <c r="H102" s="756">
        <v>3470000</v>
      </c>
      <c r="I102" s="757" t="s">
        <v>1621</v>
      </c>
      <c r="J102" s="183" t="s">
        <v>1294</v>
      </c>
      <c r="K102" s="616" t="s">
        <v>1286</v>
      </c>
      <c r="L102" s="4" t="s">
        <v>1287</v>
      </c>
      <c r="M102" s="4" t="s">
        <v>1295</v>
      </c>
      <c r="N102" s="4" t="s">
        <v>1296</v>
      </c>
      <c r="O102" s="612"/>
      <c r="P102" s="4" t="s">
        <v>629</v>
      </c>
      <c r="Q102" s="4" t="s">
        <v>629</v>
      </c>
      <c r="R102" s="4" t="s">
        <v>1163</v>
      </c>
      <c r="S102" s="4" t="s">
        <v>629</v>
      </c>
      <c r="T102" s="4" t="s">
        <v>629</v>
      </c>
      <c r="U102" s="4" t="s">
        <v>1163</v>
      </c>
      <c r="V102" s="5">
        <v>644.38</v>
      </c>
      <c r="W102" s="5">
        <v>2</v>
      </c>
      <c r="X102" s="5" t="s">
        <v>54</v>
      </c>
      <c r="Y102" s="5" t="s">
        <v>54</v>
      </c>
    </row>
    <row r="103" spans="1:25" ht="31.5" customHeight="1">
      <c r="A103" s="4">
        <v>4</v>
      </c>
      <c r="B103" s="14" t="s">
        <v>633</v>
      </c>
      <c r="C103" s="612"/>
      <c r="D103" s="4" t="s">
        <v>57</v>
      </c>
      <c r="E103" s="4" t="s">
        <v>58</v>
      </c>
      <c r="F103" s="4" t="s">
        <v>58</v>
      </c>
      <c r="G103" s="4">
        <v>1950</v>
      </c>
      <c r="H103" s="756">
        <v>468000</v>
      </c>
      <c r="I103" s="757" t="s">
        <v>1621</v>
      </c>
      <c r="J103" s="183" t="s">
        <v>1297</v>
      </c>
      <c r="K103" s="616" t="s">
        <v>1286</v>
      </c>
      <c r="L103" s="4" t="s">
        <v>1287</v>
      </c>
      <c r="M103" s="4" t="s">
        <v>1292</v>
      </c>
      <c r="N103" s="4" t="s">
        <v>1293</v>
      </c>
      <c r="O103" s="612"/>
      <c r="P103" s="4" t="s">
        <v>629</v>
      </c>
      <c r="Q103" s="4" t="s">
        <v>629</v>
      </c>
      <c r="R103" s="4" t="s">
        <v>630</v>
      </c>
      <c r="S103" s="4" t="s">
        <v>629</v>
      </c>
      <c r="T103" s="4" t="s">
        <v>630</v>
      </c>
      <c r="U103" s="4" t="s">
        <v>629</v>
      </c>
      <c r="V103" s="5">
        <v>163.8</v>
      </c>
      <c r="W103" s="5">
        <v>1</v>
      </c>
      <c r="X103" s="5" t="s">
        <v>54</v>
      </c>
      <c r="Y103" s="5" t="s">
        <v>630</v>
      </c>
    </row>
    <row r="104" spans="1:25" ht="31.5" customHeight="1">
      <c r="A104" s="4">
        <v>5</v>
      </c>
      <c r="B104" s="14" t="s">
        <v>1279</v>
      </c>
      <c r="C104" s="612"/>
      <c r="D104" s="4" t="s">
        <v>57</v>
      </c>
      <c r="E104" s="4" t="s">
        <v>58</v>
      </c>
      <c r="F104" s="4" t="s">
        <v>58</v>
      </c>
      <c r="G104" s="4"/>
      <c r="H104" s="115">
        <v>2585</v>
      </c>
      <c r="I104" s="585" t="s">
        <v>2078</v>
      </c>
      <c r="J104" s="183" t="s">
        <v>1298</v>
      </c>
      <c r="K104" s="616" t="s">
        <v>1286</v>
      </c>
      <c r="L104" s="4" t="s">
        <v>1299</v>
      </c>
      <c r="M104" s="4" t="s">
        <v>1299</v>
      </c>
      <c r="N104" s="4" t="s">
        <v>1299</v>
      </c>
      <c r="O104" s="612"/>
      <c r="P104" s="4" t="s">
        <v>629</v>
      </c>
      <c r="Q104" s="4" t="s">
        <v>630</v>
      </c>
      <c r="R104" s="4" t="s">
        <v>630</v>
      </c>
      <c r="S104" s="4" t="s">
        <v>630</v>
      </c>
      <c r="T104" s="4" t="s">
        <v>630</v>
      </c>
      <c r="U104" s="4" t="s">
        <v>630</v>
      </c>
      <c r="V104" s="5">
        <v>19</v>
      </c>
      <c r="W104" s="5">
        <v>1</v>
      </c>
      <c r="X104" s="5" t="s">
        <v>54</v>
      </c>
      <c r="Y104" s="5" t="s">
        <v>630</v>
      </c>
    </row>
    <row r="105" spans="1:25" ht="31.5" customHeight="1">
      <c r="A105" s="4">
        <v>6</v>
      </c>
      <c r="B105" s="14" t="s">
        <v>1280</v>
      </c>
      <c r="C105" s="612"/>
      <c r="D105" s="4" t="s">
        <v>57</v>
      </c>
      <c r="E105" s="4" t="s">
        <v>58</v>
      </c>
      <c r="F105" s="4" t="s">
        <v>58</v>
      </c>
      <c r="G105" s="4"/>
      <c r="H105" s="115">
        <v>77682</v>
      </c>
      <c r="I105" s="585" t="s">
        <v>2078</v>
      </c>
      <c r="J105" s="183" t="s">
        <v>1300</v>
      </c>
      <c r="K105" s="616" t="s">
        <v>1286</v>
      </c>
      <c r="L105" s="4" t="s">
        <v>1301</v>
      </c>
      <c r="M105" s="4" t="s">
        <v>1301</v>
      </c>
      <c r="N105" s="4" t="s">
        <v>1301</v>
      </c>
      <c r="O105" s="612"/>
      <c r="P105" s="4" t="s">
        <v>630</v>
      </c>
      <c r="Q105" s="4" t="s">
        <v>630</v>
      </c>
      <c r="R105" s="4" t="s">
        <v>630</v>
      </c>
      <c r="S105" s="4" t="s">
        <v>630</v>
      </c>
      <c r="T105" s="4" t="s">
        <v>630</v>
      </c>
      <c r="U105" s="4" t="s">
        <v>630</v>
      </c>
      <c r="V105" s="5"/>
      <c r="W105" s="5" t="s">
        <v>630</v>
      </c>
      <c r="X105" s="5" t="s">
        <v>630</v>
      </c>
      <c r="Y105" s="5" t="s">
        <v>630</v>
      </c>
    </row>
    <row r="106" spans="1:25" ht="31.5" customHeight="1">
      <c r="A106" s="4">
        <v>7</v>
      </c>
      <c r="B106" s="14" t="s">
        <v>1281</v>
      </c>
      <c r="C106" s="612"/>
      <c r="D106" s="4" t="s">
        <v>57</v>
      </c>
      <c r="E106" s="4" t="s">
        <v>58</v>
      </c>
      <c r="F106" s="4" t="s">
        <v>58</v>
      </c>
      <c r="G106" s="4"/>
      <c r="H106" s="115">
        <v>13794</v>
      </c>
      <c r="I106" s="585" t="s">
        <v>2078</v>
      </c>
      <c r="J106" s="183" t="s">
        <v>1302</v>
      </c>
      <c r="K106" s="616" t="s">
        <v>1286</v>
      </c>
      <c r="L106" s="4" t="s">
        <v>1301</v>
      </c>
      <c r="M106" s="4" t="s">
        <v>1301</v>
      </c>
      <c r="N106" s="4" t="s">
        <v>1301</v>
      </c>
      <c r="O106" s="612"/>
      <c r="P106" s="4" t="s">
        <v>630</v>
      </c>
      <c r="Q106" s="4" t="s">
        <v>630</v>
      </c>
      <c r="R106" s="4" t="s">
        <v>630</v>
      </c>
      <c r="S106" s="4" t="s">
        <v>630</v>
      </c>
      <c r="T106" s="4" t="s">
        <v>630</v>
      </c>
      <c r="U106" s="4" t="s">
        <v>630</v>
      </c>
      <c r="V106" s="5"/>
      <c r="W106" s="5" t="s">
        <v>630</v>
      </c>
      <c r="X106" s="5" t="s">
        <v>630</v>
      </c>
      <c r="Y106" s="5" t="s">
        <v>630</v>
      </c>
    </row>
    <row r="107" spans="1:25" ht="31.5" customHeight="1">
      <c r="A107" s="4">
        <v>8</v>
      </c>
      <c r="B107" s="14" t="s">
        <v>1282</v>
      </c>
      <c r="C107" s="612"/>
      <c r="D107" s="4" t="s">
        <v>57</v>
      </c>
      <c r="E107" s="4" t="s">
        <v>58</v>
      </c>
      <c r="F107" s="4" t="s">
        <v>58</v>
      </c>
      <c r="G107" s="4"/>
      <c r="H107" s="115">
        <v>4114</v>
      </c>
      <c r="I107" s="585" t="s">
        <v>2078</v>
      </c>
      <c r="J107" s="183" t="s">
        <v>1298</v>
      </c>
      <c r="K107" s="616" t="s">
        <v>1286</v>
      </c>
      <c r="L107" s="4" t="s">
        <v>1301</v>
      </c>
      <c r="M107" s="4" t="s">
        <v>1301</v>
      </c>
      <c r="N107" s="4" t="s">
        <v>1301</v>
      </c>
      <c r="O107" s="612"/>
      <c r="P107" s="4" t="s">
        <v>630</v>
      </c>
      <c r="Q107" s="4" t="s">
        <v>630</v>
      </c>
      <c r="R107" s="4" t="s">
        <v>630</v>
      </c>
      <c r="S107" s="4" t="s">
        <v>630</v>
      </c>
      <c r="T107" s="4" t="s">
        <v>630</v>
      </c>
      <c r="U107" s="4" t="s">
        <v>630</v>
      </c>
      <c r="V107" s="5"/>
      <c r="W107" s="5" t="s">
        <v>630</v>
      </c>
      <c r="X107" s="5" t="s">
        <v>630</v>
      </c>
      <c r="Y107" s="5" t="s">
        <v>630</v>
      </c>
    </row>
    <row r="108" spans="1:25" ht="31.5" customHeight="1">
      <c r="A108" s="4">
        <v>9</v>
      </c>
      <c r="B108" s="14" t="s">
        <v>1283</v>
      </c>
      <c r="C108" s="612"/>
      <c r="D108" s="4" t="s">
        <v>57</v>
      </c>
      <c r="E108" s="4" t="s">
        <v>58</v>
      </c>
      <c r="F108" s="4" t="s">
        <v>970</v>
      </c>
      <c r="G108" s="4"/>
      <c r="H108" s="115">
        <v>52927.28</v>
      </c>
      <c r="I108" s="585" t="s">
        <v>2078</v>
      </c>
      <c r="J108" s="183" t="s">
        <v>1298</v>
      </c>
      <c r="K108" s="616" t="s">
        <v>1286</v>
      </c>
      <c r="L108" s="4" t="s">
        <v>1301</v>
      </c>
      <c r="M108" s="4" t="s">
        <v>1301</v>
      </c>
      <c r="N108" s="4" t="s">
        <v>1301</v>
      </c>
      <c r="O108" s="612"/>
      <c r="P108" s="4" t="s">
        <v>630</v>
      </c>
      <c r="Q108" s="4" t="s">
        <v>630</v>
      </c>
      <c r="R108" s="4" t="s">
        <v>630</v>
      </c>
      <c r="S108" s="4" t="s">
        <v>630</v>
      </c>
      <c r="T108" s="4" t="s">
        <v>630</v>
      </c>
      <c r="U108" s="4" t="s">
        <v>630</v>
      </c>
      <c r="V108" s="5"/>
      <c r="W108" s="5" t="s">
        <v>630</v>
      </c>
      <c r="X108" s="5" t="s">
        <v>630</v>
      </c>
      <c r="Y108" s="5" t="s">
        <v>630</v>
      </c>
    </row>
    <row r="109" spans="1:25" ht="31.5" customHeight="1">
      <c r="A109" s="4">
        <v>10</v>
      </c>
      <c r="B109" s="14" t="s">
        <v>1284</v>
      </c>
      <c r="C109" s="612"/>
      <c r="D109" s="4" t="s">
        <v>57</v>
      </c>
      <c r="E109" s="4" t="s">
        <v>58</v>
      </c>
      <c r="F109" s="4" t="s">
        <v>58</v>
      </c>
      <c r="G109" s="4">
        <v>2011</v>
      </c>
      <c r="H109" s="115">
        <v>127500</v>
      </c>
      <c r="I109" s="585" t="s">
        <v>2078</v>
      </c>
      <c r="J109" s="183" t="s">
        <v>1303</v>
      </c>
      <c r="K109" s="616" t="s">
        <v>1286</v>
      </c>
      <c r="L109" s="4" t="s">
        <v>1301</v>
      </c>
      <c r="M109" s="4" t="s">
        <v>1301</v>
      </c>
      <c r="N109" s="4" t="s">
        <v>1301</v>
      </c>
      <c r="O109" s="612"/>
      <c r="P109" s="4" t="s">
        <v>630</v>
      </c>
      <c r="Q109" s="4" t="s">
        <v>630</v>
      </c>
      <c r="R109" s="4" t="s">
        <v>630</v>
      </c>
      <c r="S109" s="4" t="s">
        <v>630</v>
      </c>
      <c r="T109" s="4" t="s">
        <v>630</v>
      </c>
      <c r="U109" s="4" t="s">
        <v>630</v>
      </c>
      <c r="V109" s="4" t="s">
        <v>630</v>
      </c>
      <c r="W109" s="4" t="s">
        <v>630</v>
      </c>
      <c r="X109" s="4" t="s">
        <v>630</v>
      </c>
      <c r="Y109" s="4" t="s">
        <v>630</v>
      </c>
    </row>
    <row r="110" spans="1:27" ht="31.5" customHeight="1">
      <c r="A110" s="4">
        <v>11</v>
      </c>
      <c r="B110" s="14" t="s">
        <v>2079</v>
      </c>
      <c r="C110" s="612"/>
      <c r="D110" s="4"/>
      <c r="E110" s="4"/>
      <c r="F110" s="4"/>
      <c r="G110" s="4"/>
      <c r="H110" s="745">
        <v>300863.12</v>
      </c>
      <c r="I110" s="585" t="s">
        <v>1646</v>
      </c>
      <c r="J110" s="181"/>
      <c r="K110" s="616"/>
      <c r="L110" s="4"/>
      <c r="M110" s="4"/>
      <c r="N110" s="4"/>
      <c r="O110" s="612"/>
      <c r="P110" s="4" t="s">
        <v>630</v>
      </c>
      <c r="Q110" s="4" t="s">
        <v>630</v>
      </c>
      <c r="R110" s="4" t="s">
        <v>630</v>
      </c>
      <c r="S110" s="4" t="s">
        <v>630</v>
      </c>
      <c r="T110" s="4" t="s">
        <v>630</v>
      </c>
      <c r="U110" s="4" t="s">
        <v>630</v>
      </c>
      <c r="V110" s="4" t="s">
        <v>630</v>
      </c>
      <c r="W110" s="4" t="s">
        <v>630</v>
      </c>
      <c r="X110" s="4" t="s">
        <v>630</v>
      </c>
      <c r="Y110" s="4" t="s">
        <v>630</v>
      </c>
      <c r="AA110" s="173"/>
    </row>
    <row r="111" spans="1:25" ht="31.5" customHeight="1">
      <c r="A111" s="831" t="s">
        <v>0</v>
      </c>
      <c r="B111" s="832"/>
      <c r="C111" s="832"/>
      <c r="D111" s="832"/>
      <c r="E111" s="832"/>
      <c r="F111" s="832"/>
      <c r="G111" s="833"/>
      <c r="H111" s="357">
        <f>SUM(H100:H110)</f>
        <v>14722865.399999999</v>
      </c>
      <c r="I111" s="586"/>
      <c r="J111" s="318"/>
      <c r="K111" s="614"/>
      <c r="L111" s="180"/>
      <c r="M111" s="180"/>
      <c r="N111" s="180"/>
      <c r="O111" s="631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31.5" customHeight="1">
      <c r="A112" s="184">
        <v>8</v>
      </c>
      <c r="B112" s="845" t="s">
        <v>105</v>
      </c>
      <c r="C112" s="846"/>
      <c r="D112" s="846"/>
      <c r="E112" s="846"/>
      <c r="F112" s="846"/>
      <c r="G112" s="846"/>
      <c r="H112" s="846"/>
      <c r="I112" s="847"/>
      <c r="J112" s="319"/>
      <c r="K112" s="615"/>
      <c r="L112" s="185"/>
      <c r="M112" s="185"/>
      <c r="N112" s="185"/>
      <c r="O112" s="632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</row>
    <row r="113" spans="1:25" ht="31.5" customHeight="1">
      <c r="A113" s="61">
        <v>1</v>
      </c>
      <c r="B113" s="62" t="s">
        <v>1373</v>
      </c>
      <c r="C113" s="616" t="s">
        <v>816</v>
      </c>
      <c r="D113" s="61" t="s">
        <v>57</v>
      </c>
      <c r="E113" s="61" t="s">
        <v>58</v>
      </c>
      <c r="F113" s="61" t="s">
        <v>58</v>
      </c>
      <c r="G113" s="61">
        <v>1985</v>
      </c>
      <c r="H113" s="763">
        <v>3016000</v>
      </c>
      <c r="I113" s="681" t="s">
        <v>1621</v>
      </c>
      <c r="J113" s="183" t="s">
        <v>1383</v>
      </c>
      <c r="K113" s="616" t="s">
        <v>611</v>
      </c>
      <c r="L113" s="61" t="s">
        <v>1384</v>
      </c>
      <c r="M113" s="61" t="s">
        <v>1385</v>
      </c>
      <c r="N113" s="61" t="s">
        <v>1386</v>
      </c>
      <c r="O113" s="616" t="s">
        <v>632</v>
      </c>
      <c r="P113" s="61" t="s">
        <v>629</v>
      </c>
      <c r="Q113" s="61" t="s">
        <v>629</v>
      </c>
      <c r="R113" s="61" t="s">
        <v>629</v>
      </c>
      <c r="S113" s="61" t="s">
        <v>629</v>
      </c>
      <c r="T113" s="61" t="s">
        <v>629</v>
      </c>
      <c r="U113" s="61" t="s">
        <v>629</v>
      </c>
      <c r="V113" s="294">
        <v>559</v>
      </c>
      <c r="W113" s="294">
        <v>4</v>
      </c>
      <c r="X113" s="294" t="s">
        <v>57</v>
      </c>
      <c r="Y113" s="294" t="s">
        <v>58</v>
      </c>
    </row>
    <row r="114" spans="1:25" ht="31.5" customHeight="1">
      <c r="A114" s="4">
        <v>2</v>
      </c>
      <c r="B114" s="14" t="s">
        <v>1374</v>
      </c>
      <c r="C114" s="612" t="s">
        <v>816</v>
      </c>
      <c r="D114" s="4" t="s">
        <v>57</v>
      </c>
      <c r="E114" s="4" t="s">
        <v>58</v>
      </c>
      <c r="F114" s="4" t="s">
        <v>58</v>
      </c>
      <c r="G114" s="4" t="s">
        <v>1375</v>
      </c>
      <c r="H114" s="111">
        <v>1746000</v>
      </c>
      <c r="I114" s="681" t="s">
        <v>1621</v>
      </c>
      <c r="J114" s="182" t="s">
        <v>1383</v>
      </c>
      <c r="K114" s="612"/>
      <c r="L114" s="4" t="s">
        <v>1387</v>
      </c>
      <c r="M114" s="4" t="s">
        <v>1385</v>
      </c>
      <c r="N114" s="4" t="s">
        <v>1386</v>
      </c>
      <c r="O114" s="612" t="s">
        <v>1390</v>
      </c>
      <c r="P114" s="4" t="s">
        <v>629</v>
      </c>
      <c r="Q114" s="4" t="s">
        <v>629</v>
      </c>
      <c r="R114" s="4" t="s">
        <v>629</v>
      </c>
      <c r="S114" s="4" t="s">
        <v>629</v>
      </c>
      <c r="T114" s="4" t="s">
        <v>629</v>
      </c>
      <c r="U114" s="4" t="s">
        <v>629</v>
      </c>
      <c r="V114" s="5">
        <v>356</v>
      </c>
      <c r="W114" s="5">
        <v>2</v>
      </c>
      <c r="X114" s="5" t="s">
        <v>58</v>
      </c>
      <c r="Y114" s="5" t="s">
        <v>58</v>
      </c>
    </row>
    <row r="115" spans="1:25" ht="31.5" customHeight="1">
      <c r="A115" s="4">
        <v>3</v>
      </c>
      <c r="B115" s="14" t="s">
        <v>1376</v>
      </c>
      <c r="C115" s="612" t="s">
        <v>632</v>
      </c>
      <c r="D115" s="4" t="s">
        <v>57</v>
      </c>
      <c r="E115" s="4" t="s">
        <v>58</v>
      </c>
      <c r="F115" s="4" t="s">
        <v>632</v>
      </c>
      <c r="G115" s="4" t="s">
        <v>790</v>
      </c>
      <c r="H115" s="432">
        <v>8000</v>
      </c>
      <c r="I115" s="5" t="s">
        <v>2078</v>
      </c>
      <c r="J115" s="182" t="s">
        <v>632</v>
      </c>
      <c r="K115" s="612"/>
      <c r="L115" s="4" t="s">
        <v>632</v>
      </c>
      <c r="M115" s="4" t="s">
        <v>632</v>
      </c>
      <c r="N115" s="4" t="s">
        <v>632</v>
      </c>
      <c r="O115" s="612" t="s">
        <v>632</v>
      </c>
      <c r="P115" s="4" t="s">
        <v>632</v>
      </c>
      <c r="Q115" s="4" t="s">
        <v>632</v>
      </c>
      <c r="R115" s="4" t="s">
        <v>632</v>
      </c>
      <c r="S115" s="4" t="s">
        <v>632</v>
      </c>
      <c r="T115" s="4" t="s">
        <v>632</v>
      </c>
      <c r="U115" s="4" t="s">
        <v>632</v>
      </c>
      <c r="V115" s="5" t="s">
        <v>632</v>
      </c>
      <c r="W115" s="5" t="s">
        <v>632</v>
      </c>
      <c r="X115" s="5" t="s">
        <v>632</v>
      </c>
      <c r="Y115" s="5" t="s">
        <v>632</v>
      </c>
    </row>
    <row r="116" spans="1:25" ht="31.5" customHeight="1">
      <c r="A116" s="4">
        <v>4</v>
      </c>
      <c r="B116" s="14" t="s">
        <v>1376</v>
      </c>
      <c r="C116" s="612" t="s">
        <v>632</v>
      </c>
      <c r="D116" s="4" t="s">
        <v>57</v>
      </c>
      <c r="E116" s="4" t="s">
        <v>58</v>
      </c>
      <c r="F116" s="4" t="s">
        <v>632</v>
      </c>
      <c r="G116" s="4" t="s">
        <v>790</v>
      </c>
      <c r="H116" s="432">
        <v>8000</v>
      </c>
      <c r="I116" s="5" t="s">
        <v>2078</v>
      </c>
      <c r="J116" s="182" t="s">
        <v>632</v>
      </c>
      <c r="K116" s="612"/>
      <c r="L116" s="4" t="s">
        <v>632</v>
      </c>
      <c r="M116" s="4" t="s">
        <v>632</v>
      </c>
      <c r="N116" s="4" t="s">
        <v>632</v>
      </c>
      <c r="O116" s="612" t="s">
        <v>632</v>
      </c>
      <c r="P116" s="4" t="s">
        <v>632</v>
      </c>
      <c r="Q116" s="4" t="s">
        <v>632</v>
      </c>
      <c r="R116" s="4" t="s">
        <v>632</v>
      </c>
      <c r="S116" s="4" t="s">
        <v>632</v>
      </c>
      <c r="T116" s="4" t="s">
        <v>632</v>
      </c>
      <c r="U116" s="4" t="s">
        <v>632</v>
      </c>
      <c r="V116" s="5" t="s">
        <v>632</v>
      </c>
      <c r="W116" s="5" t="s">
        <v>632</v>
      </c>
      <c r="X116" s="5" t="s">
        <v>632</v>
      </c>
      <c r="Y116" s="5" t="s">
        <v>632</v>
      </c>
    </row>
    <row r="117" spans="1:25" ht="31.5" customHeight="1">
      <c r="A117" s="4">
        <v>5</v>
      </c>
      <c r="B117" s="14" t="s">
        <v>1377</v>
      </c>
      <c r="C117" s="612" t="s">
        <v>632</v>
      </c>
      <c r="D117" s="4" t="s">
        <v>57</v>
      </c>
      <c r="E117" s="4" t="s">
        <v>58</v>
      </c>
      <c r="F117" s="4" t="s">
        <v>632</v>
      </c>
      <c r="G117" s="4" t="s">
        <v>790</v>
      </c>
      <c r="H117" s="432">
        <v>11053.59</v>
      </c>
      <c r="I117" s="5" t="s">
        <v>2078</v>
      </c>
      <c r="J117" s="182" t="s">
        <v>632</v>
      </c>
      <c r="K117" s="612"/>
      <c r="L117" s="4" t="s">
        <v>632</v>
      </c>
      <c r="M117" s="4" t="s">
        <v>632</v>
      </c>
      <c r="N117" s="4" t="s">
        <v>632</v>
      </c>
      <c r="O117" s="612" t="s">
        <v>632</v>
      </c>
      <c r="P117" s="4" t="s">
        <v>632</v>
      </c>
      <c r="Q117" s="4" t="s">
        <v>632</v>
      </c>
      <c r="R117" s="4" t="s">
        <v>632</v>
      </c>
      <c r="S117" s="4" t="s">
        <v>632</v>
      </c>
      <c r="T117" s="4" t="s">
        <v>632</v>
      </c>
      <c r="U117" s="4" t="s">
        <v>632</v>
      </c>
      <c r="V117" s="5" t="s">
        <v>632</v>
      </c>
      <c r="W117" s="5" t="s">
        <v>632</v>
      </c>
      <c r="X117" s="5" t="s">
        <v>632</v>
      </c>
      <c r="Y117" s="5" t="s">
        <v>632</v>
      </c>
    </row>
    <row r="118" spans="1:25" ht="31.5" customHeight="1">
      <c r="A118" s="4">
        <v>6</v>
      </c>
      <c r="B118" s="14" t="s">
        <v>1378</v>
      </c>
      <c r="C118" s="612" t="s">
        <v>632</v>
      </c>
      <c r="D118" s="4" t="s">
        <v>57</v>
      </c>
      <c r="E118" s="4" t="s">
        <v>58</v>
      </c>
      <c r="F118" s="4" t="s">
        <v>632</v>
      </c>
      <c r="G118" s="4" t="s">
        <v>790</v>
      </c>
      <c r="H118" s="432">
        <v>97111.79</v>
      </c>
      <c r="I118" s="5" t="s">
        <v>2078</v>
      </c>
      <c r="J118" s="182" t="s">
        <v>632</v>
      </c>
      <c r="K118" s="612"/>
      <c r="L118" s="4" t="s">
        <v>632</v>
      </c>
      <c r="M118" s="4" t="s">
        <v>632</v>
      </c>
      <c r="N118" s="4" t="s">
        <v>632</v>
      </c>
      <c r="O118" s="612" t="s">
        <v>632</v>
      </c>
      <c r="P118" s="4" t="s">
        <v>632</v>
      </c>
      <c r="Q118" s="4" t="s">
        <v>632</v>
      </c>
      <c r="R118" s="4" t="s">
        <v>632</v>
      </c>
      <c r="S118" s="4" t="s">
        <v>632</v>
      </c>
      <c r="T118" s="4" t="s">
        <v>632</v>
      </c>
      <c r="U118" s="4" t="s">
        <v>632</v>
      </c>
      <c r="V118" s="5" t="s">
        <v>632</v>
      </c>
      <c r="W118" s="5" t="s">
        <v>632</v>
      </c>
      <c r="X118" s="5" t="s">
        <v>632</v>
      </c>
      <c r="Y118" s="5" t="s">
        <v>632</v>
      </c>
    </row>
    <row r="119" spans="1:25" ht="31.5" customHeight="1">
      <c r="A119" s="4">
        <v>7</v>
      </c>
      <c r="B119" s="14" t="s">
        <v>1379</v>
      </c>
      <c r="C119" s="612" t="s">
        <v>632</v>
      </c>
      <c r="D119" s="4" t="s">
        <v>57</v>
      </c>
      <c r="E119" s="4" t="s">
        <v>58</v>
      </c>
      <c r="F119" s="4" t="s">
        <v>632</v>
      </c>
      <c r="G119" s="4" t="s">
        <v>790</v>
      </c>
      <c r="H119" s="432">
        <v>3658.07</v>
      </c>
      <c r="I119" s="5" t="s">
        <v>2078</v>
      </c>
      <c r="J119" s="182" t="s">
        <v>632</v>
      </c>
      <c r="K119" s="612"/>
      <c r="L119" s="4" t="s">
        <v>632</v>
      </c>
      <c r="M119" s="4" t="s">
        <v>632</v>
      </c>
      <c r="N119" s="4" t="s">
        <v>632</v>
      </c>
      <c r="O119" s="612" t="s">
        <v>632</v>
      </c>
      <c r="P119" s="4" t="s">
        <v>632</v>
      </c>
      <c r="Q119" s="4" t="s">
        <v>632</v>
      </c>
      <c r="R119" s="4" t="s">
        <v>632</v>
      </c>
      <c r="S119" s="4" t="s">
        <v>632</v>
      </c>
      <c r="T119" s="4" t="s">
        <v>632</v>
      </c>
      <c r="U119" s="4" t="s">
        <v>632</v>
      </c>
      <c r="V119" s="5" t="s">
        <v>632</v>
      </c>
      <c r="W119" s="5" t="s">
        <v>632</v>
      </c>
      <c r="X119" s="5" t="s">
        <v>632</v>
      </c>
      <c r="Y119" s="5" t="s">
        <v>632</v>
      </c>
    </row>
    <row r="120" spans="1:25" ht="31.5" customHeight="1">
      <c r="A120" s="4">
        <v>8</v>
      </c>
      <c r="B120" s="14" t="s">
        <v>1380</v>
      </c>
      <c r="C120" s="612" t="s">
        <v>632</v>
      </c>
      <c r="D120" s="4" t="s">
        <v>57</v>
      </c>
      <c r="E120" s="4" t="s">
        <v>58</v>
      </c>
      <c r="F120" s="4" t="s">
        <v>632</v>
      </c>
      <c r="G120" s="4" t="s">
        <v>790</v>
      </c>
      <c r="H120" s="432">
        <v>9219.47</v>
      </c>
      <c r="I120" s="5" t="s">
        <v>2078</v>
      </c>
      <c r="J120" s="182" t="s">
        <v>632</v>
      </c>
      <c r="K120" s="612"/>
      <c r="L120" s="4" t="s">
        <v>632</v>
      </c>
      <c r="M120" s="4" t="s">
        <v>632</v>
      </c>
      <c r="N120" s="4" t="s">
        <v>632</v>
      </c>
      <c r="O120" s="612" t="s">
        <v>632</v>
      </c>
      <c r="P120" s="4" t="s">
        <v>632</v>
      </c>
      <c r="Q120" s="4" t="s">
        <v>632</v>
      </c>
      <c r="R120" s="4" t="s">
        <v>632</v>
      </c>
      <c r="S120" s="4" t="s">
        <v>632</v>
      </c>
      <c r="T120" s="4" t="s">
        <v>632</v>
      </c>
      <c r="U120" s="4" t="s">
        <v>632</v>
      </c>
      <c r="V120" s="5" t="s">
        <v>632</v>
      </c>
      <c r="W120" s="5" t="s">
        <v>632</v>
      </c>
      <c r="X120" s="5" t="s">
        <v>632</v>
      </c>
      <c r="Y120" s="5" t="s">
        <v>632</v>
      </c>
    </row>
    <row r="121" spans="1:25" ht="31.5" customHeight="1">
      <c r="A121" s="4">
        <v>9</v>
      </c>
      <c r="B121" s="14" t="s">
        <v>1381</v>
      </c>
      <c r="C121" s="612" t="s">
        <v>632</v>
      </c>
      <c r="D121" s="4" t="s">
        <v>57</v>
      </c>
      <c r="E121" s="4" t="s">
        <v>58</v>
      </c>
      <c r="F121" s="4" t="s">
        <v>632</v>
      </c>
      <c r="G121" s="4">
        <v>2022</v>
      </c>
      <c r="H121" s="432">
        <v>130887.45</v>
      </c>
      <c r="I121" s="5" t="s">
        <v>2078</v>
      </c>
      <c r="J121" s="182" t="s">
        <v>632</v>
      </c>
      <c r="K121" s="612"/>
      <c r="L121" s="4" t="s">
        <v>632</v>
      </c>
      <c r="M121" s="4" t="s">
        <v>632</v>
      </c>
      <c r="N121" s="4" t="s">
        <v>632</v>
      </c>
      <c r="O121" s="612" t="s">
        <v>632</v>
      </c>
      <c r="P121" s="4" t="s">
        <v>632</v>
      </c>
      <c r="Q121" s="4" t="s">
        <v>632</v>
      </c>
      <c r="R121" s="4" t="s">
        <v>632</v>
      </c>
      <c r="S121" s="4" t="s">
        <v>632</v>
      </c>
      <c r="T121" s="4" t="s">
        <v>632</v>
      </c>
      <c r="U121" s="4" t="s">
        <v>632</v>
      </c>
      <c r="V121" s="5" t="s">
        <v>632</v>
      </c>
      <c r="W121" s="5" t="s">
        <v>632</v>
      </c>
      <c r="X121" s="5" t="s">
        <v>632</v>
      </c>
      <c r="Y121" s="5" t="s">
        <v>632</v>
      </c>
    </row>
    <row r="122" spans="1:25" ht="31.5" customHeight="1">
      <c r="A122" s="4">
        <v>10</v>
      </c>
      <c r="B122" s="14" t="s">
        <v>1382</v>
      </c>
      <c r="C122" s="612" t="s">
        <v>632</v>
      </c>
      <c r="D122" s="4" t="s">
        <v>57</v>
      </c>
      <c r="E122" s="4" t="s">
        <v>58</v>
      </c>
      <c r="F122" s="4" t="s">
        <v>632</v>
      </c>
      <c r="G122" s="4">
        <v>2022</v>
      </c>
      <c r="H122" s="432">
        <v>15375</v>
      </c>
      <c r="I122" s="5" t="s">
        <v>2078</v>
      </c>
      <c r="J122" s="182" t="s">
        <v>632</v>
      </c>
      <c r="K122" s="612"/>
      <c r="L122" s="4" t="s">
        <v>1388</v>
      </c>
      <c r="M122" s="4" t="s">
        <v>632</v>
      </c>
      <c r="N122" s="4" t="s">
        <v>1389</v>
      </c>
      <c r="O122" s="612" t="s">
        <v>632</v>
      </c>
      <c r="P122" s="4" t="s">
        <v>1163</v>
      </c>
      <c r="Q122" s="4" t="s">
        <v>632</v>
      </c>
      <c r="R122" s="4" t="s">
        <v>632</v>
      </c>
      <c r="S122" s="4" t="s">
        <v>632</v>
      </c>
      <c r="T122" s="4" t="s">
        <v>632</v>
      </c>
      <c r="U122" s="4" t="s">
        <v>632</v>
      </c>
      <c r="V122" s="5">
        <v>18</v>
      </c>
      <c r="W122" s="5">
        <v>1</v>
      </c>
      <c r="X122" s="5" t="s">
        <v>58</v>
      </c>
      <c r="Y122" s="5" t="s">
        <v>58</v>
      </c>
    </row>
    <row r="123" spans="1:26" s="1009" customFormat="1" ht="66">
      <c r="A123" s="2">
        <v>11</v>
      </c>
      <c r="B123" s="1" t="s">
        <v>2364</v>
      </c>
      <c r="C123" s="1004" t="s">
        <v>632</v>
      </c>
      <c r="D123" s="2" t="s">
        <v>57</v>
      </c>
      <c r="E123" s="2" t="s">
        <v>58</v>
      </c>
      <c r="F123" s="2" t="s">
        <v>58</v>
      </c>
      <c r="G123" s="2">
        <v>2022</v>
      </c>
      <c r="H123" s="111">
        <v>2466107.92</v>
      </c>
      <c r="I123" s="681" t="s">
        <v>2047</v>
      </c>
      <c r="J123" s="1005"/>
      <c r="K123" s="1006" t="s">
        <v>2365</v>
      </c>
      <c r="L123" s="2" t="s">
        <v>2366</v>
      </c>
      <c r="M123" s="2" t="s">
        <v>1209</v>
      </c>
      <c r="N123" s="2" t="s">
        <v>2367</v>
      </c>
      <c r="O123" s="1004"/>
      <c r="P123" s="1" t="s">
        <v>1163</v>
      </c>
      <c r="Q123" s="1" t="s">
        <v>1163</v>
      </c>
      <c r="R123" s="1" t="s">
        <v>1163</v>
      </c>
      <c r="S123" s="1" t="s">
        <v>1163</v>
      </c>
      <c r="T123" s="1" t="s">
        <v>630</v>
      </c>
      <c r="U123" s="1" t="s">
        <v>1163</v>
      </c>
      <c r="V123" s="2" t="s">
        <v>2363</v>
      </c>
      <c r="W123" s="1007">
        <v>1</v>
      </c>
      <c r="X123" s="1007" t="s">
        <v>58</v>
      </c>
      <c r="Y123" s="1007" t="s">
        <v>58</v>
      </c>
      <c r="Z123" s="1008"/>
    </row>
    <row r="124" spans="1:25" ht="31.5" customHeight="1">
      <c r="A124" s="831" t="s">
        <v>0</v>
      </c>
      <c r="B124" s="832"/>
      <c r="C124" s="832"/>
      <c r="D124" s="832"/>
      <c r="E124" s="832"/>
      <c r="F124" s="832"/>
      <c r="G124" s="833"/>
      <c r="H124" s="357">
        <f>SUM(H113:H123)</f>
        <v>7511413.29</v>
      </c>
      <c r="I124" s="586"/>
      <c r="J124" s="318"/>
      <c r="K124" s="174"/>
      <c r="L124" s="180"/>
      <c r="M124" s="180"/>
      <c r="N124" s="180"/>
      <c r="O124" s="631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</row>
    <row r="125" spans="1:25" ht="31.5" customHeight="1">
      <c r="A125" s="184">
        <v>9</v>
      </c>
      <c r="B125" s="838" t="s">
        <v>107</v>
      </c>
      <c r="C125" s="838"/>
      <c r="D125" s="838"/>
      <c r="E125" s="838"/>
      <c r="F125" s="838"/>
      <c r="G125" s="838"/>
      <c r="H125" s="838"/>
      <c r="I125" s="838"/>
      <c r="J125" s="319"/>
      <c r="K125" s="615"/>
      <c r="L125" s="185"/>
      <c r="M125" s="185"/>
      <c r="N125" s="185"/>
      <c r="O125" s="632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1:25" ht="171">
      <c r="A126" s="61">
        <v>1</v>
      </c>
      <c r="B126" s="435" t="s">
        <v>1411</v>
      </c>
      <c r="C126" s="621" t="s">
        <v>1412</v>
      </c>
      <c r="D126" s="61" t="s">
        <v>57</v>
      </c>
      <c r="E126" s="61" t="s">
        <v>58</v>
      </c>
      <c r="F126" s="61" t="s">
        <v>58</v>
      </c>
      <c r="G126" s="61" t="s">
        <v>1413</v>
      </c>
      <c r="H126" s="88">
        <v>2105000</v>
      </c>
      <c r="I126" s="764" t="s">
        <v>1621</v>
      </c>
      <c r="J126" s="183" t="s">
        <v>1418</v>
      </c>
      <c r="K126" s="621" t="s">
        <v>1419</v>
      </c>
      <c r="L126" s="437" t="s">
        <v>1420</v>
      </c>
      <c r="M126" s="438" t="s">
        <v>1421</v>
      </c>
      <c r="N126" s="438" t="s">
        <v>1422</v>
      </c>
      <c r="O126" s="616" t="s">
        <v>1423</v>
      </c>
      <c r="P126" s="61" t="s">
        <v>1424</v>
      </c>
      <c r="Q126" s="61" t="s">
        <v>1425</v>
      </c>
      <c r="R126" s="61" t="s">
        <v>1426</v>
      </c>
      <c r="S126" s="61" t="s">
        <v>1427</v>
      </c>
      <c r="T126" s="61" t="s">
        <v>1301</v>
      </c>
      <c r="U126" s="61" t="s">
        <v>1424</v>
      </c>
      <c r="V126" s="294">
        <v>429.1</v>
      </c>
      <c r="W126" s="61">
        <v>2</v>
      </c>
      <c r="X126" s="61" t="s">
        <v>57</v>
      </c>
      <c r="Y126" s="4" t="s">
        <v>57</v>
      </c>
    </row>
    <row r="127" spans="1:25" ht="31.5" customHeight="1">
      <c r="A127" s="831" t="s">
        <v>0</v>
      </c>
      <c r="B127" s="832"/>
      <c r="C127" s="832"/>
      <c r="D127" s="832"/>
      <c r="E127" s="832"/>
      <c r="F127" s="832"/>
      <c r="G127" s="833"/>
      <c r="H127" s="357">
        <f>SUM(H126)</f>
        <v>2105000</v>
      </c>
      <c r="I127" s="586"/>
      <c r="J127" s="318"/>
      <c r="K127" s="614"/>
      <c r="L127" s="180"/>
      <c r="M127" s="180"/>
      <c r="N127" s="180"/>
      <c r="O127" s="631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</row>
    <row r="128" spans="1:25" ht="31.5" customHeight="1">
      <c r="A128" s="184">
        <v>10</v>
      </c>
      <c r="B128" s="838" t="s">
        <v>72</v>
      </c>
      <c r="C128" s="838"/>
      <c r="D128" s="838"/>
      <c r="E128" s="838"/>
      <c r="F128" s="838"/>
      <c r="G128" s="838"/>
      <c r="H128" s="406"/>
      <c r="I128" s="584"/>
      <c r="J128" s="661"/>
      <c r="K128" s="615"/>
      <c r="L128" s="185"/>
      <c r="M128" s="185"/>
      <c r="N128" s="185"/>
      <c r="O128" s="632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1:25" ht="31.5" customHeight="1">
      <c r="A129" s="61">
        <v>1</v>
      </c>
      <c r="B129" s="354" t="s">
        <v>1433</v>
      </c>
      <c r="C129" s="616" t="s">
        <v>1434</v>
      </c>
      <c r="D129" s="61" t="s">
        <v>57</v>
      </c>
      <c r="E129" s="61" t="s">
        <v>58</v>
      </c>
      <c r="F129" s="61" t="s">
        <v>58</v>
      </c>
      <c r="G129" s="61">
        <v>1950</v>
      </c>
      <c r="H129" s="765">
        <v>5254000</v>
      </c>
      <c r="I129" s="585" t="s">
        <v>1621</v>
      </c>
      <c r="J129" s="232" t="s">
        <v>1437</v>
      </c>
      <c r="K129" s="616" t="s">
        <v>1438</v>
      </c>
      <c r="L129" s="232" t="s">
        <v>1439</v>
      </c>
      <c r="M129" s="61" t="s">
        <v>1440</v>
      </c>
      <c r="N129" s="232" t="s">
        <v>1441</v>
      </c>
      <c r="O129" s="635" t="s">
        <v>1442</v>
      </c>
      <c r="P129" s="61" t="s">
        <v>1163</v>
      </c>
      <c r="Q129" s="61" t="s">
        <v>1163</v>
      </c>
      <c r="R129" s="61" t="s">
        <v>1163</v>
      </c>
      <c r="S129" s="61" t="s">
        <v>1163</v>
      </c>
      <c r="T129" s="61" t="s">
        <v>630</v>
      </c>
      <c r="U129" s="61" t="s">
        <v>1163</v>
      </c>
      <c r="V129" s="294" t="s">
        <v>1443</v>
      </c>
      <c r="W129" s="294">
        <v>2</v>
      </c>
      <c r="X129" s="294" t="s">
        <v>70</v>
      </c>
      <c r="Y129" s="61" t="s">
        <v>1444</v>
      </c>
    </row>
    <row r="130" spans="1:25" ht="31.5" customHeight="1">
      <c r="A130" s="4">
        <v>2</v>
      </c>
      <c r="B130" s="355" t="s">
        <v>1435</v>
      </c>
      <c r="C130" s="612" t="s">
        <v>1436</v>
      </c>
      <c r="D130" s="61" t="s">
        <v>57</v>
      </c>
      <c r="E130" s="4" t="s">
        <v>58</v>
      </c>
      <c r="F130" s="4" t="s">
        <v>58</v>
      </c>
      <c r="G130" s="4">
        <v>2018</v>
      </c>
      <c r="H130" s="152">
        <v>164021.3</v>
      </c>
      <c r="I130" s="600" t="s">
        <v>2078</v>
      </c>
      <c r="J130" s="182"/>
      <c r="K130" s="616" t="s">
        <v>1438</v>
      </c>
      <c r="L130" s="4"/>
      <c r="M130" s="4"/>
      <c r="N130" s="4"/>
      <c r="O130" s="612"/>
      <c r="P130" s="308" t="s">
        <v>2092</v>
      </c>
      <c r="Q130" s="308" t="s">
        <v>2092</v>
      </c>
      <c r="R130" s="308" t="s">
        <v>2092</v>
      </c>
      <c r="S130" s="308" t="s">
        <v>2092</v>
      </c>
      <c r="T130" s="308" t="s">
        <v>2092</v>
      </c>
      <c r="U130" s="308" t="s">
        <v>2092</v>
      </c>
      <c r="V130" s="308" t="s">
        <v>2092</v>
      </c>
      <c r="W130" s="308" t="s">
        <v>2092</v>
      </c>
      <c r="X130" s="308" t="s">
        <v>2092</v>
      </c>
      <c r="Y130" s="308" t="s">
        <v>2092</v>
      </c>
    </row>
    <row r="131" spans="1:25" ht="31.5" customHeight="1">
      <c r="A131" s="831" t="s">
        <v>0</v>
      </c>
      <c r="B131" s="832"/>
      <c r="C131" s="832"/>
      <c r="D131" s="832"/>
      <c r="E131" s="832"/>
      <c r="F131" s="832"/>
      <c r="G131" s="833"/>
      <c r="H131" s="439">
        <f>SUM(H129:H130)</f>
        <v>5418021.3</v>
      </c>
      <c r="I131" s="589"/>
      <c r="J131" s="318"/>
      <c r="K131" s="614"/>
      <c r="L131" s="180"/>
      <c r="M131" s="180"/>
      <c r="N131" s="180"/>
      <c r="O131" s="631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</row>
    <row r="132" spans="1:25" ht="31.5" customHeight="1">
      <c r="A132" s="184">
        <v>11</v>
      </c>
      <c r="B132" s="837" t="s">
        <v>73</v>
      </c>
      <c r="C132" s="837"/>
      <c r="D132" s="837"/>
      <c r="E132" s="837"/>
      <c r="F132" s="837"/>
      <c r="G132" s="188"/>
      <c r="H132" s="406"/>
      <c r="I132" s="584"/>
      <c r="J132" s="319"/>
      <c r="K132" s="615"/>
      <c r="L132" s="185"/>
      <c r="M132" s="185"/>
      <c r="N132" s="185"/>
      <c r="O132" s="632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1:25" ht="31.5" customHeight="1">
      <c r="A133" s="61">
        <v>1</v>
      </c>
      <c r="B133" s="354" t="s">
        <v>1505</v>
      </c>
      <c r="C133" s="616" t="s">
        <v>1506</v>
      </c>
      <c r="D133" s="61" t="s">
        <v>57</v>
      </c>
      <c r="E133" s="61" t="s">
        <v>58</v>
      </c>
      <c r="F133" s="61" t="s">
        <v>58</v>
      </c>
      <c r="G133" s="61" t="s">
        <v>1507</v>
      </c>
      <c r="H133" s="765">
        <v>343000</v>
      </c>
      <c r="I133" s="764" t="s">
        <v>1621</v>
      </c>
      <c r="J133" s="183" t="s">
        <v>1508</v>
      </c>
      <c r="K133" s="616" t="s">
        <v>611</v>
      </c>
      <c r="L133" s="61" t="s">
        <v>1509</v>
      </c>
      <c r="M133" s="61" t="s">
        <v>1510</v>
      </c>
      <c r="N133" s="61" t="s">
        <v>1509</v>
      </c>
      <c r="O133" s="616" t="s">
        <v>630</v>
      </c>
      <c r="P133" s="61" t="s">
        <v>629</v>
      </c>
      <c r="Q133" s="61" t="s">
        <v>1163</v>
      </c>
      <c r="R133" s="61" t="s">
        <v>630</v>
      </c>
      <c r="S133" s="61" t="s">
        <v>1511</v>
      </c>
      <c r="T133" s="61" t="s">
        <v>630</v>
      </c>
      <c r="U133" s="61" t="s">
        <v>630</v>
      </c>
      <c r="V133" s="294">
        <v>210</v>
      </c>
      <c r="W133" s="294">
        <v>1</v>
      </c>
      <c r="X133" s="294" t="s">
        <v>58</v>
      </c>
      <c r="Y133" s="294" t="s">
        <v>58</v>
      </c>
    </row>
    <row r="134" spans="1:25" ht="31.5" customHeight="1">
      <c r="A134" s="831" t="s">
        <v>0</v>
      </c>
      <c r="B134" s="832"/>
      <c r="C134" s="832"/>
      <c r="D134" s="832"/>
      <c r="E134" s="832"/>
      <c r="F134" s="832"/>
      <c r="G134" s="833"/>
      <c r="H134" s="357">
        <f>SUM(H133)</f>
        <v>343000</v>
      </c>
      <c r="I134" s="586"/>
      <c r="J134" s="318"/>
      <c r="K134" s="614"/>
      <c r="L134" s="180"/>
      <c r="M134" s="180"/>
      <c r="N134" s="180"/>
      <c r="O134" s="631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</row>
    <row r="135" spans="1:25" ht="31.5" customHeight="1">
      <c r="A135" s="184">
        <v>12</v>
      </c>
      <c r="B135" s="1013" t="s">
        <v>582</v>
      </c>
      <c r="C135" s="1014"/>
      <c r="D135" s="1014"/>
      <c r="E135" s="1014"/>
      <c r="F135" s="1014"/>
      <c r="G135" s="1014"/>
      <c r="H135" s="1014"/>
      <c r="I135" s="1014"/>
      <c r="J135" s="1015"/>
      <c r="K135" s="615"/>
      <c r="L135" s="185"/>
      <c r="M135" s="185"/>
      <c r="N135" s="185"/>
      <c r="O135" s="632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1:26" s="7" customFormat="1" ht="31.5" customHeight="1">
      <c r="A136" s="213">
        <v>13</v>
      </c>
      <c r="B136" s="1010" t="s">
        <v>91</v>
      </c>
      <c r="C136" s="1011"/>
      <c r="D136" s="1011"/>
      <c r="E136" s="1011"/>
      <c r="F136" s="1011"/>
      <c r="G136" s="1011"/>
      <c r="H136" s="1011"/>
      <c r="I136" s="1011"/>
      <c r="J136" s="1012"/>
      <c r="K136" s="617"/>
      <c r="L136" s="215"/>
      <c r="M136" s="215"/>
      <c r="N136" s="215"/>
      <c r="O136" s="63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8"/>
    </row>
    <row r="137" spans="1:25" ht="31.5" customHeight="1">
      <c r="A137" s="61">
        <v>1</v>
      </c>
      <c r="B137" s="62" t="s">
        <v>2082</v>
      </c>
      <c r="C137" s="616" t="s">
        <v>1532</v>
      </c>
      <c r="D137" s="6" t="s">
        <v>70</v>
      </c>
      <c r="E137" s="6" t="s">
        <v>54</v>
      </c>
      <c r="F137" s="6" t="s">
        <v>54</v>
      </c>
      <c r="G137" s="6">
        <v>1906.1974</v>
      </c>
      <c r="H137" s="763">
        <f>2582000+10000</f>
        <v>2592000</v>
      </c>
      <c r="I137" s="766" t="s">
        <v>1621</v>
      </c>
      <c r="J137" s="182" t="s">
        <v>1542</v>
      </c>
      <c r="K137" s="616" t="s">
        <v>1543</v>
      </c>
      <c r="L137" s="61" t="s">
        <v>839</v>
      </c>
      <c r="M137" s="61" t="s">
        <v>1209</v>
      </c>
      <c r="N137" s="61" t="s">
        <v>1549</v>
      </c>
      <c r="O137" s="616" t="s">
        <v>630</v>
      </c>
      <c r="P137" s="61" t="s">
        <v>629</v>
      </c>
      <c r="Q137" s="61" t="s">
        <v>629</v>
      </c>
      <c r="R137" s="61" t="s">
        <v>629</v>
      </c>
      <c r="S137" s="61" t="s">
        <v>1163</v>
      </c>
      <c r="T137" s="61" t="s">
        <v>630</v>
      </c>
      <c r="U137" s="61" t="s">
        <v>629</v>
      </c>
      <c r="V137" s="294">
        <v>732.9</v>
      </c>
      <c r="W137" s="294">
        <v>4</v>
      </c>
      <c r="X137" s="294" t="s">
        <v>70</v>
      </c>
      <c r="Y137" s="294" t="s">
        <v>54</v>
      </c>
    </row>
    <row r="138" spans="1:25" ht="31.5" customHeight="1">
      <c r="A138" s="4">
        <v>2</v>
      </c>
      <c r="B138" s="14" t="s">
        <v>1533</v>
      </c>
      <c r="C138" s="612" t="s">
        <v>1534</v>
      </c>
      <c r="D138" s="4" t="s">
        <v>70</v>
      </c>
      <c r="E138" s="4" t="s">
        <v>54</v>
      </c>
      <c r="F138" s="4" t="s">
        <v>54</v>
      </c>
      <c r="G138" s="4">
        <v>2004</v>
      </c>
      <c r="H138" s="111">
        <v>8853000</v>
      </c>
      <c r="I138" s="766" t="s">
        <v>1621</v>
      </c>
      <c r="J138" s="182" t="s">
        <v>1544</v>
      </c>
      <c r="K138" s="616" t="s">
        <v>1543</v>
      </c>
      <c r="L138" s="4" t="s">
        <v>880</v>
      </c>
      <c r="M138" s="4" t="s">
        <v>1215</v>
      </c>
      <c r="N138" s="4" t="s">
        <v>1549</v>
      </c>
      <c r="O138" s="612" t="s">
        <v>630</v>
      </c>
      <c r="P138" s="4" t="s">
        <v>629</v>
      </c>
      <c r="Q138" s="4" t="s">
        <v>629</v>
      </c>
      <c r="R138" s="4" t="s">
        <v>629</v>
      </c>
      <c r="S138" s="4" t="s">
        <v>1163</v>
      </c>
      <c r="T138" s="4" t="s">
        <v>630</v>
      </c>
      <c r="U138" s="4" t="s">
        <v>629</v>
      </c>
      <c r="V138" s="5">
        <v>1614</v>
      </c>
      <c r="W138" s="5">
        <v>2</v>
      </c>
      <c r="X138" s="5" t="s">
        <v>54</v>
      </c>
      <c r="Y138" s="5" t="s">
        <v>54</v>
      </c>
    </row>
    <row r="139" spans="1:25" ht="31.5" customHeight="1">
      <c r="A139" s="4">
        <v>3</v>
      </c>
      <c r="B139" s="14" t="s">
        <v>1535</v>
      </c>
      <c r="C139" s="612"/>
      <c r="D139" s="4"/>
      <c r="E139" s="4"/>
      <c r="F139" s="4"/>
      <c r="G139" s="4">
        <v>2004</v>
      </c>
      <c r="H139" s="145">
        <v>244679.17</v>
      </c>
      <c r="I139" s="601" t="s">
        <v>2047</v>
      </c>
      <c r="J139" s="182"/>
      <c r="K139" s="616" t="s">
        <v>1543</v>
      </c>
      <c r="L139" s="4"/>
      <c r="M139" s="4"/>
      <c r="N139" s="4"/>
      <c r="O139" s="612"/>
      <c r="P139" s="308" t="s">
        <v>2092</v>
      </c>
      <c r="Q139" s="308" t="s">
        <v>2092</v>
      </c>
      <c r="R139" s="308" t="s">
        <v>2092</v>
      </c>
      <c r="S139" s="308" t="s">
        <v>2092</v>
      </c>
      <c r="T139" s="308" t="s">
        <v>2092</v>
      </c>
      <c r="U139" s="308" t="s">
        <v>2092</v>
      </c>
      <c r="V139" s="308" t="s">
        <v>2092</v>
      </c>
      <c r="W139" s="308" t="s">
        <v>2092</v>
      </c>
      <c r="X139" s="308" t="s">
        <v>2092</v>
      </c>
      <c r="Y139" s="308" t="s">
        <v>2092</v>
      </c>
    </row>
    <row r="140" spans="1:25" ht="31.5" customHeight="1">
      <c r="A140" s="4">
        <v>4</v>
      </c>
      <c r="B140" s="14" t="s">
        <v>1536</v>
      </c>
      <c r="C140" s="612"/>
      <c r="D140" s="4"/>
      <c r="E140" s="4"/>
      <c r="F140" s="4"/>
      <c r="G140" s="4">
        <v>1974</v>
      </c>
      <c r="H140" s="145">
        <v>17049.9</v>
      </c>
      <c r="I140" s="601" t="s">
        <v>2047</v>
      </c>
      <c r="J140" s="182" t="s">
        <v>1545</v>
      </c>
      <c r="K140" s="616" t="s">
        <v>1543</v>
      </c>
      <c r="L140" s="4"/>
      <c r="M140" s="4"/>
      <c r="N140" s="4"/>
      <c r="O140" s="612"/>
      <c r="P140" s="308" t="s">
        <v>2092</v>
      </c>
      <c r="Q140" s="308" t="s">
        <v>2092</v>
      </c>
      <c r="R140" s="308" t="s">
        <v>2092</v>
      </c>
      <c r="S140" s="308" t="s">
        <v>2092</v>
      </c>
      <c r="T140" s="308" t="s">
        <v>2092</v>
      </c>
      <c r="U140" s="308" t="s">
        <v>2092</v>
      </c>
      <c r="V140" s="308" t="s">
        <v>2092</v>
      </c>
      <c r="W140" s="308" t="s">
        <v>2092</v>
      </c>
      <c r="X140" s="308" t="s">
        <v>2092</v>
      </c>
      <c r="Y140" s="308" t="s">
        <v>2092</v>
      </c>
    </row>
    <row r="141" spans="1:25" ht="31.5" customHeight="1">
      <c r="A141" s="4">
        <v>5</v>
      </c>
      <c r="B141" s="14" t="s">
        <v>1537</v>
      </c>
      <c r="C141" s="612" t="s">
        <v>1532</v>
      </c>
      <c r="D141" s="4" t="s">
        <v>70</v>
      </c>
      <c r="E141" s="4" t="s">
        <v>54</v>
      </c>
      <c r="F141" s="4" t="s">
        <v>54</v>
      </c>
      <c r="G141" s="4">
        <v>1970</v>
      </c>
      <c r="H141" s="145">
        <v>5166405.39</v>
      </c>
      <c r="I141" s="601" t="s">
        <v>2047</v>
      </c>
      <c r="J141" s="182" t="s">
        <v>1546</v>
      </c>
      <c r="K141" s="612" t="s">
        <v>1547</v>
      </c>
      <c r="L141" s="4" t="s">
        <v>1548</v>
      </c>
      <c r="M141" s="4" t="s">
        <v>1215</v>
      </c>
      <c r="N141" s="4" t="s">
        <v>1550</v>
      </c>
      <c r="O141" s="612" t="s">
        <v>1551</v>
      </c>
      <c r="P141" s="4" t="s">
        <v>629</v>
      </c>
      <c r="Q141" s="4" t="s">
        <v>629</v>
      </c>
      <c r="R141" s="4" t="s">
        <v>629</v>
      </c>
      <c r="S141" s="4" t="s">
        <v>1163</v>
      </c>
      <c r="T141" s="4" t="s">
        <v>630</v>
      </c>
      <c r="U141" s="4" t="s">
        <v>629</v>
      </c>
      <c r="V141" s="5">
        <v>779.49</v>
      </c>
      <c r="W141" s="5">
        <v>2</v>
      </c>
      <c r="X141" s="5" t="s">
        <v>54</v>
      </c>
      <c r="Y141" s="5" t="s">
        <v>70</v>
      </c>
    </row>
    <row r="142" spans="1:25" ht="31.5" customHeight="1">
      <c r="A142" s="4">
        <v>6</v>
      </c>
      <c r="B142" s="14" t="s">
        <v>1538</v>
      </c>
      <c r="C142" s="612"/>
      <c r="D142" s="4" t="s">
        <v>2092</v>
      </c>
      <c r="E142" s="4" t="s">
        <v>2092</v>
      </c>
      <c r="F142" s="4" t="s">
        <v>2092</v>
      </c>
      <c r="G142" s="4"/>
      <c r="H142" s="145">
        <v>2092</v>
      </c>
      <c r="I142" s="601" t="s">
        <v>2047</v>
      </c>
      <c r="J142" s="182"/>
      <c r="K142" s="612" t="s">
        <v>1547</v>
      </c>
      <c r="L142" s="4" t="s">
        <v>628</v>
      </c>
      <c r="M142" s="4"/>
      <c r="N142" s="4"/>
      <c r="O142" s="612"/>
      <c r="P142" s="308" t="s">
        <v>2092</v>
      </c>
      <c r="Q142" s="308" t="s">
        <v>2092</v>
      </c>
      <c r="R142" s="308" t="s">
        <v>2092</v>
      </c>
      <c r="S142" s="308" t="s">
        <v>2092</v>
      </c>
      <c r="T142" s="308" t="s">
        <v>2092</v>
      </c>
      <c r="U142" s="308" t="s">
        <v>2092</v>
      </c>
      <c r="V142" s="308" t="s">
        <v>2092</v>
      </c>
      <c r="W142" s="308" t="s">
        <v>2092</v>
      </c>
      <c r="X142" s="308" t="s">
        <v>2092</v>
      </c>
      <c r="Y142" s="308" t="s">
        <v>2092</v>
      </c>
    </row>
    <row r="143" spans="1:25" ht="31.5" customHeight="1">
      <c r="A143" s="4">
        <v>7</v>
      </c>
      <c r="B143" s="14" t="s">
        <v>1539</v>
      </c>
      <c r="C143" s="612" t="s">
        <v>1540</v>
      </c>
      <c r="D143" s="4" t="s">
        <v>2092</v>
      </c>
      <c r="E143" s="4" t="s">
        <v>2092</v>
      </c>
      <c r="F143" s="4" t="s">
        <v>2092</v>
      </c>
      <c r="G143" s="4" t="s">
        <v>1541</v>
      </c>
      <c r="H143" s="145">
        <v>215940.72</v>
      </c>
      <c r="I143" s="601" t="s">
        <v>2047</v>
      </c>
      <c r="J143" s="182"/>
      <c r="K143" s="612" t="s">
        <v>1547</v>
      </c>
      <c r="L143" s="4"/>
      <c r="M143" s="4"/>
      <c r="N143" s="4"/>
      <c r="O143" s="612"/>
      <c r="P143" s="308" t="s">
        <v>2092</v>
      </c>
      <c r="Q143" s="308" t="s">
        <v>2092</v>
      </c>
      <c r="R143" s="308" t="s">
        <v>2092</v>
      </c>
      <c r="S143" s="308" t="s">
        <v>2092</v>
      </c>
      <c r="T143" s="308" t="s">
        <v>2092</v>
      </c>
      <c r="U143" s="308" t="s">
        <v>2092</v>
      </c>
      <c r="V143" s="308" t="s">
        <v>2092</v>
      </c>
      <c r="W143" s="308" t="s">
        <v>2092</v>
      </c>
      <c r="X143" s="308" t="s">
        <v>2092</v>
      </c>
      <c r="Y143" s="308" t="s">
        <v>2092</v>
      </c>
    </row>
    <row r="144" spans="1:25" ht="31.5" customHeight="1">
      <c r="A144" s="4">
        <v>8</v>
      </c>
      <c r="B144" s="14" t="s">
        <v>1539</v>
      </c>
      <c r="C144" s="612" t="s">
        <v>1532</v>
      </c>
      <c r="D144" s="4" t="s">
        <v>2092</v>
      </c>
      <c r="E144" s="4" t="s">
        <v>2092</v>
      </c>
      <c r="F144" s="4" t="s">
        <v>2092</v>
      </c>
      <c r="G144" s="4">
        <v>2022</v>
      </c>
      <c r="H144" s="145">
        <v>222090.23</v>
      </c>
      <c r="I144" s="601" t="s">
        <v>2047</v>
      </c>
      <c r="J144" s="182"/>
      <c r="K144" s="616" t="s">
        <v>1543</v>
      </c>
      <c r="L144" s="4"/>
      <c r="M144" s="4"/>
      <c r="N144" s="4"/>
      <c r="O144" s="612"/>
      <c r="P144" s="308" t="s">
        <v>2092</v>
      </c>
      <c r="Q144" s="308" t="s">
        <v>2092</v>
      </c>
      <c r="R144" s="308" t="s">
        <v>2092</v>
      </c>
      <c r="S144" s="308" t="s">
        <v>2092</v>
      </c>
      <c r="T144" s="308" t="s">
        <v>2092</v>
      </c>
      <c r="U144" s="308" t="s">
        <v>2092</v>
      </c>
      <c r="V144" s="308" t="s">
        <v>2092</v>
      </c>
      <c r="W144" s="308" t="s">
        <v>2092</v>
      </c>
      <c r="X144" s="308" t="s">
        <v>2092</v>
      </c>
      <c r="Y144" s="308" t="s">
        <v>2092</v>
      </c>
    </row>
    <row r="145" spans="1:25" ht="31.5" customHeight="1">
      <c r="A145" s="831" t="s">
        <v>0</v>
      </c>
      <c r="B145" s="832"/>
      <c r="C145" s="832"/>
      <c r="D145" s="832"/>
      <c r="E145" s="832"/>
      <c r="F145" s="832"/>
      <c r="G145" s="833"/>
      <c r="H145" s="357">
        <f>SUM(H137:H144)</f>
        <v>17313257.41</v>
      </c>
      <c r="I145" s="586"/>
      <c r="J145" s="318"/>
      <c r="K145" s="614"/>
      <c r="L145" s="180"/>
      <c r="M145" s="180"/>
      <c r="N145" s="180"/>
      <c r="O145" s="631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</row>
    <row r="146" spans="1:25" ht="31.5" customHeight="1">
      <c r="A146" s="184">
        <v>14</v>
      </c>
      <c r="B146" s="499" t="s">
        <v>604</v>
      </c>
      <c r="C146" s="770"/>
      <c r="D146" s="188"/>
      <c r="E146" s="188"/>
      <c r="F146" s="188"/>
      <c r="G146" s="188"/>
      <c r="H146" s="406"/>
      <c r="I146" s="584"/>
      <c r="J146" s="319"/>
      <c r="K146" s="615"/>
      <c r="L146" s="185"/>
      <c r="M146" s="185"/>
      <c r="N146" s="185"/>
      <c r="O146" s="632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1:25" ht="31.5" customHeight="1">
      <c r="A147" s="61">
        <v>1</v>
      </c>
      <c r="B147" s="62" t="s">
        <v>1619</v>
      </c>
      <c r="C147" s="616" t="s">
        <v>2051</v>
      </c>
      <c r="D147" s="61" t="s">
        <v>70</v>
      </c>
      <c r="E147" s="61" t="s">
        <v>54</v>
      </c>
      <c r="F147" s="61" t="s">
        <v>54</v>
      </c>
      <c r="G147" s="61">
        <v>2015</v>
      </c>
      <c r="H147" s="763">
        <v>2466000</v>
      </c>
      <c r="I147" s="681" t="s">
        <v>1621</v>
      </c>
      <c r="J147" s="181"/>
      <c r="K147" s="616" t="s">
        <v>2052</v>
      </c>
      <c r="L147" s="61" t="s">
        <v>2053</v>
      </c>
      <c r="M147" s="61" t="s">
        <v>2054</v>
      </c>
      <c r="N147" s="61" t="s">
        <v>2055</v>
      </c>
      <c r="O147" s="616" t="s">
        <v>630</v>
      </c>
      <c r="P147" s="61" t="s">
        <v>1165</v>
      </c>
      <c r="Q147" s="61" t="s">
        <v>1165</v>
      </c>
      <c r="R147" s="61" t="s">
        <v>1165</v>
      </c>
      <c r="S147" s="61" t="s">
        <v>1165</v>
      </c>
      <c r="T147" s="61" t="s">
        <v>630</v>
      </c>
      <c r="U147" s="61" t="s">
        <v>1165</v>
      </c>
      <c r="V147" s="294">
        <v>700</v>
      </c>
      <c r="W147" s="294">
        <v>2</v>
      </c>
      <c r="X147" s="294" t="s">
        <v>54</v>
      </c>
      <c r="Y147" s="294" t="s">
        <v>70</v>
      </c>
    </row>
    <row r="148" spans="1:25" ht="31.5" customHeight="1">
      <c r="A148" s="4">
        <v>2</v>
      </c>
      <c r="B148" s="14" t="s">
        <v>2083</v>
      </c>
      <c r="C148" s="612"/>
      <c r="D148" s="4" t="s">
        <v>2092</v>
      </c>
      <c r="E148" s="4" t="s">
        <v>2092</v>
      </c>
      <c r="F148" s="4" t="s">
        <v>2092</v>
      </c>
      <c r="G148" s="4"/>
      <c r="H148" s="115">
        <v>128836.55</v>
      </c>
      <c r="I148" s="5" t="s">
        <v>2078</v>
      </c>
      <c r="J148" s="181"/>
      <c r="K148" s="612"/>
      <c r="L148" s="4"/>
      <c r="M148" s="4"/>
      <c r="N148" s="4"/>
      <c r="O148" s="612"/>
      <c r="P148" s="308" t="s">
        <v>2092</v>
      </c>
      <c r="Q148" s="308" t="s">
        <v>2092</v>
      </c>
      <c r="R148" s="308" t="s">
        <v>2092</v>
      </c>
      <c r="S148" s="308" t="s">
        <v>2092</v>
      </c>
      <c r="T148" s="308" t="s">
        <v>2092</v>
      </c>
      <c r="U148" s="308" t="s">
        <v>2092</v>
      </c>
      <c r="V148" s="308" t="s">
        <v>2092</v>
      </c>
      <c r="W148" s="308" t="s">
        <v>2092</v>
      </c>
      <c r="X148" s="308" t="s">
        <v>2092</v>
      </c>
      <c r="Y148" s="308" t="s">
        <v>2092</v>
      </c>
    </row>
    <row r="149" spans="1:25" ht="31.5" customHeight="1">
      <c r="A149" s="831" t="s">
        <v>0</v>
      </c>
      <c r="B149" s="832"/>
      <c r="C149" s="832"/>
      <c r="D149" s="832"/>
      <c r="E149" s="832"/>
      <c r="F149" s="832"/>
      <c r="G149" s="833"/>
      <c r="H149" s="357">
        <f>SUM(H147:H148)</f>
        <v>2594836.55</v>
      </c>
      <c r="I149" s="586"/>
      <c r="J149" s="318"/>
      <c r="K149" s="614"/>
      <c r="L149" s="180"/>
      <c r="M149" s="180"/>
      <c r="N149" s="180"/>
      <c r="O149" s="631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</row>
    <row r="150" spans="1:26" s="7" customFormat="1" ht="31.5" customHeight="1">
      <c r="A150" s="213">
        <v>15</v>
      </c>
      <c r="B150" s="498" t="s">
        <v>76</v>
      </c>
      <c r="C150" s="773"/>
      <c r="D150" s="213"/>
      <c r="E150" s="213"/>
      <c r="F150" s="213"/>
      <c r="G150" s="713"/>
      <c r="H150" s="406"/>
      <c r="I150" s="584"/>
      <c r="J150" s="321"/>
      <c r="K150" s="617"/>
      <c r="L150" s="215"/>
      <c r="M150" s="215"/>
      <c r="N150" s="215"/>
      <c r="O150" s="63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8"/>
    </row>
    <row r="151" spans="1:25" ht="31.5" customHeight="1">
      <c r="A151" s="61">
        <v>1</v>
      </c>
      <c r="B151" s="62" t="s">
        <v>1276</v>
      </c>
      <c r="C151" s="616" t="s">
        <v>2291</v>
      </c>
      <c r="D151" s="61" t="s">
        <v>57</v>
      </c>
      <c r="E151" s="61" t="s">
        <v>58</v>
      </c>
      <c r="F151" s="61" t="s">
        <v>58</v>
      </c>
      <c r="G151" s="61">
        <v>1974</v>
      </c>
      <c r="H151" s="763">
        <v>7680000</v>
      </c>
      <c r="I151" s="585" t="s">
        <v>1621</v>
      </c>
      <c r="J151" s="183" t="s">
        <v>2294</v>
      </c>
      <c r="K151" s="61" t="s">
        <v>2295</v>
      </c>
      <c r="L151" s="61" t="s">
        <v>880</v>
      </c>
      <c r="M151" s="61" t="s">
        <v>2296</v>
      </c>
      <c r="N151" s="61" t="s">
        <v>1162</v>
      </c>
      <c r="O151" s="61" t="s">
        <v>58</v>
      </c>
      <c r="P151" s="61" t="s">
        <v>629</v>
      </c>
      <c r="Q151" s="61" t="s">
        <v>629</v>
      </c>
      <c r="R151" s="61" t="s">
        <v>629</v>
      </c>
      <c r="S151" s="61" t="s">
        <v>1163</v>
      </c>
      <c r="T151" s="61" t="s">
        <v>630</v>
      </c>
      <c r="U151" s="61" t="s">
        <v>629</v>
      </c>
      <c r="V151" s="294">
        <v>2180</v>
      </c>
      <c r="W151" s="294">
        <v>3</v>
      </c>
      <c r="X151" s="294" t="s">
        <v>58</v>
      </c>
      <c r="Y151" s="294" t="s">
        <v>58</v>
      </c>
    </row>
    <row r="152" spans="1:25" ht="31.5" customHeight="1">
      <c r="A152" s="4">
        <v>2</v>
      </c>
      <c r="B152" s="14" t="s">
        <v>2349</v>
      </c>
      <c r="C152" s="612" t="s">
        <v>2291</v>
      </c>
      <c r="D152" s="4" t="s">
        <v>57</v>
      </c>
      <c r="E152" s="4" t="s">
        <v>58</v>
      </c>
      <c r="F152" s="4" t="s">
        <v>58</v>
      </c>
      <c r="G152" s="4">
        <v>1991</v>
      </c>
      <c r="H152" s="111">
        <f>15878000+172000</f>
        <v>16050000</v>
      </c>
      <c r="I152" s="585" t="s">
        <v>1621</v>
      </c>
      <c r="J152" s="182" t="s">
        <v>2297</v>
      </c>
      <c r="K152" s="4" t="s">
        <v>2298</v>
      </c>
      <c r="L152" s="4" t="s">
        <v>880</v>
      </c>
      <c r="M152" s="4" t="s">
        <v>2296</v>
      </c>
      <c r="N152" s="4" t="s">
        <v>1162</v>
      </c>
      <c r="O152" s="4" t="s">
        <v>58</v>
      </c>
      <c r="P152" s="4" t="s">
        <v>1163</v>
      </c>
      <c r="Q152" s="4" t="s">
        <v>629</v>
      </c>
      <c r="R152" s="4" t="s">
        <v>1163</v>
      </c>
      <c r="S152" s="4" t="s">
        <v>1163</v>
      </c>
      <c r="T152" s="4" t="s">
        <v>630</v>
      </c>
      <c r="U152" s="4" t="s">
        <v>629</v>
      </c>
      <c r="V152" s="5">
        <v>3780</v>
      </c>
      <c r="W152" s="5">
        <v>4</v>
      </c>
      <c r="X152" s="5" t="s">
        <v>57</v>
      </c>
      <c r="Y152" s="5" t="s">
        <v>58</v>
      </c>
    </row>
    <row r="153" spans="1:25" ht="31.5" customHeight="1">
      <c r="A153" s="4">
        <v>3</v>
      </c>
      <c r="B153" s="14" t="s">
        <v>2292</v>
      </c>
      <c r="C153" s="612" t="s">
        <v>2291</v>
      </c>
      <c r="D153" s="4" t="s">
        <v>57</v>
      </c>
      <c r="E153" s="4" t="s">
        <v>58</v>
      </c>
      <c r="F153" s="4" t="s">
        <v>58</v>
      </c>
      <c r="G153" s="4">
        <v>2010</v>
      </c>
      <c r="H153" s="432">
        <v>464001.54</v>
      </c>
      <c r="I153" s="5" t="s">
        <v>2078</v>
      </c>
      <c r="J153" s="182" t="s">
        <v>2299</v>
      </c>
      <c r="K153" s="4" t="s">
        <v>2295</v>
      </c>
      <c r="L153" s="4" t="s">
        <v>2300</v>
      </c>
      <c r="M153" s="4" t="s">
        <v>53</v>
      </c>
      <c r="N153" s="4" t="s">
        <v>1159</v>
      </c>
      <c r="O153" s="4" t="s">
        <v>58</v>
      </c>
      <c r="P153" s="4" t="s">
        <v>629</v>
      </c>
      <c r="Q153" s="4" t="s">
        <v>629</v>
      </c>
      <c r="R153" s="4" t="s">
        <v>629</v>
      </c>
      <c r="S153" s="4" t="s">
        <v>629</v>
      </c>
      <c r="T153" s="4" t="s">
        <v>630</v>
      </c>
      <c r="U153" s="4" t="s">
        <v>629</v>
      </c>
      <c r="V153" s="5">
        <v>30</v>
      </c>
      <c r="W153" s="5">
        <v>1</v>
      </c>
      <c r="X153" s="5" t="s">
        <v>970</v>
      </c>
      <c r="Y153" s="5" t="s">
        <v>58</v>
      </c>
    </row>
    <row r="154" spans="1:25" ht="31.5" customHeight="1">
      <c r="A154" s="4">
        <v>4</v>
      </c>
      <c r="B154" s="14" t="s">
        <v>2293</v>
      </c>
      <c r="C154" s="612" t="s">
        <v>2291</v>
      </c>
      <c r="D154" s="4" t="s">
        <v>57</v>
      </c>
      <c r="E154" s="4" t="s">
        <v>58</v>
      </c>
      <c r="F154" s="4" t="s">
        <v>58</v>
      </c>
      <c r="G154" s="4">
        <v>2013</v>
      </c>
      <c r="H154" s="432">
        <v>3000</v>
      </c>
      <c r="I154" s="5" t="s">
        <v>2078</v>
      </c>
      <c r="J154" s="182" t="s">
        <v>2299</v>
      </c>
      <c r="K154" s="4" t="s">
        <v>2295</v>
      </c>
      <c r="L154" s="4" t="s">
        <v>2301</v>
      </c>
      <c r="M154" s="4" t="s">
        <v>53</v>
      </c>
      <c r="N154" s="4" t="s">
        <v>2302</v>
      </c>
      <c r="O154" s="4" t="s">
        <v>58</v>
      </c>
      <c r="P154" s="4" t="s">
        <v>629</v>
      </c>
      <c r="Q154" s="4" t="s">
        <v>629</v>
      </c>
      <c r="R154" s="4" t="s">
        <v>629</v>
      </c>
      <c r="S154" s="4" t="s">
        <v>629</v>
      </c>
      <c r="T154" s="4" t="s">
        <v>630</v>
      </c>
      <c r="U154" s="4" t="s">
        <v>629</v>
      </c>
      <c r="V154" s="5">
        <v>24</v>
      </c>
      <c r="W154" s="5">
        <v>1</v>
      </c>
      <c r="X154" s="5" t="s">
        <v>58</v>
      </c>
      <c r="Y154" s="5" t="s">
        <v>58</v>
      </c>
    </row>
    <row r="155" spans="1:25" ht="31.5" customHeight="1">
      <c r="A155" s="4">
        <v>5</v>
      </c>
      <c r="B155" s="14" t="s">
        <v>1539</v>
      </c>
      <c r="C155" s="612" t="s">
        <v>2291</v>
      </c>
      <c r="D155" s="4" t="s">
        <v>57</v>
      </c>
      <c r="E155" s="4" t="s">
        <v>58</v>
      </c>
      <c r="F155" s="4" t="s">
        <v>58</v>
      </c>
      <c r="G155" s="4">
        <v>2021</v>
      </c>
      <c r="H155" s="432">
        <v>361375.09</v>
      </c>
      <c r="I155" s="5" t="s">
        <v>2078</v>
      </c>
      <c r="J155" s="182" t="s">
        <v>2303</v>
      </c>
      <c r="K155" s="4" t="s">
        <v>2304</v>
      </c>
      <c r="L155" s="4"/>
      <c r="M155" s="4"/>
      <c r="N155" s="4"/>
      <c r="O155" s="4" t="s">
        <v>58</v>
      </c>
      <c r="P155" s="4" t="s">
        <v>630</v>
      </c>
      <c r="Q155" s="4"/>
      <c r="R155" s="4"/>
      <c r="S155" s="4"/>
      <c r="T155" s="4"/>
      <c r="U155" s="4"/>
      <c r="V155" s="5"/>
      <c r="W155" s="5"/>
      <c r="X155" s="5"/>
      <c r="Y155" s="5"/>
    </row>
    <row r="156" spans="1:25" ht="31.5" customHeight="1">
      <c r="A156" s="842" t="s">
        <v>0</v>
      </c>
      <c r="B156" s="843"/>
      <c r="C156" s="843"/>
      <c r="D156" s="843"/>
      <c r="E156" s="843"/>
      <c r="F156" s="843"/>
      <c r="G156" s="844"/>
      <c r="H156" s="356">
        <f>SUM(H151:H155)</f>
        <v>24558376.63</v>
      </c>
      <c r="I156" s="583"/>
      <c r="J156" s="318"/>
      <c r="K156" s="614"/>
      <c r="L156" s="180"/>
      <c r="M156" s="180"/>
      <c r="N156" s="180"/>
      <c r="O156" s="631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</row>
    <row r="157" spans="1:26" s="7" customFormat="1" ht="31.5" customHeight="1">
      <c r="A157" s="213">
        <v>16</v>
      </c>
      <c r="B157" s="498" t="s">
        <v>615</v>
      </c>
      <c r="C157" s="772"/>
      <c r="D157" s="713"/>
      <c r="E157" s="713"/>
      <c r="F157" s="713"/>
      <c r="G157" s="713"/>
      <c r="H157" s="406"/>
      <c r="I157" s="584"/>
      <c r="J157" s="321"/>
      <c r="K157" s="617"/>
      <c r="L157" s="215"/>
      <c r="M157" s="215"/>
      <c r="N157" s="215"/>
      <c r="O157" s="63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8"/>
    </row>
    <row r="158" spans="1:27" ht="31.5" customHeight="1">
      <c r="A158" s="4">
        <v>1</v>
      </c>
      <c r="B158" s="14" t="s">
        <v>1619</v>
      </c>
      <c r="C158" s="612" t="s">
        <v>1620</v>
      </c>
      <c r="D158" s="4" t="s">
        <v>70</v>
      </c>
      <c r="E158" s="4" t="s">
        <v>54</v>
      </c>
      <c r="F158" s="4" t="s">
        <v>54</v>
      </c>
      <c r="G158" s="4">
        <v>1989</v>
      </c>
      <c r="H158" s="104">
        <v>2058000</v>
      </c>
      <c r="I158" s="764" t="s">
        <v>1621</v>
      </c>
      <c r="J158" s="181" t="s">
        <v>1622</v>
      </c>
      <c r="K158" s="612" t="s">
        <v>1623</v>
      </c>
      <c r="L158" s="4" t="s">
        <v>1624</v>
      </c>
      <c r="M158" s="4" t="s">
        <v>929</v>
      </c>
      <c r="N158" s="4" t="s">
        <v>1625</v>
      </c>
      <c r="O158" s="612"/>
      <c r="P158" s="4" t="s">
        <v>1163</v>
      </c>
      <c r="Q158" s="4" t="s">
        <v>629</v>
      </c>
      <c r="R158" s="4" t="s">
        <v>1163</v>
      </c>
      <c r="S158" s="4" t="s">
        <v>1163</v>
      </c>
      <c r="T158" s="4" t="s">
        <v>629</v>
      </c>
      <c r="U158" s="4" t="s">
        <v>1163</v>
      </c>
      <c r="V158" s="5">
        <v>470</v>
      </c>
      <c r="W158" s="5" t="s">
        <v>1626</v>
      </c>
      <c r="X158" s="5" t="s">
        <v>70</v>
      </c>
      <c r="Y158" s="5"/>
      <c r="AA158" s="173"/>
    </row>
    <row r="159" spans="1:27" ht="31.5" customHeight="1">
      <c r="A159" s="4">
        <v>2</v>
      </c>
      <c r="B159" s="14" t="s">
        <v>868</v>
      </c>
      <c r="C159" s="612" t="s">
        <v>1627</v>
      </c>
      <c r="D159" s="4" t="s">
        <v>70</v>
      </c>
      <c r="E159" s="4" t="s">
        <v>54</v>
      </c>
      <c r="F159" s="4" t="s">
        <v>54</v>
      </c>
      <c r="G159" s="4">
        <v>1989</v>
      </c>
      <c r="H159" s="747">
        <v>426000</v>
      </c>
      <c r="I159" s="764" t="s">
        <v>1621</v>
      </c>
      <c r="J159" s="182" t="s">
        <v>1628</v>
      </c>
      <c r="K159" s="612" t="s">
        <v>1623</v>
      </c>
      <c r="L159" s="4" t="s">
        <v>631</v>
      </c>
      <c r="M159" s="4" t="s">
        <v>849</v>
      </c>
      <c r="N159" s="4" t="s">
        <v>1221</v>
      </c>
      <c r="O159" s="612"/>
      <c r="P159" s="4" t="s">
        <v>629</v>
      </c>
      <c r="Q159" s="4" t="s">
        <v>629</v>
      </c>
      <c r="R159" s="4" t="s">
        <v>629</v>
      </c>
      <c r="S159" s="4" t="s">
        <v>629</v>
      </c>
      <c r="T159" s="4" t="s">
        <v>53</v>
      </c>
      <c r="U159" s="4" t="s">
        <v>629</v>
      </c>
      <c r="V159" s="5">
        <v>113.51</v>
      </c>
      <c r="W159" s="5">
        <v>1</v>
      </c>
      <c r="X159" s="5" t="s">
        <v>54</v>
      </c>
      <c r="Y159" s="5"/>
      <c r="AA159" s="173"/>
    </row>
    <row r="160" spans="1:27" ht="31.5" customHeight="1">
      <c r="A160" s="4">
        <v>1</v>
      </c>
      <c r="B160" s="14" t="s">
        <v>1276</v>
      </c>
      <c r="C160" s="612" t="s">
        <v>1629</v>
      </c>
      <c r="D160" s="4" t="s">
        <v>70</v>
      </c>
      <c r="E160" s="4" t="s">
        <v>58</v>
      </c>
      <c r="F160" s="4"/>
      <c r="G160" s="4">
        <v>1914</v>
      </c>
      <c r="H160" s="104">
        <v>2828000</v>
      </c>
      <c r="I160" s="764" t="s">
        <v>1621</v>
      </c>
      <c r="J160" s="293" t="s">
        <v>1630</v>
      </c>
      <c r="K160" s="612" t="s">
        <v>541</v>
      </c>
      <c r="L160" s="4" t="s">
        <v>628</v>
      </c>
      <c r="M160" s="4" t="s">
        <v>1631</v>
      </c>
      <c r="N160" s="4" t="s">
        <v>1632</v>
      </c>
      <c r="O160" s="612" t="s">
        <v>1633</v>
      </c>
      <c r="P160" s="4" t="s">
        <v>1163</v>
      </c>
      <c r="Q160" s="4" t="s">
        <v>1163</v>
      </c>
      <c r="R160" s="4" t="s">
        <v>1163</v>
      </c>
      <c r="S160" s="4" t="s">
        <v>1163</v>
      </c>
      <c r="T160" s="4" t="s">
        <v>1163</v>
      </c>
      <c r="U160" s="4"/>
      <c r="V160" s="4">
        <v>802.7</v>
      </c>
      <c r="W160" s="5">
        <v>3</v>
      </c>
      <c r="X160" s="5" t="s">
        <v>70</v>
      </c>
      <c r="Y160" s="5" t="s">
        <v>54</v>
      </c>
      <c r="AA160" s="173"/>
    </row>
    <row r="161" spans="1:27" ht="31.5" customHeight="1">
      <c r="A161" s="4">
        <v>2</v>
      </c>
      <c r="B161" s="14" t="s">
        <v>1277</v>
      </c>
      <c r="C161" s="612" t="s">
        <v>1634</v>
      </c>
      <c r="D161" s="4" t="s">
        <v>70</v>
      </c>
      <c r="E161" s="4" t="s">
        <v>58</v>
      </c>
      <c r="F161" s="4"/>
      <c r="G161" s="4">
        <v>1970</v>
      </c>
      <c r="H161" s="747">
        <v>4486000</v>
      </c>
      <c r="I161" s="461" t="s">
        <v>1621</v>
      </c>
      <c r="J161" s="293" t="s">
        <v>1630</v>
      </c>
      <c r="K161" s="612" t="s">
        <v>541</v>
      </c>
      <c r="L161" s="4" t="s">
        <v>631</v>
      </c>
      <c r="M161" s="4" t="s">
        <v>1635</v>
      </c>
      <c r="N161" s="4" t="s">
        <v>1631</v>
      </c>
      <c r="O161" s="612" t="s">
        <v>1636</v>
      </c>
      <c r="P161" s="4" t="s">
        <v>1163</v>
      </c>
      <c r="Q161" s="4" t="s">
        <v>1163</v>
      </c>
      <c r="R161" s="4" t="s">
        <v>1163</v>
      </c>
      <c r="S161" s="4" t="s">
        <v>629</v>
      </c>
      <c r="T161" s="4" t="s">
        <v>1163</v>
      </c>
      <c r="U161" s="4"/>
      <c r="V161" s="4">
        <v>1068</v>
      </c>
      <c r="W161" s="5">
        <v>2</v>
      </c>
      <c r="X161" s="5" t="s">
        <v>958</v>
      </c>
      <c r="Y161" s="5" t="s">
        <v>54</v>
      </c>
      <c r="AA161" s="173"/>
    </row>
    <row r="162" spans="1:27" ht="31.5" customHeight="1">
      <c r="A162" s="4">
        <v>3</v>
      </c>
      <c r="B162" s="14" t="s">
        <v>1637</v>
      </c>
      <c r="C162" s="612" t="s">
        <v>1638</v>
      </c>
      <c r="D162" s="4" t="s">
        <v>70</v>
      </c>
      <c r="E162" s="4" t="s">
        <v>58</v>
      </c>
      <c r="F162" s="4"/>
      <c r="G162" s="148">
        <v>1982</v>
      </c>
      <c r="H162" s="747">
        <v>3245000</v>
      </c>
      <c r="I162" s="461" t="s">
        <v>1621</v>
      </c>
      <c r="J162" s="293" t="s">
        <v>1630</v>
      </c>
      <c r="K162" s="612" t="s">
        <v>541</v>
      </c>
      <c r="L162" s="4" t="s">
        <v>1639</v>
      </c>
      <c r="M162" s="4" t="s">
        <v>1640</v>
      </c>
      <c r="N162" s="4" t="s">
        <v>1509</v>
      </c>
      <c r="O162" s="612"/>
      <c r="P162" s="4" t="s">
        <v>1163</v>
      </c>
      <c r="Q162" s="4" t="s">
        <v>1163</v>
      </c>
      <c r="R162" s="4" t="s">
        <v>1163</v>
      </c>
      <c r="S162" s="4" t="s">
        <v>1163</v>
      </c>
      <c r="T162" s="4" t="s">
        <v>1163</v>
      </c>
      <c r="U162" s="4"/>
      <c r="V162" s="4">
        <v>591.61</v>
      </c>
      <c r="W162" s="5">
        <v>1</v>
      </c>
      <c r="X162" s="5" t="s">
        <v>54</v>
      </c>
      <c r="Y162" s="5" t="s">
        <v>54</v>
      </c>
      <c r="AA162" s="173"/>
    </row>
    <row r="163" spans="1:27" ht="31.5" customHeight="1">
      <c r="A163" s="4">
        <v>4</v>
      </c>
      <c r="B163" s="14" t="s">
        <v>633</v>
      </c>
      <c r="C163" s="612"/>
      <c r="D163" s="4" t="s">
        <v>70</v>
      </c>
      <c r="E163" s="4" t="s">
        <v>58</v>
      </c>
      <c r="F163" s="4"/>
      <c r="G163" s="4">
        <v>1914</v>
      </c>
      <c r="H163" s="747">
        <v>535000</v>
      </c>
      <c r="I163" s="461" t="s">
        <v>1621</v>
      </c>
      <c r="J163" s="293" t="s">
        <v>1641</v>
      </c>
      <c r="K163" s="612" t="s">
        <v>541</v>
      </c>
      <c r="L163" s="4" t="s">
        <v>1642</v>
      </c>
      <c r="M163" s="4" t="s">
        <v>1643</v>
      </c>
      <c r="N163" s="4" t="s">
        <v>1644</v>
      </c>
      <c r="O163" s="612"/>
      <c r="P163" s="4" t="s">
        <v>635</v>
      </c>
      <c r="Q163" s="4"/>
      <c r="R163" s="4"/>
      <c r="S163" s="4"/>
      <c r="T163" s="4"/>
      <c r="U163" s="4"/>
      <c r="V163" s="4">
        <v>187.5</v>
      </c>
      <c r="W163" s="5">
        <v>1</v>
      </c>
      <c r="X163" s="5" t="s">
        <v>54</v>
      </c>
      <c r="Y163" s="5" t="s">
        <v>54</v>
      </c>
      <c r="AA163" s="173"/>
    </row>
    <row r="164" spans="1:27" ht="31.5" customHeight="1">
      <c r="A164" s="4">
        <v>5</v>
      </c>
      <c r="B164" s="14" t="s">
        <v>1645</v>
      </c>
      <c r="C164" s="612"/>
      <c r="D164" s="4" t="s">
        <v>2092</v>
      </c>
      <c r="E164" s="4" t="s">
        <v>2092</v>
      </c>
      <c r="F164" s="4" t="s">
        <v>2092</v>
      </c>
      <c r="G164" s="4"/>
      <c r="H164" s="186">
        <v>296117.14</v>
      </c>
      <c r="I164" s="461" t="s">
        <v>1646</v>
      </c>
      <c r="J164" s="293"/>
      <c r="K164" s="612" t="s">
        <v>1647</v>
      </c>
      <c r="L164" s="4"/>
      <c r="M164" s="4"/>
      <c r="N164" s="4"/>
      <c r="O164" s="612"/>
      <c r="P164" s="308" t="s">
        <v>2092</v>
      </c>
      <c r="Q164" s="308" t="s">
        <v>2092</v>
      </c>
      <c r="R164" s="308" t="s">
        <v>2092</v>
      </c>
      <c r="S164" s="308" t="s">
        <v>2092</v>
      </c>
      <c r="T164" s="308" t="s">
        <v>2092</v>
      </c>
      <c r="U164" s="308" t="s">
        <v>2092</v>
      </c>
      <c r="V164" s="308" t="s">
        <v>2092</v>
      </c>
      <c r="W164" s="308" t="s">
        <v>2092</v>
      </c>
      <c r="X164" s="308" t="s">
        <v>2092</v>
      </c>
      <c r="Y164" s="308" t="s">
        <v>2092</v>
      </c>
      <c r="AA164" s="173"/>
    </row>
    <row r="165" spans="1:27" ht="31.5" customHeight="1">
      <c r="A165" s="4">
        <v>6</v>
      </c>
      <c r="B165" s="14" t="s">
        <v>1648</v>
      </c>
      <c r="C165" s="612"/>
      <c r="D165" s="4" t="s">
        <v>2092</v>
      </c>
      <c r="E165" s="4" t="s">
        <v>2092</v>
      </c>
      <c r="F165" s="4" t="s">
        <v>2092</v>
      </c>
      <c r="G165" s="4"/>
      <c r="H165" s="186">
        <v>28800</v>
      </c>
      <c r="I165" s="461" t="s">
        <v>1646</v>
      </c>
      <c r="J165" s="293"/>
      <c r="K165" s="612" t="s">
        <v>1649</v>
      </c>
      <c r="L165" s="4"/>
      <c r="M165" s="4"/>
      <c r="N165" s="4"/>
      <c r="O165" s="612"/>
      <c r="P165" s="308" t="s">
        <v>2092</v>
      </c>
      <c r="Q165" s="308" t="s">
        <v>2092</v>
      </c>
      <c r="R165" s="308" t="s">
        <v>2092</v>
      </c>
      <c r="S165" s="308" t="s">
        <v>2092</v>
      </c>
      <c r="T165" s="308" t="s">
        <v>2092</v>
      </c>
      <c r="U165" s="308" t="s">
        <v>2092</v>
      </c>
      <c r="V165" s="308" t="s">
        <v>2092</v>
      </c>
      <c r="W165" s="308" t="s">
        <v>2092</v>
      </c>
      <c r="X165" s="308" t="s">
        <v>2092</v>
      </c>
      <c r="Y165" s="308" t="s">
        <v>2092</v>
      </c>
      <c r="AA165" s="173"/>
    </row>
    <row r="166" spans="1:25" ht="31.5" customHeight="1">
      <c r="A166" s="831" t="s">
        <v>0</v>
      </c>
      <c r="B166" s="832"/>
      <c r="C166" s="832"/>
      <c r="D166" s="832"/>
      <c r="E166" s="832"/>
      <c r="F166" s="832"/>
      <c r="G166" s="833"/>
      <c r="H166" s="357">
        <f>SUM(H158:H165)</f>
        <v>13902917.14</v>
      </c>
      <c r="I166" s="586"/>
      <c r="J166" s="318"/>
      <c r="K166" s="614"/>
      <c r="L166" s="180"/>
      <c r="M166" s="180"/>
      <c r="N166" s="180"/>
      <c r="O166" s="631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</row>
    <row r="167" spans="1:26" s="7" customFormat="1" ht="31.5" customHeight="1">
      <c r="A167" s="213">
        <v>17</v>
      </c>
      <c r="B167" s="498" t="s">
        <v>113</v>
      </c>
      <c r="C167" s="773"/>
      <c r="D167" s="213"/>
      <c r="E167" s="213"/>
      <c r="F167" s="213"/>
      <c r="G167" s="713"/>
      <c r="H167" s="406"/>
      <c r="I167" s="584"/>
      <c r="J167" s="321"/>
      <c r="K167" s="617"/>
      <c r="L167" s="215"/>
      <c r="M167" s="215"/>
      <c r="N167" s="215"/>
      <c r="O167" s="63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8"/>
    </row>
    <row r="168" spans="1:25" ht="31.5" customHeight="1">
      <c r="A168" s="61">
        <v>1</v>
      </c>
      <c r="B168" s="62" t="s">
        <v>1276</v>
      </c>
      <c r="C168" s="616" t="s">
        <v>1532</v>
      </c>
      <c r="D168" s="61" t="s">
        <v>70</v>
      </c>
      <c r="E168" s="61" t="s">
        <v>54</v>
      </c>
      <c r="F168" s="61" t="s">
        <v>70</v>
      </c>
      <c r="G168" s="61" t="s">
        <v>1740</v>
      </c>
      <c r="H168" s="767">
        <v>9547000</v>
      </c>
      <c r="I168" s="461" t="s">
        <v>1621</v>
      </c>
      <c r="J168" s="183" t="s">
        <v>1747</v>
      </c>
      <c r="K168" s="616" t="s">
        <v>1748</v>
      </c>
      <c r="L168" s="61" t="s">
        <v>1420</v>
      </c>
      <c r="M168" s="61" t="s">
        <v>1749</v>
      </c>
      <c r="N168" s="61" t="s">
        <v>1750</v>
      </c>
      <c r="O168" s="616" t="s">
        <v>1760</v>
      </c>
      <c r="P168" s="61" t="s">
        <v>629</v>
      </c>
      <c r="Q168" s="61" t="s">
        <v>629</v>
      </c>
      <c r="R168" s="61" t="s">
        <v>629</v>
      </c>
      <c r="S168" s="61" t="s">
        <v>629</v>
      </c>
      <c r="T168" s="61" t="s">
        <v>630</v>
      </c>
      <c r="U168" s="61" t="s">
        <v>629</v>
      </c>
      <c r="V168" s="294">
        <v>2709.98</v>
      </c>
      <c r="W168" s="294">
        <v>3</v>
      </c>
      <c r="X168" s="294" t="s">
        <v>70</v>
      </c>
      <c r="Y168" s="294" t="s">
        <v>54</v>
      </c>
    </row>
    <row r="169" spans="1:25" ht="31.5" customHeight="1">
      <c r="A169" s="4">
        <v>2</v>
      </c>
      <c r="B169" s="14" t="s">
        <v>1741</v>
      </c>
      <c r="C169" s="612" t="s">
        <v>1742</v>
      </c>
      <c r="D169" s="4" t="s">
        <v>70</v>
      </c>
      <c r="E169" s="4" t="s">
        <v>54</v>
      </c>
      <c r="F169" s="4" t="s">
        <v>70</v>
      </c>
      <c r="G169" s="4" t="s">
        <v>1740</v>
      </c>
      <c r="H169" s="432">
        <v>1555000</v>
      </c>
      <c r="I169" s="461" t="s">
        <v>1621</v>
      </c>
      <c r="J169" s="182" t="s">
        <v>1751</v>
      </c>
      <c r="K169" s="612" t="s">
        <v>1748</v>
      </c>
      <c r="L169" s="4" t="s">
        <v>628</v>
      </c>
      <c r="M169" s="4" t="s">
        <v>1752</v>
      </c>
      <c r="N169" s="4" t="s">
        <v>1753</v>
      </c>
      <c r="O169" s="612" t="s">
        <v>632</v>
      </c>
      <c r="P169" s="4" t="s">
        <v>629</v>
      </c>
      <c r="Q169" s="4" t="s">
        <v>629</v>
      </c>
      <c r="R169" s="4" t="s">
        <v>629</v>
      </c>
      <c r="S169" s="4" t="s">
        <v>629</v>
      </c>
      <c r="T169" s="4" t="s">
        <v>630</v>
      </c>
      <c r="U169" s="4" t="s">
        <v>629</v>
      </c>
      <c r="V169" s="5">
        <v>283.43</v>
      </c>
      <c r="W169" s="5">
        <v>1</v>
      </c>
      <c r="X169" s="5" t="s">
        <v>54</v>
      </c>
      <c r="Y169" s="5" t="s">
        <v>54</v>
      </c>
    </row>
    <row r="170" spans="1:25" ht="31.5" customHeight="1">
      <c r="A170" s="4">
        <v>3</v>
      </c>
      <c r="B170" s="14" t="s">
        <v>1743</v>
      </c>
      <c r="C170" s="612" t="s">
        <v>1744</v>
      </c>
      <c r="D170" s="4" t="s">
        <v>70</v>
      </c>
      <c r="E170" s="4" t="s">
        <v>54</v>
      </c>
      <c r="F170" s="4" t="s">
        <v>54</v>
      </c>
      <c r="G170" s="4" t="s">
        <v>1745</v>
      </c>
      <c r="H170" s="432">
        <v>1232000</v>
      </c>
      <c r="I170" s="461" t="s">
        <v>1621</v>
      </c>
      <c r="J170" s="182" t="s">
        <v>1754</v>
      </c>
      <c r="K170" s="612" t="s">
        <v>1748</v>
      </c>
      <c r="L170" s="4" t="s">
        <v>1755</v>
      </c>
      <c r="M170" s="4" t="s">
        <v>1756</v>
      </c>
      <c r="N170" s="4" t="s">
        <v>1757</v>
      </c>
      <c r="O170" s="612" t="s">
        <v>632</v>
      </c>
      <c r="P170" s="4" t="s">
        <v>629</v>
      </c>
      <c r="Q170" s="4" t="s">
        <v>629</v>
      </c>
      <c r="R170" s="4" t="s">
        <v>629</v>
      </c>
      <c r="S170" s="4" t="s">
        <v>883</v>
      </c>
      <c r="T170" s="4" t="s">
        <v>630</v>
      </c>
      <c r="U170" s="4" t="s">
        <v>629</v>
      </c>
      <c r="V170" s="5">
        <v>158.59</v>
      </c>
      <c r="W170" s="5">
        <v>1</v>
      </c>
      <c r="X170" s="5" t="s">
        <v>54</v>
      </c>
      <c r="Y170" s="5" t="s">
        <v>54</v>
      </c>
    </row>
    <row r="171" spans="1:25" ht="31.5" customHeight="1">
      <c r="A171" s="4">
        <v>4</v>
      </c>
      <c r="B171" s="14" t="s">
        <v>1746</v>
      </c>
      <c r="C171" s="612"/>
      <c r="D171" s="4" t="s">
        <v>70</v>
      </c>
      <c r="E171" s="4" t="s">
        <v>54</v>
      </c>
      <c r="F171" s="4"/>
      <c r="G171" s="4">
        <v>2012</v>
      </c>
      <c r="H171" s="145">
        <v>424713.2</v>
      </c>
      <c r="I171" s="551" t="s">
        <v>2047</v>
      </c>
      <c r="J171" s="182" t="s">
        <v>1758</v>
      </c>
      <c r="K171" s="612" t="s">
        <v>1748</v>
      </c>
      <c r="L171" s="4" t="s">
        <v>1759</v>
      </c>
      <c r="M171" s="4"/>
      <c r="N171" s="4"/>
      <c r="O171" s="612" t="s">
        <v>632</v>
      </c>
      <c r="P171" s="4" t="s">
        <v>630</v>
      </c>
      <c r="Q171" s="4" t="s">
        <v>630</v>
      </c>
      <c r="R171" s="4" t="s">
        <v>630</v>
      </c>
      <c r="S171" s="4" t="s">
        <v>630</v>
      </c>
      <c r="T171" s="4" t="s">
        <v>630</v>
      </c>
      <c r="U171" s="4" t="s">
        <v>630</v>
      </c>
      <c r="V171" s="289">
        <v>968</v>
      </c>
      <c r="W171" s="5">
        <v>1</v>
      </c>
      <c r="X171" s="5" t="s">
        <v>54</v>
      </c>
      <c r="Y171" s="5" t="s">
        <v>54</v>
      </c>
    </row>
    <row r="172" spans="1:25" ht="31.5" customHeight="1">
      <c r="A172" s="4">
        <v>5</v>
      </c>
      <c r="B172" s="14" t="s">
        <v>2086</v>
      </c>
      <c r="C172" s="612"/>
      <c r="D172" s="4" t="s">
        <v>2092</v>
      </c>
      <c r="E172" s="4" t="s">
        <v>2092</v>
      </c>
      <c r="F172" s="4" t="s">
        <v>2092</v>
      </c>
      <c r="G172" s="4">
        <v>2022</v>
      </c>
      <c r="H172" s="746">
        <v>251690.92</v>
      </c>
      <c r="I172" s="551" t="s">
        <v>2047</v>
      </c>
      <c r="J172" s="182"/>
      <c r="K172" s="612"/>
      <c r="L172" s="4"/>
      <c r="M172" s="4"/>
      <c r="N172" s="4"/>
      <c r="O172" s="612"/>
      <c r="P172" s="308" t="s">
        <v>2092</v>
      </c>
      <c r="Q172" s="308" t="s">
        <v>2092</v>
      </c>
      <c r="R172" s="308" t="s">
        <v>2092</v>
      </c>
      <c r="S172" s="308" t="s">
        <v>2092</v>
      </c>
      <c r="T172" s="308" t="s">
        <v>2092</v>
      </c>
      <c r="U172" s="308" t="s">
        <v>2092</v>
      </c>
      <c r="V172" s="308" t="s">
        <v>2092</v>
      </c>
      <c r="W172" s="308" t="s">
        <v>2092</v>
      </c>
      <c r="X172" s="308" t="s">
        <v>2092</v>
      </c>
      <c r="Y172" s="308" t="s">
        <v>2092</v>
      </c>
    </row>
    <row r="173" spans="1:25" ht="31.5" customHeight="1">
      <c r="A173" s="219"/>
      <c r="B173" s="850" t="s">
        <v>0</v>
      </c>
      <c r="C173" s="850"/>
      <c r="D173" s="850"/>
      <c r="E173" s="850"/>
      <c r="F173" s="850"/>
      <c r="G173" s="220"/>
      <c r="H173" s="357">
        <f>SUM(H168:H172)</f>
        <v>13010404.12</v>
      </c>
      <c r="I173" s="586"/>
      <c r="J173" s="318"/>
      <c r="K173" s="614"/>
      <c r="L173" s="180"/>
      <c r="M173" s="180"/>
      <c r="N173" s="180"/>
      <c r="O173" s="631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</row>
    <row r="174" spans="1:26" s="7" customFormat="1" ht="31.5" customHeight="1">
      <c r="A174" s="213">
        <v>18</v>
      </c>
      <c r="B174" s="498" t="s">
        <v>332</v>
      </c>
      <c r="C174" s="772"/>
      <c r="D174" s="713"/>
      <c r="E174" s="713"/>
      <c r="F174" s="713"/>
      <c r="G174" s="713"/>
      <c r="H174" s="406"/>
      <c r="I174" s="584"/>
      <c r="J174" s="321"/>
      <c r="K174" s="617"/>
      <c r="L174" s="215"/>
      <c r="M174" s="215"/>
      <c r="N174" s="215"/>
      <c r="O174" s="63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8"/>
    </row>
    <row r="175" spans="1:25" ht="159" customHeight="1">
      <c r="A175" s="4">
        <v>1</v>
      </c>
      <c r="B175" s="62" t="s">
        <v>2350</v>
      </c>
      <c r="C175" s="616" t="s">
        <v>1836</v>
      </c>
      <c r="D175" s="61" t="s">
        <v>70</v>
      </c>
      <c r="E175" s="61" t="s">
        <v>54</v>
      </c>
      <c r="F175" s="61" t="s">
        <v>54</v>
      </c>
      <c r="G175" s="61" t="s">
        <v>2338</v>
      </c>
      <c r="H175" s="186">
        <f>17094000+40086.71</f>
        <v>17134086.71</v>
      </c>
      <c r="I175" s="757" t="s">
        <v>1621</v>
      </c>
      <c r="J175" s="852" t="s">
        <v>1843</v>
      </c>
      <c r="K175" s="856" t="s">
        <v>1844</v>
      </c>
      <c r="L175" s="4" t="s">
        <v>2340</v>
      </c>
      <c r="M175" s="4" t="s">
        <v>2342</v>
      </c>
      <c r="N175" s="4" t="s">
        <v>2344</v>
      </c>
      <c r="O175" s="856" t="s">
        <v>1848</v>
      </c>
      <c r="P175" s="848" t="s">
        <v>1163</v>
      </c>
      <c r="Q175" s="848" t="s">
        <v>629</v>
      </c>
      <c r="R175" s="848" t="s">
        <v>1849</v>
      </c>
      <c r="S175" s="848" t="s">
        <v>1163</v>
      </c>
      <c r="T175" s="848" t="s">
        <v>1246</v>
      </c>
      <c r="U175" s="848" t="s">
        <v>629</v>
      </c>
      <c r="V175" s="5">
        <v>4852.34</v>
      </c>
      <c r="W175" s="848" t="s">
        <v>1850</v>
      </c>
      <c r="X175" s="854" t="s">
        <v>798</v>
      </c>
      <c r="Y175" s="848" t="s">
        <v>1851</v>
      </c>
    </row>
    <row r="176" spans="1:25" ht="39">
      <c r="A176" s="4">
        <v>2</v>
      </c>
      <c r="B176" s="62" t="s">
        <v>2335</v>
      </c>
      <c r="C176" s="616" t="s">
        <v>2336</v>
      </c>
      <c r="D176" s="61" t="s">
        <v>2337</v>
      </c>
      <c r="E176" s="61"/>
      <c r="F176" s="61"/>
      <c r="G176" s="61" t="s">
        <v>2339</v>
      </c>
      <c r="H176" s="186">
        <v>2347418.17</v>
      </c>
      <c r="I176" s="757" t="s">
        <v>2078</v>
      </c>
      <c r="J176" s="853"/>
      <c r="K176" s="857"/>
      <c r="L176" s="4" t="s">
        <v>2341</v>
      </c>
      <c r="M176" s="4" t="s">
        <v>2343</v>
      </c>
      <c r="N176" s="4" t="s">
        <v>2345</v>
      </c>
      <c r="O176" s="857"/>
      <c r="P176" s="849"/>
      <c r="Q176" s="849"/>
      <c r="R176" s="849"/>
      <c r="S176" s="849"/>
      <c r="T176" s="849"/>
      <c r="U176" s="849"/>
      <c r="V176" s="5">
        <v>909</v>
      </c>
      <c r="W176" s="849"/>
      <c r="X176" s="855"/>
      <c r="Y176" s="849"/>
    </row>
    <row r="177" spans="1:25" ht="57">
      <c r="A177" s="4">
        <v>3</v>
      </c>
      <c r="B177" s="14" t="s">
        <v>1837</v>
      </c>
      <c r="C177" s="612" t="s">
        <v>1838</v>
      </c>
      <c r="D177" s="4" t="s">
        <v>70</v>
      </c>
      <c r="E177" s="4" t="s">
        <v>54</v>
      </c>
      <c r="F177" s="4" t="s">
        <v>54</v>
      </c>
      <c r="G177" s="4" t="s">
        <v>1839</v>
      </c>
      <c r="H177" s="768">
        <v>683000</v>
      </c>
      <c r="I177" s="757" t="s">
        <v>1621</v>
      </c>
      <c r="J177" s="182" t="s">
        <v>1845</v>
      </c>
      <c r="K177" s="612" t="s">
        <v>1844</v>
      </c>
      <c r="L177" s="4" t="s">
        <v>628</v>
      </c>
      <c r="M177" s="4" t="s">
        <v>849</v>
      </c>
      <c r="N177" s="4" t="s">
        <v>1846</v>
      </c>
      <c r="O177" s="612" t="s">
        <v>1852</v>
      </c>
      <c r="P177" s="4" t="s">
        <v>629</v>
      </c>
      <c r="Q177" s="4" t="s">
        <v>629</v>
      </c>
      <c r="R177" s="4" t="s">
        <v>1853</v>
      </c>
      <c r="S177" s="4" t="s">
        <v>629</v>
      </c>
      <c r="T177" s="4" t="s">
        <v>1246</v>
      </c>
      <c r="U177" s="4" t="s">
        <v>629</v>
      </c>
      <c r="V177" s="5">
        <v>194</v>
      </c>
      <c r="W177" s="5" t="s">
        <v>1854</v>
      </c>
      <c r="X177" s="5" t="s">
        <v>54</v>
      </c>
      <c r="Y177" s="5" t="s">
        <v>54</v>
      </c>
    </row>
    <row r="178" spans="1:25" ht="39">
      <c r="A178" s="4">
        <v>4</v>
      </c>
      <c r="B178" s="14" t="s">
        <v>1840</v>
      </c>
      <c r="C178" s="612" t="s">
        <v>1841</v>
      </c>
      <c r="D178" s="4" t="s">
        <v>1842</v>
      </c>
      <c r="E178" s="4" t="s">
        <v>54</v>
      </c>
      <c r="F178" s="4" t="s">
        <v>54</v>
      </c>
      <c r="G178" s="4">
        <v>1928</v>
      </c>
      <c r="H178" s="186">
        <v>627000</v>
      </c>
      <c r="I178" s="757" t="s">
        <v>1621</v>
      </c>
      <c r="J178" s="182" t="s">
        <v>1847</v>
      </c>
      <c r="K178" s="612" t="s">
        <v>1844</v>
      </c>
      <c r="L178" s="4" t="s">
        <v>628</v>
      </c>
      <c r="M178" s="4" t="s">
        <v>849</v>
      </c>
      <c r="N178" s="4" t="s">
        <v>1846</v>
      </c>
      <c r="O178" s="612" t="s">
        <v>1855</v>
      </c>
      <c r="P178" s="4" t="s">
        <v>629</v>
      </c>
      <c r="Q178" s="4" t="s">
        <v>629</v>
      </c>
      <c r="R178" s="4" t="s">
        <v>629</v>
      </c>
      <c r="S178" s="4" t="s">
        <v>629</v>
      </c>
      <c r="T178" s="4" t="s">
        <v>1246</v>
      </c>
      <c r="U178" s="4" t="s">
        <v>629</v>
      </c>
      <c r="V178" s="5">
        <v>178</v>
      </c>
      <c r="W178" s="5">
        <v>2</v>
      </c>
      <c r="X178" s="5" t="s">
        <v>54</v>
      </c>
      <c r="Y178" s="5" t="s">
        <v>54</v>
      </c>
    </row>
    <row r="179" spans="1:27" s="7" customFormat="1" ht="31.5" customHeight="1">
      <c r="A179" s="4">
        <v>4</v>
      </c>
      <c r="B179" s="13" t="s">
        <v>2087</v>
      </c>
      <c r="C179" s="612"/>
      <c r="D179" s="4" t="s">
        <v>2092</v>
      </c>
      <c r="E179" s="4" t="s">
        <v>2092</v>
      </c>
      <c r="F179" s="4" t="s">
        <v>2092</v>
      </c>
      <c r="G179" s="4">
        <v>2022</v>
      </c>
      <c r="H179" s="186">
        <v>262948.74</v>
      </c>
      <c r="I179" s="585" t="s">
        <v>1646</v>
      </c>
      <c r="J179" s="182"/>
      <c r="K179" s="612"/>
      <c r="L179" s="4"/>
      <c r="M179" s="4"/>
      <c r="N179" s="4"/>
      <c r="O179" s="612"/>
      <c r="P179" s="308" t="s">
        <v>2092</v>
      </c>
      <c r="Q179" s="308" t="s">
        <v>2092</v>
      </c>
      <c r="R179" s="308" t="s">
        <v>2092</v>
      </c>
      <c r="S179" s="308" t="s">
        <v>2092</v>
      </c>
      <c r="T179" s="308" t="s">
        <v>2092</v>
      </c>
      <c r="U179" s="308" t="s">
        <v>2092</v>
      </c>
      <c r="V179" s="308" t="s">
        <v>2092</v>
      </c>
      <c r="W179" s="308" t="s">
        <v>2092</v>
      </c>
      <c r="X179" s="308" t="s">
        <v>2092</v>
      </c>
      <c r="Y179" s="308" t="s">
        <v>2092</v>
      </c>
      <c r="Z179" s="8"/>
      <c r="AA179" s="8"/>
    </row>
    <row r="180" spans="1:25" ht="31.5" customHeight="1">
      <c r="A180" s="219"/>
      <c r="B180" s="850" t="s">
        <v>0</v>
      </c>
      <c r="C180" s="850"/>
      <c r="D180" s="850"/>
      <c r="E180" s="850"/>
      <c r="F180" s="850"/>
      <c r="G180" s="220"/>
      <c r="H180" s="357">
        <f>SUM(H175:H179)</f>
        <v>21054453.62</v>
      </c>
      <c r="I180" s="586"/>
      <c r="J180" s="182"/>
      <c r="K180" s="612"/>
      <c r="L180" s="4"/>
      <c r="M180" s="4"/>
      <c r="N180" s="4"/>
      <c r="O180" s="612"/>
      <c r="P180" s="4"/>
      <c r="Q180" s="4"/>
      <c r="R180" s="4"/>
      <c r="S180" s="4"/>
      <c r="T180" s="4"/>
      <c r="U180" s="4"/>
      <c r="V180" s="5"/>
      <c r="W180" s="5"/>
      <c r="X180" s="5"/>
      <c r="Y180" s="5"/>
    </row>
    <row r="181" spans="1:26" s="7" customFormat="1" ht="31.5" customHeight="1">
      <c r="A181" s="213">
        <v>19</v>
      </c>
      <c r="B181" s="498" t="s">
        <v>598</v>
      </c>
      <c r="C181" s="772"/>
      <c r="D181" s="713"/>
      <c r="E181" s="713"/>
      <c r="F181" s="713"/>
      <c r="G181" s="713"/>
      <c r="H181" s="406"/>
      <c r="I181" s="584"/>
      <c r="J181" s="320"/>
      <c r="K181" s="617"/>
      <c r="L181" s="215"/>
      <c r="M181" s="215"/>
      <c r="N181" s="215"/>
      <c r="O181" s="63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8"/>
    </row>
    <row r="182" spans="1:25" ht="31.5" customHeight="1">
      <c r="A182" s="538">
        <v>1</v>
      </c>
      <c r="B182" s="511" t="s">
        <v>1885</v>
      </c>
      <c r="C182" s="622" t="s">
        <v>1886</v>
      </c>
      <c r="D182" s="512" t="s">
        <v>57</v>
      </c>
      <c r="E182" s="512" t="s">
        <v>58</v>
      </c>
      <c r="F182" s="512" t="s">
        <v>57</v>
      </c>
      <c r="G182" s="512">
        <v>1902</v>
      </c>
      <c r="H182" s="767">
        <v>7201000</v>
      </c>
      <c r="I182" s="757" t="s">
        <v>1621</v>
      </c>
      <c r="J182" s="851" t="s">
        <v>1933</v>
      </c>
      <c r="K182" s="622" t="s">
        <v>1920</v>
      </c>
      <c r="L182" s="512" t="s">
        <v>628</v>
      </c>
      <c r="M182" s="512" t="s">
        <v>1921</v>
      </c>
      <c r="N182" s="512" t="s">
        <v>1922</v>
      </c>
      <c r="O182" s="622" t="s">
        <v>1946</v>
      </c>
      <c r="P182" s="512" t="s">
        <v>1950</v>
      </c>
      <c r="Q182" s="512" t="s">
        <v>1950</v>
      </c>
      <c r="R182" s="512" t="s">
        <v>1950</v>
      </c>
      <c r="S182" s="512" t="s">
        <v>1950</v>
      </c>
      <c r="T182" s="512" t="s">
        <v>53</v>
      </c>
      <c r="U182" s="512" t="s">
        <v>1950</v>
      </c>
      <c r="V182" s="512">
        <v>2044</v>
      </c>
      <c r="W182" s="512">
        <v>2</v>
      </c>
      <c r="X182" s="512" t="s">
        <v>1951</v>
      </c>
      <c r="Y182" s="512" t="s">
        <v>59</v>
      </c>
    </row>
    <row r="183" spans="1:25" ht="31.5" customHeight="1">
      <c r="A183" s="308">
        <v>2</v>
      </c>
      <c r="B183" s="513" t="s">
        <v>1637</v>
      </c>
      <c r="C183" s="622" t="s">
        <v>1886</v>
      </c>
      <c r="D183" s="512" t="s">
        <v>57</v>
      </c>
      <c r="E183" s="512" t="s">
        <v>58</v>
      </c>
      <c r="F183" s="309" t="s">
        <v>58</v>
      </c>
      <c r="G183" s="309">
        <v>1972</v>
      </c>
      <c r="H183" s="432">
        <v>11212000</v>
      </c>
      <c r="I183" s="757" t="s">
        <v>1621</v>
      </c>
      <c r="J183" s="851"/>
      <c r="K183" s="622" t="s">
        <v>1920</v>
      </c>
      <c r="L183" s="309" t="s">
        <v>631</v>
      </c>
      <c r="M183" s="309" t="s">
        <v>1215</v>
      </c>
      <c r="N183" s="309" t="s">
        <v>1162</v>
      </c>
      <c r="O183" s="623"/>
      <c r="P183" s="512" t="s">
        <v>1950</v>
      </c>
      <c r="Q183" s="512" t="s">
        <v>1950</v>
      </c>
      <c r="R183" s="512" t="s">
        <v>1950</v>
      </c>
      <c r="S183" s="512" t="s">
        <v>1950</v>
      </c>
      <c r="T183" s="512" t="s">
        <v>53</v>
      </c>
      <c r="U183" s="512" t="s">
        <v>1950</v>
      </c>
      <c r="V183" s="309">
        <v>468</v>
      </c>
      <c r="W183" s="309">
        <v>1</v>
      </c>
      <c r="X183" s="309" t="s">
        <v>59</v>
      </c>
      <c r="Y183" s="512" t="s">
        <v>59</v>
      </c>
    </row>
    <row r="184" spans="1:25" ht="31.5" customHeight="1">
      <c r="A184" s="308">
        <v>3</v>
      </c>
      <c r="B184" s="513" t="s">
        <v>1887</v>
      </c>
      <c r="C184" s="623" t="s">
        <v>1888</v>
      </c>
      <c r="D184" s="512" t="s">
        <v>57</v>
      </c>
      <c r="E184" s="512" t="s">
        <v>58</v>
      </c>
      <c r="F184" s="309" t="s">
        <v>58</v>
      </c>
      <c r="G184" s="309">
        <v>1960</v>
      </c>
      <c r="H184" s="432">
        <v>9930000</v>
      </c>
      <c r="I184" s="757" t="s">
        <v>1621</v>
      </c>
      <c r="J184" s="531" t="s">
        <v>1934</v>
      </c>
      <c r="K184" s="623" t="s">
        <v>1923</v>
      </c>
      <c r="L184" s="309" t="s">
        <v>1924</v>
      </c>
      <c r="M184" s="309" t="s">
        <v>1215</v>
      </c>
      <c r="N184" s="309" t="s">
        <v>1162</v>
      </c>
      <c r="O184" s="623"/>
      <c r="P184" s="512" t="s">
        <v>1950</v>
      </c>
      <c r="Q184" s="512" t="s">
        <v>1950</v>
      </c>
      <c r="R184" s="512" t="s">
        <v>1950</v>
      </c>
      <c r="S184" s="512" t="s">
        <v>1950</v>
      </c>
      <c r="T184" s="512" t="s">
        <v>53</v>
      </c>
      <c r="U184" s="512" t="s">
        <v>1950</v>
      </c>
      <c r="V184" s="309">
        <v>2364</v>
      </c>
      <c r="W184" s="309">
        <v>3</v>
      </c>
      <c r="X184" s="309" t="s">
        <v>59</v>
      </c>
      <c r="Y184" s="512" t="s">
        <v>59</v>
      </c>
    </row>
    <row r="185" spans="1:25" ht="31.5" customHeight="1">
      <c r="A185" s="308">
        <v>4</v>
      </c>
      <c r="B185" s="513" t="s">
        <v>1889</v>
      </c>
      <c r="C185" s="623" t="s">
        <v>1890</v>
      </c>
      <c r="D185" s="512" t="s">
        <v>57</v>
      </c>
      <c r="E185" s="512" t="s">
        <v>58</v>
      </c>
      <c r="F185" s="309" t="s">
        <v>58</v>
      </c>
      <c r="G185" s="309">
        <v>1970</v>
      </c>
      <c r="H185" s="432">
        <v>3992000</v>
      </c>
      <c r="I185" s="757" t="s">
        <v>1621</v>
      </c>
      <c r="J185" s="187" t="s">
        <v>1935</v>
      </c>
      <c r="K185" s="623" t="s">
        <v>1925</v>
      </c>
      <c r="L185" s="309" t="s">
        <v>1924</v>
      </c>
      <c r="M185" s="309" t="s">
        <v>1926</v>
      </c>
      <c r="N185" s="309" t="s">
        <v>1927</v>
      </c>
      <c r="O185" s="623" t="s">
        <v>1947</v>
      </c>
      <c r="P185" s="309" t="s">
        <v>1950</v>
      </c>
      <c r="Q185" s="512" t="s">
        <v>1950</v>
      </c>
      <c r="R185" s="512" t="s">
        <v>1950</v>
      </c>
      <c r="S185" s="512" t="s">
        <v>1950</v>
      </c>
      <c r="T185" s="512" t="s">
        <v>53</v>
      </c>
      <c r="U185" s="512" t="s">
        <v>1950</v>
      </c>
      <c r="V185" s="309">
        <v>875</v>
      </c>
      <c r="W185" s="309">
        <v>1</v>
      </c>
      <c r="X185" s="309" t="s">
        <v>59</v>
      </c>
      <c r="Y185" s="512" t="s">
        <v>59</v>
      </c>
    </row>
    <row r="186" spans="1:25" ht="31.5" customHeight="1">
      <c r="A186" s="308">
        <v>5</v>
      </c>
      <c r="B186" s="513" t="s">
        <v>1891</v>
      </c>
      <c r="C186" s="623" t="s">
        <v>1890</v>
      </c>
      <c r="D186" s="309" t="s">
        <v>57</v>
      </c>
      <c r="E186" s="512" t="s">
        <v>58</v>
      </c>
      <c r="F186" s="309" t="s">
        <v>57</v>
      </c>
      <c r="G186" s="309">
        <v>1903</v>
      </c>
      <c r="H186" s="432">
        <v>3174000</v>
      </c>
      <c r="I186" s="757" t="s">
        <v>1621</v>
      </c>
      <c r="J186" s="187" t="s">
        <v>1935</v>
      </c>
      <c r="K186" s="623" t="s">
        <v>1925</v>
      </c>
      <c r="L186" s="309" t="s">
        <v>1928</v>
      </c>
      <c r="M186" s="309" t="s">
        <v>636</v>
      </c>
      <c r="N186" s="309" t="s">
        <v>1162</v>
      </c>
      <c r="O186" s="623" t="s">
        <v>1948</v>
      </c>
      <c r="P186" s="512" t="s">
        <v>1950</v>
      </c>
      <c r="Q186" s="512" t="s">
        <v>1950</v>
      </c>
      <c r="R186" s="512" t="s">
        <v>1950</v>
      </c>
      <c r="S186" s="512" t="s">
        <v>1950</v>
      </c>
      <c r="T186" s="512" t="s">
        <v>53</v>
      </c>
      <c r="U186" s="512" t="s">
        <v>1950</v>
      </c>
      <c r="V186" s="309">
        <v>901</v>
      </c>
      <c r="W186" s="309">
        <v>1</v>
      </c>
      <c r="X186" s="309" t="s">
        <v>59</v>
      </c>
      <c r="Y186" s="512" t="s">
        <v>59</v>
      </c>
    </row>
    <row r="187" spans="1:25" ht="31.5" customHeight="1">
      <c r="A187" s="308">
        <v>6</v>
      </c>
      <c r="B187" s="513" t="s">
        <v>1892</v>
      </c>
      <c r="C187" s="623" t="s">
        <v>1893</v>
      </c>
      <c r="D187" s="512" t="s">
        <v>57</v>
      </c>
      <c r="E187" s="512" t="s">
        <v>58</v>
      </c>
      <c r="F187" s="309" t="s">
        <v>58</v>
      </c>
      <c r="G187" s="309">
        <v>1986</v>
      </c>
      <c r="H187" s="432">
        <v>725000</v>
      </c>
      <c r="I187" s="757" t="s">
        <v>1621</v>
      </c>
      <c r="J187" s="187" t="s">
        <v>1936</v>
      </c>
      <c r="K187" s="623" t="s">
        <v>1925</v>
      </c>
      <c r="L187" s="309" t="s">
        <v>631</v>
      </c>
      <c r="M187" s="309" t="s">
        <v>1215</v>
      </c>
      <c r="N187" s="309" t="s">
        <v>1162</v>
      </c>
      <c r="O187" s="623"/>
      <c r="P187" s="512" t="s">
        <v>1950</v>
      </c>
      <c r="Q187" s="512" t="s">
        <v>1950</v>
      </c>
      <c r="R187" s="512" t="s">
        <v>1950</v>
      </c>
      <c r="S187" s="512" t="s">
        <v>1950</v>
      </c>
      <c r="T187" s="512" t="s">
        <v>53</v>
      </c>
      <c r="U187" s="512" t="s">
        <v>1950</v>
      </c>
      <c r="V187" s="309">
        <v>254</v>
      </c>
      <c r="W187" s="309">
        <v>1</v>
      </c>
      <c r="X187" s="309" t="s">
        <v>59</v>
      </c>
      <c r="Y187" s="512" t="s">
        <v>59</v>
      </c>
    </row>
    <row r="188" spans="1:25" ht="31.5" customHeight="1">
      <c r="A188" s="308">
        <v>7</v>
      </c>
      <c r="B188" s="513" t="s">
        <v>1894</v>
      </c>
      <c r="C188" s="623" t="s">
        <v>1895</v>
      </c>
      <c r="D188" s="512" t="s">
        <v>57</v>
      </c>
      <c r="E188" s="512" t="s">
        <v>58</v>
      </c>
      <c r="F188" s="309" t="s">
        <v>58</v>
      </c>
      <c r="G188" s="309">
        <v>1969</v>
      </c>
      <c r="H188" s="432">
        <v>1088000</v>
      </c>
      <c r="I188" s="757" t="s">
        <v>1621</v>
      </c>
      <c r="J188" s="187"/>
      <c r="K188" s="623" t="s">
        <v>1925</v>
      </c>
      <c r="L188" s="309" t="s">
        <v>631</v>
      </c>
      <c r="M188" s="309" t="s">
        <v>1215</v>
      </c>
      <c r="N188" s="309" t="s">
        <v>1162</v>
      </c>
      <c r="O188" s="623"/>
      <c r="P188" s="512" t="s">
        <v>1950</v>
      </c>
      <c r="Q188" s="512" t="s">
        <v>1950</v>
      </c>
      <c r="R188" s="512" t="s">
        <v>1950</v>
      </c>
      <c r="S188" s="512" t="s">
        <v>1950</v>
      </c>
      <c r="T188" s="512" t="s">
        <v>53</v>
      </c>
      <c r="U188" s="512" t="s">
        <v>1950</v>
      </c>
      <c r="V188" s="309">
        <v>381</v>
      </c>
      <c r="W188" s="309">
        <v>2</v>
      </c>
      <c r="X188" s="309" t="s">
        <v>59</v>
      </c>
      <c r="Y188" s="512" t="s">
        <v>59</v>
      </c>
    </row>
    <row r="189" spans="1:25" ht="31.5" customHeight="1">
      <c r="A189" s="308">
        <v>8</v>
      </c>
      <c r="B189" s="513" t="s">
        <v>1896</v>
      </c>
      <c r="C189" s="623" t="s">
        <v>1896</v>
      </c>
      <c r="D189" s="512" t="s">
        <v>57</v>
      </c>
      <c r="E189" s="512" t="s">
        <v>58</v>
      </c>
      <c r="F189" s="309" t="s">
        <v>57</v>
      </c>
      <c r="G189" s="309">
        <v>1968</v>
      </c>
      <c r="H189" s="432">
        <v>106000</v>
      </c>
      <c r="I189" s="757" t="s">
        <v>1621</v>
      </c>
      <c r="J189" s="187" t="s">
        <v>1937</v>
      </c>
      <c r="K189" s="623" t="s">
        <v>1925</v>
      </c>
      <c r="L189" s="309" t="s">
        <v>1929</v>
      </c>
      <c r="M189" s="309" t="s">
        <v>1215</v>
      </c>
      <c r="N189" s="309" t="s">
        <v>1162</v>
      </c>
      <c r="O189" s="623"/>
      <c r="P189" s="512" t="s">
        <v>1950</v>
      </c>
      <c r="Q189" s="512" t="s">
        <v>1950</v>
      </c>
      <c r="R189" s="512" t="s">
        <v>1950</v>
      </c>
      <c r="S189" s="512" t="s">
        <v>1950</v>
      </c>
      <c r="T189" s="512" t="s">
        <v>53</v>
      </c>
      <c r="U189" s="512" t="s">
        <v>1950</v>
      </c>
      <c r="V189" s="309">
        <v>37</v>
      </c>
      <c r="W189" s="309">
        <v>1</v>
      </c>
      <c r="X189" s="309" t="s">
        <v>59</v>
      </c>
      <c r="Y189" s="512" t="s">
        <v>59</v>
      </c>
    </row>
    <row r="190" spans="1:25" ht="31.5" customHeight="1">
      <c r="A190" s="308">
        <v>9</v>
      </c>
      <c r="B190" s="513" t="s">
        <v>1897</v>
      </c>
      <c r="C190" s="623" t="s">
        <v>1897</v>
      </c>
      <c r="D190" s="512" t="s">
        <v>57</v>
      </c>
      <c r="E190" s="512" t="s">
        <v>58</v>
      </c>
      <c r="F190" s="309" t="s">
        <v>57</v>
      </c>
      <c r="G190" s="309">
        <v>1968</v>
      </c>
      <c r="H190" s="432">
        <v>872000</v>
      </c>
      <c r="I190" s="757" t="s">
        <v>1621</v>
      </c>
      <c r="J190" s="187" t="s">
        <v>1936</v>
      </c>
      <c r="K190" s="623" t="s">
        <v>1925</v>
      </c>
      <c r="L190" s="309" t="s">
        <v>631</v>
      </c>
      <c r="M190" s="309" t="s">
        <v>1215</v>
      </c>
      <c r="N190" s="309" t="s">
        <v>1162</v>
      </c>
      <c r="O190" s="623"/>
      <c r="P190" s="512" t="s">
        <v>1950</v>
      </c>
      <c r="Q190" s="512" t="s">
        <v>1950</v>
      </c>
      <c r="R190" s="512" t="s">
        <v>1950</v>
      </c>
      <c r="S190" s="512" t="s">
        <v>1950</v>
      </c>
      <c r="T190" s="512" t="s">
        <v>53</v>
      </c>
      <c r="U190" s="512" t="s">
        <v>1950</v>
      </c>
      <c r="V190" s="309">
        <v>225</v>
      </c>
      <c r="W190" s="309">
        <v>1</v>
      </c>
      <c r="X190" s="309" t="s">
        <v>59</v>
      </c>
      <c r="Y190" s="512" t="s">
        <v>59</v>
      </c>
    </row>
    <row r="191" spans="1:25" ht="31.5" customHeight="1">
      <c r="A191" s="308">
        <v>10</v>
      </c>
      <c r="B191" s="513" t="s">
        <v>1898</v>
      </c>
      <c r="C191" s="623" t="s">
        <v>1898</v>
      </c>
      <c r="D191" s="512" t="s">
        <v>57</v>
      </c>
      <c r="E191" s="512" t="s">
        <v>58</v>
      </c>
      <c r="F191" s="309" t="s">
        <v>57</v>
      </c>
      <c r="G191" s="309">
        <v>1869</v>
      </c>
      <c r="H191" s="432">
        <v>516000</v>
      </c>
      <c r="I191" s="757" t="s">
        <v>1621</v>
      </c>
      <c r="J191" s="187" t="s">
        <v>1936</v>
      </c>
      <c r="K191" s="623" t="s">
        <v>1925</v>
      </c>
      <c r="L191" s="309" t="s">
        <v>628</v>
      </c>
      <c r="M191" s="309" t="s">
        <v>636</v>
      </c>
      <c r="N191" s="309" t="s">
        <v>1256</v>
      </c>
      <c r="O191" s="623"/>
      <c r="P191" s="512" t="s">
        <v>1950</v>
      </c>
      <c r="Q191" s="512" t="s">
        <v>1950</v>
      </c>
      <c r="R191" s="512" t="s">
        <v>1950</v>
      </c>
      <c r="S191" s="512" t="s">
        <v>1950</v>
      </c>
      <c r="T191" s="512" t="s">
        <v>53</v>
      </c>
      <c r="U191" s="512" t="s">
        <v>1950</v>
      </c>
      <c r="V191" s="309">
        <v>300</v>
      </c>
      <c r="W191" s="309" t="s">
        <v>1952</v>
      </c>
      <c r="X191" s="309" t="s">
        <v>59</v>
      </c>
      <c r="Y191" s="512" t="s">
        <v>59</v>
      </c>
    </row>
    <row r="192" spans="1:25" ht="31.5" customHeight="1">
      <c r="A192" s="308">
        <v>11</v>
      </c>
      <c r="B192" s="513" t="s">
        <v>1899</v>
      </c>
      <c r="C192" s="623" t="s">
        <v>1899</v>
      </c>
      <c r="D192" s="512" t="s">
        <v>57</v>
      </c>
      <c r="E192" s="512" t="s">
        <v>58</v>
      </c>
      <c r="F192" s="309" t="s">
        <v>57</v>
      </c>
      <c r="G192" s="309">
        <v>1895</v>
      </c>
      <c r="H192" s="432">
        <v>965000</v>
      </c>
      <c r="I192" s="757" t="s">
        <v>1621</v>
      </c>
      <c r="J192" s="187" t="s">
        <v>1936</v>
      </c>
      <c r="K192" s="623" t="s">
        <v>1925</v>
      </c>
      <c r="L192" s="309" t="s">
        <v>628</v>
      </c>
      <c r="M192" s="309" t="s">
        <v>636</v>
      </c>
      <c r="N192" s="309" t="s">
        <v>1162</v>
      </c>
      <c r="O192" s="623"/>
      <c r="P192" s="512" t="s">
        <v>1950</v>
      </c>
      <c r="Q192" s="512" t="s">
        <v>1950</v>
      </c>
      <c r="R192" s="512" t="s">
        <v>1950</v>
      </c>
      <c r="S192" s="512" t="s">
        <v>1950</v>
      </c>
      <c r="T192" s="512" t="s">
        <v>53</v>
      </c>
      <c r="U192" s="512" t="s">
        <v>1950</v>
      </c>
      <c r="V192" s="309">
        <v>561</v>
      </c>
      <c r="W192" s="309" t="s">
        <v>1952</v>
      </c>
      <c r="X192" s="309" t="s">
        <v>59</v>
      </c>
      <c r="Y192" s="512" t="s">
        <v>59</v>
      </c>
    </row>
    <row r="193" spans="1:25" ht="31.5" customHeight="1">
      <c r="A193" s="308">
        <v>12</v>
      </c>
      <c r="B193" s="513" t="s">
        <v>1900</v>
      </c>
      <c r="C193" s="623" t="s">
        <v>1901</v>
      </c>
      <c r="D193" s="512" t="s">
        <v>57</v>
      </c>
      <c r="E193" s="512" t="s">
        <v>58</v>
      </c>
      <c r="F193" s="309" t="s">
        <v>57</v>
      </c>
      <c r="G193" s="309">
        <v>1908</v>
      </c>
      <c r="H193" s="432">
        <v>3189000</v>
      </c>
      <c r="I193" s="757" t="s">
        <v>1621</v>
      </c>
      <c r="J193" s="187" t="s">
        <v>1936</v>
      </c>
      <c r="K193" s="623" t="s">
        <v>1925</v>
      </c>
      <c r="L193" s="309" t="s">
        <v>628</v>
      </c>
      <c r="M193" s="309" t="s">
        <v>636</v>
      </c>
      <c r="N193" s="309" t="s">
        <v>1162</v>
      </c>
      <c r="O193" s="623"/>
      <c r="P193" s="512" t="s">
        <v>1950</v>
      </c>
      <c r="Q193" s="512" t="s">
        <v>1950</v>
      </c>
      <c r="R193" s="512" t="s">
        <v>1950</v>
      </c>
      <c r="S193" s="512" t="s">
        <v>1950</v>
      </c>
      <c r="T193" s="512" t="s">
        <v>53</v>
      </c>
      <c r="U193" s="512" t="s">
        <v>1950</v>
      </c>
      <c r="V193" s="309">
        <v>699</v>
      </c>
      <c r="W193" s="309">
        <v>1</v>
      </c>
      <c r="X193" s="309" t="s">
        <v>59</v>
      </c>
      <c r="Y193" s="512" t="s">
        <v>59</v>
      </c>
    </row>
    <row r="194" spans="1:25" ht="31.5" customHeight="1">
      <c r="A194" s="308">
        <v>13</v>
      </c>
      <c r="B194" s="513" t="s">
        <v>1902</v>
      </c>
      <c r="C194" s="623" t="s">
        <v>1902</v>
      </c>
      <c r="D194" s="512" t="s">
        <v>57</v>
      </c>
      <c r="E194" s="512" t="s">
        <v>58</v>
      </c>
      <c r="F194" s="309" t="s">
        <v>57</v>
      </c>
      <c r="G194" s="309">
        <v>1910</v>
      </c>
      <c r="H194" s="432">
        <v>3493000</v>
      </c>
      <c r="I194" s="757" t="s">
        <v>1621</v>
      </c>
      <c r="J194" s="187" t="s">
        <v>1938</v>
      </c>
      <c r="K194" s="623" t="s">
        <v>1925</v>
      </c>
      <c r="L194" s="309" t="s">
        <v>1928</v>
      </c>
      <c r="M194" s="309" t="s">
        <v>636</v>
      </c>
      <c r="N194" s="309" t="s">
        <v>1162</v>
      </c>
      <c r="O194" s="623"/>
      <c r="P194" s="512" t="s">
        <v>1950</v>
      </c>
      <c r="Q194" s="512" t="s">
        <v>1950</v>
      </c>
      <c r="R194" s="512" t="s">
        <v>1950</v>
      </c>
      <c r="S194" s="512" t="s">
        <v>1950</v>
      </c>
      <c r="T194" s="512" t="s">
        <v>53</v>
      </c>
      <c r="U194" s="512" t="s">
        <v>1950</v>
      </c>
      <c r="V194" s="309">
        <v>901</v>
      </c>
      <c r="W194" s="309">
        <v>1</v>
      </c>
      <c r="X194" s="309" t="s">
        <v>59</v>
      </c>
      <c r="Y194" s="512" t="s">
        <v>59</v>
      </c>
    </row>
    <row r="195" spans="1:25" ht="31.5" customHeight="1">
      <c r="A195" s="308">
        <v>14</v>
      </c>
      <c r="B195" s="513" t="s">
        <v>1903</v>
      </c>
      <c r="C195" s="623" t="s">
        <v>1904</v>
      </c>
      <c r="D195" s="512" t="s">
        <v>57</v>
      </c>
      <c r="E195" s="512" t="s">
        <v>58</v>
      </c>
      <c r="F195" s="309" t="s">
        <v>57</v>
      </c>
      <c r="G195" s="309">
        <v>1911</v>
      </c>
      <c r="H195" s="432">
        <v>4488000</v>
      </c>
      <c r="I195" s="757" t="s">
        <v>1621</v>
      </c>
      <c r="J195" s="187" t="s">
        <v>1938</v>
      </c>
      <c r="K195" s="623" t="s">
        <v>1925</v>
      </c>
      <c r="L195" s="309" t="s">
        <v>636</v>
      </c>
      <c r="M195" s="309" t="s">
        <v>636</v>
      </c>
      <c r="N195" s="309" t="s">
        <v>1162</v>
      </c>
      <c r="O195" s="623"/>
      <c r="P195" s="512" t="s">
        <v>1950</v>
      </c>
      <c r="Q195" s="512" t="s">
        <v>1950</v>
      </c>
      <c r="R195" s="512" t="s">
        <v>1950</v>
      </c>
      <c r="S195" s="512" t="s">
        <v>1950</v>
      </c>
      <c r="T195" s="512" t="s">
        <v>53</v>
      </c>
      <c r="U195" s="512" t="s">
        <v>1950</v>
      </c>
      <c r="V195" s="309">
        <v>1245</v>
      </c>
      <c r="W195" s="309">
        <v>1</v>
      </c>
      <c r="X195" s="309" t="s">
        <v>59</v>
      </c>
      <c r="Y195" s="512" t="s">
        <v>59</v>
      </c>
    </row>
    <row r="196" spans="1:25" ht="31.5" customHeight="1">
      <c r="A196" s="308">
        <v>15</v>
      </c>
      <c r="B196" s="513" t="s">
        <v>1905</v>
      </c>
      <c r="C196" s="623" t="s">
        <v>1905</v>
      </c>
      <c r="D196" s="512" t="s">
        <v>57</v>
      </c>
      <c r="E196" s="512" t="s">
        <v>58</v>
      </c>
      <c r="F196" s="309" t="s">
        <v>57</v>
      </c>
      <c r="G196" s="309">
        <v>1911</v>
      </c>
      <c r="H196" s="432">
        <v>2603000</v>
      </c>
      <c r="I196" s="757" t="s">
        <v>1621</v>
      </c>
      <c r="J196" s="187" t="s">
        <v>1936</v>
      </c>
      <c r="K196" s="623" t="s">
        <v>1925</v>
      </c>
      <c r="L196" s="309" t="s">
        <v>628</v>
      </c>
      <c r="M196" s="309" t="s">
        <v>636</v>
      </c>
      <c r="N196" s="309" t="s">
        <v>1162</v>
      </c>
      <c r="O196" s="623"/>
      <c r="P196" s="512" t="s">
        <v>1950</v>
      </c>
      <c r="Q196" s="512" t="s">
        <v>1950</v>
      </c>
      <c r="R196" s="512" t="s">
        <v>1950</v>
      </c>
      <c r="S196" s="512" t="s">
        <v>1950</v>
      </c>
      <c r="T196" s="512" t="s">
        <v>53</v>
      </c>
      <c r="U196" s="512" t="s">
        <v>1950</v>
      </c>
      <c r="V196" s="309">
        <v>528</v>
      </c>
      <c r="W196" s="309">
        <v>2</v>
      </c>
      <c r="X196" s="512" t="s">
        <v>1951</v>
      </c>
      <c r="Y196" s="512" t="s">
        <v>59</v>
      </c>
    </row>
    <row r="197" spans="1:25" ht="31.5" customHeight="1">
      <c r="A197" s="308">
        <v>16</v>
      </c>
      <c r="B197" s="513" t="s">
        <v>1906</v>
      </c>
      <c r="C197" s="623" t="s">
        <v>1906</v>
      </c>
      <c r="D197" s="512" t="s">
        <v>57</v>
      </c>
      <c r="E197" s="512" t="s">
        <v>58</v>
      </c>
      <c r="F197" s="309" t="s">
        <v>58</v>
      </c>
      <c r="G197" s="309">
        <v>1970</v>
      </c>
      <c r="H197" s="432">
        <v>523000</v>
      </c>
      <c r="I197" s="757" t="s">
        <v>1621</v>
      </c>
      <c r="J197" s="187" t="s">
        <v>1939</v>
      </c>
      <c r="K197" s="623" t="s">
        <v>1925</v>
      </c>
      <c r="L197" s="309" t="s">
        <v>631</v>
      </c>
      <c r="M197" s="309" t="s">
        <v>1215</v>
      </c>
      <c r="N197" s="309" t="s">
        <v>1162</v>
      </c>
      <c r="O197" s="623"/>
      <c r="P197" s="512" t="s">
        <v>1950</v>
      </c>
      <c r="Q197" s="512" t="s">
        <v>1950</v>
      </c>
      <c r="R197" s="512" t="s">
        <v>1950</v>
      </c>
      <c r="S197" s="512" t="s">
        <v>1950</v>
      </c>
      <c r="T197" s="512" t="s">
        <v>53</v>
      </c>
      <c r="U197" s="512" t="s">
        <v>1950</v>
      </c>
      <c r="V197" s="309">
        <v>135</v>
      </c>
      <c r="W197" s="309">
        <v>1</v>
      </c>
      <c r="X197" s="309" t="s">
        <v>59</v>
      </c>
      <c r="Y197" s="512" t="s">
        <v>59</v>
      </c>
    </row>
    <row r="198" spans="1:25" ht="31.5" customHeight="1">
      <c r="A198" s="308">
        <v>17</v>
      </c>
      <c r="B198" s="513" t="s">
        <v>1907</v>
      </c>
      <c r="C198" s="623" t="s">
        <v>1908</v>
      </c>
      <c r="D198" s="512" t="s">
        <v>57</v>
      </c>
      <c r="E198" s="512" t="s">
        <v>58</v>
      </c>
      <c r="F198" s="309" t="s">
        <v>58</v>
      </c>
      <c r="G198" s="309">
        <v>1968</v>
      </c>
      <c r="H198" s="432">
        <v>682000</v>
      </c>
      <c r="I198" s="757" t="s">
        <v>1621</v>
      </c>
      <c r="J198" s="187" t="s">
        <v>1940</v>
      </c>
      <c r="K198" s="623" t="s">
        <v>1925</v>
      </c>
      <c r="L198" s="309" t="s">
        <v>1930</v>
      </c>
      <c r="M198" s="309" t="s">
        <v>1215</v>
      </c>
      <c r="N198" s="309" t="s">
        <v>1159</v>
      </c>
      <c r="O198" s="623"/>
      <c r="P198" s="512" t="s">
        <v>1950</v>
      </c>
      <c r="Q198" s="512" t="s">
        <v>1950</v>
      </c>
      <c r="R198" s="512" t="s">
        <v>1950</v>
      </c>
      <c r="S198" s="512" t="s">
        <v>1950</v>
      </c>
      <c r="T198" s="512" t="s">
        <v>53</v>
      </c>
      <c r="U198" s="512" t="s">
        <v>1950</v>
      </c>
      <c r="V198" s="309">
        <v>176</v>
      </c>
      <c r="W198" s="309" t="s">
        <v>1952</v>
      </c>
      <c r="X198" s="309" t="s">
        <v>59</v>
      </c>
      <c r="Y198" s="512" t="s">
        <v>59</v>
      </c>
    </row>
    <row r="199" spans="1:25" ht="31.5" customHeight="1">
      <c r="A199" s="308">
        <v>18</v>
      </c>
      <c r="B199" s="513" t="s">
        <v>1909</v>
      </c>
      <c r="C199" s="623" t="s">
        <v>1909</v>
      </c>
      <c r="D199" s="512" t="s">
        <v>57</v>
      </c>
      <c r="E199" s="512" t="s">
        <v>58</v>
      </c>
      <c r="F199" s="309" t="s">
        <v>58</v>
      </c>
      <c r="G199" s="309">
        <v>1966</v>
      </c>
      <c r="H199" s="145">
        <v>26204.54</v>
      </c>
      <c r="I199" s="585" t="s">
        <v>2078</v>
      </c>
      <c r="J199" s="187" t="s">
        <v>1936</v>
      </c>
      <c r="K199" s="623" t="s">
        <v>1925</v>
      </c>
      <c r="L199" s="309"/>
      <c r="M199" s="309"/>
      <c r="N199" s="309" t="s">
        <v>1162</v>
      </c>
      <c r="O199" s="623"/>
      <c r="P199" s="512" t="s">
        <v>1950</v>
      </c>
      <c r="Q199" s="512" t="s">
        <v>1950</v>
      </c>
      <c r="R199" s="512" t="s">
        <v>1950</v>
      </c>
      <c r="S199" s="512" t="s">
        <v>1950</v>
      </c>
      <c r="T199" s="512" t="s">
        <v>53</v>
      </c>
      <c r="U199" s="512" t="s">
        <v>1950</v>
      </c>
      <c r="V199" s="309"/>
      <c r="W199" s="309" t="s">
        <v>1953</v>
      </c>
      <c r="X199" s="309"/>
      <c r="Y199" s="512" t="s">
        <v>59</v>
      </c>
    </row>
    <row r="200" spans="1:25" ht="31.5" customHeight="1">
      <c r="A200" s="308">
        <v>19</v>
      </c>
      <c r="B200" s="513" t="s">
        <v>1910</v>
      </c>
      <c r="C200" s="623" t="s">
        <v>1910</v>
      </c>
      <c r="D200" s="512" t="s">
        <v>57</v>
      </c>
      <c r="E200" s="512" t="s">
        <v>58</v>
      </c>
      <c r="F200" s="309" t="s">
        <v>57</v>
      </c>
      <c r="G200" s="309">
        <v>1898</v>
      </c>
      <c r="H200" s="432">
        <v>2501000</v>
      </c>
      <c r="I200" s="757" t="s">
        <v>1621</v>
      </c>
      <c r="J200" s="187" t="s">
        <v>1938</v>
      </c>
      <c r="K200" s="623" t="s">
        <v>1925</v>
      </c>
      <c r="L200" s="309" t="s">
        <v>1931</v>
      </c>
      <c r="M200" s="309" t="s">
        <v>1932</v>
      </c>
      <c r="N200" s="309" t="s">
        <v>1162</v>
      </c>
      <c r="O200" s="623"/>
      <c r="P200" s="512" t="s">
        <v>1950</v>
      </c>
      <c r="Q200" s="512" t="s">
        <v>1950</v>
      </c>
      <c r="R200" s="512" t="s">
        <v>1950</v>
      </c>
      <c r="S200" s="512" t="s">
        <v>1950</v>
      </c>
      <c r="T200" s="512" t="s">
        <v>53</v>
      </c>
      <c r="U200" s="512" t="s">
        <v>1950</v>
      </c>
      <c r="V200" s="309">
        <v>645</v>
      </c>
      <c r="W200" s="309">
        <v>3</v>
      </c>
      <c r="X200" s="512" t="s">
        <v>1951</v>
      </c>
      <c r="Y200" s="512" t="s">
        <v>59</v>
      </c>
    </row>
    <row r="201" spans="1:25" ht="31.5" customHeight="1">
      <c r="A201" s="308">
        <v>20</v>
      </c>
      <c r="B201" s="513" t="s">
        <v>1911</v>
      </c>
      <c r="C201" s="623" t="s">
        <v>1911</v>
      </c>
      <c r="D201" s="309" t="s">
        <v>58</v>
      </c>
      <c r="E201" s="512" t="s">
        <v>58</v>
      </c>
      <c r="F201" s="309" t="s">
        <v>57</v>
      </c>
      <c r="G201" s="309">
        <v>1897</v>
      </c>
      <c r="H201" s="145">
        <v>140556.41</v>
      </c>
      <c r="I201" s="585" t="s">
        <v>2078</v>
      </c>
      <c r="J201" s="187" t="s">
        <v>1939</v>
      </c>
      <c r="K201" s="623" t="s">
        <v>1925</v>
      </c>
      <c r="L201" s="309" t="s">
        <v>628</v>
      </c>
      <c r="M201" s="309" t="s">
        <v>1215</v>
      </c>
      <c r="N201" s="309" t="s">
        <v>1221</v>
      </c>
      <c r="O201" s="623"/>
      <c r="P201" s="512" t="s">
        <v>1950</v>
      </c>
      <c r="Q201" s="512" t="s">
        <v>1950</v>
      </c>
      <c r="R201" s="512" t="s">
        <v>1950</v>
      </c>
      <c r="S201" s="512" t="s">
        <v>1950</v>
      </c>
      <c r="T201" s="512" t="s">
        <v>53</v>
      </c>
      <c r="U201" s="512" t="s">
        <v>1950</v>
      </c>
      <c r="V201" s="309">
        <v>375</v>
      </c>
      <c r="W201" s="309">
        <v>2</v>
      </c>
      <c r="X201" s="512" t="s">
        <v>1954</v>
      </c>
      <c r="Y201" s="512" t="s">
        <v>59</v>
      </c>
    </row>
    <row r="202" spans="1:25" ht="31.5" customHeight="1">
      <c r="A202" s="308">
        <v>21</v>
      </c>
      <c r="B202" s="513" t="s">
        <v>1912</v>
      </c>
      <c r="C202" s="623" t="s">
        <v>1912</v>
      </c>
      <c r="D202" s="512" t="s">
        <v>57</v>
      </c>
      <c r="E202" s="512" t="s">
        <v>58</v>
      </c>
      <c r="F202" s="309" t="s">
        <v>57</v>
      </c>
      <c r="G202" s="309">
        <v>1898</v>
      </c>
      <c r="H202" s="432">
        <v>474000</v>
      </c>
      <c r="I202" s="757" t="s">
        <v>1621</v>
      </c>
      <c r="J202" s="187" t="s">
        <v>1937</v>
      </c>
      <c r="K202" s="623" t="s">
        <v>1925</v>
      </c>
      <c r="L202" s="309" t="s">
        <v>628</v>
      </c>
      <c r="M202" s="309" t="s">
        <v>1215</v>
      </c>
      <c r="N202" s="309" t="s">
        <v>1221</v>
      </c>
      <c r="O202" s="623"/>
      <c r="P202" s="512" t="s">
        <v>1950</v>
      </c>
      <c r="Q202" s="512" t="s">
        <v>1950</v>
      </c>
      <c r="R202" s="512" t="s">
        <v>1950</v>
      </c>
      <c r="S202" s="512" t="s">
        <v>1950</v>
      </c>
      <c r="T202" s="512" t="s">
        <v>53</v>
      </c>
      <c r="U202" s="512" t="s">
        <v>1950</v>
      </c>
      <c r="V202" s="309">
        <v>38</v>
      </c>
      <c r="W202" s="309">
        <v>3</v>
      </c>
      <c r="X202" s="309" t="s">
        <v>59</v>
      </c>
      <c r="Y202" s="512" t="s">
        <v>59</v>
      </c>
    </row>
    <row r="203" spans="1:25" ht="31.5" customHeight="1">
      <c r="A203" s="308">
        <v>22</v>
      </c>
      <c r="B203" s="513" t="s">
        <v>1913</v>
      </c>
      <c r="C203" s="623" t="s">
        <v>1914</v>
      </c>
      <c r="D203" s="512" t="s">
        <v>57</v>
      </c>
      <c r="E203" s="512" t="s">
        <v>58</v>
      </c>
      <c r="F203" s="309" t="s">
        <v>58</v>
      </c>
      <c r="G203" s="309">
        <v>1970</v>
      </c>
      <c r="H203" s="432">
        <v>829000</v>
      </c>
      <c r="I203" s="757" t="s">
        <v>1621</v>
      </c>
      <c r="J203" s="187" t="s">
        <v>1941</v>
      </c>
      <c r="K203" s="623" t="s">
        <v>1925</v>
      </c>
      <c r="L203" s="309" t="s">
        <v>1929</v>
      </c>
      <c r="M203" s="309" t="s">
        <v>1215</v>
      </c>
      <c r="N203" s="309" t="s">
        <v>1162</v>
      </c>
      <c r="O203" s="623"/>
      <c r="P203" s="512" t="s">
        <v>1950</v>
      </c>
      <c r="Q203" s="512" t="s">
        <v>1950</v>
      </c>
      <c r="R203" s="512" t="s">
        <v>1950</v>
      </c>
      <c r="S203" s="512" t="s">
        <v>1950</v>
      </c>
      <c r="T203" s="512" t="s">
        <v>53</v>
      </c>
      <c r="U203" s="512" t="s">
        <v>1950</v>
      </c>
      <c r="V203" s="309">
        <v>221</v>
      </c>
      <c r="W203" s="309">
        <v>1</v>
      </c>
      <c r="X203" s="309" t="s">
        <v>59</v>
      </c>
      <c r="Y203" s="512" t="s">
        <v>59</v>
      </c>
    </row>
    <row r="204" spans="1:25" ht="31.5" customHeight="1">
      <c r="A204" s="308">
        <v>23</v>
      </c>
      <c r="B204" s="513" t="s">
        <v>2091</v>
      </c>
      <c r="C204" s="623" t="s">
        <v>1915</v>
      </c>
      <c r="D204" s="512" t="s">
        <v>57</v>
      </c>
      <c r="E204" s="512" t="s">
        <v>58</v>
      </c>
      <c r="F204" s="309" t="s">
        <v>57</v>
      </c>
      <c r="G204" s="309">
        <v>1906</v>
      </c>
      <c r="H204" s="145">
        <v>3743714.4</v>
      </c>
      <c r="I204" s="585" t="s">
        <v>2078</v>
      </c>
      <c r="J204" s="187" t="s">
        <v>1942</v>
      </c>
      <c r="K204" s="623" t="s">
        <v>1925</v>
      </c>
      <c r="L204" s="309" t="s">
        <v>628</v>
      </c>
      <c r="M204" s="309" t="s">
        <v>1215</v>
      </c>
      <c r="N204" s="309" t="s">
        <v>1162</v>
      </c>
      <c r="O204" s="623" t="s">
        <v>1949</v>
      </c>
      <c r="P204" s="512" t="s">
        <v>1950</v>
      </c>
      <c r="Q204" s="512" t="s">
        <v>1950</v>
      </c>
      <c r="R204" s="512" t="s">
        <v>1950</v>
      </c>
      <c r="S204" s="512" t="s">
        <v>1950</v>
      </c>
      <c r="T204" s="512" t="s">
        <v>53</v>
      </c>
      <c r="U204" s="512" t="s">
        <v>1950</v>
      </c>
      <c r="V204" s="309">
        <v>2049</v>
      </c>
      <c r="W204" s="309">
        <v>2</v>
      </c>
      <c r="X204" s="309" t="s">
        <v>59</v>
      </c>
      <c r="Y204" s="512" t="s">
        <v>59</v>
      </c>
    </row>
    <row r="205" spans="1:25" ht="31.5" customHeight="1">
      <c r="A205" s="308">
        <v>24</v>
      </c>
      <c r="B205" s="513" t="s">
        <v>1916</v>
      </c>
      <c r="C205" s="623" t="s">
        <v>1914</v>
      </c>
      <c r="D205" s="512" t="s">
        <v>57</v>
      </c>
      <c r="E205" s="512" t="s">
        <v>58</v>
      </c>
      <c r="F205" s="309" t="s">
        <v>58</v>
      </c>
      <c r="G205" s="309">
        <v>1973</v>
      </c>
      <c r="H205" s="145">
        <v>10940.28</v>
      </c>
      <c r="I205" s="585" t="s">
        <v>2078</v>
      </c>
      <c r="J205" s="187" t="s">
        <v>1937</v>
      </c>
      <c r="K205" s="623" t="s">
        <v>1923</v>
      </c>
      <c r="L205" s="309" t="s">
        <v>1929</v>
      </c>
      <c r="M205" s="309" t="s">
        <v>1215</v>
      </c>
      <c r="N205" s="309" t="s">
        <v>1162</v>
      </c>
      <c r="O205" s="623"/>
      <c r="P205" s="512" t="s">
        <v>1950</v>
      </c>
      <c r="Q205" s="512" t="s">
        <v>1950</v>
      </c>
      <c r="R205" s="512" t="s">
        <v>1950</v>
      </c>
      <c r="S205" s="512" t="s">
        <v>1950</v>
      </c>
      <c r="T205" s="512" t="s">
        <v>53</v>
      </c>
      <c r="U205" s="512" t="s">
        <v>1950</v>
      </c>
      <c r="V205" s="309"/>
      <c r="W205" s="309">
        <v>1</v>
      </c>
      <c r="X205" s="309" t="s">
        <v>59</v>
      </c>
      <c r="Y205" s="512" t="s">
        <v>59</v>
      </c>
    </row>
    <row r="206" spans="1:25" ht="31.5" customHeight="1">
      <c r="A206" s="308">
        <v>25</v>
      </c>
      <c r="B206" s="513" t="s">
        <v>1917</v>
      </c>
      <c r="C206" s="623" t="s">
        <v>1917</v>
      </c>
      <c r="D206" s="512" t="s">
        <v>57</v>
      </c>
      <c r="E206" s="512" t="s">
        <v>58</v>
      </c>
      <c r="F206" s="309" t="s">
        <v>58</v>
      </c>
      <c r="G206" s="309">
        <v>1970</v>
      </c>
      <c r="H206" s="432">
        <v>1439000</v>
      </c>
      <c r="I206" s="757" t="s">
        <v>1621</v>
      </c>
      <c r="J206" s="187"/>
      <c r="K206" s="623" t="s">
        <v>1925</v>
      </c>
      <c r="L206" s="309" t="s">
        <v>1929</v>
      </c>
      <c r="M206" s="309" t="s">
        <v>1215</v>
      </c>
      <c r="N206" s="309" t="s">
        <v>1162</v>
      </c>
      <c r="O206" s="623"/>
      <c r="P206" s="512" t="s">
        <v>1950</v>
      </c>
      <c r="Q206" s="512" t="s">
        <v>1950</v>
      </c>
      <c r="R206" s="512" t="s">
        <v>1950</v>
      </c>
      <c r="S206" s="512" t="s">
        <v>1950</v>
      </c>
      <c r="T206" s="512" t="s">
        <v>53</v>
      </c>
      <c r="U206" s="512" t="s">
        <v>1950</v>
      </c>
      <c r="V206" s="309">
        <v>292</v>
      </c>
      <c r="W206" s="309">
        <v>2</v>
      </c>
      <c r="X206" s="309" t="s">
        <v>1951</v>
      </c>
      <c r="Y206" s="512" t="s">
        <v>59</v>
      </c>
    </row>
    <row r="207" spans="1:25" ht="31.5" customHeight="1">
      <c r="A207" s="308">
        <v>26</v>
      </c>
      <c r="B207" s="307" t="s">
        <v>1918</v>
      </c>
      <c r="C207" s="624"/>
      <c r="D207" s="512" t="s">
        <v>57</v>
      </c>
      <c r="E207" s="308"/>
      <c r="F207" s="308"/>
      <c r="G207" s="308"/>
      <c r="H207" s="145">
        <v>55350</v>
      </c>
      <c r="I207" s="585" t="s">
        <v>2078</v>
      </c>
      <c r="J207" s="532" t="s">
        <v>1943</v>
      </c>
      <c r="K207" s="624"/>
      <c r="L207" s="308"/>
      <c r="M207" s="308"/>
      <c r="N207" s="308"/>
      <c r="O207" s="623"/>
      <c r="P207" s="308" t="s">
        <v>2092</v>
      </c>
      <c r="Q207" s="308" t="s">
        <v>2092</v>
      </c>
      <c r="R207" s="308" t="s">
        <v>2092</v>
      </c>
      <c r="S207" s="308" t="s">
        <v>2092</v>
      </c>
      <c r="T207" s="308" t="s">
        <v>2092</v>
      </c>
      <c r="U207" s="308" t="s">
        <v>2092</v>
      </c>
      <c r="V207" s="308" t="s">
        <v>2092</v>
      </c>
      <c r="W207" s="308" t="s">
        <v>2092</v>
      </c>
      <c r="X207" s="308" t="s">
        <v>2092</v>
      </c>
      <c r="Y207" s="308" t="s">
        <v>2092</v>
      </c>
    </row>
    <row r="208" spans="1:25" ht="31.5" customHeight="1">
      <c r="A208" s="308">
        <v>27</v>
      </c>
      <c r="B208" s="307" t="s">
        <v>1919</v>
      </c>
      <c r="C208" s="624"/>
      <c r="D208" s="512" t="s">
        <v>57</v>
      </c>
      <c r="E208" s="308"/>
      <c r="F208" s="308"/>
      <c r="G208" s="308">
        <v>2019</v>
      </c>
      <c r="H208" s="145">
        <v>99630</v>
      </c>
      <c r="I208" s="585" t="s">
        <v>2078</v>
      </c>
      <c r="J208" s="532" t="s">
        <v>1944</v>
      </c>
      <c r="K208" s="624"/>
      <c r="L208" s="308"/>
      <c r="M208" s="308"/>
      <c r="N208" s="308"/>
      <c r="O208" s="623"/>
      <c r="P208" s="308" t="s">
        <v>2092</v>
      </c>
      <c r="Q208" s="308" t="s">
        <v>2092</v>
      </c>
      <c r="R208" s="308" t="s">
        <v>2092</v>
      </c>
      <c r="S208" s="308" t="s">
        <v>2092</v>
      </c>
      <c r="T208" s="308" t="s">
        <v>2092</v>
      </c>
      <c r="U208" s="308" t="s">
        <v>2092</v>
      </c>
      <c r="V208" s="308" t="s">
        <v>2092</v>
      </c>
      <c r="W208" s="308" t="s">
        <v>2092</v>
      </c>
      <c r="X208" s="308" t="s">
        <v>2092</v>
      </c>
      <c r="Y208" s="308" t="s">
        <v>2092</v>
      </c>
    </row>
    <row r="209" spans="1:25" ht="31.5" customHeight="1">
      <c r="A209" s="308">
        <v>28</v>
      </c>
      <c r="B209" s="307" t="s">
        <v>1381</v>
      </c>
      <c r="C209" s="624"/>
      <c r="D209" s="512" t="s">
        <v>57</v>
      </c>
      <c r="E209" s="308"/>
      <c r="F209" s="308"/>
      <c r="G209" s="308">
        <v>2022</v>
      </c>
      <c r="H209" s="145">
        <v>264807.5</v>
      </c>
      <c r="I209" s="585" t="s">
        <v>2078</v>
      </c>
      <c r="J209" s="187"/>
      <c r="K209" s="623"/>
      <c r="L209" s="309"/>
      <c r="M209" s="309"/>
      <c r="N209" s="309"/>
      <c r="O209" s="623"/>
      <c r="P209" s="308" t="s">
        <v>2092</v>
      </c>
      <c r="Q209" s="308" t="s">
        <v>2092</v>
      </c>
      <c r="R209" s="308" t="s">
        <v>2092</v>
      </c>
      <c r="S209" s="308" t="s">
        <v>2092</v>
      </c>
      <c r="T209" s="308" t="s">
        <v>2092</v>
      </c>
      <c r="U209" s="308" t="s">
        <v>2092</v>
      </c>
      <c r="V209" s="308" t="s">
        <v>2092</v>
      </c>
      <c r="W209" s="308" t="s">
        <v>2092</v>
      </c>
      <c r="X209" s="308" t="s">
        <v>2092</v>
      </c>
      <c r="Y209" s="308" t="s">
        <v>2092</v>
      </c>
    </row>
    <row r="210" spans="1:25" ht="31.5" customHeight="1">
      <c r="A210" s="219"/>
      <c r="B210" s="850" t="s">
        <v>0</v>
      </c>
      <c r="C210" s="850"/>
      <c r="D210" s="850"/>
      <c r="E210" s="850"/>
      <c r="F210" s="850"/>
      <c r="G210" s="220"/>
      <c r="H210" s="539">
        <f>SUM(H182:H209)</f>
        <v>64343203.129999995</v>
      </c>
      <c r="I210" s="590"/>
      <c r="J210" s="318"/>
      <c r="K210" s="614"/>
      <c r="L210" s="180"/>
      <c r="M210" s="180"/>
      <c r="N210" s="180"/>
      <c r="O210" s="631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</row>
    <row r="211" spans="1:26" s="7" customFormat="1" ht="31.5" customHeight="1">
      <c r="A211" s="213">
        <v>20</v>
      </c>
      <c r="B211" s="498" t="s">
        <v>599</v>
      </c>
      <c r="C211" s="772"/>
      <c r="D211" s="713"/>
      <c r="E211" s="713"/>
      <c r="F211" s="713"/>
      <c r="G211" s="713"/>
      <c r="H211" s="406"/>
      <c r="I211" s="584"/>
      <c r="J211" s="321"/>
      <c r="K211" s="617"/>
      <c r="L211" s="215"/>
      <c r="M211" s="215"/>
      <c r="N211" s="215"/>
      <c r="O211" s="63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8"/>
    </row>
    <row r="212" spans="1:25" ht="51" customHeight="1">
      <c r="A212" s="61">
        <v>1</v>
      </c>
      <c r="B212" s="62" t="s">
        <v>1276</v>
      </c>
      <c r="C212" s="616" t="s">
        <v>1532</v>
      </c>
      <c r="D212" s="61" t="s">
        <v>70</v>
      </c>
      <c r="E212" s="61" t="s">
        <v>54</v>
      </c>
      <c r="F212" s="61" t="s">
        <v>70</v>
      </c>
      <c r="G212" s="61">
        <v>1774</v>
      </c>
      <c r="H212" s="758">
        <v>14701000</v>
      </c>
      <c r="I212" s="757" t="s">
        <v>1621</v>
      </c>
      <c r="J212" s="183" t="s">
        <v>1995</v>
      </c>
      <c r="K212" s="616" t="s">
        <v>1996</v>
      </c>
      <c r="L212" s="61" t="s">
        <v>628</v>
      </c>
      <c r="M212" s="61" t="s">
        <v>1997</v>
      </c>
      <c r="N212" s="61" t="s">
        <v>1159</v>
      </c>
      <c r="O212" s="616" t="s">
        <v>2000</v>
      </c>
      <c r="P212" s="61" t="s">
        <v>629</v>
      </c>
      <c r="Q212" s="61" t="s">
        <v>635</v>
      </c>
      <c r="R212" s="61" t="s">
        <v>629</v>
      </c>
      <c r="S212" s="61" t="s">
        <v>629</v>
      </c>
      <c r="T212" s="61" t="s">
        <v>629</v>
      </c>
      <c r="U212" s="61" t="s">
        <v>635</v>
      </c>
      <c r="V212" s="61">
        <v>4173</v>
      </c>
      <c r="W212" s="61">
        <v>3</v>
      </c>
      <c r="X212" s="61" t="s">
        <v>54</v>
      </c>
      <c r="Y212" s="61" t="s">
        <v>54</v>
      </c>
    </row>
    <row r="213" spans="1:25" ht="40.5" customHeight="1">
      <c r="A213" s="4">
        <v>2</v>
      </c>
      <c r="B213" s="14" t="s">
        <v>633</v>
      </c>
      <c r="C213" s="612" t="s">
        <v>1994</v>
      </c>
      <c r="D213" s="4" t="s">
        <v>70</v>
      </c>
      <c r="E213" s="4" t="s">
        <v>54</v>
      </c>
      <c r="F213" s="4" t="s">
        <v>54</v>
      </c>
      <c r="G213" s="4">
        <v>1983</v>
      </c>
      <c r="H213" s="747">
        <v>143000</v>
      </c>
      <c r="I213" s="757" t="s">
        <v>1621</v>
      </c>
      <c r="J213" s="182" t="s">
        <v>1998</v>
      </c>
      <c r="K213" s="616" t="s">
        <v>1996</v>
      </c>
      <c r="L213" s="61" t="s">
        <v>628</v>
      </c>
      <c r="M213" s="4" t="s">
        <v>636</v>
      </c>
      <c r="N213" s="4" t="s">
        <v>1999</v>
      </c>
      <c r="O213" s="612" t="s">
        <v>2001</v>
      </c>
      <c r="P213" s="4" t="s">
        <v>635</v>
      </c>
      <c r="Q213" s="4" t="s">
        <v>630</v>
      </c>
      <c r="R213" s="4" t="s">
        <v>630</v>
      </c>
      <c r="S213" s="4" t="s">
        <v>630</v>
      </c>
      <c r="T213" s="4" t="s">
        <v>630</v>
      </c>
      <c r="U213" s="4" t="s">
        <v>630</v>
      </c>
      <c r="V213" s="4">
        <v>50</v>
      </c>
      <c r="W213" s="4">
        <v>1</v>
      </c>
      <c r="X213" s="4" t="s">
        <v>54</v>
      </c>
      <c r="Y213" s="4" t="s">
        <v>54</v>
      </c>
    </row>
    <row r="214" spans="1:27" ht="31.5" customHeight="1">
      <c r="A214" s="4">
        <v>3</v>
      </c>
      <c r="B214" s="14" t="s">
        <v>2088</v>
      </c>
      <c r="C214" s="612"/>
      <c r="D214" s="4"/>
      <c r="E214" s="4"/>
      <c r="F214" s="4"/>
      <c r="G214" s="4"/>
      <c r="H214" s="747">
        <v>40098.06</v>
      </c>
      <c r="I214" s="585" t="s">
        <v>1646</v>
      </c>
      <c r="J214" s="182"/>
      <c r="K214" s="612"/>
      <c r="L214" s="4"/>
      <c r="M214" s="4"/>
      <c r="N214" s="4"/>
      <c r="O214" s="612"/>
      <c r="P214" s="308" t="s">
        <v>2092</v>
      </c>
      <c r="Q214" s="308" t="s">
        <v>2092</v>
      </c>
      <c r="R214" s="308" t="s">
        <v>2092</v>
      </c>
      <c r="S214" s="308" t="s">
        <v>2092</v>
      </c>
      <c r="T214" s="308" t="s">
        <v>2092</v>
      </c>
      <c r="U214" s="308" t="s">
        <v>2092</v>
      </c>
      <c r="V214" s="308" t="s">
        <v>2092</v>
      </c>
      <c r="W214" s="308" t="s">
        <v>2092</v>
      </c>
      <c r="X214" s="308" t="s">
        <v>2092</v>
      </c>
      <c r="Y214" s="308" t="s">
        <v>2092</v>
      </c>
      <c r="AA214" s="173"/>
    </row>
    <row r="215" spans="1:25" ht="31.5" customHeight="1">
      <c r="A215" s="219"/>
      <c r="B215" s="850" t="s">
        <v>0</v>
      </c>
      <c r="C215" s="850"/>
      <c r="D215" s="850"/>
      <c r="E215" s="850"/>
      <c r="F215" s="850"/>
      <c r="G215" s="220"/>
      <c r="H215" s="357">
        <f>SUM(H212:H214)</f>
        <v>14884098.06</v>
      </c>
      <c r="I215" s="586"/>
      <c r="J215" s="318"/>
      <c r="K215" s="614"/>
      <c r="L215" s="180"/>
      <c r="M215" s="180"/>
      <c r="N215" s="180"/>
      <c r="O215" s="631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</row>
    <row r="216" spans="1:9" ht="12.75">
      <c r="A216" s="177"/>
      <c r="B216" s="295"/>
      <c r="C216" s="774"/>
      <c r="D216" s="297"/>
      <c r="E216" s="297"/>
      <c r="F216" s="298"/>
      <c r="H216" s="407"/>
      <c r="I216" s="591"/>
    </row>
    <row r="217" spans="1:9" ht="16.5">
      <c r="A217" s="177"/>
      <c r="C217" s="775" t="s">
        <v>44</v>
      </c>
      <c r="D217" s="310"/>
      <c r="E217" s="310"/>
      <c r="F217" s="310"/>
      <c r="G217" s="312"/>
      <c r="H217" s="602">
        <f>H215+H210+H180+H173+H156+H149+H145+H134+H127+H131+H111+H98+H95+H92+H74+H70+H59+H166+H124</f>
        <v>322487981.72</v>
      </c>
      <c r="I217" s="592"/>
    </row>
  </sheetData>
  <sheetProtection/>
  <mergeCells count="73">
    <mergeCell ref="B136:J136"/>
    <mergeCell ref="B135:J135"/>
    <mergeCell ref="T175:T176"/>
    <mergeCell ref="U175:U176"/>
    <mergeCell ref="W175:W176"/>
    <mergeCell ref="X175:X176"/>
    <mergeCell ref="Y175:Y176"/>
    <mergeCell ref="K175:K176"/>
    <mergeCell ref="O175:O176"/>
    <mergeCell ref="P175:P176"/>
    <mergeCell ref="Q175:Q176"/>
    <mergeCell ref="R175:R176"/>
    <mergeCell ref="S175:S176"/>
    <mergeCell ref="B215:F215"/>
    <mergeCell ref="B173:F173"/>
    <mergeCell ref="B180:F180"/>
    <mergeCell ref="J182:J183"/>
    <mergeCell ref="A166:G166"/>
    <mergeCell ref="B210:F210"/>
    <mergeCell ref="J175:J176"/>
    <mergeCell ref="B60:F60"/>
    <mergeCell ref="A156:G156"/>
    <mergeCell ref="A145:G145"/>
    <mergeCell ref="B112:I112"/>
    <mergeCell ref="A149:G149"/>
    <mergeCell ref="A124:G124"/>
    <mergeCell ref="A134:G134"/>
    <mergeCell ref="A127:G127"/>
    <mergeCell ref="B132:F132"/>
    <mergeCell ref="B128:G128"/>
    <mergeCell ref="A70:G70"/>
    <mergeCell ref="A111:G111"/>
    <mergeCell ref="A95:G95"/>
    <mergeCell ref="B75:F75"/>
    <mergeCell ref="B125:I125"/>
    <mergeCell ref="B71:F71"/>
    <mergeCell ref="A131:G131"/>
    <mergeCell ref="A74:G74"/>
    <mergeCell ref="B4:F4"/>
    <mergeCell ref="A92:G92"/>
    <mergeCell ref="C49:C58"/>
    <mergeCell ref="L58:N58"/>
    <mergeCell ref="K31:K33"/>
    <mergeCell ref="A98:G98"/>
    <mergeCell ref="K35:K45"/>
    <mergeCell ref="A59:G59"/>
    <mergeCell ref="A1:F1"/>
    <mergeCell ref="E2:E3"/>
    <mergeCell ref="H2:H3"/>
    <mergeCell ref="J2:J3"/>
    <mergeCell ref="F2:F3"/>
    <mergeCell ref="B2:B3"/>
    <mergeCell ref="A2:A3"/>
    <mergeCell ref="D2:D3"/>
    <mergeCell ref="I2:I3"/>
    <mergeCell ref="C2:C3"/>
    <mergeCell ref="K46:K48"/>
    <mergeCell ref="J49:J58"/>
    <mergeCell ref="K49:K58"/>
    <mergeCell ref="A5:Y5"/>
    <mergeCell ref="C35:C48"/>
    <mergeCell ref="J35:J48"/>
    <mergeCell ref="K16:K18"/>
    <mergeCell ref="A29:N29"/>
    <mergeCell ref="G2:G3"/>
    <mergeCell ref="V2:V3"/>
    <mergeCell ref="Y2:Y3"/>
    <mergeCell ref="W2:W3"/>
    <mergeCell ref="P2:U2"/>
    <mergeCell ref="K2:K3"/>
    <mergeCell ref="L2:N2"/>
    <mergeCell ref="X2:X3"/>
    <mergeCell ref="O2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  <headerFooter alignWithMargins="0">
    <oddFooter>&amp;CStrona &amp;P z &amp;N</oddFooter>
  </headerFooter>
  <rowBreaks count="4" manualBreakCount="4">
    <brk id="43" max="24" man="1"/>
    <brk id="89" max="24" man="1"/>
    <brk id="155" max="24" man="1"/>
    <brk id="192" max="24" man="1"/>
  </rowBreaks>
  <colBreaks count="1" manualBreakCount="1">
    <brk id="11" max="2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5"/>
  <sheetViews>
    <sheetView tabSelected="1" zoomScaleSheetLayoutView="52" workbookViewId="0" topLeftCell="A146">
      <selection activeCell="F164" sqref="F164"/>
    </sheetView>
  </sheetViews>
  <sheetFormatPr defaultColWidth="9.140625" defaultRowHeight="12" customHeight="1"/>
  <cols>
    <col min="1" max="1" width="4.421875" style="190" customWidth="1"/>
    <col min="2" max="2" width="55.140625" style="157" customWidth="1"/>
    <col min="3" max="3" width="13.7109375" style="494" customWidth="1"/>
    <col min="4" max="4" width="16.8515625" style="92" customWidth="1"/>
    <col min="5" max="5" width="14.7109375" style="157" customWidth="1"/>
    <col min="6" max="6" width="12.28125" style="157" bestFit="1" customWidth="1"/>
    <col min="7" max="16384" width="9.140625" style="157" customWidth="1"/>
  </cols>
  <sheetData>
    <row r="1" spans="1:4" ht="12" customHeight="1">
      <c r="A1" s="858" t="s">
        <v>82</v>
      </c>
      <c r="B1" s="858"/>
      <c r="C1" s="858"/>
      <c r="D1" s="858"/>
    </row>
    <row r="2" spans="1:4" ht="12" customHeight="1">
      <c r="A2" s="165" t="s">
        <v>27</v>
      </c>
      <c r="B2" s="165" t="s">
        <v>147</v>
      </c>
      <c r="C2" s="482" t="s">
        <v>108</v>
      </c>
      <c r="D2" s="65" t="s">
        <v>559</v>
      </c>
    </row>
    <row r="3" spans="1:4" ht="12" customHeight="1">
      <c r="A3" s="896" t="s">
        <v>124</v>
      </c>
      <c r="B3" s="897"/>
      <c r="C3" s="897"/>
      <c r="D3" s="898"/>
    </row>
    <row r="4" spans="1:5" s="192" customFormat="1" ht="12" customHeight="1">
      <c r="A4" s="882" t="s">
        <v>143</v>
      </c>
      <c r="B4" s="882"/>
      <c r="C4" s="882"/>
      <c r="D4" s="882"/>
      <c r="E4" s="191"/>
    </row>
    <row r="5" spans="1:4" s="192" customFormat="1" ht="12" customHeight="1">
      <c r="A5" s="552">
        <v>1</v>
      </c>
      <c r="B5" s="568" t="s">
        <v>979</v>
      </c>
      <c r="C5" s="555">
        <v>43819</v>
      </c>
      <c r="D5" s="575">
        <v>613.77</v>
      </c>
    </row>
    <row r="6" spans="1:4" s="192" customFormat="1" ht="12" customHeight="1">
      <c r="A6" s="552">
        <v>2</v>
      </c>
      <c r="B6" s="568" t="s">
        <v>979</v>
      </c>
      <c r="C6" s="555">
        <v>43819</v>
      </c>
      <c r="D6" s="575">
        <v>613.77</v>
      </c>
    </row>
    <row r="7" spans="1:4" s="192" customFormat="1" ht="12" customHeight="1">
      <c r="A7" s="552">
        <v>3</v>
      </c>
      <c r="B7" s="568" t="s">
        <v>979</v>
      </c>
      <c r="C7" s="555">
        <v>43819</v>
      </c>
      <c r="D7" s="575">
        <v>613.77</v>
      </c>
    </row>
    <row r="8" spans="1:4" s="192" customFormat="1" ht="12" customHeight="1">
      <c r="A8" s="552">
        <v>4</v>
      </c>
      <c r="B8" s="568" t="s">
        <v>979</v>
      </c>
      <c r="C8" s="555">
        <v>43819</v>
      </c>
      <c r="D8" s="575">
        <v>613.77</v>
      </c>
    </row>
    <row r="9" spans="1:4" s="192" customFormat="1" ht="12" customHeight="1">
      <c r="A9" s="552">
        <v>5</v>
      </c>
      <c r="B9" s="568" t="s">
        <v>979</v>
      </c>
      <c r="C9" s="555">
        <v>43819</v>
      </c>
      <c r="D9" s="575">
        <v>613.77</v>
      </c>
    </row>
    <row r="10" spans="1:4" s="192" customFormat="1" ht="12" customHeight="1">
      <c r="A10" s="552">
        <v>6</v>
      </c>
      <c r="B10" s="568" t="s">
        <v>979</v>
      </c>
      <c r="C10" s="555">
        <v>43819</v>
      </c>
      <c r="D10" s="575">
        <v>613.77</v>
      </c>
    </row>
    <row r="11" spans="1:4" s="192" customFormat="1" ht="12" customHeight="1">
      <c r="A11" s="552">
        <v>7</v>
      </c>
      <c r="B11" s="568" t="s">
        <v>979</v>
      </c>
      <c r="C11" s="555">
        <v>43819</v>
      </c>
      <c r="D11" s="575">
        <v>613.77</v>
      </c>
    </row>
    <row r="12" spans="1:4" s="192" customFormat="1" ht="12" customHeight="1">
      <c r="A12" s="552">
        <v>8</v>
      </c>
      <c r="B12" s="568" t="s">
        <v>979</v>
      </c>
      <c r="C12" s="555">
        <v>43819</v>
      </c>
      <c r="D12" s="575">
        <v>613.77</v>
      </c>
    </row>
    <row r="13" spans="1:4" s="192" customFormat="1" ht="12" customHeight="1">
      <c r="A13" s="552">
        <v>9</v>
      </c>
      <c r="B13" s="568" t="s">
        <v>979</v>
      </c>
      <c r="C13" s="555">
        <v>43819</v>
      </c>
      <c r="D13" s="575">
        <v>613.77</v>
      </c>
    </row>
    <row r="14" spans="1:4" s="192" customFormat="1" ht="12" customHeight="1">
      <c r="A14" s="552">
        <v>10</v>
      </c>
      <c r="B14" s="568" t="s">
        <v>979</v>
      </c>
      <c r="C14" s="555">
        <v>43819</v>
      </c>
      <c r="D14" s="575">
        <v>613.77</v>
      </c>
    </row>
    <row r="15" spans="1:4" s="192" customFormat="1" ht="12" customHeight="1">
      <c r="A15" s="552">
        <v>11</v>
      </c>
      <c r="B15" s="568" t="s">
        <v>979</v>
      </c>
      <c r="C15" s="555">
        <v>43819</v>
      </c>
      <c r="D15" s="575">
        <v>613.77</v>
      </c>
    </row>
    <row r="16" spans="1:4" s="192" customFormat="1" ht="12" customHeight="1">
      <c r="A16" s="552">
        <v>12</v>
      </c>
      <c r="B16" s="568" t="s">
        <v>979</v>
      </c>
      <c r="C16" s="555">
        <v>43819</v>
      </c>
      <c r="D16" s="575">
        <v>613.77</v>
      </c>
    </row>
    <row r="17" spans="1:4" s="192" customFormat="1" ht="12" customHeight="1">
      <c r="A17" s="552">
        <v>13</v>
      </c>
      <c r="B17" s="568" t="s">
        <v>979</v>
      </c>
      <c r="C17" s="555">
        <v>43819</v>
      </c>
      <c r="D17" s="575">
        <v>613.77</v>
      </c>
    </row>
    <row r="18" spans="1:4" s="192" customFormat="1" ht="12" customHeight="1">
      <c r="A18" s="552">
        <v>14</v>
      </c>
      <c r="B18" s="568" t="s">
        <v>979</v>
      </c>
      <c r="C18" s="555">
        <v>43819</v>
      </c>
      <c r="D18" s="575">
        <v>613.77</v>
      </c>
    </row>
    <row r="19" spans="1:4" s="192" customFormat="1" ht="12" customHeight="1">
      <c r="A19" s="552">
        <v>15</v>
      </c>
      <c r="B19" s="568" t="s">
        <v>979</v>
      </c>
      <c r="C19" s="555">
        <v>43819</v>
      </c>
      <c r="D19" s="575">
        <v>613.77</v>
      </c>
    </row>
    <row r="20" spans="1:4" s="192" customFormat="1" ht="12" customHeight="1">
      <c r="A20" s="552">
        <v>16</v>
      </c>
      <c r="B20" s="568" t="s">
        <v>979</v>
      </c>
      <c r="C20" s="555">
        <v>43819</v>
      </c>
      <c r="D20" s="575">
        <v>613.77</v>
      </c>
    </row>
    <row r="21" spans="1:4" s="192" customFormat="1" ht="12" customHeight="1">
      <c r="A21" s="552">
        <v>17</v>
      </c>
      <c r="B21" s="568" t="s">
        <v>979</v>
      </c>
      <c r="C21" s="555">
        <v>43819</v>
      </c>
      <c r="D21" s="575">
        <v>613.77</v>
      </c>
    </row>
    <row r="22" spans="1:4" s="192" customFormat="1" ht="12" customHeight="1">
      <c r="A22" s="552">
        <v>18</v>
      </c>
      <c r="B22" s="568" t="s">
        <v>979</v>
      </c>
      <c r="C22" s="555">
        <v>43819</v>
      </c>
      <c r="D22" s="575">
        <v>613.77</v>
      </c>
    </row>
    <row r="23" spans="1:4" s="192" customFormat="1" ht="12" customHeight="1">
      <c r="A23" s="552">
        <v>19</v>
      </c>
      <c r="B23" s="568" t="s">
        <v>979</v>
      </c>
      <c r="C23" s="555">
        <v>43819</v>
      </c>
      <c r="D23" s="575">
        <v>613.77</v>
      </c>
    </row>
    <row r="24" spans="1:4" s="192" customFormat="1" ht="12" customHeight="1">
      <c r="A24" s="552">
        <v>20</v>
      </c>
      <c r="B24" s="568" t="s">
        <v>980</v>
      </c>
      <c r="C24" s="555">
        <v>43819</v>
      </c>
      <c r="D24" s="575">
        <v>1634.67</v>
      </c>
    </row>
    <row r="25" spans="1:4" s="192" customFormat="1" ht="12" customHeight="1">
      <c r="A25" s="552">
        <v>21</v>
      </c>
      <c r="B25" s="568" t="s">
        <v>980</v>
      </c>
      <c r="C25" s="555">
        <v>43819</v>
      </c>
      <c r="D25" s="575">
        <v>1634.67</v>
      </c>
    </row>
    <row r="26" spans="1:4" s="192" customFormat="1" ht="12" customHeight="1">
      <c r="A26" s="552">
        <v>22</v>
      </c>
      <c r="B26" s="568" t="s">
        <v>980</v>
      </c>
      <c r="C26" s="555">
        <v>43819</v>
      </c>
      <c r="D26" s="575">
        <v>1634.67</v>
      </c>
    </row>
    <row r="27" spans="1:4" s="192" customFormat="1" ht="12" customHeight="1">
      <c r="A27" s="552">
        <v>23</v>
      </c>
      <c r="B27" s="568" t="s">
        <v>980</v>
      </c>
      <c r="C27" s="555">
        <v>43819</v>
      </c>
      <c r="D27" s="575">
        <v>1634.67</v>
      </c>
    </row>
    <row r="28" spans="1:4" s="192" customFormat="1" ht="12" customHeight="1">
      <c r="A28" s="552">
        <v>24</v>
      </c>
      <c r="B28" s="568" t="s">
        <v>980</v>
      </c>
      <c r="C28" s="555">
        <v>43819</v>
      </c>
      <c r="D28" s="575">
        <v>1634.67</v>
      </c>
    </row>
    <row r="29" spans="1:4" s="192" customFormat="1" ht="12" customHeight="1">
      <c r="A29" s="552">
        <v>25</v>
      </c>
      <c r="B29" s="568" t="s">
        <v>981</v>
      </c>
      <c r="C29" s="555">
        <v>43819</v>
      </c>
      <c r="D29" s="575">
        <v>28100</v>
      </c>
    </row>
    <row r="30" spans="1:4" s="192" customFormat="1" ht="12" customHeight="1">
      <c r="A30" s="552">
        <v>26</v>
      </c>
      <c r="B30" s="568" t="s">
        <v>982</v>
      </c>
      <c r="C30" s="555">
        <v>43747</v>
      </c>
      <c r="D30" s="575">
        <v>500</v>
      </c>
    </row>
    <row r="31" spans="1:4" s="192" customFormat="1" ht="12" customHeight="1">
      <c r="A31" s="552">
        <v>27</v>
      </c>
      <c r="B31" s="568" t="s">
        <v>983</v>
      </c>
      <c r="C31" s="555">
        <v>43895</v>
      </c>
      <c r="D31" s="575">
        <v>615</v>
      </c>
    </row>
    <row r="32" spans="1:4" s="192" customFormat="1" ht="12" customHeight="1">
      <c r="A32" s="552">
        <v>28</v>
      </c>
      <c r="B32" s="568" t="s">
        <v>983</v>
      </c>
      <c r="C32" s="555">
        <v>43895</v>
      </c>
      <c r="D32" s="575">
        <v>615</v>
      </c>
    </row>
    <row r="33" spans="1:4" s="192" customFormat="1" ht="12" customHeight="1">
      <c r="A33" s="552">
        <v>29</v>
      </c>
      <c r="B33" s="568" t="s">
        <v>983</v>
      </c>
      <c r="C33" s="555">
        <v>43895</v>
      </c>
      <c r="D33" s="575">
        <v>615</v>
      </c>
    </row>
    <row r="34" spans="1:4" s="192" customFormat="1" ht="12" customHeight="1">
      <c r="A34" s="552">
        <v>30</v>
      </c>
      <c r="B34" s="568" t="s">
        <v>983</v>
      </c>
      <c r="C34" s="555">
        <v>43895</v>
      </c>
      <c r="D34" s="575">
        <v>615</v>
      </c>
    </row>
    <row r="35" spans="1:4" s="192" customFormat="1" ht="12" customHeight="1">
      <c r="A35" s="552">
        <v>31</v>
      </c>
      <c r="B35" s="568" t="s">
        <v>983</v>
      </c>
      <c r="C35" s="555">
        <v>43895</v>
      </c>
      <c r="D35" s="575">
        <v>615</v>
      </c>
    </row>
    <row r="36" spans="1:4" s="192" customFormat="1" ht="12" customHeight="1">
      <c r="A36" s="552">
        <v>32</v>
      </c>
      <c r="B36" s="568" t="s">
        <v>983</v>
      </c>
      <c r="C36" s="555">
        <v>43895</v>
      </c>
      <c r="D36" s="575">
        <v>615</v>
      </c>
    </row>
    <row r="37" spans="1:4" s="192" customFormat="1" ht="12" customHeight="1">
      <c r="A37" s="552">
        <v>33</v>
      </c>
      <c r="B37" s="568" t="s">
        <v>983</v>
      </c>
      <c r="C37" s="555">
        <v>43895</v>
      </c>
      <c r="D37" s="575">
        <v>615</v>
      </c>
    </row>
    <row r="38" spans="1:4" s="192" customFormat="1" ht="12" customHeight="1">
      <c r="A38" s="552">
        <v>34</v>
      </c>
      <c r="B38" s="568" t="s">
        <v>983</v>
      </c>
      <c r="C38" s="555">
        <v>43895</v>
      </c>
      <c r="D38" s="575">
        <v>615</v>
      </c>
    </row>
    <row r="39" spans="1:4" s="192" customFormat="1" ht="12" customHeight="1">
      <c r="A39" s="552">
        <v>35</v>
      </c>
      <c r="B39" s="568" t="s">
        <v>983</v>
      </c>
      <c r="C39" s="555">
        <v>43895</v>
      </c>
      <c r="D39" s="575">
        <v>615</v>
      </c>
    </row>
    <row r="40" spans="1:4" s="192" customFormat="1" ht="12" customHeight="1">
      <c r="A40" s="552">
        <v>36</v>
      </c>
      <c r="B40" s="568" t="s">
        <v>984</v>
      </c>
      <c r="C40" s="555">
        <v>43746</v>
      </c>
      <c r="D40" s="575">
        <v>553.5</v>
      </c>
    </row>
    <row r="41" spans="1:4" s="192" customFormat="1" ht="12" customHeight="1">
      <c r="A41" s="552">
        <v>37</v>
      </c>
      <c r="B41" s="568" t="s">
        <v>984</v>
      </c>
      <c r="C41" s="555">
        <v>43753</v>
      </c>
      <c r="D41" s="575">
        <v>553.5</v>
      </c>
    </row>
    <row r="42" spans="1:4" s="192" customFormat="1" ht="12" customHeight="1">
      <c r="A42" s="552">
        <v>38</v>
      </c>
      <c r="B42" s="568" t="s">
        <v>985</v>
      </c>
      <c r="C42" s="555">
        <v>43819</v>
      </c>
      <c r="D42" s="575">
        <v>130872</v>
      </c>
    </row>
    <row r="43" spans="1:4" s="192" customFormat="1" ht="12" customHeight="1">
      <c r="A43" s="552">
        <v>39</v>
      </c>
      <c r="B43" s="568" t="s">
        <v>986</v>
      </c>
      <c r="C43" s="555">
        <v>43747</v>
      </c>
      <c r="D43" s="575">
        <v>500</v>
      </c>
    </row>
    <row r="44" spans="1:4" s="192" customFormat="1" ht="12" customHeight="1">
      <c r="A44" s="552">
        <v>40</v>
      </c>
      <c r="B44" s="568" t="s">
        <v>984</v>
      </c>
      <c r="C44" s="555">
        <v>43909</v>
      </c>
      <c r="D44" s="575">
        <v>627.3</v>
      </c>
    </row>
    <row r="45" spans="1:4" s="192" customFormat="1" ht="12" customHeight="1">
      <c r="A45" s="552">
        <v>41</v>
      </c>
      <c r="B45" s="568" t="s">
        <v>987</v>
      </c>
      <c r="C45" s="555">
        <v>43909</v>
      </c>
      <c r="D45" s="575">
        <v>627.3</v>
      </c>
    </row>
    <row r="46" spans="1:4" s="192" customFormat="1" ht="12" customHeight="1">
      <c r="A46" s="552">
        <v>42</v>
      </c>
      <c r="B46" s="568" t="s">
        <v>988</v>
      </c>
      <c r="C46" s="555">
        <v>44049</v>
      </c>
      <c r="D46" s="575">
        <v>14758.77</v>
      </c>
    </row>
    <row r="47" spans="1:4" s="192" customFormat="1" ht="12" customHeight="1">
      <c r="A47" s="552">
        <v>43</v>
      </c>
      <c r="B47" s="568" t="s">
        <v>989</v>
      </c>
      <c r="C47" s="555">
        <v>43819</v>
      </c>
      <c r="D47" s="575">
        <v>3613.74</v>
      </c>
    </row>
    <row r="48" spans="1:4" s="192" customFormat="1" ht="12" customHeight="1">
      <c r="A48" s="552">
        <v>44</v>
      </c>
      <c r="B48" s="568" t="s">
        <v>989</v>
      </c>
      <c r="C48" s="555">
        <v>43819</v>
      </c>
      <c r="D48" s="575">
        <v>3613.74</v>
      </c>
    </row>
    <row r="49" spans="1:4" s="192" customFormat="1" ht="12" customHeight="1">
      <c r="A49" s="552">
        <v>45</v>
      </c>
      <c r="B49" s="568" t="s">
        <v>989</v>
      </c>
      <c r="C49" s="555">
        <v>43819</v>
      </c>
      <c r="D49" s="575">
        <v>3613.74</v>
      </c>
    </row>
    <row r="50" spans="1:4" s="192" customFormat="1" ht="12" customHeight="1">
      <c r="A50" s="552">
        <v>46</v>
      </c>
      <c r="B50" s="568" t="s">
        <v>989</v>
      </c>
      <c r="C50" s="555">
        <v>43819</v>
      </c>
      <c r="D50" s="575">
        <v>3613.74</v>
      </c>
    </row>
    <row r="51" spans="1:4" s="192" customFormat="1" ht="12" customHeight="1">
      <c r="A51" s="552">
        <v>47</v>
      </c>
      <c r="B51" s="568" t="s">
        <v>989</v>
      </c>
      <c r="C51" s="555">
        <v>43819</v>
      </c>
      <c r="D51" s="575">
        <v>3613.74</v>
      </c>
    </row>
    <row r="52" spans="1:4" s="192" customFormat="1" ht="12" customHeight="1">
      <c r="A52" s="552">
        <v>48</v>
      </c>
      <c r="B52" s="568" t="s">
        <v>989</v>
      </c>
      <c r="C52" s="555">
        <v>43819</v>
      </c>
      <c r="D52" s="575">
        <v>3613.74</v>
      </c>
    </row>
    <row r="53" spans="1:4" s="192" customFormat="1" ht="12" customHeight="1">
      <c r="A53" s="552">
        <v>49</v>
      </c>
      <c r="B53" s="568" t="s">
        <v>989</v>
      </c>
      <c r="C53" s="555">
        <v>43819</v>
      </c>
      <c r="D53" s="575">
        <v>3613.74</v>
      </c>
    </row>
    <row r="54" spans="1:4" s="192" customFormat="1" ht="12" customHeight="1">
      <c r="A54" s="552">
        <v>50</v>
      </c>
      <c r="B54" s="568" t="s">
        <v>989</v>
      </c>
      <c r="C54" s="555">
        <v>43819</v>
      </c>
      <c r="D54" s="575">
        <v>3613.74</v>
      </c>
    </row>
    <row r="55" spans="1:4" s="192" customFormat="1" ht="12" customHeight="1">
      <c r="A55" s="552">
        <v>51</v>
      </c>
      <c r="B55" s="568" t="s">
        <v>989</v>
      </c>
      <c r="C55" s="555">
        <v>43819</v>
      </c>
      <c r="D55" s="575">
        <v>4860.96</v>
      </c>
    </row>
    <row r="56" spans="1:4" s="192" customFormat="1" ht="12" customHeight="1">
      <c r="A56" s="552">
        <v>52</v>
      </c>
      <c r="B56" s="568" t="s">
        <v>989</v>
      </c>
      <c r="C56" s="555">
        <v>43819</v>
      </c>
      <c r="D56" s="575">
        <v>4860.96</v>
      </c>
    </row>
    <row r="57" spans="1:4" s="192" customFormat="1" ht="12" customHeight="1">
      <c r="A57" s="552">
        <v>53</v>
      </c>
      <c r="B57" s="568" t="s">
        <v>989</v>
      </c>
      <c r="C57" s="555">
        <v>43819</v>
      </c>
      <c r="D57" s="575">
        <v>4860.96</v>
      </c>
    </row>
    <row r="58" spans="1:4" s="192" customFormat="1" ht="12" customHeight="1">
      <c r="A58" s="552">
        <v>54</v>
      </c>
      <c r="B58" s="553" t="s">
        <v>990</v>
      </c>
      <c r="C58" s="555">
        <v>43819</v>
      </c>
      <c r="D58" s="575">
        <v>927.02</v>
      </c>
    </row>
    <row r="59" spans="1:4" s="192" customFormat="1" ht="12" customHeight="1">
      <c r="A59" s="552">
        <v>55</v>
      </c>
      <c r="B59" s="568" t="s">
        <v>991</v>
      </c>
      <c r="C59" s="555">
        <v>43718</v>
      </c>
      <c r="D59" s="575">
        <v>1230</v>
      </c>
    </row>
    <row r="60" spans="1:4" s="192" customFormat="1" ht="12" customHeight="1">
      <c r="A60" s="552">
        <v>56</v>
      </c>
      <c r="B60" s="568" t="s">
        <v>992</v>
      </c>
      <c r="C60" s="555">
        <v>44050</v>
      </c>
      <c r="D60" s="575">
        <v>4428</v>
      </c>
    </row>
    <row r="61" spans="1:4" s="192" customFormat="1" ht="12" customHeight="1">
      <c r="A61" s="552">
        <v>57</v>
      </c>
      <c r="B61" s="568" t="s">
        <v>993</v>
      </c>
      <c r="C61" s="555">
        <v>44061</v>
      </c>
      <c r="D61" s="575">
        <v>3936</v>
      </c>
    </row>
    <row r="62" spans="1:4" s="192" customFormat="1" ht="12" customHeight="1">
      <c r="A62" s="552">
        <v>58</v>
      </c>
      <c r="B62" s="568" t="s">
        <v>995</v>
      </c>
      <c r="C62" s="555">
        <v>43794</v>
      </c>
      <c r="D62" s="575">
        <v>1599</v>
      </c>
    </row>
    <row r="63" spans="1:4" s="192" customFormat="1" ht="12" customHeight="1">
      <c r="A63" s="552">
        <v>59</v>
      </c>
      <c r="B63" s="569" t="s">
        <v>993</v>
      </c>
      <c r="C63" s="556">
        <v>44357</v>
      </c>
      <c r="D63" s="575">
        <v>3400</v>
      </c>
    </row>
    <row r="64" spans="1:4" s="192" customFormat="1" ht="12" customHeight="1">
      <c r="A64" s="552">
        <v>60</v>
      </c>
      <c r="B64" s="569" t="s">
        <v>996</v>
      </c>
      <c r="C64" s="556">
        <v>44365</v>
      </c>
      <c r="D64" s="575">
        <v>528.99</v>
      </c>
    </row>
    <row r="65" spans="1:4" s="192" customFormat="1" ht="12" customHeight="1">
      <c r="A65" s="552">
        <v>61</v>
      </c>
      <c r="B65" s="568" t="s">
        <v>997</v>
      </c>
      <c r="C65" s="555">
        <v>44732</v>
      </c>
      <c r="D65" s="575">
        <v>1389</v>
      </c>
    </row>
    <row r="66" spans="1:4" s="192" customFormat="1" ht="12" customHeight="1">
      <c r="A66" s="552">
        <v>62</v>
      </c>
      <c r="B66" s="568" t="s">
        <v>998</v>
      </c>
      <c r="C66" s="555">
        <v>44508</v>
      </c>
      <c r="D66" s="575">
        <v>1230</v>
      </c>
    </row>
    <row r="67" spans="1:4" s="192" customFormat="1" ht="12" customHeight="1">
      <c r="A67" s="552">
        <v>63</v>
      </c>
      <c r="B67" s="568" t="s">
        <v>999</v>
      </c>
      <c r="C67" s="555">
        <v>44518</v>
      </c>
      <c r="D67" s="575">
        <v>1205.21</v>
      </c>
    </row>
    <row r="68" spans="1:4" s="192" customFormat="1" ht="12" customHeight="1">
      <c r="A68" s="552">
        <v>64</v>
      </c>
      <c r="B68" s="568" t="s">
        <v>979</v>
      </c>
      <c r="C68" s="555">
        <v>44529</v>
      </c>
      <c r="D68" s="575">
        <v>770.13</v>
      </c>
    </row>
    <row r="69" spans="1:4" s="192" customFormat="1" ht="12" customHeight="1">
      <c r="A69" s="552">
        <v>65</v>
      </c>
      <c r="B69" s="568" t="s">
        <v>979</v>
      </c>
      <c r="C69" s="555">
        <v>44529</v>
      </c>
      <c r="D69" s="575">
        <v>770.13</v>
      </c>
    </row>
    <row r="70" spans="1:4" s="192" customFormat="1" ht="12" customHeight="1">
      <c r="A70" s="552">
        <v>66</v>
      </c>
      <c r="B70" s="568" t="s">
        <v>979</v>
      </c>
      <c r="C70" s="555">
        <v>44529</v>
      </c>
      <c r="D70" s="575">
        <v>770.13</v>
      </c>
    </row>
    <row r="71" spans="1:4" s="192" customFormat="1" ht="12" customHeight="1">
      <c r="A71" s="552">
        <v>67</v>
      </c>
      <c r="B71" s="568" t="s">
        <v>979</v>
      </c>
      <c r="C71" s="555">
        <v>44529</v>
      </c>
      <c r="D71" s="575">
        <v>770.13</v>
      </c>
    </row>
    <row r="72" spans="1:4" s="192" customFormat="1" ht="12" customHeight="1">
      <c r="A72" s="552">
        <v>68</v>
      </c>
      <c r="B72" s="568" t="s">
        <v>979</v>
      </c>
      <c r="C72" s="555">
        <v>44529</v>
      </c>
      <c r="D72" s="575">
        <v>770.13</v>
      </c>
    </row>
    <row r="73" spans="1:4" s="192" customFormat="1" ht="12" customHeight="1">
      <c r="A73" s="552">
        <v>69</v>
      </c>
      <c r="B73" s="568" t="s">
        <v>979</v>
      </c>
      <c r="C73" s="555">
        <v>44529</v>
      </c>
      <c r="D73" s="575">
        <v>770.13</v>
      </c>
    </row>
    <row r="74" spans="1:4" s="192" customFormat="1" ht="12" customHeight="1">
      <c r="A74" s="552">
        <v>70</v>
      </c>
      <c r="B74" s="568" t="s">
        <v>979</v>
      </c>
      <c r="C74" s="555">
        <v>44529</v>
      </c>
      <c r="D74" s="575">
        <v>770.13</v>
      </c>
    </row>
    <row r="75" spans="1:4" s="192" customFormat="1" ht="12" customHeight="1">
      <c r="A75" s="552">
        <v>71</v>
      </c>
      <c r="B75" s="568" t="s">
        <v>979</v>
      </c>
      <c r="C75" s="555">
        <v>44529</v>
      </c>
      <c r="D75" s="575">
        <v>770.13</v>
      </c>
    </row>
    <row r="76" spans="1:4" s="192" customFormat="1" ht="12" customHeight="1">
      <c r="A76" s="552">
        <v>72</v>
      </c>
      <c r="B76" s="568" t="s">
        <v>979</v>
      </c>
      <c r="C76" s="555">
        <v>44529</v>
      </c>
      <c r="D76" s="575">
        <v>770.13</v>
      </c>
    </row>
    <row r="77" spans="1:4" s="192" customFormat="1" ht="12" customHeight="1">
      <c r="A77" s="552">
        <v>73</v>
      </c>
      <c r="B77" s="568" t="s">
        <v>979</v>
      </c>
      <c r="C77" s="555">
        <v>44529</v>
      </c>
      <c r="D77" s="575">
        <v>770.13</v>
      </c>
    </row>
    <row r="78" spans="1:4" s="192" customFormat="1" ht="12" customHeight="1">
      <c r="A78" s="552">
        <v>74</v>
      </c>
      <c r="B78" s="568" t="s">
        <v>979</v>
      </c>
      <c r="C78" s="555">
        <v>44529</v>
      </c>
      <c r="D78" s="575">
        <v>770.13</v>
      </c>
    </row>
    <row r="79" spans="1:4" s="192" customFormat="1" ht="12" customHeight="1">
      <c r="A79" s="552">
        <v>75</v>
      </c>
      <c r="B79" s="568" t="s">
        <v>979</v>
      </c>
      <c r="C79" s="555">
        <v>44529</v>
      </c>
      <c r="D79" s="575">
        <v>770.13</v>
      </c>
    </row>
    <row r="80" spans="1:4" s="192" customFormat="1" ht="12" customHeight="1">
      <c r="A80" s="552">
        <v>76</v>
      </c>
      <c r="B80" s="568" t="s">
        <v>979</v>
      </c>
      <c r="C80" s="555">
        <v>44529</v>
      </c>
      <c r="D80" s="575">
        <v>770.13</v>
      </c>
    </row>
    <row r="81" spans="1:4" s="192" customFormat="1" ht="12" customHeight="1">
      <c r="A81" s="552">
        <v>77</v>
      </c>
      <c r="B81" s="568" t="s">
        <v>979</v>
      </c>
      <c r="C81" s="555">
        <v>44529</v>
      </c>
      <c r="D81" s="575">
        <v>770.13</v>
      </c>
    </row>
    <row r="82" spans="1:4" s="192" customFormat="1" ht="12" customHeight="1">
      <c r="A82" s="552">
        <v>78</v>
      </c>
      <c r="B82" s="568" t="s">
        <v>979</v>
      </c>
      <c r="C82" s="555">
        <v>44529</v>
      </c>
      <c r="D82" s="575">
        <v>770.13</v>
      </c>
    </row>
    <row r="83" spans="1:4" s="192" customFormat="1" ht="12" customHeight="1">
      <c r="A83" s="552">
        <v>79</v>
      </c>
      <c r="B83" s="568" t="s">
        <v>979</v>
      </c>
      <c r="C83" s="555">
        <v>44529</v>
      </c>
      <c r="D83" s="575">
        <v>770.13</v>
      </c>
    </row>
    <row r="84" spans="1:4" s="192" customFormat="1" ht="12" customHeight="1">
      <c r="A84" s="552">
        <v>80</v>
      </c>
      <c r="B84" s="568" t="s">
        <v>979</v>
      </c>
      <c r="C84" s="555">
        <v>44529</v>
      </c>
      <c r="D84" s="575">
        <v>770.13</v>
      </c>
    </row>
    <row r="85" spans="1:4" s="192" customFormat="1" ht="12" customHeight="1">
      <c r="A85" s="552">
        <v>81</v>
      </c>
      <c r="B85" s="568" t="s">
        <v>979</v>
      </c>
      <c r="C85" s="555">
        <v>44529</v>
      </c>
      <c r="D85" s="575">
        <v>770.13</v>
      </c>
    </row>
    <row r="86" spans="1:4" s="192" customFormat="1" ht="12" customHeight="1">
      <c r="A86" s="552">
        <v>82</v>
      </c>
      <c r="B86" s="568" t="s">
        <v>979</v>
      </c>
      <c r="C86" s="555">
        <v>44529</v>
      </c>
      <c r="D86" s="575">
        <v>770.13</v>
      </c>
    </row>
    <row r="87" spans="1:4" s="192" customFormat="1" ht="12" customHeight="1">
      <c r="A87" s="552">
        <v>83</v>
      </c>
      <c r="B87" s="568" t="s">
        <v>979</v>
      </c>
      <c r="C87" s="555">
        <v>44529</v>
      </c>
      <c r="D87" s="575">
        <v>770.13</v>
      </c>
    </row>
    <row r="88" spans="1:4" s="192" customFormat="1" ht="12" customHeight="1">
      <c r="A88" s="552">
        <v>84</v>
      </c>
      <c r="B88" s="568" t="s">
        <v>979</v>
      </c>
      <c r="C88" s="555">
        <v>44529</v>
      </c>
      <c r="D88" s="575">
        <v>770.13</v>
      </c>
    </row>
    <row r="89" spans="1:4" s="192" customFormat="1" ht="12" customHeight="1">
      <c r="A89" s="552">
        <v>85</v>
      </c>
      <c r="B89" s="568" t="s">
        <v>979</v>
      </c>
      <c r="C89" s="555">
        <v>44529</v>
      </c>
      <c r="D89" s="575">
        <v>770.13</v>
      </c>
    </row>
    <row r="90" spans="1:4" s="192" customFormat="1" ht="12" customHeight="1">
      <c r="A90" s="552">
        <v>86</v>
      </c>
      <c r="B90" s="568" t="s">
        <v>979</v>
      </c>
      <c r="C90" s="555">
        <v>44529</v>
      </c>
      <c r="D90" s="575">
        <v>770.13</v>
      </c>
    </row>
    <row r="91" spans="1:4" s="192" customFormat="1" ht="12" customHeight="1">
      <c r="A91" s="552">
        <v>87</v>
      </c>
      <c r="B91" s="568" t="s">
        <v>979</v>
      </c>
      <c r="C91" s="555">
        <v>44529</v>
      </c>
      <c r="D91" s="575">
        <v>770.13</v>
      </c>
    </row>
    <row r="92" spans="1:4" s="192" customFormat="1" ht="12" customHeight="1">
      <c r="A92" s="552">
        <v>88</v>
      </c>
      <c r="B92" s="568" t="s">
        <v>979</v>
      </c>
      <c r="C92" s="555">
        <v>44529</v>
      </c>
      <c r="D92" s="575">
        <v>770.13</v>
      </c>
    </row>
    <row r="93" spans="1:4" s="192" customFormat="1" ht="12" customHeight="1">
      <c r="A93" s="552">
        <v>89</v>
      </c>
      <c r="B93" s="568" t="s">
        <v>979</v>
      </c>
      <c r="C93" s="555">
        <v>44529</v>
      </c>
      <c r="D93" s="575">
        <v>770.13</v>
      </c>
    </row>
    <row r="94" spans="1:4" s="192" customFormat="1" ht="12" customHeight="1">
      <c r="A94" s="552">
        <v>90</v>
      </c>
      <c r="B94" s="568" t="s">
        <v>979</v>
      </c>
      <c r="C94" s="555">
        <v>44529</v>
      </c>
      <c r="D94" s="575">
        <v>770.13</v>
      </c>
    </row>
    <row r="95" spans="1:4" s="192" customFormat="1" ht="12" customHeight="1">
      <c r="A95" s="552">
        <v>91</v>
      </c>
      <c r="B95" s="568" t="s">
        <v>979</v>
      </c>
      <c r="C95" s="555">
        <v>44529</v>
      </c>
      <c r="D95" s="575">
        <v>770.13</v>
      </c>
    </row>
    <row r="96" spans="1:4" s="192" customFormat="1" ht="12" customHeight="1">
      <c r="A96" s="552">
        <v>92</v>
      </c>
      <c r="B96" s="568" t="s">
        <v>979</v>
      </c>
      <c r="C96" s="555">
        <v>44529</v>
      </c>
      <c r="D96" s="575">
        <v>770.13</v>
      </c>
    </row>
    <row r="97" spans="1:4" s="192" customFormat="1" ht="12" customHeight="1">
      <c r="A97" s="552">
        <v>93</v>
      </c>
      <c r="B97" s="568" t="s">
        <v>979</v>
      </c>
      <c r="C97" s="555">
        <v>44529</v>
      </c>
      <c r="D97" s="575">
        <v>770.13</v>
      </c>
    </row>
    <row r="98" spans="1:4" s="192" customFormat="1" ht="12" customHeight="1">
      <c r="A98" s="552">
        <v>94</v>
      </c>
      <c r="B98" s="568" t="s">
        <v>979</v>
      </c>
      <c r="C98" s="555">
        <v>44529</v>
      </c>
      <c r="D98" s="575">
        <v>770.13</v>
      </c>
    </row>
    <row r="99" spans="1:4" s="192" customFormat="1" ht="12" customHeight="1">
      <c r="A99" s="552">
        <v>95</v>
      </c>
      <c r="B99" s="568" t="s">
        <v>979</v>
      </c>
      <c r="C99" s="555">
        <v>44529</v>
      </c>
      <c r="D99" s="575">
        <v>770.13</v>
      </c>
    </row>
    <row r="100" spans="1:4" s="192" customFormat="1" ht="12" customHeight="1">
      <c r="A100" s="552">
        <v>96</v>
      </c>
      <c r="B100" s="568" t="s">
        <v>979</v>
      </c>
      <c r="C100" s="555">
        <v>44529</v>
      </c>
      <c r="D100" s="575">
        <v>770.13</v>
      </c>
    </row>
    <row r="101" spans="1:4" s="192" customFormat="1" ht="12" customHeight="1">
      <c r="A101" s="552">
        <v>97</v>
      </c>
      <c r="B101" s="568" t="s">
        <v>979</v>
      </c>
      <c r="C101" s="555">
        <v>44529</v>
      </c>
      <c r="D101" s="575">
        <v>770.13</v>
      </c>
    </row>
    <row r="102" spans="1:4" s="192" customFormat="1" ht="12" customHeight="1">
      <c r="A102" s="552">
        <v>98</v>
      </c>
      <c r="B102" s="568" t="s">
        <v>979</v>
      </c>
      <c r="C102" s="555">
        <v>44529</v>
      </c>
      <c r="D102" s="575">
        <v>770.13</v>
      </c>
    </row>
    <row r="103" spans="1:4" s="192" customFormat="1" ht="12" customHeight="1">
      <c r="A103" s="552">
        <v>99</v>
      </c>
      <c r="B103" s="568" t="s">
        <v>979</v>
      </c>
      <c r="C103" s="555">
        <v>44529</v>
      </c>
      <c r="D103" s="575">
        <v>770.13</v>
      </c>
    </row>
    <row r="104" spans="1:4" s="192" customFormat="1" ht="12" customHeight="1">
      <c r="A104" s="552">
        <v>100</v>
      </c>
      <c r="B104" s="568" t="s">
        <v>979</v>
      </c>
      <c r="C104" s="555">
        <v>44529</v>
      </c>
      <c r="D104" s="575">
        <v>770.13</v>
      </c>
    </row>
    <row r="105" spans="1:4" s="192" customFormat="1" ht="12" customHeight="1">
      <c r="A105" s="552">
        <v>101</v>
      </c>
      <c r="B105" s="568" t="s">
        <v>979</v>
      </c>
      <c r="C105" s="555">
        <v>44529</v>
      </c>
      <c r="D105" s="575">
        <v>770.13</v>
      </c>
    </row>
    <row r="106" spans="1:4" s="192" customFormat="1" ht="12" customHeight="1">
      <c r="A106" s="552">
        <v>102</v>
      </c>
      <c r="B106" s="568" t="s">
        <v>979</v>
      </c>
      <c r="C106" s="555">
        <v>44529</v>
      </c>
      <c r="D106" s="575">
        <v>770.13</v>
      </c>
    </row>
    <row r="107" spans="1:4" s="192" customFormat="1" ht="12" customHeight="1">
      <c r="A107" s="552">
        <v>103</v>
      </c>
      <c r="B107" s="568" t="s">
        <v>979</v>
      </c>
      <c r="C107" s="555">
        <v>44529</v>
      </c>
      <c r="D107" s="575">
        <v>770.13</v>
      </c>
    </row>
    <row r="108" spans="1:4" s="192" customFormat="1" ht="12" customHeight="1">
      <c r="A108" s="552">
        <v>104</v>
      </c>
      <c r="B108" s="568" t="s">
        <v>979</v>
      </c>
      <c r="C108" s="555">
        <v>44529</v>
      </c>
      <c r="D108" s="575">
        <v>770.13</v>
      </c>
    </row>
    <row r="109" spans="1:4" s="192" customFormat="1" ht="12" customHeight="1">
      <c r="A109" s="552">
        <v>105</v>
      </c>
      <c r="B109" s="568" t="s">
        <v>979</v>
      </c>
      <c r="C109" s="555">
        <v>44529</v>
      </c>
      <c r="D109" s="575">
        <v>770.08</v>
      </c>
    </row>
    <row r="110" spans="1:4" s="192" customFormat="1" ht="12" customHeight="1">
      <c r="A110" s="552">
        <v>106</v>
      </c>
      <c r="B110" s="568" t="s">
        <v>979</v>
      </c>
      <c r="C110" s="555">
        <v>44529</v>
      </c>
      <c r="D110" s="575">
        <v>770.08</v>
      </c>
    </row>
    <row r="111" spans="1:4" s="192" customFormat="1" ht="12" customHeight="1">
      <c r="A111" s="552">
        <v>107</v>
      </c>
      <c r="B111" s="568" t="s">
        <v>979</v>
      </c>
      <c r="C111" s="555">
        <v>44529</v>
      </c>
      <c r="D111" s="575">
        <v>770.08</v>
      </c>
    </row>
    <row r="112" spans="1:4" s="192" customFormat="1" ht="12" customHeight="1">
      <c r="A112" s="552">
        <v>108</v>
      </c>
      <c r="B112" s="568" t="s">
        <v>979</v>
      </c>
      <c r="C112" s="555">
        <v>44529</v>
      </c>
      <c r="D112" s="575">
        <v>785.97</v>
      </c>
    </row>
    <row r="113" spans="1:4" s="192" customFormat="1" ht="12" customHeight="1">
      <c r="A113" s="552">
        <v>109</v>
      </c>
      <c r="B113" s="568" t="s">
        <v>979</v>
      </c>
      <c r="C113" s="555">
        <v>44529</v>
      </c>
      <c r="D113" s="575">
        <v>785.97</v>
      </c>
    </row>
    <row r="114" spans="1:4" s="192" customFormat="1" ht="12" customHeight="1">
      <c r="A114" s="552">
        <v>110</v>
      </c>
      <c r="B114" s="568" t="s">
        <v>979</v>
      </c>
      <c r="C114" s="555">
        <v>44529</v>
      </c>
      <c r="D114" s="575">
        <v>785.97</v>
      </c>
    </row>
    <row r="115" spans="1:4" s="192" customFormat="1" ht="12" customHeight="1">
      <c r="A115" s="552">
        <v>111</v>
      </c>
      <c r="B115" s="568" t="s">
        <v>1000</v>
      </c>
      <c r="C115" s="555">
        <v>44231</v>
      </c>
      <c r="D115" s="575">
        <v>1230</v>
      </c>
    </row>
    <row r="116" spans="1:4" s="192" customFormat="1" ht="12" customHeight="1">
      <c r="A116" s="552">
        <v>112</v>
      </c>
      <c r="B116" s="568" t="s">
        <v>1001</v>
      </c>
      <c r="C116" s="555">
        <v>44238</v>
      </c>
      <c r="D116" s="575">
        <v>1150</v>
      </c>
    </row>
    <row r="117" spans="1:4" s="192" customFormat="1" ht="12" customHeight="1">
      <c r="A117" s="552">
        <v>113</v>
      </c>
      <c r="B117" s="568" t="s">
        <v>1001</v>
      </c>
      <c r="C117" s="555" t="s">
        <v>1002</v>
      </c>
      <c r="D117" s="575">
        <v>1150</v>
      </c>
    </row>
    <row r="118" spans="1:4" s="192" customFormat="1" ht="12" customHeight="1">
      <c r="A118" s="552">
        <v>114</v>
      </c>
      <c r="B118" s="568" t="s">
        <v>1003</v>
      </c>
      <c r="C118" s="555">
        <v>44321</v>
      </c>
      <c r="D118" s="575">
        <v>5242.65</v>
      </c>
    </row>
    <row r="119" spans="1:4" s="192" customFormat="1" ht="12" customHeight="1">
      <c r="A119" s="552">
        <v>115</v>
      </c>
      <c r="B119" s="568" t="s">
        <v>1003</v>
      </c>
      <c r="C119" s="555">
        <v>44321</v>
      </c>
      <c r="D119" s="575">
        <v>5242.64</v>
      </c>
    </row>
    <row r="120" spans="1:4" s="192" customFormat="1" ht="12" customHeight="1">
      <c r="A120" s="552">
        <v>116</v>
      </c>
      <c r="B120" s="568" t="s">
        <v>1004</v>
      </c>
      <c r="C120" s="555">
        <v>44462</v>
      </c>
      <c r="D120" s="575">
        <v>735.18</v>
      </c>
    </row>
    <row r="121" spans="1:4" s="192" customFormat="1" ht="12" customHeight="1">
      <c r="A121" s="552">
        <v>117</v>
      </c>
      <c r="B121" s="568" t="s">
        <v>1004</v>
      </c>
      <c r="C121" s="555">
        <v>44462</v>
      </c>
      <c r="D121" s="575">
        <v>735.17</v>
      </c>
    </row>
    <row r="122" spans="1:4" s="192" customFormat="1" ht="12" customHeight="1">
      <c r="A122" s="552">
        <v>118</v>
      </c>
      <c r="B122" s="568" t="s">
        <v>1004</v>
      </c>
      <c r="C122" s="555">
        <v>44470</v>
      </c>
      <c r="D122" s="575">
        <v>735.18</v>
      </c>
    </row>
    <row r="123" spans="1:4" s="192" customFormat="1" ht="12" customHeight="1">
      <c r="A123" s="552">
        <v>119</v>
      </c>
      <c r="B123" s="568" t="s">
        <v>1004</v>
      </c>
      <c r="C123" s="555">
        <v>44470</v>
      </c>
      <c r="D123" s="575">
        <v>735.17</v>
      </c>
    </row>
    <row r="124" spans="1:4" s="192" customFormat="1" ht="12" customHeight="1">
      <c r="A124" s="552">
        <v>120</v>
      </c>
      <c r="B124" s="568" t="s">
        <v>1005</v>
      </c>
      <c r="C124" s="555">
        <v>44572</v>
      </c>
      <c r="D124" s="575">
        <v>1599</v>
      </c>
    </row>
    <row r="125" spans="1:4" s="192" customFormat="1" ht="12" customHeight="1">
      <c r="A125" s="552">
        <v>121</v>
      </c>
      <c r="B125" s="568" t="s">
        <v>1006</v>
      </c>
      <c r="C125" s="555">
        <v>44596</v>
      </c>
      <c r="D125" s="575">
        <v>1870</v>
      </c>
    </row>
    <row r="126" spans="1:4" s="192" customFormat="1" ht="12" customHeight="1">
      <c r="A126" s="552">
        <v>122</v>
      </c>
      <c r="B126" s="568" t="s">
        <v>1007</v>
      </c>
      <c r="C126" s="555">
        <v>44596</v>
      </c>
      <c r="D126" s="575">
        <v>9704.7</v>
      </c>
    </row>
    <row r="127" spans="1:4" s="192" customFormat="1" ht="12" customHeight="1">
      <c r="A127" s="552">
        <v>123</v>
      </c>
      <c r="B127" s="568" t="s">
        <v>1008</v>
      </c>
      <c r="C127" s="555">
        <v>44622</v>
      </c>
      <c r="D127" s="575">
        <v>1463.7</v>
      </c>
    </row>
    <row r="128" spans="1:4" s="192" customFormat="1" ht="12" customHeight="1">
      <c r="A128" s="552">
        <v>124</v>
      </c>
      <c r="B128" s="568" t="s">
        <v>1009</v>
      </c>
      <c r="C128" s="555">
        <v>44664</v>
      </c>
      <c r="D128" s="575">
        <v>1254.6</v>
      </c>
    </row>
    <row r="129" spans="1:4" s="192" customFormat="1" ht="12" customHeight="1">
      <c r="A129" s="552">
        <v>125</v>
      </c>
      <c r="B129" s="568" t="s">
        <v>1010</v>
      </c>
      <c r="C129" s="555">
        <v>44679</v>
      </c>
      <c r="D129" s="575">
        <v>1168.5</v>
      </c>
    </row>
    <row r="130" spans="1:4" s="192" customFormat="1" ht="12" customHeight="1">
      <c r="A130" s="552">
        <v>126</v>
      </c>
      <c r="B130" s="568" t="s">
        <v>1011</v>
      </c>
      <c r="C130" s="555">
        <v>44732</v>
      </c>
      <c r="D130" s="575">
        <v>1585.47</v>
      </c>
    </row>
    <row r="131" spans="1:4" s="192" customFormat="1" ht="12" customHeight="1">
      <c r="A131" s="552">
        <v>127</v>
      </c>
      <c r="B131" s="568" t="s">
        <v>1012</v>
      </c>
      <c r="C131" s="555">
        <v>44679</v>
      </c>
      <c r="D131" s="575">
        <v>1168.5</v>
      </c>
    </row>
    <row r="132" spans="1:4" s="192" customFormat="1" ht="12" customHeight="1">
      <c r="A132" s="552">
        <v>128</v>
      </c>
      <c r="B132" s="568" t="s">
        <v>1013</v>
      </c>
      <c r="C132" s="555">
        <v>43803</v>
      </c>
      <c r="D132" s="575">
        <v>7440.27</v>
      </c>
    </row>
    <row r="133" spans="1:4" s="192" customFormat="1" ht="12" customHeight="1">
      <c r="A133" s="552">
        <v>129</v>
      </c>
      <c r="B133" s="568" t="s">
        <v>1014</v>
      </c>
      <c r="C133" s="555">
        <v>43830</v>
      </c>
      <c r="D133" s="575">
        <v>84933.29</v>
      </c>
    </row>
    <row r="134" spans="1:4" s="192" customFormat="1" ht="12" customHeight="1">
      <c r="A134" s="552">
        <v>130</v>
      </c>
      <c r="B134" s="568" t="s">
        <v>1015</v>
      </c>
      <c r="C134" s="555">
        <v>44042</v>
      </c>
      <c r="D134" s="575">
        <v>4858.5</v>
      </c>
    </row>
    <row r="135" spans="1:4" s="192" customFormat="1" ht="12" customHeight="1">
      <c r="A135" s="552">
        <v>131</v>
      </c>
      <c r="B135" s="568" t="s">
        <v>1016</v>
      </c>
      <c r="C135" s="555">
        <v>44196</v>
      </c>
      <c r="D135" s="575">
        <v>13990.96</v>
      </c>
    </row>
    <row r="136" spans="1:4" s="192" customFormat="1" ht="12" customHeight="1">
      <c r="A136" s="552">
        <v>132</v>
      </c>
      <c r="B136" s="568" t="s">
        <v>1017</v>
      </c>
      <c r="C136" s="555">
        <v>44561</v>
      </c>
      <c r="D136" s="575">
        <v>41772.44</v>
      </c>
    </row>
    <row r="137" spans="1:4" s="192" customFormat="1" ht="12" customHeight="1">
      <c r="A137" s="552">
        <v>133</v>
      </c>
      <c r="B137" s="568" t="s">
        <v>1018</v>
      </c>
      <c r="C137" s="555">
        <v>44890</v>
      </c>
      <c r="D137" s="575">
        <v>1359.2</v>
      </c>
    </row>
    <row r="138" spans="1:4" s="192" customFormat="1" ht="12" customHeight="1">
      <c r="A138" s="552">
        <v>134</v>
      </c>
      <c r="B138" s="568" t="s">
        <v>1018</v>
      </c>
      <c r="C138" s="555">
        <v>44890</v>
      </c>
      <c r="D138" s="575">
        <v>1359.2</v>
      </c>
    </row>
    <row r="139" spans="1:4" s="192" customFormat="1" ht="12" customHeight="1">
      <c r="A139" s="552">
        <v>135</v>
      </c>
      <c r="B139" s="568" t="s">
        <v>1018</v>
      </c>
      <c r="C139" s="555">
        <v>44890</v>
      </c>
      <c r="D139" s="575">
        <v>1359.2</v>
      </c>
    </row>
    <row r="140" spans="1:4" s="192" customFormat="1" ht="12" customHeight="1">
      <c r="A140" s="552">
        <v>136</v>
      </c>
      <c r="B140" s="568" t="s">
        <v>1019</v>
      </c>
      <c r="C140" s="557">
        <v>44923</v>
      </c>
      <c r="D140" s="575">
        <v>2800</v>
      </c>
    </row>
    <row r="141" spans="1:4" s="192" customFormat="1" ht="12" customHeight="1">
      <c r="A141" s="552">
        <v>137</v>
      </c>
      <c r="B141" s="568" t="s">
        <v>1020</v>
      </c>
      <c r="C141" s="557">
        <v>44953</v>
      </c>
      <c r="D141" s="575">
        <v>500</v>
      </c>
    </row>
    <row r="142" spans="1:4" s="192" customFormat="1" ht="12" customHeight="1">
      <c r="A142" s="552">
        <v>138</v>
      </c>
      <c r="B142" s="568" t="s">
        <v>1021</v>
      </c>
      <c r="C142" s="557">
        <v>44991</v>
      </c>
      <c r="D142" s="575">
        <v>1689</v>
      </c>
    </row>
    <row r="143" spans="1:4" s="192" customFormat="1" ht="12" customHeight="1">
      <c r="A143" s="552">
        <v>139</v>
      </c>
      <c r="B143" s="568" t="s">
        <v>1022</v>
      </c>
      <c r="C143" s="557">
        <v>45037</v>
      </c>
      <c r="D143" s="575">
        <v>1078.77</v>
      </c>
    </row>
    <row r="144" spans="1:4" s="192" customFormat="1" ht="12" customHeight="1">
      <c r="A144" s="552">
        <v>140</v>
      </c>
      <c r="B144" s="568" t="s">
        <v>1023</v>
      </c>
      <c r="C144" s="557">
        <v>45042</v>
      </c>
      <c r="D144" s="575">
        <v>3909</v>
      </c>
    </row>
    <row r="145" spans="1:4" s="192" customFormat="1" ht="12" customHeight="1">
      <c r="A145" s="552">
        <v>141</v>
      </c>
      <c r="B145" s="568" t="s">
        <v>1022</v>
      </c>
      <c r="C145" s="557">
        <v>45058</v>
      </c>
      <c r="D145" s="575">
        <v>1100</v>
      </c>
    </row>
    <row r="146" spans="1:4" s="192" customFormat="1" ht="12" customHeight="1">
      <c r="A146" s="552">
        <v>142</v>
      </c>
      <c r="B146" s="568" t="s">
        <v>984</v>
      </c>
      <c r="C146" s="557">
        <v>45110</v>
      </c>
      <c r="D146" s="575">
        <v>725.7</v>
      </c>
    </row>
    <row r="147" spans="1:4" s="192" customFormat="1" ht="12" customHeight="1">
      <c r="A147" s="552">
        <v>143</v>
      </c>
      <c r="B147" s="568" t="s">
        <v>1024</v>
      </c>
      <c r="C147" s="557">
        <v>45118</v>
      </c>
      <c r="D147" s="575">
        <v>3308.7</v>
      </c>
    </row>
    <row r="148" spans="1:4" s="192" customFormat="1" ht="12" customHeight="1">
      <c r="A148" s="552">
        <v>144</v>
      </c>
      <c r="B148" s="568" t="s">
        <v>1024</v>
      </c>
      <c r="C148" s="557">
        <v>45118</v>
      </c>
      <c r="D148" s="575">
        <v>3308.7</v>
      </c>
    </row>
    <row r="149" spans="1:4" s="192" customFormat="1" ht="12" customHeight="1">
      <c r="A149" s="552">
        <v>145</v>
      </c>
      <c r="B149" s="568" t="s">
        <v>1024</v>
      </c>
      <c r="C149" s="557">
        <v>45118</v>
      </c>
      <c r="D149" s="575">
        <v>3308.7</v>
      </c>
    </row>
    <row r="150" spans="1:4" s="192" customFormat="1" ht="12" customHeight="1">
      <c r="A150" s="552">
        <v>146</v>
      </c>
      <c r="B150" s="568" t="s">
        <v>1024</v>
      </c>
      <c r="C150" s="557">
        <v>45118</v>
      </c>
      <c r="D150" s="575">
        <v>3308.7</v>
      </c>
    </row>
    <row r="151" spans="1:4" s="192" customFormat="1" ht="12" customHeight="1">
      <c r="A151" s="552">
        <v>147</v>
      </c>
      <c r="B151" s="568" t="s">
        <v>1024</v>
      </c>
      <c r="C151" s="557">
        <v>45118</v>
      </c>
      <c r="D151" s="575">
        <v>3308.7</v>
      </c>
    </row>
    <row r="152" spans="1:4" s="192" customFormat="1" ht="12" customHeight="1">
      <c r="A152" s="552">
        <v>148</v>
      </c>
      <c r="B152" s="568" t="s">
        <v>1024</v>
      </c>
      <c r="C152" s="557">
        <v>45118</v>
      </c>
      <c r="D152" s="575">
        <v>3308.7</v>
      </c>
    </row>
    <row r="153" spans="1:4" s="192" customFormat="1" ht="12" customHeight="1">
      <c r="A153" s="552">
        <v>149</v>
      </c>
      <c r="B153" s="568" t="s">
        <v>1024</v>
      </c>
      <c r="C153" s="557">
        <v>45118</v>
      </c>
      <c r="D153" s="575">
        <v>3308.7</v>
      </c>
    </row>
    <row r="154" spans="1:4" s="192" customFormat="1" ht="12" customHeight="1">
      <c r="A154" s="552">
        <v>150</v>
      </c>
      <c r="B154" s="568" t="s">
        <v>1024</v>
      </c>
      <c r="C154" s="557">
        <v>45118</v>
      </c>
      <c r="D154" s="575">
        <v>3308.7</v>
      </c>
    </row>
    <row r="155" spans="1:4" s="192" customFormat="1" ht="12" customHeight="1">
      <c r="A155" s="552">
        <v>151</v>
      </c>
      <c r="B155" s="568" t="s">
        <v>1024</v>
      </c>
      <c r="C155" s="557">
        <v>45118</v>
      </c>
      <c r="D155" s="575">
        <v>3308.7</v>
      </c>
    </row>
    <row r="156" spans="1:4" s="192" customFormat="1" ht="12" customHeight="1">
      <c r="A156" s="552">
        <v>152</v>
      </c>
      <c r="B156" s="568" t="s">
        <v>1024</v>
      </c>
      <c r="C156" s="557">
        <v>45118</v>
      </c>
      <c r="D156" s="575">
        <v>3308.7</v>
      </c>
    </row>
    <row r="157" spans="1:4" s="192" customFormat="1" ht="12" customHeight="1">
      <c r="A157" s="552">
        <v>153</v>
      </c>
      <c r="B157" s="568" t="s">
        <v>1024</v>
      </c>
      <c r="C157" s="557">
        <v>45118</v>
      </c>
      <c r="D157" s="575">
        <v>3308.7</v>
      </c>
    </row>
    <row r="158" spans="1:4" s="192" customFormat="1" ht="12" customHeight="1">
      <c r="A158" s="552">
        <v>154</v>
      </c>
      <c r="B158" s="568" t="s">
        <v>1024</v>
      </c>
      <c r="C158" s="557">
        <v>45118</v>
      </c>
      <c r="D158" s="575">
        <v>3308.7</v>
      </c>
    </row>
    <row r="159" spans="1:4" s="192" customFormat="1" ht="12" customHeight="1">
      <c r="A159" s="552">
        <v>155</v>
      </c>
      <c r="B159" s="568" t="s">
        <v>1024</v>
      </c>
      <c r="C159" s="557">
        <v>45118</v>
      </c>
      <c r="D159" s="575">
        <v>3308.7</v>
      </c>
    </row>
    <row r="160" spans="1:4" s="192" customFormat="1" ht="12" customHeight="1">
      <c r="A160" s="552">
        <v>156</v>
      </c>
      <c r="B160" s="568" t="s">
        <v>1024</v>
      </c>
      <c r="C160" s="557">
        <v>45118</v>
      </c>
      <c r="D160" s="575">
        <v>3308.7</v>
      </c>
    </row>
    <row r="161" spans="1:4" s="192" customFormat="1" ht="12" customHeight="1">
      <c r="A161" s="552">
        <v>157</v>
      </c>
      <c r="B161" s="568" t="s">
        <v>1024</v>
      </c>
      <c r="C161" s="557">
        <v>45118</v>
      </c>
      <c r="D161" s="575">
        <v>3308.7</v>
      </c>
    </row>
    <row r="162" spans="1:4" s="192" customFormat="1" ht="12" customHeight="1">
      <c r="A162" s="552">
        <v>158</v>
      </c>
      <c r="B162" s="568" t="s">
        <v>1024</v>
      </c>
      <c r="C162" s="557">
        <v>45118</v>
      </c>
      <c r="D162" s="575">
        <v>3308.7</v>
      </c>
    </row>
    <row r="163" spans="1:4" s="192" customFormat="1" ht="12" customHeight="1">
      <c r="A163" s="552">
        <v>159</v>
      </c>
      <c r="B163" s="358" t="s">
        <v>2370</v>
      </c>
      <c r="C163" s="1017">
        <v>44198</v>
      </c>
      <c r="D163" s="1016">
        <v>34668.24</v>
      </c>
    </row>
    <row r="164" spans="1:4" s="192" customFormat="1" ht="12" customHeight="1">
      <c r="A164" s="552">
        <v>160</v>
      </c>
      <c r="B164" s="358" t="s">
        <v>2371</v>
      </c>
      <c r="C164" s="1017">
        <v>44563</v>
      </c>
      <c r="D164" s="1016">
        <v>1322.25</v>
      </c>
    </row>
    <row r="165" spans="1:5" s="192" customFormat="1" ht="12" customHeight="1">
      <c r="A165" s="871" t="s">
        <v>0</v>
      </c>
      <c r="B165" s="871"/>
      <c r="C165" s="871"/>
      <c r="D165" s="87">
        <f>SUM(D5:D164)</f>
        <v>596647.5299999997</v>
      </c>
      <c r="E165" s="157" t="s">
        <v>110</v>
      </c>
    </row>
    <row r="166" spans="1:5" s="192" customFormat="1" ht="12" customHeight="1">
      <c r="A166" s="859" t="s">
        <v>144</v>
      </c>
      <c r="B166" s="859"/>
      <c r="C166" s="859"/>
      <c r="D166" s="859"/>
      <c r="E166" s="157"/>
    </row>
    <row r="167" spans="1:5" s="192" customFormat="1" ht="12" customHeight="1">
      <c r="A167" s="554">
        <v>1</v>
      </c>
      <c r="B167" s="570" t="s">
        <v>1026</v>
      </c>
      <c r="C167" s="558">
        <v>43606</v>
      </c>
      <c r="D167" s="575">
        <v>1249</v>
      </c>
      <c r="E167" s="200"/>
    </row>
    <row r="168" spans="1:5" s="192" customFormat="1" ht="12" customHeight="1">
      <c r="A168" s="554">
        <v>2</v>
      </c>
      <c r="B168" s="570" t="s">
        <v>1027</v>
      </c>
      <c r="C168" s="558">
        <v>43742</v>
      </c>
      <c r="D168" s="575">
        <v>9925.95</v>
      </c>
      <c r="E168" s="200"/>
    </row>
    <row r="169" spans="1:5" s="192" customFormat="1" ht="12" customHeight="1">
      <c r="A169" s="554">
        <v>3</v>
      </c>
      <c r="B169" s="570" t="s">
        <v>1027</v>
      </c>
      <c r="C169" s="558">
        <v>43742</v>
      </c>
      <c r="D169" s="575">
        <v>9925.95</v>
      </c>
      <c r="E169" s="200"/>
    </row>
    <row r="170" spans="1:5" s="192" customFormat="1" ht="12" customHeight="1">
      <c r="A170" s="554">
        <v>4</v>
      </c>
      <c r="B170" s="570" t="s">
        <v>1027</v>
      </c>
      <c r="C170" s="558">
        <v>43742</v>
      </c>
      <c r="D170" s="575">
        <v>9925.95</v>
      </c>
      <c r="E170" s="200"/>
    </row>
    <row r="171" spans="1:5" s="192" customFormat="1" ht="12" customHeight="1">
      <c r="A171" s="554">
        <v>5</v>
      </c>
      <c r="B171" s="570" t="s">
        <v>1028</v>
      </c>
      <c r="C171" s="558">
        <v>43742</v>
      </c>
      <c r="D171" s="575">
        <v>9925.93</v>
      </c>
      <c r="E171" s="200"/>
    </row>
    <row r="172" spans="1:5" s="192" customFormat="1" ht="12" customHeight="1">
      <c r="A172" s="554">
        <v>6</v>
      </c>
      <c r="B172" s="570" t="s">
        <v>1029</v>
      </c>
      <c r="C172" s="558">
        <v>44010</v>
      </c>
      <c r="D172" s="575">
        <v>2299.01</v>
      </c>
      <c r="E172" s="200"/>
    </row>
    <row r="173" spans="1:5" s="192" customFormat="1" ht="12" customHeight="1">
      <c r="A173" s="554">
        <v>7</v>
      </c>
      <c r="B173" s="570" t="s">
        <v>1030</v>
      </c>
      <c r="C173" s="558">
        <v>43805</v>
      </c>
      <c r="D173" s="575">
        <v>1999</v>
      </c>
      <c r="E173" s="200"/>
    </row>
    <row r="174" spans="1:5" s="192" customFormat="1" ht="12" customHeight="1">
      <c r="A174" s="554">
        <v>8</v>
      </c>
      <c r="B174" s="570" t="s">
        <v>1031</v>
      </c>
      <c r="C174" s="558">
        <v>43763</v>
      </c>
      <c r="D174" s="575">
        <v>199</v>
      </c>
      <c r="E174" s="200"/>
    </row>
    <row r="175" spans="1:5" s="192" customFormat="1" ht="12" customHeight="1">
      <c r="A175" s="554">
        <v>9</v>
      </c>
      <c r="B175" s="570" t="s">
        <v>1032</v>
      </c>
      <c r="C175" s="558">
        <v>43763</v>
      </c>
      <c r="D175" s="575">
        <v>549</v>
      </c>
      <c r="E175" s="200"/>
    </row>
    <row r="176" spans="1:5" s="192" customFormat="1" ht="12" customHeight="1">
      <c r="A176" s="554">
        <v>10</v>
      </c>
      <c r="B176" s="570" t="s">
        <v>1033</v>
      </c>
      <c r="C176" s="558">
        <v>43713</v>
      </c>
      <c r="D176" s="575">
        <v>199</v>
      </c>
      <c r="E176" s="200"/>
    </row>
    <row r="177" spans="1:5" s="192" customFormat="1" ht="12" customHeight="1">
      <c r="A177" s="554">
        <v>11</v>
      </c>
      <c r="B177" s="570" t="s">
        <v>1034</v>
      </c>
      <c r="C177" s="558">
        <v>43713</v>
      </c>
      <c r="D177" s="575">
        <v>399</v>
      </c>
      <c r="E177" s="200"/>
    </row>
    <row r="178" spans="1:5" s="192" customFormat="1" ht="12" customHeight="1">
      <c r="A178" s="554">
        <v>12</v>
      </c>
      <c r="B178" s="570" t="s">
        <v>1035</v>
      </c>
      <c r="C178" s="558">
        <v>43710</v>
      </c>
      <c r="D178" s="575">
        <v>560</v>
      </c>
      <c r="E178" s="200"/>
    </row>
    <row r="179" spans="1:5" s="192" customFormat="1" ht="12" customHeight="1">
      <c r="A179" s="554">
        <v>13</v>
      </c>
      <c r="B179" s="570" t="s">
        <v>1036</v>
      </c>
      <c r="C179" s="558">
        <v>43710</v>
      </c>
      <c r="D179" s="575">
        <v>560</v>
      </c>
      <c r="E179" s="200"/>
    </row>
    <row r="180" spans="1:5" s="192" customFormat="1" ht="12" customHeight="1">
      <c r="A180" s="554">
        <v>14</v>
      </c>
      <c r="B180" s="570" t="s">
        <v>1037</v>
      </c>
      <c r="C180" s="558">
        <v>43710</v>
      </c>
      <c r="D180" s="575">
        <v>560</v>
      </c>
      <c r="E180" s="200"/>
    </row>
    <row r="181" spans="1:5" s="192" customFormat="1" ht="12" customHeight="1">
      <c r="A181" s="554">
        <v>15</v>
      </c>
      <c r="B181" s="570" t="s">
        <v>1038</v>
      </c>
      <c r="C181" s="558">
        <v>43710</v>
      </c>
      <c r="D181" s="575">
        <v>560</v>
      </c>
      <c r="E181" s="200"/>
    </row>
    <row r="182" spans="1:5" s="192" customFormat="1" ht="12" customHeight="1">
      <c r="A182" s="554">
        <v>16</v>
      </c>
      <c r="B182" s="570" t="s">
        <v>1039</v>
      </c>
      <c r="C182" s="558">
        <v>43630</v>
      </c>
      <c r="D182" s="575">
        <v>149</v>
      </c>
      <c r="E182" s="200"/>
    </row>
    <row r="183" spans="1:5" s="192" customFormat="1" ht="12" customHeight="1">
      <c r="A183" s="554">
        <v>17</v>
      </c>
      <c r="B183" s="570" t="s">
        <v>1040</v>
      </c>
      <c r="C183" s="558">
        <v>43722</v>
      </c>
      <c r="D183" s="575">
        <v>2148.99</v>
      </c>
      <c r="E183" s="200"/>
    </row>
    <row r="184" spans="1:5" s="192" customFormat="1" ht="12" customHeight="1">
      <c r="A184" s="554">
        <v>18</v>
      </c>
      <c r="B184" s="570" t="s">
        <v>1041</v>
      </c>
      <c r="C184" s="558">
        <v>43630</v>
      </c>
      <c r="D184" s="575">
        <v>149</v>
      </c>
      <c r="E184" s="200"/>
    </row>
    <row r="185" spans="1:5" s="192" customFormat="1" ht="12" customHeight="1">
      <c r="A185" s="554">
        <v>19</v>
      </c>
      <c r="B185" s="570" t="s">
        <v>1042</v>
      </c>
      <c r="C185" s="558">
        <v>43630</v>
      </c>
      <c r="D185" s="575">
        <v>149</v>
      </c>
      <c r="E185" s="200"/>
    </row>
    <row r="186" spans="1:5" s="192" customFormat="1" ht="12" customHeight="1">
      <c r="A186" s="554">
        <v>20</v>
      </c>
      <c r="B186" s="570" t="s">
        <v>1043</v>
      </c>
      <c r="C186" s="558">
        <v>43630</v>
      </c>
      <c r="D186" s="575">
        <v>699</v>
      </c>
      <c r="E186" s="200"/>
    </row>
    <row r="187" spans="1:5" s="192" customFormat="1" ht="12" customHeight="1">
      <c r="A187" s="554">
        <v>21</v>
      </c>
      <c r="B187" s="570" t="s">
        <v>1044</v>
      </c>
      <c r="C187" s="558">
        <v>43553</v>
      </c>
      <c r="D187" s="575">
        <v>1799</v>
      </c>
      <c r="E187" s="200"/>
    </row>
    <row r="188" spans="1:5" s="192" customFormat="1" ht="12" customHeight="1">
      <c r="A188" s="554">
        <v>22</v>
      </c>
      <c r="B188" s="570" t="s">
        <v>1045</v>
      </c>
      <c r="C188" s="558">
        <v>43495</v>
      </c>
      <c r="D188" s="575">
        <v>2198.99</v>
      </c>
      <c r="E188" s="200"/>
    </row>
    <row r="189" spans="1:5" s="192" customFormat="1" ht="12" customHeight="1">
      <c r="A189" s="554">
        <v>23</v>
      </c>
      <c r="B189" s="570" t="s">
        <v>1046</v>
      </c>
      <c r="C189" s="558">
        <v>43495</v>
      </c>
      <c r="D189" s="575">
        <v>2198.99</v>
      </c>
      <c r="E189" s="200"/>
    </row>
    <row r="190" spans="1:5" s="192" customFormat="1" ht="12" customHeight="1">
      <c r="A190" s="554">
        <v>24</v>
      </c>
      <c r="B190" s="570" t="s">
        <v>1047</v>
      </c>
      <c r="C190" s="558">
        <v>43759</v>
      </c>
      <c r="D190" s="575">
        <v>879.45</v>
      </c>
      <c r="E190" s="200"/>
    </row>
    <row r="191" spans="1:5" s="192" customFormat="1" ht="12" customHeight="1">
      <c r="A191" s="554">
        <v>25</v>
      </c>
      <c r="B191" s="570" t="s">
        <v>1047</v>
      </c>
      <c r="C191" s="558">
        <v>43759</v>
      </c>
      <c r="D191" s="575">
        <v>879.45</v>
      </c>
      <c r="E191" s="200"/>
    </row>
    <row r="192" spans="1:5" s="192" customFormat="1" ht="12" customHeight="1">
      <c r="A192" s="554">
        <v>26</v>
      </c>
      <c r="B192" s="570" t="s">
        <v>1047</v>
      </c>
      <c r="C192" s="558">
        <v>43759</v>
      </c>
      <c r="D192" s="575">
        <v>879.45</v>
      </c>
      <c r="E192" s="200"/>
    </row>
    <row r="193" spans="1:5" s="192" customFormat="1" ht="12" customHeight="1">
      <c r="A193" s="554">
        <v>27</v>
      </c>
      <c r="B193" s="570" t="s">
        <v>1047</v>
      </c>
      <c r="C193" s="558">
        <v>43759</v>
      </c>
      <c r="D193" s="575">
        <v>879.45</v>
      </c>
      <c r="E193" s="200"/>
    </row>
    <row r="194" spans="1:5" s="192" customFormat="1" ht="12" customHeight="1">
      <c r="A194" s="554">
        <v>28</v>
      </c>
      <c r="B194" s="570" t="s">
        <v>1047</v>
      </c>
      <c r="C194" s="558">
        <v>43759</v>
      </c>
      <c r="D194" s="575">
        <v>879.45</v>
      </c>
      <c r="E194" s="200"/>
    </row>
    <row r="195" spans="1:5" s="192" customFormat="1" ht="12" customHeight="1">
      <c r="A195" s="554">
        <v>29</v>
      </c>
      <c r="B195" s="570" t="s">
        <v>1047</v>
      </c>
      <c r="C195" s="558">
        <v>43759</v>
      </c>
      <c r="D195" s="575">
        <v>879.45</v>
      </c>
      <c r="E195" s="200"/>
    </row>
    <row r="196" spans="1:5" s="192" customFormat="1" ht="12" customHeight="1">
      <c r="A196" s="554">
        <v>30</v>
      </c>
      <c r="B196" s="570" t="s">
        <v>1047</v>
      </c>
      <c r="C196" s="558">
        <v>43759</v>
      </c>
      <c r="D196" s="575">
        <v>879.45</v>
      </c>
      <c r="E196" s="200"/>
    </row>
    <row r="197" spans="1:5" s="192" customFormat="1" ht="12" customHeight="1">
      <c r="A197" s="554">
        <v>31</v>
      </c>
      <c r="B197" s="570" t="s">
        <v>1047</v>
      </c>
      <c r="C197" s="558">
        <v>43759</v>
      </c>
      <c r="D197" s="575">
        <v>879.45</v>
      </c>
      <c r="E197" s="200"/>
    </row>
    <row r="198" spans="1:5" s="192" customFormat="1" ht="12" customHeight="1">
      <c r="A198" s="554">
        <v>32</v>
      </c>
      <c r="B198" s="570" t="s">
        <v>1047</v>
      </c>
      <c r="C198" s="558">
        <v>43759</v>
      </c>
      <c r="D198" s="575">
        <v>879.45</v>
      </c>
      <c r="E198" s="200"/>
    </row>
    <row r="199" spans="1:5" s="192" customFormat="1" ht="12" customHeight="1">
      <c r="A199" s="554">
        <v>33</v>
      </c>
      <c r="B199" s="570" t="s">
        <v>1047</v>
      </c>
      <c r="C199" s="558">
        <v>43759</v>
      </c>
      <c r="D199" s="575">
        <v>879.45</v>
      </c>
      <c r="E199" s="200"/>
    </row>
    <row r="200" spans="1:5" s="192" customFormat="1" ht="12" customHeight="1">
      <c r="A200" s="554">
        <v>34</v>
      </c>
      <c r="B200" s="570" t="s">
        <v>1047</v>
      </c>
      <c r="C200" s="558">
        <v>43759</v>
      </c>
      <c r="D200" s="575">
        <v>879.45</v>
      </c>
      <c r="E200" s="200"/>
    </row>
    <row r="201" spans="1:5" s="192" customFormat="1" ht="12" customHeight="1">
      <c r="A201" s="554">
        <v>35</v>
      </c>
      <c r="B201" s="570" t="s">
        <v>1047</v>
      </c>
      <c r="C201" s="558">
        <v>43759</v>
      </c>
      <c r="D201" s="575">
        <v>879.45</v>
      </c>
      <c r="E201" s="200"/>
    </row>
    <row r="202" spans="1:5" s="192" customFormat="1" ht="12" customHeight="1">
      <c r="A202" s="554">
        <v>36</v>
      </c>
      <c r="B202" s="570" t="s">
        <v>1047</v>
      </c>
      <c r="C202" s="558">
        <v>43759</v>
      </c>
      <c r="D202" s="575">
        <v>879.45</v>
      </c>
      <c r="E202" s="200"/>
    </row>
    <row r="203" spans="1:5" s="192" customFormat="1" ht="12" customHeight="1">
      <c r="A203" s="554">
        <v>37</v>
      </c>
      <c r="B203" s="570" t="s">
        <v>1047</v>
      </c>
      <c r="C203" s="558">
        <v>43759</v>
      </c>
      <c r="D203" s="575">
        <v>879.45</v>
      </c>
      <c r="E203" s="200"/>
    </row>
    <row r="204" spans="1:5" s="192" customFormat="1" ht="12" customHeight="1">
      <c r="A204" s="554">
        <v>38</v>
      </c>
      <c r="B204" s="570" t="s">
        <v>1047</v>
      </c>
      <c r="C204" s="558">
        <v>43759</v>
      </c>
      <c r="D204" s="575">
        <v>879.45</v>
      </c>
      <c r="E204" s="200"/>
    </row>
    <row r="205" spans="1:5" s="192" customFormat="1" ht="12" customHeight="1">
      <c r="A205" s="554">
        <v>39</v>
      </c>
      <c r="B205" s="570" t="s">
        <v>1047</v>
      </c>
      <c r="C205" s="558">
        <v>43759</v>
      </c>
      <c r="D205" s="575">
        <v>879.45</v>
      </c>
      <c r="E205" s="200"/>
    </row>
    <row r="206" spans="1:5" s="192" customFormat="1" ht="12" customHeight="1">
      <c r="A206" s="554">
        <v>40</v>
      </c>
      <c r="B206" s="570" t="s">
        <v>1047</v>
      </c>
      <c r="C206" s="558">
        <v>43759</v>
      </c>
      <c r="D206" s="575">
        <v>879.45</v>
      </c>
      <c r="E206" s="200"/>
    </row>
    <row r="207" spans="1:5" s="192" customFormat="1" ht="12" customHeight="1">
      <c r="A207" s="554">
        <v>41</v>
      </c>
      <c r="B207" s="570" t="s">
        <v>1047</v>
      </c>
      <c r="C207" s="558">
        <v>43759</v>
      </c>
      <c r="D207" s="575">
        <v>879.45</v>
      </c>
      <c r="E207" s="200"/>
    </row>
    <row r="208" spans="1:5" s="192" customFormat="1" ht="12" customHeight="1">
      <c r="A208" s="554">
        <v>42</v>
      </c>
      <c r="B208" s="570" t="s">
        <v>1047</v>
      </c>
      <c r="C208" s="558">
        <v>43759</v>
      </c>
      <c r="D208" s="575">
        <v>879.45</v>
      </c>
      <c r="E208" s="200"/>
    </row>
    <row r="209" spans="1:5" s="192" customFormat="1" ht="12" customHeight="1">
      <c r="A209" s="554">
        <v>43</v>
      </c>
      <c r="B209" s="570" t="s">
        <v>1047</v>
      </c>
      <c r="C209" s="558">
        <v>43759</v>
      </c>
      <c r="D209" s="575">
        <v>879.45</v>
      </c>
      <c r="E209" s="200"/>
    </row>
    <row r="210" spans="1:5" s="192" customFormat="1" ht="12" customHeight="1">
      <c r="A210" s="554">
        <v>44</v>
      </c>
      <c r="B210" s="570" t="s">
        <v>1047</v>
      </c>
      <c r="C210" s="558">
        <v>43759</v>
      </c>
      <c r="D210" s="575">
        <v>879.45</v>
      </c>
      <c r="E210" s="200"/>
    </row>
    <row r="211" spans="1:5" s="192" customFormat="1" ht="12" customHeight="1">
      <c r="A211" s="554">
        <v>45</v>
      </c>
      <c r="B211" s="570" t="s">
        <v>1047</v>
      </c>
      <c r="C211" s="558">
        <v>43759</v>
      </c>
      <c r="D211" s="575">
        <v>879.45</v>
      </c>
      <c r="E211" s="200"/>
    </row>
    <row r="212" spans="1:5" s="192" customFormat="1" ht="12" customHeight="1">
      <c r="A212" s="554">
        <v>46</v>
      </c>
      <c r="B212" s="570" t="s">
        <v>1047</v>
      </c>
      <c r="C212" s="558">
        <v>43759</v>
      </c>
      <c r="D212" s="575">
        <v>879.45</v>
      </c>
      <c r="E212" s="200"/>
    </row>
    <row r="213" spans="1:5" s="192" customFormat="1" ht="12" customHeight="1">
      <c r="A213" s="554">
        <v>47</v>
      </c>
      <c r="B213" s="570" t="s">
        <v>1047</v>
      </c>
      <c r="C213" s="558">
        <v>43759</v>
      </c>
      <c r="D213" s="575">
        <v>879.45</v>
      </c>
      <c r="E213" s="200"/>
    </row>
    <row r="214" spans="1:5" s="192" customFormat="1" ht="12" customHeight="1">
      <c r="A214" s="554">
        <v>48</v>
      </c>
      <c r="B214" s="570" t="s">
        <v>1047</v>
      </c>
      <c r="C214" s="558">
        <v>43759</v>
      </c>
      <c r="D214" s="575">
        <v>879.45</v>
      </c>
      <c r="E214" s="200"/>
    </row>
    <row r="215" spans="1:5" s="192" customFormat="1" ht="12" customHeight="1">
      <c r="A215" s="554">
        <v>49</v>
      </c>
      <c r="B215" s="570" t="s">
        <v>1047</v>
      </c>
      <c r="C215" s="558">
        <v>43759</v>
      </c>
      <c r="D215" s="575">
        <v>879.45</v>
      </c>
      <c r="E215" s="200"/>
    </row>
    <row r="216" spans="1:5" s="192" customFormat="1" ht="12" customHeight="1">
      <c r="A216" s="554">
        <v>50</v>
      </c>
      <c r="B216" s="570" t="s">
        <v>1047</v>
      </c>
      <c r="C216" s="558">
        <v>43759</v>
      </c>
      <c r="D216" s="575">
        <v>879.45</v>
      </c>
      <c r="E216" s="200"/>
    </row>
    <row r="217" spans="1:5" s="192" customFormat="1" ht="12" customHeight="1">
      <c r="A217" s="554">
        <v>51</v>
      </c>
      <c r="B217" s="570" t="s">
        <v>1047</v>
      </c>
      <c r="C217" s="558">
        <v>43759</v>
      </c>
      <c r="D217" s="575">
        <v>879.45</v>
      </c>
      <c r="E217" s="200"/>
    </row>
    <row r="218" spans="1:5" s="192" customFormat="1" ht="12" customHeight="1">
      <c r="A218" s="554">
        <v>52</v>
      </c>
      <c r="B218" s="570" t="s">
        <v>1047</v>
      </c>
      <c r="C218" s="558">
        <v>43759</v>
      </c>
      <c r="D218" s="575">
        <v>879.45</v>
      </c>
      <c r="E218" s="200"/>
    </row>
    <row r="219" spans="1:5" s="192" customFormat="1" ht="12" customHeight="1">
      <c r="A219" s="554">
        <v>53</v>
      </c>
      <c r="B219" s="570" t="s">
        <v>1047</v>
      </c>
      <c r="C219" s="558">
        <v>43759</v>
      </c>
      <c r="D219" s="575">
        <v>879.45</v>
      </c>
      <c r="E219" s="200"/>
    </row>
    <row r="220" spans="1:5" s="192" customFormat="1" ht="12" customHeight="1">
      <c r="A220" s="554">
        <v>54</v>
      </c>
      <c r="B220" s="571" t="s">
        <v>1048</v>
      </c>
      <c r="C220" s="559">
        <v>44119</v>
      </c>
      <c r="D220" s="575">
        <v>9955.77</v>
      </c>
      <c r="E220" s="200"/>
    </row>
    <row r="221" spans="1:5" s="192" customFormat="1" ht="12" customHeight="1">
      <c r="A221" s="554">
        <v>55</v>
      </c>
      <c r="B221" s="568" t="s">
        <v>1048</v>
      </c>
      <c r="C221" s="555">
        <v>44119</v>
      </c>
      <c r="D221" s="575">
        <v>9955.77</v>
      </c>
      <c r="E221" s="200"/>
    </row>
    <row r="222" spans="1:5" s="192" customFormat="1" ht="12" customHeight="1">
      <c r="A222" s="554">
        <v>56</v>
      </c>
      <c r="B222" s="568" t="s">
        <v>1048</v>
      </c>
      <c r="C222" s="555">
        <v>44119</v>
      </c>
      <c r="D222" s="575">
        <v>9955.77</v>
      </c>
      <c r="E222" s="200"/>
    </row>
    <row r="223" spans="1:5" s="192" customFormat="1" ht="12" customHeight="1">
      <c r="A223" s="554">
        <v>57</v>
      </c>
      <c r="B223" s="568" t="s">
        <v>1048</v>
      </c>
      <c r="C223" s="555">
        <v>44119</v>
      </c>
      <c r="D223" s="575">
        <v>9955.77</v>
      </c>
      <c r="E223" s="200"/>
    </row>
    <row r="224" spans="1:5" s="192" customFormat="1" ht="12" customHeight="1">
      <c r="A224" s="554">
        <v>58</v>
      </c>
      <c r="B224" s="568" t="s">
        <v>1049</v>
      </c>
      <c r="C224" s="555">
        <v>44118</v>
      </c>
      <c r="D224" s="575">
        <v>3817.7</v>
      </c>
      <c r="E224" s="200"/>
    </row>
    <row r="225" spans="1:5" s="192" customFormat="1" ht="12" customHeight="1">
      <c r="A225" s="554">
        <v>59</v>
      </c>
      <c r="B225" s="568" t="s">
        <v>1049</v>
      </c>
      <c r="C225" s="555">
        <v>44118</v>
      </c>
      <c r="D225" s="575">
        <v>3817.7</v>
      </c>
      <c r="E225" s="200"/>
    </row>
    <row r="226" spans="1:5" s="192" customFormat="1" ht="12" customHeight="1">
      <c r="A226" s="554">
        <v>60</v>
      </c>
      <c r="B226" s="568" t="s">
        <v>1049</v>
      </c>
      <c r="C226" s="555">
        <v>44118</v>
      </c>
      <c r="D226" s="575">
        <v>3817.7</v>
      </c>
      <c r="E226" s="200"/>
    </row>
    <row r="227" spans="1:5" s="192" customFormat="1" ht="12" customHeight="1">
      <c r="A227" s="554">
        <v>61</v>
      </c>
      <c r="B227" s="568" t="s">
        <v>1050</v>
      </c>
      <c r="C227" s="555">
        <v>44118</v>
      </c>
      <c r="D227" s="575">
        <v>4181.29</v>
      </c>
      <c r="E227" s="200"/>
    </row>
    <row r="228" spans="1:5" s="192" customFormat="1" ht="12" customHeight="1">
      <c r="A228" s="554">
        <v>62</v>
      </c>
      <c r="B228" s="568" t="s">
        <v>1050</v>
      </c>
      <c r="C228" s="555">
        <v>44118</v>
      </c>
      <c r="D228" s="575">
        <v>4181.29</v>
      </c>
      <c r="E228" s="200"/>
    </row>
    <row r="229" spans="1:5" s="192" customFormat="1" ht="12" customHeight="1">
      <c r="A229" s="554">
        <v>63</v>
      </c>
      <c r="B229" s="568" t="s">
        <v>1050</v>
      </c>
      <c r="C229" s="555">
        <v>44118</v>
      </c>
      <c r="D229" s="575">
        <v>4181.29</v>
      </c>
      <c r="E229" s="200"/>
    </row>
    <row r="230" spans="1:5" s="192" customFormat="1" ht="12" customHeight="1">
      <c r="A230" s="554">
        <v>64</v>
      </c>
      <c r="B230" s="568" t="s">
        <v>1050</v>
      </c>
      <c r="C230" s="555">
        <v>44118</v>
      </c>
      <c r="D230" s="575">
        <v>4181.29</v>
      </c>
      <c r="E230" s="200"/>
    </row>
    <row r="231" spans="1:5" s="192" customFormat="1" ht="12" customHeight="1">
      <c r="A231" s="554">
        <v>65</v>
      </c>
      <c r="B231" s="568" t="s">
        <v>1051</v>
      </c>
      <c r="C231" s="555">
        <v>44120</v>
      </c>
      <c r="D231" s="575">
        <v>745</v>
      </c>
      <c r="E231" s="9"/>
    </row>
    <row r="232" spans="1:5" s="192" customFormat="1" ht="12" customHeight="1">
      <c r="A232" s="554">
        <v>66</v>
      </c>
      <c r="B232" s="568" t="s">
        <v>1049</v>
      </c>
      <c r="C232" s="555">
        <v>44167</v>
      </c>
      <c r="D232" s="575">
        <v>3874.5</v>
      </c>
      <c r="E232" s="9"/>
    </row>
    <row r="233" spans="1:5" s="192" customFormat="1" ht="12" customHeight="1">
      <c r="A233" s="554">
        <v>67</v>
      </c>
      <c r="B233" s="568" t="s">
        <v>1049</v>
      </c>
      <c r="C233" s="555">
        <v>44167</v>
      </c>
      <c r="D233" s="575">
        <v>3874.5</v>
      </c>
      <c r="E233" s="9"/>
    </row>
    <row r="234" spans="1:5" s="192" customFormat="1" ht="12" customHeight="1">
      <c r="A234" s="554">
        <v>68</v>
      </c>
      <c r="B234" s="568" t="s">
        <v>1049</v>
      </c>
      <c r="C234" s="555">
        <v>44167</v>
      </c>
      <c r="D234" s="575">
        <v>3874.5</v>
      </c>
      <c r="E234" s="9"/>
    </row>
    <row r="235" spans="1:5" s="192" customFormat="1" ht="12" customHeight="1">
      <c r="A235" s="554">
        <v>69</v>
      </c>
      <c r="B235" s="568" t="s">
        <v>1049</v>
      </c>
      <c r="C235" s="555">
        <v>44167</v>
      </c>
      <c r="D235" s="575">
        <v>3874.5</v>
      </c>
      <c r="E235" s="9"/>
    </row>
    <row r="236" spans="1:5" s="192" customFormat="1" ht="12" customHeight="1">
      <c r="A236" s="554">
        <v>70</v>
      </c>
      <c r="B236" s="568" t="s">
        <v>1049</v>
      </c>
      <c r="C236" s="555">
        <v>44167</v>
      </c>
      <c r="D236" s="575">
        <v>3874.5</v>
      </c>
      <c r="E236" s="9"/>
    </row>
    <row r="237" spans="1:5" s="192" customFormat="1" ht="12" customHeight="1">
      <c r="A237" s="554">
        <v>71</v>
      </c>
      <c r="B237" s="568" t="s">
        <v>1049</v>
      </c>
      <c r="C237" s="555">
        <v>44167</v>
      </c>
      <c r="D237" s="575">
        <v>3817.7</v>
      </c>
      <c r="E237" s="9"/>
    </row>
    <row r="238" spans="1:5" s="192" customFormat="1" ht="12" customHeight="1">
      <c r="A238" s="554">
        <v>72</v>
      </c>
      <c r="B238" s="568" t="s">
        <v>1049</v>
      </c>
      <c r="C238" s="555">
        <v>44167</v>
      </c>
      <c r="D238" s="575">
        <v>3817.7</v>
      </c>
      <c r="E238" s="9"/>
    </row>
    <row r="239" spans="1:5" s="192" customFormat="1" ht="12" customHeight="1">
      <c r="A239" s="554">
        <v>73</v>
      </c>
      <c r="B239" s="568" t="s">
        <v>1049</v>
      </c>
      <c r="C239" s="555">
        <v>44167</v>
      </c>
      <c r="D239" s="575">
        <v>3817.7</v>
      </c>
      <c r="E239" s="9"/>
    </row>
    <row r="240" spans="1:5" s="192" customFormat="1" ht="12" customHeight="1">
      <c r="A240" s="554">
        <v>74</v>
      </c>
      <c r="B240" s="568" t="s">
        <v>1049</v>
      </c>
      <c r="C240" s="555">
        <v>44167</v>
      </c>
      <c r="D240" s="575">
        <v>3817.7</v>
      </c>
      <c r="E240" s="9"/>
    </row>
    <row r="241" spans="1:5" s="192" customFormat="1" ht="12" customHeight="1">
      <c r="A241" s="554">
        <v>75</v>
      </c>
      <c r="B241" s="568" t="s">
        <v>1049</v>
      </c>
      <c r="C241" s="555">
        <v>44167</v>
      </c>
      <c r="D241" s="575">
        <v>3817.7</v>
      </c>
      <c r="E241" s="9"/>
    </row>
    <row r="242" spans="1:5" s="192" customFormat="1" ht="12" customHeight="1">
      <c r="A242" s="554">
        <v>76</v>
      </c>
      <c r="B242" s="568" t="s">
        <v>1052</v>
      </c>
      <c r="C242" s="555">
        <v>44167</v>
      </c>
      <c r="D242" s="575">
        <v>4423.68</v>
      </c>
      <c r="E242" s="9"/>
    </row>
    <row r="243" spans="1:5" s="192" customFormat="1" ht="12" customHeight="1">
      <c r="A243" s="554">
        <v>77</v>
      </c>
      <c r="B243" s="568" t="s">
        <v>1052</v>
      </c>
      <c r="C243" s="555">
        <v>44167</v>
      </c>
      <c r="D243" s="575">
        <v>4423.68</v>
      </c>
      <c r="E243" s="9"/>
    </row>
    <row r="244" spans="1:5" s="192" customFormat="1" ht="12" customHeight="1">
      <c r="A244" s="554">
        <v>78</v>
      </c>
      <c r="B244" s="568" t="s">
        <v>1052</v>
      </c>
      <c r="C244" s="555">
        <v>44167</v>
      </c>
      <c r="D244" s="575">
        <v>4423.68</v>
      </c>
      <c r="E244" s="9"/>
    </row>
    <row r="245" spans="1:5" s="192" customFormat="1" ht="12" customHeight="1">
      <c r="A245" s="554">
        <v>79</v>
      </c>
      <c r="B245" s="568" t="s">
        <v>1052</v>
      </c>
      <c r="C245" s="555">
        <v>44167</v>
      </c>
      <c r="D245" s="575">
        <v>4423.68</v>
      </c>
      <c r="E245" s="9"/>
    </row>
    <row r="246" spans="1:5" s="192" customFormat="1" ht="12" customHeight="1">
      <c r="A246" s="554">
        <v>80</v>
      </c>
      <c r="B246" s="568" t="s">
        <v>1052</v>
      </c>
      <c r="C246" s="555">
        <v>44167</v>
      </c>
      <c r="D246" s="575">
        <v>4423.68</v>
      </c>
      <c r="E246" s="9"/>
    </row>
    <row r="247" spans="1:5" s="192" customFormat="1" ht="12" customHeight="1">
      <c r="A247" s="554">
        <v>81</v>
      </c>
      <c r="B247" s="568" t="s">
        <v>1052</v>
      </c>
      <c r="C247" s="555">
        <v>44167</v>
      </c>
      <c r="D247" s="575">
        <v>4423.68</v>
      </c>
      <c r="E247" s="9"/>
    </row>
    <row r="248" spans="1:5" s="192" customFormat="1" ht="12" customHeight="1">
      <c r="A248" s="554">
        <v>82</v>
      </c>
      <c r="B248" s="568" t="s">
        <v>1053</v>
      </c>
      <c r="C248" s="555">
        <v>44167</v>
      </c>
      <c r="D248" s="575">
        <v>3878.3</v>
      </c>
      <c r="E248" s="9"/>
    </row>
    <row r="249" spans="1:5" s="192" customFormat="1" ht="12" customHeight="1">
      <c r="A249" s="554">
        <v>83</v>
      </c>
      <c r="B249" s="568" t="s">
        <v>1053</v>
      </c>
      <c r="C249" s="555">
        <v>44167</v>
      </c>
      <c r="D249" s="575">
        <v>3878.3</v>
      </c>
      <c r="E249" s="9"/>
    </row>
    <row r="250" spans="1:5" s="192" customFormat="1" ht="12" customHeight="1">
      <c r="A250" s="554">
        <v>84</v>
      </c>
      <c r="B250" s="568" t="s">
        <v>1053</v>
      </c>
      <c r="C250" s="555">
        <v>44167</v>
      </c>
      <c r="D250" s="575">
        <v>3878.3</v>
      </c>
      <c r="E250" s="9"/>
    </row>
    <row r="251" spans="1:5" s="192" customFormat="1" ht="12" customHeight="1">
      <c r="A251" s="554">
        <v>85</v>
      </c>
      <c r="B251" s="568" t="s">
        <v>1053</v>
      </c>
      <c r="C251" s="555">
        <v>44167</v>
      </c>
      <c r="D251" s="575">
        <v>3878.3</v>
      </c>
      <c r="E251" s="9"/>
    </row>
    <row r="252" spans="1:5" s="192" customFormat="1" ht="12" customHeight="1">
      <c r="A252" s="554">
        <v>86</v>
      </c>
      <c r="B252" s="568" t="s">
        <v>1053</v>
      </c>
      <c r="C252" s="555">
        <v>44167</v>
      </c>
      <c r="D252" s="575">
        <v>3878.3</v>
      </c>
      <c r="E252" s="9"/>
    </row>
    <row r="253" spans="1:5" s="192" customFormat="1" ht="12" customHeight="1">
      <c r="A253" s="554">
        <v>87</v>
      </c>
      <c r="B253" s="568" t="s">
        <v>1054</v>
      </c>
      <c r="C253" s="555">
        <v>44140</v>
      </c>
      <c r="D253" s="575">
        <v>2549</v>
      </c>
      <c r="E253" s="9"/>
    </row>
    <row r="254" spans="1:5" s="192" customFormat="1" ht="12" customHeight="1">
      <c r="A254" s="554">
        <v>88</v>
      </c>
      <c r="B254" s="568" t="s">
        <v>1055</v>
      </c>
      <c r="C254" s="555">
        <v>44224</v>
      </c>
      <c r="D254" s="575">
        <v>3299</v>
      </c>
      <c r="E254" s="9"/>
    </row>
    <row r="255" spans="1:5" s="192" customFormat="1" ht="12" customHeight="1">
      <c r="A255" s="554">
        <v>89</v>
      </c>
      <c r="B255" s="568" t="s">
        <v>1056</v>
      </c>
      <c r="C255" s="555">
        <v>44224</v>
      </c>
      <c r="D255" s="575">
        <v>3299</v>
      </c>
      <c r="E255" s="9"/>
    </row>
    <row r="256" spans="1:5" s="192" customFormat="1" ht="12" customHeight="1">
      <c r="A256" s="554">
        <v>90</v>
      </c>
      <c r="B256" s="568" t="s">
        <v>1057</v>
      </c>
      <c r="C256" s="555">
        <v>44295</v>
      </c>
      <c r="D256" s="575">
        <v>3099</v>
      </c>
      <c r="E256" s="9"/>
    </row>
    <row r="257" spans="1:5" s="192" customFormat="1" ht="12" customHeight="1">
      <c r="A257" s="554">
        <v>91</v>
      </c>
      <c r="B257" s="568" t="s">
        <v>1058</v>
      </c>
      <c r="C257" s="555">
        <v>44378</v>
      </c>
      <c r="D257" s="575">
        <v>199</v>
      </c>
      <c r="E257" s="9"/>
    </row>
    <row r="258" spans="1:5" s="192" customFormat="1" ht="12" customHeight="1">
      <c r="A258" s="554">
        <v>92</v>
      </c>
      <c r="B258" s="568" t="s">
        <v>1059</v>
      </c>
      <c r="C258" s="555">
        <v>44378</v>
      </c>
      <c r="D258" s="575">
        <v>199</v>
      </c>
      <c r="E258" s="9"/>
    </row>
    <row r="259" spans="1:5" s="192" customFormat="1" ht="12" customHeight="1">
      <c r="A259" s="554">
        <v>93</v>
      </c>
      <c r="B259" s="568" t="s">
        <v>1060</v>
      </c>
      <c r="C259" s="555">
        <v>44385</v>
      </c>
      <c r="D259" s="575">
        <v>1199</v>
      </c>
      <c r="E259" s="9"/>
    </row>
    <row r="260" spans="1:5" s="192" customFormat="1" ht="12" customHeight="1">
      <c r="A260" s="554">
        <v>94</v>
      </c>
      <c r="B260" s="568" t="s">
        <v>1061</v>
      </c>
      <c r="C260" s="555">
        <v>44396</v>
      </c>
      <c r="D260" s="575">
        <v>1949</v>
      </c>
      <c r="E260" s="9"/>
    </row>
    <row r="261" spans="1:5" s="192" customFormat="1" ht="12" customHeight="1">
      <c r="A261" s="554">
        <v>95</v>
      </c>
      <c r="B261" s="572" t="s">
        <v>1062</v>
      </c>
      <c r="C261" s="560">
        <v>44446</v>
      </c>
      <c r="D261" s="576">
        <v>3249</v>
      </c>
      <c r="E261" s="9"/>
    </row>
    <row r="262" spans="1:5" s="192" customFormat="1" ht="12" customHeight="1">
      <c r="A262" s="554">
        <v>96</v>
      </c>
      <c r="B262" s="572" t="s">
        <v>1063</v>
      </c>
      <c r="C262" s="560">
        <v>44461</v>
      </c>
      <c r="D262" s="576">
        <v>1949</v>
      </c>
      <c r="E262" s="9"/>
    </row>
    <row r="263" spans="1:5" s="192" customFormat="1" ht="12" customHeight="1">
      <c r="A263" s="554">
        <v>97</v>
      </c>
      <c r="B263" s="572" t="s">
        <v>1064</v>
      </c>
      <c r="C263" s="560">
        <v>44461</v>
      </c>
      <c r="D263" s="576">
        <v>1949</v>
      </c>
      <c r="E263" s="9"/>
    </row>
    <row r="264" spans="1:5" s="192" customFormat="1" ht="12" customHeight="1">
      <c r="A264" s="554">
        <v>98</v>
      </c>
      <c r="B264" s="572" t="s">
        <v>1065</v>
      </c>
      <c r="C264" s="560">
        <v>44461</v>
      </c>
      <c r="D264" s="576">
        <v>449</v>
      </c>
      <c r="E264" s="9"/>
    </row>
    <row r="265" spans="1:5" s="192" customFormat="1" ht="12" customHeight="1">
      <c r="A265" s="554">
        <v>99</v>
      </c>
      <c r="B265" s="569" t="s">
        <v>1066</v>
      </c>
      <c r="C265" s="556">
        <v>44495</v>
      </c>
      <c r="D265" s="575">
        <v>8596.8</v>
      </c>
      <c r="E265" s="9"/>
    </row>
    <row r="266" spans="1:5" s="192" customFormat="1" ht="12" customHeight="1">
      <c r="A266" s="554">
        <v>100</v>
      </c>
      <c r="B266" s="569" t="s">
        <v>1066</v>
      </c>
      <c r="C266" s="556">
        <v>44495</v>
      </c>
      <c r="D266" s="575">
        <v>8596.8</v>
      </c>
      <c r="E266" s="9"/>
    </row>
    <row r="267" spans="1:5" s="192" customFormat="1" ht="12" customHeight="1">
      <c r="A267" s="554">
        <v>101</v>
      </c>
      <c r="B267" s="569" t="s">
        <v>1066</v>
      </c>
      <c r="C267" s="556">
        <v>44495</v>
      </c>
      <c r="D267" s="575">
        <v>8596.8</v>
      </c>
      <c r="E267" s="9"/>
    </row>
    <row r="268" spans="1:5" s="192" customFormat="1" ht="12" customHeight="1">
      <c r="A268" s="554">
        <v>102</v>
      </c>
      <c r="B268" s="569" t="s">
        <v>1066</v>
      </c>
      <c r="C268" s="556">
        <v>44495</v>
      </c>
      <c r="D268" s="575">
        <v>8596.8</v>
      </c>
      <c r="E268" s="9"/>
    </row>
    <row r="269" spans="1:5" s="192" customFormat="1" ht="12" customHeight="1">
      <c r="A269" s="554">
        <v>103</v>
      </c>
      <c r="B269" s="569" t="s">
        <v>1066</v>
      </c>
      <c r="C269" s="556">
        <v>44855</v>
      </c>
      <c r="D269" s="575">
        <v>11202.66</v>
      </c>
      <c r="E269" s="9"/>
    </row>
    <row r="270" spans="1:5" s="192" customFormat="1" ht="12" customHeight="1">
      <c r="A270" s="554">
        <v>104</v>
      </c>
      <c r="B270" s="569" t="s">
        <v>1066</v>
      </c>
      <c r="C270" s="556">
        <v>44855</v>
      </c>
      <c r="D270" s="575">
        <v>11202.66</v>
      </c>
      <c r="E270" s="9"/>
    </row>
    <row r="271" spans="1:5" s="192" customFormat="1" ht="12" customHeight="1">
      <c r="A271" s="554">
        <v>105</v>
      </c>
      <c r="B271" s="569" t="s">
        <v>1066</v>
      </c>
      <c r="C271" s="556">
        <v>44855</v>
      </c>
      <c r="D271" s="575">
        <v>11202.66</v>
      </c>
      <c r="E271" s="9"/>
    </row>
    <row r="272" spans="1:5" s="192" customFormat="1" ht="12" customHeight="1">
      <c r="A272" s="554">
        <v>106</v>
      </c>
      <c r="B272" s="568" t="s">
        <v>1067</v>
      </c>
      <c r="C272" s="555">
        <v>44496</v>
      </c>
      <c r="D272" s="575">
        <v>749</v>
      </c>
      <c r="E272" s="9"/>
    </row>
    <row r="273" spans="1:5" s="192" customFormat="1" ht="12" customHeight="1">
      <c r="A273" s="554">
        <v>107</v>
      </c>
      <c r="B273" s="568" t="s">
        <v>1068</v>
      </c>
      <c r="C273" s="555">
        <v>44496</v>
      </c>
      <c r="D273" s="575">
        <v>4149</v>
      </c>
      <c r="E273" s="9"/>
    </row>
    <row r="274" spans="1:5" s="192" customFormat="1" ht="12" customHeight="1">
      <c r="A274" s="554">
        <v>108</v>
      </c>
      <c r="B274" s="568" t="s">
        <v>1069</v>
      </c>
      <c r="C274" s="555">
        <v>44529</v>
      </c>
      <c r="D274" s="575">
        <v>3183.51</v>
      </c>
      <c r="E274" s="9"/>
    </row>
    <row r="275" spans="1:5" s="192" customFormat="1" ht="12" customHeight="1">
      <c r="A275" s="554">
        <v>109</v>
      </c>
      <c r="B275" s="568" t="s">
        <v>1068</v>
      </c>
      <c r="C275" s="555">
        <v>44529</v>
      </c>
      <c r="D275" s="575">
        <v>4065.37</v>
      </c>
      <c r="E275" s="9"/>
    </row>
    <row r="276" spans="1:5" s="192" customFormat="1" ht="12" customHeight="1">
      <c r="A276" s="554">
        <v>110</v>
      </c>
      <c r="B276" s="568" t="s">
        <v>1070</v>
      </c>
      <c r="C276" s="555">
        <v>44756</v>
      </c>
      <c r="D276" s="575">
        <v>3547.01</v>
      </c>
      <c r="E276" s="9"/>
    </row>
    <row r="277" spans="1:5" s="192" customFormat="1" ht="12" customHeight="1">
      <c r="A277" s="554">
        <v>111</v>
      </c>
      <c r="B277" s="568" t="s">
        <v>1070</v>
      </c>
      <c r="C277" s="555">
        <v>44769</v>
      </c>
      <c r="D277" s="575">
        <v>3348.99</v>
      </c>
      <c r="E277" s="9"/>
    </row>
    <row r="278" spans="1:5" s="192" customFormat="1" ht="12" customHeight="1">
      <c r="A278" s="554">
        <v>112</v>
      </c>
      <c r="B278" s="568" t="s">
        <v>1071</v>
      </c>
      <c r="C278" s="555">
        <v>44769</v>
      </c>
      <c r="D278" s="575">
        <v>4999</v>
      </c>
      <c r="E278" s="9"/>
    </row>
    <row r="279" spans="1:5" s="192" customFormat="1" ht="12" customHeight="1">
      <c r="A279" s="554">
        <v>113</v>
      </c>
      <c r="B279" s="568" t="s">
        <v>1070</v>
      </c>
      <c r="C279" s="555">
        <v>44803</v>
      </c>
      <c r="D279" s="575">
        <v>3499.01</v>
      </c>
      <c r="E279" s="9"/>
    </row>
    <row r="280" spans="1:5" s="192" customFormat="1" ht="12" customHeight="1">
      <c r="A280" s="554">
        <v>114</v>
      </c>
      <c r="B280" s="568" t="s">
        <v>1072</v>
      </c>
      <c r="C280" s="555">
        <v>44819</v>
      </c>
      <c r="D280" s="575">
        <v>8979</v>
      </c>
      <c r="E280" s="9"/>
    </row>
    <row r="281" spans="1:5" s="192" customFormat="1" ht="12" customHeight="1">
      <c r="A281" s="554">
        <v>115</v>
      </c>
      <c r="B281" s="568" t="s">
        <v>1073</v>
      </c>
      <c r="C281" s="555">
        <v>44888</v>
      </c>
      <c r="D281" s="575">
        <v>3398.99</v>
      </c>
      <c r="E281" s="9"/>
    </row>
    <row r="282" spans="1:5" s="192" customFormat="1" ht="12" customHeight="1">
      <c r="A282" s="554">
        <v>116</v>
      </c>
      <c r="B282" s="568" t="s">
        <v>1074</v>
      </c>
      <c r="C282" s="555">
        <v>44953</v>
      </c>
      <c r="D282" s="575">
        <v>3199</v>
      </c>
      <c r="E282" s="9"/>
    </row>
    <row r="283" spans="1:5" s="192" customFormat="1" ht="12" customHeight="1">
      <c r="A283" s="554">
        <v>117</v>
      </c>
      <c r="B283" s="568" t="s">
        <v>1075</v>
      </c>
      <c r="C283" s="555">
        <v>45107</v>
      </c>
      <c r="D283" s="575">
        <v>599</v>
      </c>
      <c r="E283" s="9"/>
    </row>
    <row r="284" spans="1:5" s="192" customFormat="1" ht="12" customHeight="1">
      <c r="A284" s="554">
        <v>118</v>
      </c>
      <c r="B284" s="568" t="s">
        <v>1076</v>
      </c>
      <c r="C284" s="555">
        <v>45107</v>
      </c>
      <c r="D284" s="575">
        <v>1099.01</v>
      </c>
      <c r="E284" s="9"/>
    </row>
    <row r="285" spans="1:5" s="192" customFormat="1" ht="12" customHeight="1">
      <c r="A285" s="554">
        <v>119</v>
      </c>
      <c r="B285" s="568" t="s">
        <v>1077</v>
      </c>
      <c r="C285" s="555">
        <v>45107</v>
      </c>
      <c r="D285" s="575">
        <v>3949</v>
      </c>
      <c r="E285" s="9"/>
    </row>
    <row r="286" spans="1:5" s="192" customFormat="1" ht="12" customHeight="1">
      <c r="A286" s="554">
        <v>120</v>
      </c>
      <c r="B286" s="568" t="s">
        <v>1078</v>
      </c>
      <c r="C286" s="555">
        <v>45107</v>
      </c>
      <c r="D286" s="575">
        <v>399</v>
      </c>
      <c r="E286" s="9"/>
    </row>
    <row r="287" spans="1:5" s="192" customFormat="1" ht="12" customHeight="1">
      <c r="A287" s="554">
        <v>121</v>
      </c>
      <c r="B287" s="397" t="s">
        <v>1025</v>
      </c>
      <c r="C287" s="562">
        <v>45091</v>
      </c>
      <c r="D287" s="565">
        <v>189.42</v>
      </c>
      <c r="E287" s="9"/>
    </row>
    <row r="288" spans="1:5" s="192" customFormat="1" ht="12" customHeight="1">
      <c r="A288" s="554">
        <v>122</v>
      </c>
      <c r="B288" s="397" t="s">
        <v>1025</v>
      </c>
      <c r="C288" s="562">
        <v>45091</v>
      </c>
      <c r="D288" s="565">
        <v>189.42</v>
      </c>
      <c r="E288" s="9"/>
    </row>
    <row r="289" spans="1:5" s="192" customFormat="1" ht="12" customHeight="1">
      <c r="A289" s="554">
        <v>123</v>
      </c>
      <c r="B289" s="397" t="s">
        <v>1025</v>
      </c>
      <c r="C289" s="562">
        <v>45091</v>
      </c>
      <c r="D289" s="565">
        <v>189.42</v>
      </c>
      <c r="E289" s="9"/>
    </row>
    <row r="290" spans="1:5" s="192" customFormat="1" ht="12" customHeight="1">
      <c r="A290" s="554">
        <v>124</v>
      </c>
      <c r="B290" s="397" t="s">
        <v>1025</v>
      </c>
      <c r="C290" s="562">
        <v>45091</v>
      </c>
      <c r="D290" s="565">
        <v>189.42</v>
      </c>
      <c r="E290" s="9"/>
    </row>
    <row r="291" spans="1:5" s="192" customFormat="1" ht="12" customHeight="1">
      <c r="A291" s="554">
        <v>125</v>
      </c>
      <c r="B291" s="397" t="s">
        <v>994</v>
      </c>
      <c r="C291" s="563">
        <v>43600</v>
      </c>
      <c r="D291" s="565">
        <v>1450</v>
      </c>
      <c r="E291" s="9"/>
    </row>
    <row r="292" spans="1:5" s="192" customFormat="1" ht="12" customHeight="1">
      <c r="A292" s="1018">
        <v>126</v>
      </c>
      <c r="B292" s="358" t="s">
        <v>2372</v>
      </c>
      <c r="C292" s="563">
        <v>43832</v>
      </c>
      <c r="D292" s="1016">
        <v>2598.33</v>
      </c>
      <c r="E292" s="9"/>
    </row>
    <row r="293" spans="1:5" s="192" customFormat="1" ht="12" customHeight="1">
      <c r="A293" s="1018">
        <v>127</v>
      </c>
      <c r="B293" s="358" t="s">
        <v>2373</v>
      </c>
      <c r="C293" s="563">
        <v>44928</v>
      </c>
      <c r="D293" s="1016">
        <v>11010.97</v>
      </c>
      <c r="E293" s="9"/>
    </row>
    <row r="294" spans="1:6" s="192" customFormat="1" ht="12" customHeight="1">
      <c r="A294" s="870" t="s">
        <v>0</v>
      </c>
      <c r="B294" s="863"/>
      <c r="C294" s="864"/>
      <c r="D294" s="87">
        <f>SUM(D167:D293)</f>
        <v>394217.22999999975</v>
      </c>
      <c r="E294" s="157"/>
      <c r="F294" s="221"/>
    </row>
    <row r="296" spans="1:4" ht="12" customHeight="1">
      <c r="A296" s="884" t="s">
        <v>56</v>
      </c>
      <c r="B296" s="885"/>
      <c r="C296" s="885"/>
      <c r="D296" s="886"/>
    </row>
    <row r="297" spans="1:4" ht="12" customHeight="1">
      <c r="A297" s="883" t="s">
        <v>143</v>
      </c>
      <c r="B297" s="883"/>
      <c r="C297" s="883"/>
      <c r="D297" s="883"/>
    </row>
    <row r="298" spans="1:4" ht="12" customHeight="1">
      <c r="A298" s="6">
        <v>1</v>
      </c>
      <c r="B298" s="14" t="s">
        <v>1110</v>
      </c>
      <c r="C298" s="484">
        <v>2019</v>
      </c>
      <c r="D298" s="86">
        <v>3279</v>
      </c>
    </row>
    <row r="299" spans="1:4" ht="12" customHeight="1">
      <c r="A299" s="6">
        <v>2</v>
      </c>
      <c r="B299" s="14" t="s">
        <v>1111</v>
      </c>
      <c r="C299" s="484">
        <v>2019</v>
      </c>
      <c r="D299" s="86">
        <v>2420</v>
      </c>
    </row>
    <row r="300" spans="1:4" ht="12" customHeight="1">
      <c r="A300" s="6">
        <v>3</v>
      </c>
      <c r="B300" s="14" t="s">
        <v>1112</v>
      </c>
      <c r="C300" s="484">
        <v>2019</v>
      </c>
      <c r="D300" s="86">
        <v>706</v>
      </c>
    </row>
    <row r="301" spans="1:4" ht="12" customHeight="1">
      <c r="A301" s="6">
        <v>4</v>
      </c>
      <c r="B301" s="14" t="s">
        <v>1113</v>
      </c>
      <c r="C301" s="484">
        <v>2020</v>
      </c>
      <c r="D301" s="86">
        <v>2699.85</v>
      </c>
    </row>
    <row r="302" spans="1:4" ht="12" customHeight="1">
      <c r="A302" s="6">
        <v>5</v>
      </c>
      <c r="B302" s="14" t="s">
        <v>1114</v>
      </c>
      <c r="C302" s="484">
        <v>2020</v>
      </c>
      <c r="D302" s="85">
        <v>3099.6</v>
      </c>
    </row>
    <row r="303" spans="1:4" ht="12" customHeight="1">
      <c r="A303" s="6">
        <v>6</v>
      </c>
      <c r="B303" s="14" t="s">
        <v>1110</v>
      </c>
      <c r="C303" s="484">
        <v>2020</v>
      </c>
      <c r="D303" s="85">
        <v>2899.11</v>
      </c>
    </row>
    <row r="304" spans="1:4" ht="12" customHeight="1">
      <c r="A304" s="6">
        <v>7</v>
      </c>
      <c r="B304" s="14" t="s">
        <v>1112</v>
      </c>
      <c r="C304" s="484">
        <v>2020</v>
      </c>
      <c r="D304" s="85">
        <v>949.56</v>
      </c>
    </row>
    <row r="305" spans="1:4" ht="12" customHeight="1">
      <c r="A305" s="6">
        <v>8</v>
      </c>
      <c r="B305" s="14" t="s">
        <v>1115</v>
      </c>
      <c r="C305" s="484">
        <v>2021</v>
      </c>
      <c r="D305" s="85">
        <v>2589.63</v>
      </c>
    </row>
    <row r="306" spans="1:4" ht="12" customHeight="1">
      <c r="A306" s="6">
        <v>9</v>
      </c>
      <c r="B306" s="14" t="s">
        <v>1116</v>
      </c>
      <c r="C306" s="484">
        <v>2022</v>
      </c>
      <c r="D306" s="85">
        <v>2277.89</v>
      </c>
    </row>
    <row r="307" spans="1:4" ht="12" customHeight="1">
      <c r="A307" s="6">
        <v>10</v>
      </c>
      <c r="B307" s="14" t="s">
        <v>1117</v>
      </c>
      <c r="C307" s="484">
        <v>2022</v>
      </c>
      <c r="D307" s="85">
        <v>2287.8</v>
      </c>
    </row>
    <row r="308" spans="1:4" ht="12" customHeight="1">
      <c r="A308" s="6">
        <v>11</v>
      </c>
      <c r="B308" s="14" t="s">
        <v>1118</v>
      </c>
      <c r="C308" s="484">
        <v>2022</v>
      </c>
      <c r="D308" s="85">
        <v>3245.97</v>
      </c>
    </row>
    <row r="309" spans="1:4" ht="12" customHeight="1">
      <c r="A309" s="6">
        <v>12</v>
      </c>
      <c r="B309" s="14" t="s">
        <v>1112</v>
      </c>
      <c r="C309" s="483">
        <v>2023</v>
      </c>
      <c r="D309" s="565">
        <v>1150</v>
      </c>
    </row>
    <row r="310" spans="1:4" ht="12" customHeight="1">
      <c r="A310" s="6">
        <v>13</v>
      </c>
      <c r="B310" s="14" t="s">
        <v>1119</v>
      </c>
      <c r="C310" s="483">
        <v>2023</v>
      </c>
      <c r="D310" s="565">
        <v>3215.33</v>
      </c>
    </row>
    <row r="311" spans="1:4" ht="12" customHeight="1">
      <c r="A311" s="6">
        <v>14</v>
      </c>
      <c r="B311" s="14" t="s">
        <v>1120</v>
      </c>
      <c r="C311" s="484">
        <v>2023</v>
      </c>
      <c r="D311" s="85">
        <v>3215.33</v>
      </c>
    </row>
    <row r="312" spans="1:4" ht="12" customHeight="1">
      <c r="A312" s="870" t="s">
        <v>0</v>
      </c>
      <c r="B312" s="863"/>
      <c r="C312" s="864"/>
      <c r="D312" s="87">
        <f>SUM(D298:D311)</f>
        <v>34035.07</v>
      </c>
    </row>
    <row r="313" spans="1:4" ht="12" customHeight="1">
      <c r="A313" s="872" t="s">
        <v>144</v>
      </c>
      <c r="B313" s="873"/>
      <c r="C313" s="873"/>
      <c r="D313" s="874"/>
    </row>
    <row r="314" spans="1:4" ht="12" customHeight="1">
      <c r="A314" s="2">
        <v>1</v>
      </c>
      <c r="B314" s="397" t="s">
        <v>1121</v>
      </c>
      <c r="C314" s="483">
        <v>2019</v>
      </c>
      <c r="D314" s="577">
        <v>1120</v>
      </c>
    </row>
    <row r="315" spans="1:4" ht="12" customHeight="1">
      <c r="A315" s="2">
        <v>2</v>
      </c>
      <c r="B315" s="14" t="s">
        <v>1122</v>
      </c>
      <c r="C315" s="484">
        <v>2020</v>
      </c>
      <c r="D315" s="85">
        <v>3299</v>
      </c>
    </row>
    <row r="316" spans="1:4" ht="12" customHeight="1">
      <c r="A316" s="871" t="s">
        <v>524</v>
      </c>
      <c r="B316" s="871"/>
      <c r="C316" s="871"/>
      <c r="D316" s="87">
        <f>SUM(D314:D315)</f>
        <v>4419</v>
      </c>
    </row>
    <row r="317" spans="1:4" ht="12" customHeight="1">
      <c r="A317" s="883" t="s">
        <v>145</v>
      </c>
      <c r="B317" s="883"/>
      <c r="C317" s="883"/>
      <c r="D317" s="883"/>
    </row>
    <row r="318" spans="1:4" ht="12" customHeight="1">
      <c r="A318" s="148">
        <v>1</v>
      </c>
      <c r="B318" s="14" t="s">
        <v>1123</v>
      </c>
      <c r="C318" s="484">
        <v>2019</v>
      </c>
      <c r="D318" s="86">
        <v>9093</v>
      </c>
    </row>
    <row r="319" spans="1:4" ht="12" customHeight="1">
      <c r="A319" s="2">
        <v>2</v>
      </c>
      <c r="B319" s="14" t="s">
        <v>1124</v>
      </c>
      <c r="C319" s="484">
        <v>2019</v>
      </c>
      <c r="D319" s="86">
        <v>13069</v>
      </c>
    </row>
    <row r="320" spans="1:5" ht="12" customHeight="1">
      <c r="A320" s="871" t="s">
        <v>0</v>
      </c>
      <c r="B320" s="871"/>
      <c r="C320" s="871"/>
      <c r="D320" s="87">
        <f>SUM(D318:D319)</f>
        <v>22162</v>
      </c>
      <c r="E320" s="194"/>
    </row>
    <row r="322" spans="1:4" ht="12" customHeight="1">
      <c r="A322" s="884" t="s">
        <v>68</v>
      </c>
      <c r="B322" s="885"/>
      <c r="C322" s="885"/>
      <c r="D322" s="886"/>
    </row>
    <row r="323" spans="1:4" ht="12" customHeight="1">
      <c r="A323" s="859" t="s">
        <v>139</v>
      </c>
      <c r="B323" s="859"/>
      <c r="C323" s="859"/>
      <c r="D323" s="859"/>
    </row>
    <row r="324" spans="1:4" ht="12" customHeight="1">
      <c r="A324" s="61">
        <v>1</v>
      </c>
      <c r="B324" s="14" t="s">
        <v>1167</v>
      </c>
      <c r="C324" s="484">
        <v>2019</v>
      </c>
      <c r="D324" s="85">
        <v>1075</v>
      </c>
    </row>
    <row r="325" spans="1:4" ht="12" customHeight="1">
      <c r="A325" s="4">
        <v>2</v>
      </c>
      <c r="B325" s="14" t="s">
        <v>1168</v>
      </c>
      <c r="C325" s="484">
        <v>2020</v>
      </c>
      <c r="D325" s="85">
        <v>2139</v>
      </c>
    </row>
    <row r="326" spans="1:5" ht="12" customHeight="1">
      <c r="A326" s="4">
        <v>3</v>
      </c>
      <c r="B326" s="14" t="s">
        <v>1169</v>
      </c>
      <c r="C326" s="484">
        <v>2020</v>
      </c>
      <c r="D326" s="85">
        <v>2400</v>
      </c>
      <c r="E326" s="223"/>
    </row>
    <row r="327" spans="1:4" ht="12" customHeight="1">
      <c r="A327" s="4">
        <v>4</v>
      </c>
      <c r="B327" s="14" t="s">
        <v>1170</v>
      </c>
      <c r="C327" s="484">
        <v>2020</v>
      </c>
      <c r="D327" s="85">
        <v>347</v>
      </c>
    </row>
    <row r="328" spans="1:4" ht="12" customHeight="1">
      <c r="A328" s="4">
        <v>5</v>
      </c>
      <c r="B328" s="14" t="s">
        <v>1171</v>
      </c>
      <c r="C328" s="484">
        <v>2020</v>
      </c>
      <c r="D328" s="85">
        <v>730</v>
      </c>
    </row>
    <row r="329" spans="1:4" ht="12" customHeight="1">
      <c r="A329" s="4">
        <v>6</v>
      </c>
      <c r="B329" s="14" t="s">
        <v>1172</v>
      </c>
      <c r="C329" s="484">
        <v>2021</v>
      </c>
      <c r="D329" s="85">
        <v>3198</v>
      </c>
    </row>
    <row r="330" spans="1:4" ht="12" customHeight="1">
      <c r="A330" s="4">
        <v>7</v>
      </c>
      <c r="B330" s="14" t="s">
        <v>1173</v>
      </c>
      <c r="C330" s="484">
        <v>2022</v>
      </c>
      <c r="D330" s="85">
        <v>1820</v>
      </c>
    </row>
    <row r="331" spans="1:4" ht="12" customHeight="1">
      <c r="A331" s="300">
        <v>8</v>
      </c>
      <c r="B331" s="14" t="s">
        <v>1174</v>
      </c>
      <c r="C331" s="484">
        <v>2022</v>
      </c>
      <c r="D331" s="85">
        <v>1721</v>
      </c>
    </row>
    <row r="332" spans="1:5" ht="12" customHeight="1">
      <c r="A332" s="863" t="s">
        <v>0</v>
      </c>
      <c r="B332" s="863"/>
      <c r="C332" s="864"/>
      <c r="D332" s="87">
        <f>SUM(D324:D331)</f>
        <v>13430</v>
      </c>
      <c r="E332" s="194"/>
    </row>
    <row r="333" spans="1:4" ht="12" customHeight="1">
      <c r="A333" s="859" t="s">
        <v>144</v>
      </c>
      <c r="B333" s="859"/>
      <c r="C333" s="859"/>
      <c r="D333" s="859"/>
    </row>
    <row r="334" spans="1:4" ht="12" customHeight="1">
      <c r="A334" s="2">
        <v>1</v>
      </c>
      <c r="B334" s="397" t="s">
        <v>1175</v>
      </c>
      <c r="C334" s="484">
        <v>2019</v>
      </c>
      <c r="D334" s="85">
        <v>4500</v>
      </c>
    </row>
    <row r="335" spans="1:4" ht="12" customHeight="1">
      <c r="A335" s="2">
        <v>2</v>
      </c>
      <c r="B335" s="397" t="s">
        <v>1176</v>
      </c>
      <c r="C335" s="484">
        <v>2019</v>
      </c>
      <c r="D335" s="85">
        <v>2430</v>
      </c>
    </row>
    <row r="336" spans="1:4" ht="12" customHeight="1">
      <c r="A336" s="2">
        <v>3</v>
      </c>
      <c r="B336" s="397" t="s">
        <v>1177</v>
      </c>
      <c r="C336" s="484">
        <v>2019</v>
      </c>
      <c r="D336" s="85">
        <v>1230</v>
      </c>
    </row>
    <row r="337" spans="1:5" ht="12" customHeight="1">
      <c r="A337" s="2">
        <v>4</v>
      </c>
      <c r="B337" s="14" t="s">
        <v>1178</v>
      </c>
      <c r="C337" s="484">
        <v>2020</v>
      </c>
      <c r="D337" s="85">
        <v>3600</v>
      </c>
      <c r="E337" s="54"/>
    </row>
    <row r="338" spans="1:5" ht="12" customHeight="1">
      <c r="A338" s="2">
        <v>5</v>
      </c>
      <c r="B338" s="14" t="s">
        <v>1179</v>
      </c>
      <c r="C338" s="484">
        <v>2020</v>
      </c>
      <c r="D338" s="85">
        <v>3825</v>
      </c>
      <c r="E338" s="54"/>
    </row>
    <row r="339" spans="1:5" ht="12" customHeight="1">
      <c r="A339" s="2">
        <v>6</v>
      </c>
      <c r="B339" s="14" t="s">
        <v>1180</v>
      </c>
      <c r="C339" s="484">
        <v>2020</v>
      </c>
      <c r="D339" s="85">
        <v>6495</v>
      </c>
      <c r="E339" s="54"/>
    </row>
    <row r="340" spans="1:5" ht="12" customHeight="1">
      <c r="A340" s="2">
        <v>7</v>
      </c>
      <c r="B340" s="14" t="s">
        <v>1180</v>
      </c>
      <c r="C340" s="484">
        <v>2020</v>
      </c>
      <c r="D340" s="85">
        <v>6495</v>
      </c>
      <c r="E340" s="54"/>
    </row>
    <row r="341" spans="1:5" ht="12" customHeight="1">
      <c r="A341" s="2">
        <v>8</v>
      </c>
      <c r="B341" s="14" t="s">
        <v>1180</v>
      </c>
      <c r="C341" s="484">
        <v>2020</v>
      </c>
      <c r="D341" s="85">
        <v>6495</v>
      </c>
      <c r="E341" s="54"/>
    </row>
    <row r="342" spans="1:5" ht="12" customHeight="1">
      <c r="A342" s="2">
        <v>9</v>
      </c>
      <c r="B342" s="14" t="s">
        <v>1181</v>
      </c>
      <c r="C342" s="484">
        <v>2020</v>
      </c>
      <c r="D342" s="85">
        <v>3777</v>
      </c>
      <c r="E342" s="54"/>
    </row>
    <row r="343" spans="1:5" ht="12" customHeight="1">
      <c r="A343" s="2">
        <v>10</v>
      </c>
      <c r="B343" s="14" t="s">
        <v>1182</v>
      </c>
      <c r="C343" s="484">
        <v>2020</v>
      </c>
      <c r="D343" s="85">
        <v>3543</v>
      </c>
      <c r="E343" s="54"/>
    </row>
    <row r="344" spans="1:5" ht="12" customHeight="1">
      <c r="A344" s="2">
        <v>11</v>
      </c>
      <c r="B344" s="14" t="s">
        <v>1181</v>
      </c>
      <c r="C344" s="484">
        <v>2020</v>
      </c>
      <c r="D344" s="85">
        <v>3953</v>
      </c>
      <c r="E344" s="54"/>
    </row>
    <row r="345" spans="1:5" ht="12" customHeight="1">
      <c r="A345" s="2">
        <v>12</v>
      </c>
      <c r="B345" s="397" t="s">
        <v>1183</v>
      </c>
      <c r="C345" s="484">
        <v>2020</v>
      </c>
      <c r="D345" s="85">
        <v>1496</v>
      </c>
      <c r="E345" s="54"/>
    </row>
    <row r="346" spans="1:5" ht="12" customHeight="1">
      <c r="A346" s="2">
        <v>13</v>
      </c>
      <c r="B346" s="397" t="s">
        <v>1184</v>
      </c>
      <c r="C346" s="484">
        <v>2020</v>
      </c>
      <c r="D346" s="85">
        <v>6000</v>
      </c>
      <c r="E346" s="54"/>
    </row>
    <row r="347" spans="1:5" ht="12" customHeight="1">
      <c r="A347" s="2">
        <v>14</v>
      </c>
      <c r="B347" s="397" t="s">
        <v>1185</v>
      </c>
      <c r="C347" s="484">
        <v>2021</v>
      </c>
      <c r="D347" s="85">
        <v>399</v>
      </c>
      <c r="E347" s="54"/>
    </row>
    <row r="348" spans="1:5" ht="12" customHeight="1">
      <c r="A348" s="2">
        <v>15</v>
      </c>
      <c r="B348" s="14" t="s">
        <v>1186</v>
      </c>
      <c r="C348" s="484">
        <v>2021</v>
      </c>
      <c r="D348" s="85">
        <v>2249</v>
      </c>
      <c r="E348" s="54"/>
    </row>
    <row r="349" spans="1:5" ht="12" customHeight="1">
      <c r="A349" s="2">
        <v>16</v>
      </c>
      <c r="B349" s="397" t="s">
        <v>1187</v>
      </c>
      <c r="C349" s="484">
        <v>2023</v>
      </c>
      <c r="D349" s="85">
        <v>1249</v>
      </c>
      <c r="E349" s="54"/>
    </row>
    <row r="350" spans="1:4" ht="12" customHeight="1">
      <c r="A350" s="863" t="s">
        <v>0</v>
      </c>
      <c r="B350" s="863"/>
      <c r="C350" s="864"/>
      <c r="D350" s="87">
        <f>SUM(D334:D349)</f>
        <v>57736</v>
      </c>
    </row>
    <row r="352" spans="1:4" ht="12" customHeight="1">
      <c r="A352" s="884" t="s">
        <v>601</v>
      </c>
      <c r="B352" s="885"/>
      <c r="C352" s="885"/>
      <c r="D352" s="886"/>
    </row>
    <row r="353" spans="1:4" ht="12" customHeight="1">
      <c r="A353" s="859" t="s">
        <v>139</v>
      </c>
      <c r="B353" s="859"/>
      <c r="C353" s="859"/>
      <c r="D353" s="859"/>
    </row>
    <row r="354" spans="1:4" ht="12" customHeight="1">
      <c r="A354" s="6">
        <v>1</v>
      </c>
      <c r="B354" s="62" t="s">
        <v>1226</v>
      </c>
      <c r="C354" s="485">
        <v>2019</v>
      </c>
      <c r="D354" s="436">
        <v>5174.61</v>
      </c>
    </row>
    <row r="355" spans="1:4" ht="12" customHeight="1">
      <c r="A355" s="500">
        <v>2</v>
      </c>
      <c r="B355" s="355" t="s">
        <v>1235</v>
      </c>
      <c r="C355" s="484">
        <v>2019</v>
      </c>
      <c r="D355" s="85">
        <v>1129.14</v>
      </c>
    </row>
    <row r="356" spans="1:4" ht="12" customHeight="1">
      <c r="A356" s="6">
        <v>3</v>
      </c>
      <c r="B356" s="355" t="s">
        <v>1236</v>
      </c>
      <c r="C356" s="484">
        <v>2021</v>
      </c>
      <c r="D356" s="85">
        <v>578.1</v>
      </c>
    </row>
    <row r="357" spans="1:4" ht="12" customHeight="1">
      <c r="A357" s="500">
        <v>4</v>
      </c>
      <c r="B357" s="355" t="s">
        <v>1237</v>
      </c>
      <c r="C357" s="484">
        <v>2021</v>
      </c>
      <c r="D357" s="85">
        <v>1659.27</v>
      </c>
    </row>
    <row r="358" spans="1:4" ht="12" customHeight="1">
      <c r="A358" s="6">
        <v>5</v>
      </c>
      <c r="B358" s="355" t="s">
        <v>1238</v>
      </c>
      <c r="C358" s="484">
        <v>2021</v>
      </c>
      <c r="D358" s="85">
        <v>1360</v>
      </c>
    </row>
    <row r="359" spans="1:4" ht="12" customHeight="1">
      <c r="A359" s="500">
        <v>6</v>
      </c>
      <c r="B359" s="355" t="s">
        <v>1238</v>
      </c>
      <c r="C359" s="484">
        <v>2021</v>
      </c>
      <c r="D359" s="85">
        <v>1291.5</v>
      </c>
    </row>
    <row r="360" spans="1:5" ht="12" customHeight="1">
      <c r="A360" s="863" t="s">
        <v>0</v>
      </c>
      <c r="B360" s="863"/>
      <c r="C360" s="864"/>
      <c r="D360" s="87">
        <f>SUM(D354:D359)</f>
        <v>11192.62</v>
      </c>
      <c r="E360" s="194"/>
    </row>
    <row r="361" spans="1:4" ht="12" customHeight="1">
      <c r="A361" s="883" t="s">
        <v>144</v>
      </c>
      <c r="B361" s="883"/>
      <c r="C361" s="883"/>
      <c r="D361" s="883"/>
    </row>
    <row r="362" spans="1:4" ht="12" customHeight="1">
      <c r="A362" s="2">
        <v>1</v>
      </c>
      <c r="B362" s="355" t="s">
        <v>1227</v>
      </c>
      <c r="C362" s="484">
        <v>2020</v>
      </c>
      <c r="D362" s="85">
        <v>2884.35</v>
      </c>
    </row>
    <row r="363" spans="1:4" ht="12" customHeight="1">
      <c r="A363" s="2">
        <v>2</v>
      </c>
      <c r="B363" s="355" t="s">
        <v>1228</v>
      </c>
      <c r="C363" s="484">
        <v>2020</v>
      </c>
      <c r="D363" s="85">
        <v>2773.65</v>
      </c>
    </row>
    <row r="364" spans="1:4" ht="12" customHeight="1">
      <c r="A364" s="2">
        <v>3</v>
      </c>
      <c r="B364" s="355" t="s">
        <v>1228</v>
      </c>
      <c r="C364" s="484">
        <v>2020</v>
      </c>
      <c r="D364" s="85">
        <v>2773.65</v>
      </c>
    </row>
    <row r="365" spans="1:4" ht="12" customHeight="1">
      <c r="A365" s="2">
        <v>4</v>
      </c>
      <c r="B365" s="355" t="s">
        <v>1229</v>
      </c>
      <c r="C365" s="484">
        <v>2021</v>
      </c>
      <c r="D365" s="85">
        <v>3179.55</v>
      </c>
    </row>
    <row r="366" spans="1:4" ht="12" customHeight="1">
      <c r="A366" s="2">
        <v>5</v>
      </c>
      <c r="B366" s="355" t="s">
        <v>1230</v>
      </c>
      <c r="C366" s="484">
        <v>2021</v>
      </c>
      <c r="D366" s="85">
        <v>3198</v>
      </c>
    </row>
    <row r="367" spans="1:4" ht="12" customHeight="1">
      <c r="A367" s="2">
        <v>6</v>
      </c>
      <c r="B367" s="355" t="s">
        <v>1231</v>
      </c>
      <c r="C367" s="484">
        <v>2021</v>
      </c>
      <c r="D367" s="85">
        <v>3198</v>
      </c>
    </row>
    <row r="368" spans="1:4" ht="12" customHeight="1">
      <c r="A368" s="2">
        <v>7</v>
      </c>
      <c r="B368" s="355" t="s">
        <v>1232</v>
      </c>
      <c r="C368" s="484">
        <v>2022</v>
      </c>
      <c r="D368" s="85">
        <v>3755</v>
      </c>
    </row>
    <row r="369" spans="1:4" ht="12" customHeight="1">
      <c r="A369" s="2">
        <v>8</v>
      </c>
      <c r="B369" s="355" t="s">
        <v>1232</v>
      </c>
      <c r="C369" s="484">
        <v>2022</v>
      </c>
      <c r="D369" s="85">
        <v>2970</v>
      </c>
    </row>
    <row r="370" spans="1:4" ht="12" customHeight="1">
      <c r="A370" s="2">
        <v>9</v>
      </c>
      <c r="B370" s="355" t="s">
        <v>1233</v>
      </c>
      <c r="C370" s="484">
        <v>2023</v>
      </c>
      <c r="D370" s="85">
        <v>3129.12</v>
      </c>
    </row>
    <row r="371" spans="1:4" ht="12" customHeight="1">
      <c r="A371" s="2">
        <v>10</v>
      </c>
      <c r="B371" s="355" t="s">
        <v>1233</v>
      </c>
      <c r="C371" s="484">
        <v>2023</v>
      </c>
      <c r="D371" s="85">
        <v>3129.12</v>
      </c>
    </row>
    <row r="372" spans="1:4" ht="12" customHeight="1">
      <c r="A372" s="2">
        <v>11</v>
      </c>
      <c r="B372" s="355" t="s">
        <v>1233</v>
      </c>
      <c r="C372" s="484">
        <v>2023</v>
      </c>
      <c r="D372" s="85">
        <v>3129.12</v>
      </c>
    </row>
    <row r="373" spans="1:4" ht="12" customHeight="1">
      <c r="A373" s="2">
        <v>12</v>
      </c>
      <c r="B373" s="355" t="s">
        <v>1234</v>
      </c>
      <c r="C373" s="484">
        <v>2020</v>
      </c>
      <c r="D373" s="85">
        <v>3701.07</v>
      </c>
    </row>
    <row r="374" spans="1:4" ht="12" customHeight="1">
      <c r="A374" s="863" t="s">
        <v>0</v>
      </c>
      <c r="B374" s="863"/>
      <c r="C374" s="864"/>
      <c r="D374" s="87">
        <f>SUM(D362:D373)</f>
        <v>37820.63</v>
      </c>
    </row>
    <row r="376" spans="1:4" ht="12" customHeight="1">
      <c r="A376" s="860" t="s">
        <v>94</v>
      </c>
      <c r="B376" s="861"/>
      <c r="C376" s="861"/>
      <c r="D376" s="862"/>
    </row>
    <row r="377" spans="1:4" ht="12" customHeight="1">
      <c r="A377" s="859" t="s">
        <v>143</v>
      </c>
      <c r="B377" s="859"/>
      <c r="C377" s="859"/>
      <c r="D377" s="859"/>
    </row>
    <row r="378" spans="1:4" ht="12" customHeight="1">
      <c r="A378" s="6">
        <v>1</v>
      </c>
      <c r="B378" s="62" t="s">
        <v>1249</v>
      </c>
      <c r="C378" s="485">
        <v>2020</v>
      </c>
      <c r="D378" s="436">
        <v>2549</v>
      </c>
    </row>
    <row r="379" spans="1:4" ht="12" customHeight="1">
      <c r="A379" s="863" t="s">
        <v>0</v>
      </c>
      <c r="B379" s="863"/>
      <c r="C379" s="864"/>
      <c r="D379" s="87">
        <f>SUM(D378:D378)</f>
        <v>2549</v>
      </c>
    </row>
    <row r="380" spans="1:4" ht="12" customHeight="1">
      <c r="A380" s="859" t="s">
        <v>144</v>
      </c>
      <c r="B380" s="859"/>
      <c r="C380" s="859"/>
      <c r="D380" s="859"/>
    </row>
    <row r="381" spans="1:4" ht="12" customHeight="1">
      <c r="A381" s="2">
        <v>1</v>
      </c>
      <c r="B381" s="14" t="s">
        <v>1250</v>
      </c>
      <c r="C381" s="484">
        <v>2019</v>
      </c>
      <c r="D381" s="85">
        <v>320</v>
      </c>
    </row>
    <row r="382" spans="1:4" ht="12" customHeight="1">
      <c r="A382" s="2">
        <v>2</v>
      </c>
      <c r="B382" s="14" t="s">
        <v>1251</v>
      </c>
      <c r="C382" s="484">
        <v>2019</v>
      </c>
      <c r="D382" s="85">
        <v>3499</v>
      </c>
    </row>
    <row r="383" spans="1:5" ht="12" customHeight="1">
      <c r="A383" s="863" t="s">
        <v>0</v>
      </c>
      <c r="B383" s="863"/>
      <c r="C383" s="864"/>
      <c r="D383" s="87">
        <f>SUM(D381:D382)</f>
        <v>3819</v>
      </c>
      <c r="E383" s="194"/>
    </row>
    <row r="385" spans="1:4" ht="12" customHeight="1">
      <c r="A385" s="860" t="s">
        <v>93</v>
      </c>
      <c r="B385" s="861"/>
      <c r="C385" s="861"/>
      <c r="D385" s="862"/>
    </row>
    <row r="386" spans="1:4" ht="12" customHeight="1">
      <c r="A386" s="859" t="s">
        <v>143</v>
      </c>
      <c r="B386" s="859"/>
      <c r="C386" s="859"/>
      <c r="D386" s="859"/>
    </row>
    <row r="387" spans="1:4" ht="12" customHeight="1">
      <c r="A387" s="6">
        <v>1</v>
      </c>
      <c r="B387" s="62" t="s">
        <v>1257</v>
      </c>
      <c r="C387" s="485">
        <v>2021</v>
      </c>
      <c r="D387" s="436">
        <v>3386.9</v>
      </c>
    </row>
    <row r="388" spans="1:4" ht="12" customHeight="1">
      <c r="A388" s="2">
        <v>2</v>
      </c>
      <c r="B388" s="62" t="s">
        <v>1258</v>
      </c>
      <c r="C388" s="485">
        <v>2022</v>
      </c>
      <c r="D388" s="436">
        <v>4219.84</v>
      </c>
    </row>
    <row r="389" spans="1:4" ht="12" customHeight="1">
      <c r="A389" s="863" t="s">
        <v>0</v>
      </c>
      <c r="B389" s="863"/>
      <c r="C389" s="864"/>
      <c r="D389" s="87">
        <f>SUM(D387:D388)</f>
        <v>7606.74</v>
      </c>
    </row>
    <row r="390" spans="1:4" ht="12" customHeight="1">
      <c r="A390" s="859" t="s">
        <v>144</v>
      </c>
      <c r="B390" s="859"/>
      <c r="C390" s="859"/>
      <c r="D390" s="859"/>
    </row>
    <row r="391" spans="1:5" ht="12" customHeight="1">
      <c r="A391" s="2">
        <v>1</v>
      </c>
      <c r="B391" s="14" t="s">
        <v>1259</v>
      </c>
      <c r="C391" s="484">
        <v>2019</v>
      </c>
      <c r="D391" s="85">
        <v>366.54</v>
      </c>
      <c r="E391" s="195"/>
    </row>
    <row r="392" spans="1:4" ht="12" customHeight="1">
      <c r="A392" s="2">
        <v>2</v>
      </c>
      <c r="B392" s="14" t="s">
        <v>1260</v>
      </c>
      <c r="C392" s="484">
        <v>2020</v>
      </c>
      <c r="D392" s="85">
        <v>3049</v>
      </c>
    </row>
    <row r="393" spans="1:4" ht="12" customHeight="1">
      <c r="A393" s="2">
        <v>3</v>
      </c>
      <c r="B393" s="14" t="s">
        <v>1261</v>
      </c>
      <c r="C393" s="484">
        <v>2020</v>
      </c>
      <c r="D393" s="85">
        <v>999</v>
      </c>
    </row>
    <row r="394" spans="1:4" ht="12" customHeight="1">
      <c r="A394" s="2">
        <v>4</v>
      </c>
      <c r="B394" s="14" t="s">
        <v>1262</v>
      </c>
      <c r="C394" s="484">
        <v>2020</v>
      </c>
      <c r="D394" s="85">
        <v>10990</v>
      </c>
    </row>
    <row r="395" spans="1:4" ht="12" customHeight="1">
      <c r="A395" s="2">
        <v>5</v>
      </c>
      <c r="B395" s="14" t="s">
        <v>1263</v>
      </c>
      <c r="C395" s="484">
        <v>2020</v>
      </c>
      <c r="D395" s="85">
        <v>874</v>
      </c>
    </row>
    <row r="396" spans="1:4" ht="12" customHeight="1">
      <c r="A396" s="2">
        <v>6</v>
      </c>
      <c r="B396" s="14" t="s">
        <v>1264</v>
      </c>
      <c r="C396" s="484">
        <v>2020</v>
      </c>
      <c r="D396" s="85">
        <v>4999</v>
      </c>
    </row>
    <row r="397" spans="1:4" ht="12" customHeight="1">
      <c r="A397" s="2">
        <v>7</v>
      </c>
      <c r="B397" s="14" t="s">
        <v>1265</v>
      </c>
      <c r="C397" s="484">
        <v>2020</v>
      </c>
      <c r="D397" s="85">
        <v>999</v>
      </c>
    </row>
    <row r="398" spans="1:4" ht="12" customHeight="1">
      <c r="A398" s="2">
        <v>8</v>
      </c>
      <c r="B398" s="14" t="s">
        <v>1266</v>
      </c>
      <c r="C398" s="484">
        <v>2021</v>
      </c>
      <c r="D398" s="85">
        <v>9690</v>
      </c>
    </row>
    <row r="399" spans="1:4" ht="12" customHeight="1">
      <c r="A399" s="2">
        <v>9</v>
      </c>
      <c r="B399" s="14" t="s">
        <v>1267</v>
      </c>
      <c r="C399" s="484">
        <v>2020</v>
      </c>
      <c r="D399" s="85">
        <v>2799</v>
      </c>
    </row>
    <row r="400" spans="1:4" ht="12" customHeight="1">
      <c r="A400" s="2">
        <v>10</v>
      </c>
      <c r="B400" s="14" t="s">
        <v>1268</v>
      </c>
      <c r="C400" s="484">
        <v>2020</v>
      </c>
      <c r="D400" s="85">
        <v>2799</v>
      </c>
    </row>
    <row r="401" spans="1:4" ht="12" customHeight="1">
      <c r="A401" s="2">
        <v>11</v>
      </c>
      <c r="B401" s="14" t="s">
        <v>1269</v>
      </c>
      <c r="C401" s="484">
        <v>2020</v>
      </c>
      <c r="D401" s="85">
        <v>921</v>
      </c>
    </row>
    <row r="402" spans="1:4" ht="12" customHeight="1">
      <c r="A402" s="2">
        <v>12</v>
      </c>
      <c r="B402" s="14" t="s">
        <v>1270</v>
      </c>
      <c r="C402" s="484">
        <v>2020</v>
      </c>
      <c r="D402" s="85">
        <v>3250</v>
      </c>
    </row>
    <row r="403" spans="1:4" ht="12" customHeight="1">
      <c r="A403" s="2">
        <v>13</v>
      </c>
      <c r="B403" s="14" t="s">
        <v>1271</v>
      </c>
      <c r="C403" s="484">
        <v>2021</v>
      </c>
      <c r="D403" s="85">
        <v>2298</v>
      </c>
    </row>
    <row r="404" spans="1:4" ht="12" customHeight="1">
      <c r="A404" s="2">
        <v>14</v>
      </c>
      <c r="B404" s="14" t="s">
        <v>1272</v>
      </c>
      <c r="C404" s="484">
        <v>2021</v>
      </c>
      <c r="D404" s="85">
        <v>2899</v>
      </c>
    </row>
    <row r="405" spans="1:4" ht="12" customHeight="1">
      <c r="A405" s="2">
        <v>15</v>
      </c>
      <c r="B405" s="14" t="s">
        <v>1273</v>
      </c>
      <c r="C405" s="484">
        <v>2022</v>
      </c>
      <c r="D405" s="85">
        <v>3338</v>
      </c>
    </row>
    <row r="406" spans="1:4" ht="12" customHeight="1">
      <c r="A406" s="2">
        <v>16</v>
      </c>
      <c r="B406" s="14" t="s">
        <v>1274</v>
      </c>
      <c r="C406" s="484">
        <v>2022</v>
      </c>
      <c r="D406" s="85">
        <v>1058</v>
      </c>
    </row>
    <row r="407" spans="1:5" ht="12" customHeight="1">
      <c r="A407" s="863" t="s">
        <v>0</v>
      </c>
      <c r="B407" s="863"/>
      <c r="C407" s="864"/>
      <c r="D407" s="87">
        <f>SUM(D391:D406)</f>
        <v>51328.54</v>
      </c>
      <c r="E407" s="194"/>
    </row>
    <row r="409" spans="1:4" ht="12" customHeight="1">
      <c r="A409" s="887" t="s">
        <v>95</v>
      </c>
      <c r="B409" s="887"/>
      <c r="C409" s="887"/>
      <c r="D409" s="887"/>
    </row>
    <row r="410" spans="1:4" ht="12" customHeight="1">
      <c r="A410" s="859" t="s">
        <v>143</v>
      </c>
      <c r="B410" s="859"/>
      <c r="C410" s="859"/>
      <c r="D410" s="859"/>
    </row>
    <row r="411" spans="1:5" ht="12" customHeight="1">
      <c r="A411" s="61">
        <v>1</v>
      </c>
      <c r="B411" s="14" t="s">
        <v>1304</v>
      </c>
      <c r="C411" s="484">
        <v>2019</v>
      </c>
      <c r="D411" s="85">
        <v>2271.9</v>
      </c>
      <c r="E411" s="195"/>
    </row>
    <row r="412" spans="1:4" ht="12" customHeight="1">
      <c r="A412" s="61">
        <v>2</v>
      </c>
      <c r="B412" s="14" t="s">
        <v>1305</v>
      </c>
      <c r="C412" s="484">
        <v>2019</v>
      </c>
      <c r="D412" s="85">
        <v>2756.5</v>
      </c>
    </row>
    <row r="413" spans="1:4" ht="12" customHeight="1">
      <c r="A413" s="4">
        <v>3</v>
      </c>
      <c r="B413" s="14" t="s">
        <v>1306</v>
      </c>
      <c r="C413" s="484">
        <v>2019</v>
      </c>
      <c r="D413" s="85">
        <v>9774</v>
      </c>
    </row>
    <row r="414" spans="1:4" ht="12" customHeight="1">
      <c r="A414" s="4">
        <v>4</v>
      </c>
      <c r="B414" s="14" t="s">
        <v>1307</v>
      </c>
      <c r="C414" s="484">
        <v>2019</v>
      </c>
      <c r="D414" s="85">
        <v>6750</v>
      </c>
    </row>
    <row r="415" spans="1:4" ht="12" customHeight="1">
      <c r="A415" s="4">
        <v>5</v>
      </c>
      <c r="B415" s="14" t="s">
        <v>1308</v>
      </c>
      <c r="C415" s="484">
        <v>2019</v>
      </c>
      <c r="D415" s="85">
        <v>1322</v>
      </c>
    </row>
    <row r="416" spans="1:4" ht="12" customHeight="1">
      <c r="A416" s="4">
        <v>6</v>
      </c>
      <c r="B416" s="412" t="s">
        <v>1309</v>
      </c>
      <c r="C416" s="484">
        <v>2019</v>
      </c>
      <c r="D416" s="85">
        <v>14000</v>
      </c>
    </row>
    <row r="417" spans="1:4" ht="12" customHeight="1">
      <c r="A417" s="4">
        <v>7</v>
      </c>
      <c r="B417" s="14" t="s">
        <v>1310</v>
      </c>
      <c r="C417" s="484">
        <v>2019</v>
      </c>
      <c r="D417" s="85">
        <v>3400</v>
      </c>
    </row>
    <row r="418" spans="1:4" ht="12" customHeight="1">
      <c r="A418" s="4">
        <v>8</v>
      </c>
      <c r="B418" s="412" t="s">
        <v>1311</v>
      </c>
      <c r="C418" s="484">
        <v>2020</v>
      </c>
      <c r="D418" s="85">
        <v>10980</v>
      </c>
    </row>
    <row r="419" spans="1:4" ht="12" customHeight="1">
      <c r="A419" s="4">
        <v>9</v>
      </c>
      <c r="B419" s="412" t="s">
        <v>1312</v>
      </c>
      <c r="C419" s="484">
        <v>2021</v>
      </c>
      <c r="D419" s="85">
        <v>1960.01</v>
      </c>
    </row>
    <row r="420" spans="1:4" ht="12" customHeight="1">
      <c r="A420" s="4">
        <v>10</v>
      </c>
      <c r="B420" s="14" t="s">
        <v>1313</v>
      </c>
      <c r="C420" s="484">
        <v>2021</v>
      </c>
      <c r="D420" s="85">
        <v>2245</v>
      </c>
    </row>
    <row r="421" spans="1:4" ht="12" customHeight="1">
      <c r="A421" s="4">
        <v>11</v>
      </c>
      <c r="B421" s="14" t="s">
        <v>1314</v>
      </c>
      <c r="C421" s="484">
        <v>2021</v>
      </c>
      <c r="D421" s="85">
        <v>529.99</v>
      </c>
    </row>
    <row r="422" spans="1:4" ht="12" customHeight="1">
      <c r="A422" s="4">
        <v>12</v>
      </c>
      <c r="B422" s="14" t="s">
        <v>1315</v>
      </c>
      <c r="C422" s="484">
        <v>2021</v>
      </c>
      <c r="D422" s="85">
        <v>5833.34</v>
      </c>
    </row>
    <row r="423" spans="1:4" ht="12" customHeight="1">
      <c r="A423" s="4">
        <v>13</v>
      </c>
      <c r="B423" s="14" t="s">
        <v>1315</v>
      </c>
      <c r="C423" s="484">
        <v>2021</v>
      </c>
      <c r="D423" s="85">
        <v>5833.34</v>
      </c>
    </row>
    <row r="424" spans="1:4" ht="12" customHeight="1">
      <c r="A424" s="4">
        <v>14</v>
      </c>
      <c r="B424" s="14" t="s">
        <v>1315</v>
      </c>
      <c r="C424" s="484">
        <v>2021</v>
      </c>
      <c r="D424" s="85">
        <v>5833.34</v>
      </c>
    </row>
    <row r="425" spans="1:4" ht="12" customHeight="1">
      <c r="A425" s="4">
        <v>15</v>
      </c>
      <c r="B425" s="14" t="s">
        <v>1316</v>
      </c>
      <c r="C425" s="484">
        <v>2021</v>
      </c>
      <c r="D425" s="85">
        <v>670</v>
      </c>
    </row>
    <row r="426" spans="1:4" ht="12" customHeight="1">
      <c r="A426" s="4">
        <v>16</v>
      </c>
      <c r="B426" s="14" t="s">
        <v>1316</v>
      </c>
      <c r="C426" s="484">
        <v>2021</v>
      </c>
      <c r="D426" s="85">
        <v>2150</v>
      </c>
    </row>
    <row r="427" spans="1:4" ht="12" customHeight="1">
      <c r="A427" s="4">
        <v>17</v>
      </c>
      <c r="B427" s="14" t="s">
        <v>1316</v>
      </c>
      <c r="C427" s="484">
        <v>2021</v>
      </c>
      <c r="D427" s="85">
        <v>2694.05</v>
      </c>
    </row>
    <row r="428" spans="1:4" ht="12" customHeight="1">
      <c r="A428" s="4">
        <v>18</v>
      </c>
      <c r="B428" s="14" t="s">
        <v>1316</v>
      </c>
      <c r="C428" s="484">
        <v>2021</v>
      </c>
      <c r="D428" s="85">
        <v>769</v>
      </c>
    </row>
    <row r="429" spans="1:4" ht="12" customHeight="1">
      <c r="A429" s="4">
        <v>19</v>
      </c>
      <c r="B429" s="14" t="s">
        <v>1317</v>
      </c>
      <c r="C429" s="484">
        <v>2021</v>
      </c>
      <c r="D429" s="85">
        <v>7355.75</v>
      </c>
    </row>
    <row r="430" spans="1:4" ht="12" customHeight="1">
      <c r="A430" s="4">
        <v>20</v>
      </c>
      <c r="B430" s="14" t="s">
        <v>1318</v>
      </c>
      <c r="C430" s="484">
        <v>2021</v>
      </c>
      <c r="D430" s="85">
        <v>8345</v>
      </c>
    </row>
    <row r="431" spans="1:4" ht="12" customHeight="1">
      <c r="A431" s="4">
        <v>21</v>
      </c>
      <c r="B431" s="14" t="s">
        <v>1319</v>
      </c>
      <c r="C431" s="484">
        <v>2021</v>
      </c>
      <c r="D431" s="85">
        <v>1420</v>
      </c>
    </row>
    <row r="432" spans="1:4" ht="12" customHeight="1">
      <c r="A432" s="4">
        <v>22</v>
      </c>
      <c r="B432" s="14" t="s">
        <v>1320</v>
      </c>
      <c r="C432" s="484">
        <v>2021</v>
      </c>
      <c r="D432" s="85">
        <v>529.99</v>
      </c>
    </row>
    <row r="433" spans="1:4" ht="12" customHeight="1">
      <c r="A433" s="4">
        <v>23</v>
      </c>
      <c r="B433" s="14" t="s">
        <v>1321</v>
      </c>
      <c r="C433" s="484">
        <v>2022</v>
      </c>
      <c r="D433" s="85">
        <v>6300</v>
      </c>
    </row>
    <row r="434" spans="1:4" ht="12" customHeight="1">
      <c r="A434" s="4">
        <v>24</v>
      </c>
      <c r="B434" s="14" t="s">
        <v>1321</v>
      </c>
      <c r="C434" s="484">
        <v>2022</v>
      </c>
      <c r="D434" s="85">
        <v>6300</v>
      </c>
    </row>
    <row r="435" spans="1:4" s="196" customFormat="1" ht="12" customHeight="1">
      <c r="A435" s="4">
        <v>25</v>
      </c>
      <c r="B435" s="14" t="s">
        <v>1321</v>
      </c>
      <c r="C435" s="484">
        <v>2022</v>
      </c>
      <c r="D435" s="85">
        <v>8000</v>
      </c>
    </row>
    <row r="436" spans="1:4" ht="12" customHeight="1">
      <c r="A436" s="4">
        <v>26</v>
      </c>
      <c r="B436" s="14" t="s">
        <v>1321</v>
      </c>
      <c r="C436" s="484">
        <v>2022</v>
      </c>
      <c r="D436" s="85">
        <v>8000</v>
      </c>
    </row>
    <row r="437" spans="1:4" ht="12" customHeight="1">
      <c r="A437" s="4">
        <v>27</v>
      </c>
      <c r="B437" s="14" t="s">
        <v>1322</v>
      </c>
      <c r="C437" s="484">
        <v>2022</v>
      </c>
      <c r="D437" s="85">
        <v>3257.7</v>
      </c>
    </row>
    <row r="438" spans="1:4" ht="12" customHeight="1">
      <c r="A438" s="4">
        <v>28</v>
      </c>
      <c r="B438" s="14" t="s">
        <v>1323</v>
      </c>
      <c r="C438" s="484">
        <v>2022</v>
      </c>
      <c r="D438" s="85">
        <v>2988</v>
      </c>
    </row>
    <row r="439" spans="1:4" ht="12" customHeight="1">
      <c r="A439" s="4">
        <v>29</v>
      </c>
      <c r="B439" s="14" t="s">
        <v>1324</v>
      </c>
      <c r="C439" s="484">
        <v>2023</v>
      </c>
      <c r="D439" s="85">
        <v>2988</v>
      </c>
    </row>
    <row r="440" spans="1:4" ht="12" customHeight="1">
      <c r="A440" s="4">
        <v>30</v>
      </c>
      <c r="B440" s="14" t="s">
        <v>1325</v>
      </c>
      <c r="C440" s="484">
        <v>2023</v>
      </c>
      <c r="D440" s="85">
        <v>8364</v>
      </c>
    </row>
    <row r="441" spans="1:4" ht="12" customHeight="1">
      <c r="A441" s="863" t="s">
        <v>0</v>
      </c>
      <c r="B441" s="888"/>
      <c r="C441" s="889"/>
      <c r="D441" s="225">
        <f>SUM(D411:D440)</f>
        <v>143620.91</v>
      </c>
    </row>
    <row r="442" spans="1:4" ht="12" customHeight="1">
      <c r="A442" s="859" t="s">
        <v>144</v>
      </c>
      <c r="B442" s="859"/>
      <c r="C442" s="859"/>
      <c r="D442" s="859"/>
    </row>
    <row r="443" spans="1:5" ht="12" customHeight="1">
      <c r="A443" s="4">
        <v>1</v>
      </c>
      <c r="B443" s="14" t="s">
        <v>1326</v>
      </c>
      <c r="C443" s="484">
        <v>2019</v>
      </c>
      <c r="D443" s="85">
        <v>3338.99</v>
      </c>
      <c r="E443" s="195"/>
    </row>
    <row r="444" spans="1:5" ht="12" customHeight="1">
      <c r="A444" s="4">
        <v>2</v>
      </c>
      <c r="B444" s="14" t="s">
        <v>1327</v>
      </c>
      <c r="C444" s="484">
        <v>2019</v>
      </c>
      <c r="D444" s="85">
        <v>1729.58</v>
      </c>
      <c r="E444" s="195"/>
    </row>
    <row r="445" spans="1:5" ht="12" customHeight="1">
      <c r="A445" s="4">
        <v>3</v>
      </c>
      <c r="B445" s="14" t="s">
        <v>1328</v>
      </c>
      <c r="C445" s="484">
        <v>2019</v>
      </c>
      <c r="D445" s="85">
        <v>2618</v>
      </c>
      <c r="E445" s="195"/>
    </row>
    <row r="446" spans="1:5" ht="12" customHeight="1">
      <c r="A446" s="4">
        <v>4</v>
      </c>
      <c r="B446" s="14" t="s">
        <v>1328</v>
      </c>
      <c r="C446" s="484">
        <v>2019</v>
      </c>
      <c r="D446" s="85">
        <v>2432</v>
      </c>
      <c r="E446" s="195"/>
    </row>
    <row r="447" spans="1:5" ht="12" customHeight="1">
      <c r="A447" s="4">
        <v>5</v>
      </c>
      <c r="B447" s="14" t="s">
        <v>1329</v>
      </c>
      <c r="C447" s="484">
        <v>2019</v>
      </c>
      <c r="D447" s="85">
        <v>950</v>
      </c>
      <c r="E447" s="195"/>
    </row>
    <row r="448" spans="1:5" ht="12" customHeight="1">
      <c r="A448" s="4">
        <v>6</v>
      </c>
      <c r="B448" s="14" t="s">
        <v>1330</v>
      </c>
      <c r="C448" s="484">
        <v>2019</v>
      </c>
      <c r="D448" s="85">
        <v>3630</v>
      </c>
      <c r="E448" s="195"/>
    </row>
    <row r="449" spans="1:5" ht="12" customHeight="1">
      <c r="A449" s="4">
        <v>7</v>
      </c>
      <c r="B449" s="14" t="s">
        <v>1331</v>
      </c>
      <c r="C449" s="484">
        <v>2020</v>
      </c>
      <c r="D449" s="85">
        <v>34438.77</v>
      </c>
      <c r="E449" s="195"/>
    </row>
    <row r="450" spans="1:5" ht="12" customHeight="1">
      <c r="A450" s="4">
        <v>8</v>
      </c>
      <c r="B450" s="14" t="s">
        <v>1332</v>
      </c>
      <c r="C450" s="484">
        <v>2020</v>
      </c>
      <c r="D450" s="85">
        <v>2952</v>
      </c>
      <c r="E450" s="195"/>
    </row>
    <row r="451" spans="1:5" ht="12" customHeight="1">
      <c r="A451" s="4">
        <v>9</v>
      </c>
      <c r="B451" s="14" t="s">
        <v>1333</v>
      </c>
      <c r="C451" s="484">
        <v>2020</v>
      </c>
      <c r="D451" s="85">
        <v>6000</v>
      </c>
      <c r="E451" s="195"/>
    </row>
    <row r="452" spans="1:5" ht="12" customHeight="1">
      <c r="A452" s="4">
        <v>10</v>
      </c>
      <c r="B452" s="14" t="s">
        <v>1334</v>
      </c>
      <c r="C452" s="484">
        <v>2021</v>
      </c>
      <c r="D452" s="85">
        <v>3529</v>
      </c>
      <c r="E452" s="195"/>
    </row>
    <row r="453" spans="1:5" ht="12" customHeight="1">
      <c r="A453" s="4">
        <v>11</v>
      </c>
      <c r="B453" s="14" t="s">
        <v>1335</v>
      </c>
      <c r="C453" s="484">
        <v>2019</v>
      </c>
      <c r="D453" s="85">
        <v>350</v>
      </c>
      <c r="E453" s="195"/>
    </row>
    <row r="454" spans="1:5" ht="12" customHeight="1">
      <c r="A454" s="4">
        <v>12</v>
      </c>
      <c r="B454" s="14" t="s">
        <v>1335</v>
      </c>
      <c r="C454" s="484">
        <v>2019</v>
      </c>
      <c r="D454" s="85">
        <v>349.99</v>
      </c>
      <c r="E454" s="195"/>
    </row>
    <row r="455" spans="1:5" ht="12" customHeight="1">
      <c r="A455" s="4">
        <v>13</v>
      </c>
      <c r="B455" s="14" t="s">
        <v>1336</v>
      </c>
      <c r="C455" s="484">
        <v>2019</v>
      </c>
      <c r="D455" s="85">
        <v>608</v>
      </c>
      <c r="E455" s="195"/>
    </row>
    <row r="456" spans="1:5" ht="12" customHeight="1">
      <c r="A456" s="4">
        <v>14</v>
      </c>
      <c r="B456" s="14" t="s">
        <v>1337</v>
      </c>
      <c r="C456" s="484">
        <v>2020</v>
      </c>
      <c r="D456" s="85">
        <v>2953</v>
      </c>
      <c r="E456" s="195"/>
    </row>
    <row r="457" spans="1:5" ht="12" customHeight="1">
      <c r="A457" s="4">
        <v>15</v>
      </c>
      <c r="B457" s="412" t="s">
        <v>1338</v>
      </c>
      <c r="C457" s="484">
        <v>2020</v>
      </c>
      <c r="D457" s="85">
        <v>1000</v>
      </c>
      <c r="E457" s="195"/>
    </row>
    <row r="458" spans="1:4" ht="12" customHeight="1">
      <c r="A458" s="4">
        <v>16</v>
      </c>
      <c r="B458" s="412" t="s">
        <v>1339</v>
      </c>
      <c r="C458" s="484">
        <v>2022</v>
      </c>
      <c r="D458" s="85">
        <v>2105.76</v>
      </c>
    </row>
    <row r="459" spans="1:4" ht="12" customHeight="1">
      <c r="A459" s="4">
        <v>17</v>
      </c>
      <c r="B459" s="412" t="s">
        <v>1340</v>
      </c>
      <c r="C459" s="484">
        <v>2021</v>
      </c>
      <c r="D459" s="85">
        <v>2264</v>
      </c>
    </row>
    <row r="460" spans="1:4" ht="12" customHeight="1">
      <c r="A460" s="4">
        <v>18</v>
      </c>
      <c r="B460" s="412" t="s">
        <v>1341</v>
      </c>
      <c r="C460" s="484">
        <v>2021</v>
      </c>
      <c r="D460" s="85">
        <v>3153.87</v>
      </c>
    </row>
    <row r="461" spans="1:4" ht="12" customHeight="1">
      <c r="A461" s="4">
        <v>19</v>
      </c>
      <c r="B461" s="412" t="s">
        <v>1341</v>
      </c>
      <c r="C461" s="484">
        <v>2021</v>
      </c>
      <c r="D461" s="85">
        <v>3153.87</v>
      </c>
    </row>
    <row r="462" spans="1:4" ht="12" customHeight="1">
      <c r="A462" s="4">
        <v>20</v>
      </c>
      <c r="B462" s="412" t="s">
        <v>1341</v>
      </c>
      <c r="C462" s="484">
        <v>2021</v>
      </c>
      <c r="D462" s="85">
        <v>153.87</v>
      </c>
    </row>
    <row r="463" spans="1:4" ht="12" customHeight="1">
      <c r="A463" s="4">
        <v>21</v>
      </c>
      <c r="B463" s="412" t="s">
        <v>1340</v>
      </c>
      <c r="C463" s="484">
        <v>2021</v>
      </c>
      <c r="D463" s="85">
        <v>2745.55</v>
      </c>
    </row>
    <row r="464" spans="1:4" ht="12" customHeight="1">
      <c r="A464" s="4">
        <v>22</v>
      </c>
      <c r="B464" s="412" t="s">
        <v>1342</v>
      </c>
      <c r="C464" s="484">
        <v>2021</v>
      </c>
      <c r="D464" s="85">
        <v>3050</v>
      </c>
    </row>
    <row r="465" spans="1:4" ht="12" customHeight="1">
      <c r="A465" s="4">
        <v>23</v>
      </c>
      <c r="B465" s="412" t="s">
        <v>1342</v>
      </c>
      <c r="C465" s="484">
        <v>2021</v>
      </c>
      <c r="D465" s="85">
        <v>3050</v>
      </c>
    </row>
    <row r="466" spans="1:4" ht="12" customHeight="1">
      <c r="A466" s="4">
        <v>24</v>
      </c>
      <c r="B466" s="412" t="s">
        <v>1343</v>
      </c>
      <c r="C466" s="484">
        <v>2021</v>
      </c>
      <c r="D466" s="85">
        <v>1870</v>
      </c>
    </row>
    <row r="467" spans="1:4" ht="12" customHeight="1">
      <c r="A467" s="4">
        <v>25</v>
      </c>
      <c r="B467" s="412" t="s">
        <v>1344</v>
      </c>
      <c r="C467" s="484">
        <v>2021</v>
      </c>
      <c r="D467" s="85">
        <v>2421.2</v>
      </c>
    </row>
    <row r="468" spans="1:4" ht="12" customHeight="1">
      <c r="A468" s="4">
        <v>26</v>
      </c>
      <c r="B468" s="412" t="s">
        <v>1345</v>
      </c>
      <c r="C468" s="484">
        <v>2021</v>
      </c>
      <c r="D468" s="85">
        <v>3231.12</v>
      </c>
    </row>
    <row r="469" spans="1:4" ht="12" customHeight="1">
      <c r="A469" s="4">
        <v>27</v>
      </c>
      <c r="B469" s="412" t="s">
        <v>1345</v>
      </c>
      <c r="C469" s="484">
        <v>2021</v>
      </c>
      <c r="D469" s="85">
        <v>3231.13</v>
      </c>
    </row>
    <row r="470" spans="1:4" ht="12" customHeight="1">
      <c r="A470" s="4">
        <v>28</v>
      </c>
      <c r="B470" s="412" t="s">
        <v>1341</v>
      </c>
      <c r="C470" s="484">
        <v>2021</v>
      </c>
      <c r="D470" s="85">
        <v>3149.99</v>
      </c>
    </row>
    <row r="471" spans="1:4" ht="12" customHeight="1">
      <c r="A471" s="4">
        <v>29</v>
      </c>
      <c r="B471" s="14" t="s">
        <v>1346</v>
      </c>
      <c r="C471" s="484">
        <v>2022</v>
      </c>
      <c r="D471" s="85">
        <v>2454</v>
      </c>
    </row>
    <row r="472" spans="1:4" ht="12" customHeight="1">
      <c r="A472" s="4">
        <v>30</v>
      </c>
      <c r="B472" s="14" t="s">
        <v>1347</v>
      </c>
      <c r="C472" s="484">
        <v>2022</v>
      </c>
      <c r="D472" s="85">
        <v>516.6</v>
      </c>
    </row>
    <row r="473" spans="1:4" ht="12" customHeight="1">
      <c r="A473" s="4">
        <v>31</v>
      </c>
      <c r="B473" s="14" t="s">
        <v>1348</v>
      </c>
      <c r="C473" s="484">
        <v>2022</v>
      </c>
      <c r="D473" s="85">
        <v>2776.66</v>
      </c>
    </row>
    <row r="474" spans="1:4" ht="12" customHeight="1">
      <c r="A474" s="4">
        <v>32</v>
      </c>
      <c r="B474" s="14" t="s">
        <v>1349</v>
      </c>
      <c r="C474" s="484">
        <v>2022</v>
      </c>
      <c r="D474" s="85">
        <v>2043.72</v>
      </c>
    </row>
    <row r="475" spans="1:4" ht="12" customHeight="1">
      <c r="A475" s="4">
        <v>33</v>
      </c>
      <c r="B475" s="14" t="s">
        <v>1349</v>
      </c>
      <c r="C475" s="484">
        <v>2022</v>
      </c>
      <c r="D475" s="85">
        <v>2043.72</v>
      </c>
    </row>
    <row r="476" spans="1:4" ht="12" customHeight="1">
      <c r="A476" s="4">
        <v>34</v>
      </c>
      <c r="B476" s="14" t="s">
        <v>1347</v>
      </c>
      <c r="C476" s="484">
        <v>2022</v>
      </c>
      <c r="D476" s="85">
        <v>541.2</v>
      </c>
    </row>
    <row r="477" spans="1:4" ht="12" customHeight="1">
      <c r="A477" s="4">
        <v>35</v>
      </c>
      <c r="B477" s="14" t="s">
        <v>1350</v>
      </c>
      <c r="C477" s="484">
        <v>2022</v>
      </c>
      <c r="D477" s="85">
        <v>2765</v>
      </c>
    </row>
    <row r="478" spans="1:5" ht="12" customHeight="1">
      <c r="A478" s="4">
        <v>36</v>
      </c>
      <c r="B478" s="14" t="s">
        <v>1351</v>
      </c>
      <c r="C478" s="484">
        <v>2023</v>
      </c>
      <c r="D478" s="85">
        <v>3921.99</v>
      </c>
      <c r="E478" s="892"/>
    </row>
    <row r="479" spans="1:5" ht="12" customHeight="1">
      <c r="A479" s="4">
        <v>37</v>
      </c>
      <c r="B479" s="14" t="s">
        <v>1352</v>
      </c>
      <c r="C479" s="484">
        <v>2023</v>
      </c>
      <c r="D479" s="85">
        <v>3000</v>
      </c>
      <c r="E479" s="892"/>
    </row>
    <row r="480" spans="1:4" ht="12" customHeight="1">
      <c r="A480" s="863" t="s">
        <v>0</v>
      </c>
      <c r="B480" s="888"/>
      <c r="C480" s="889"/>
      <c r="D480" s="225">
        <f>SUM(D443:D479)</f>
        <v>120522.57999999999</v>
      </c>
    </row>
    <row r="481" spans="1:4" ht="12" customHeight="1">
      <c r="A481" s="891" t="s">
        <v>145</v>
      </c>
      <c r="B481" s="891"/>
      <c r="C481" s="891"/>
      <c r="D481" s="891"/>
    </row>
    <row r="482" spans="1:4" ht="12" customHeight="1">
      <c r="A482" s="4">
        <v>1</v>
      </c>
      <c r="B482" s="14" t="s">
        <v>1353</v>
      </c>
      <c r="C482" s="484">
        <v>2020</v>
      </c>
      <c r="D482" s="85">
        <v>7195.5</v>
      </c>
    </row>
    <row r="483" spans="1:5" ht="12" customHeight="1">
      <c r="A483" s="863" t="s">
        <v>0</v>
      </c>
      <c r="B483" s="863"/>
      <c r="C483" s="864"/>
      <c r="D483" s="87">
        <f>SUM(D482:D482)</f>
        <v>7195.5</v>
      </c>
      <c r="E483" s="194"/>
    </row>
    <row r="485" spans="1:4" ht="12" customHeight="1">
      <c r="A485" s="884" t="s">
        <v>96</v>
      </c>
      <c r="B485" s="885"/>
      <c r="C485" s="885"/>
      <c r="D485" s="886"/>
    </row>
    <row r="486" spans="1:4" ht="12" customHeight="1">
      <c r="A486" s="890" t="s">
        <v>143</v>
      </c>
      <c r="B486" s="859"/>
      <c r="C486" s="859"/>
      <c r="D486" s="859"/>
    </row>
    <row r="487" spans="1:4" ht="12" customHeight="1">
      <c r="A487" s="61">
        <v>1</v>
      </c>
      <c r="B487" s="14" t="s">
        <v>1391</v>
      </c>
      <c r="C487" s="484">
        <v>2019</v>
      </c>
      <c r="D487" s="86">
        <v>342.7</v>
      </c>
    </row>
    <row r="488" spans="1:4" ht="12" customHeight="1">
      <c r="A488" s="61">
        <v>2</v>
      </c>
      <c r="B488" s="14" t="s">
        <v>1391</v>
      </c>
      <c r="C488" s="484">
        <v>2019</v>
      </c>
      <c r="D488" s="86">
        <v>342.7</v>
      </c>
    </row>
    <row r="489" spans="1:4" ht="12" customHeight="1">
      <c r="A489" s="61">
        <v>3</v>
      </c>
      <c r="B489" s="14" t="s">
        <v>1392</v>
      </c>
      <c r="C489" s="484">
        <v>2019</v>
      </c>
      <c r="D489" s="86">
        <v>1939.94</v>
      </c>
    </row>
    <row r="490" spans="1:4" ht="12" customHeight="1">
      <c r="A490" s="61">
        <v>4</v>
      </c>
      <c r="B490" s="14" t="s">
        <v>1392</v>
      </c>
      <c r="C490" s="484">
        <v>2019</v>
      </c>
      <c r="D490" s="86">
        <v>1939.94</v>
      </c>
    </row>
    <row r="491" spans="1:4" ht="12" customHeight="1">
      <c r="A491" s="61">
        <v>5</v>
      </c>
      <c r="B491" s="14" t="s">
        <v>1393</v>
      </c>
      <c r="C491" s="484">
        <v>2019</v>
      </c>
      <c r="D491" s="86">
        <v>295.2</v>
      </c>
    </row>
    <row r="492" spans="1:4" ht="12" customHeight="1">
      <c r="A492" s="61">
        <v>6</v>
      </c>
      <c r="B492" s="14" t="s">
        <v>1393</v>
      </c>
      <c r="C492" s="484">
        <v>2019</v>
      </c>
      <c r="D492" s="86">
        <v>295.2</v>
      </c>
    </row>
    <row r="493" spans="1:4" ht="12" customHeight="1">
      <c r="A493" s="61">
        <v>7</v>
      </c>
      <c r="B493" s="14" t="s">
        <v>1394</v>
      </c>
      <c r="C493" s="484">
        <v>2019</v>
      </c>
      <c r="D493" s="86">
        <v>2460</v>
      </c>
    </row>
    <row r="494" spans="1:4" ht="12" customHeight="1">
      <c r="A494" s="61">
        <v>8</v>
      </c>
      <c r="B494" s="14" t="s">
        <v>1394</v>
      </c>
      <c r="C494" s="484">
        <v>2019</v>
      </c>
      <c r="D494" s="86">
        <v>2460</v>
      </c>
    </row>
    <row r="495" spans="1:4" ht="12" customHeight="1">
      <c r="A495" s="61">
        <v>9</v>
      </c>
      <c r="B495" s="14" t="s">
        <v>1395</v>
      </c>
      <c r="C495" s="484">
        <v>2019</v>
      </c>
      <c r="D495" s="86">
        <v>307.5</v>
      </c>
    </row>
    <row r="496" spans="1:4" ht="12" customHeight="1">
      <c r="A496" s="61">
        <v>10</v>
      </c>
      <c r="B496" s="14" t="s">
        <v>1396</v>
      </c>
      <c r="C496" s="484">
        <v>2019</v>
      </c>
      <c r="D496" s="86">
        <v>1291.5</v>
      </c>
    </row>
    <row r="497" spans="1:4" ht="12" customHeight="1">
      <c r="A497" s="61">
        <v>11</v>
      </c>
      <c r="B497" s="14" t="s">
        <v>1397</v>
      </c>
      <c r="C497" s="484">
        <v>2020</v>
      </c>
      <c r="D497" s="86">
        <v>1430</v>
      </c>
    </row>
    <row r="498" spans="1:4" ht="12" customHeight="1">
      <c r="A498" s="61">
        <v>12</v>
      </c>
      <c r="B498" s="14" t="s">
        <v>1398</v>
      </c>
      <c r="C498" s="484">
        <v>2020</v>
      </c>
      <c r="D498" s="86">
        <v>12300</v>
      </c>
    </row>
    <row r="499" spans="1:4" ht="12" customHeight="1">
      <c r="A499" s="61">
        <v>13</v>
      </c>
      <c r="B499" s="14" t="s">
        <v>1399</v>
      </c>
      <c r="C499" s="484">
        <v>2021</v>
      </c>
      <c r="D499" s="86">
        <v>756.45</v>
      </c>
    </row>
    <row r="500" spans="1:4" ht="12" customHeight="1">
      <c r="A500" s="61">
        <v>14</v>
      </c>
      <c r="B500" s="14" t="s">
        <v>1399</v>
      </c>
      <c r="C500" s="484">
        <v>2021</v>
      </c>
      <c r="D500" s="86">
        <v>756.45</v>
      </c>
    </row>
    <row r="501" spans="1:4" ht="12" customHeight="1">
      <c r="A501" s="61">
        <v>15</v>
      </c>
      <c r="B501" s="14" t="s">
        <v>1400</v>
      </c>
      <c r="C501" s="484">
        <v>2021</v>
      </c>
      <c r="D501" s="86">
        <v>2949</v>
      </c>
    </row>
    <row r="502" spans="1:4" ht="12" customHeight="1">
      <c r="A502" s="61">
        <v>16</v>
      </c>
      <c r="B502" s="14" t="s">
        <v>1400</v>
      </c>
      <c r="C502" s="484">
        <v>2021</v>
      </c>
      <c r="D502" s="86">
        <v>2949</v>
      </c>
    </row>
    <row r="503" spans="1:4" ht="12" customHeight="1">
      <c r="A503" s="61">
        <v>17</v>
      </c>
      <c r="B503" s="14" t="s">
        <v>1400</v>
      </c>
      <c r="C503" s="484">
        <v>2021</v>
      </c>
      <c r="D503" s="86">
        <v>2949</v>
      </c>
    </row>
    <row r="504" spans="1:4" ht="12" customHeight="1">
      <c r="A504" s="61">
        <v>18</v>
      </c>
      <c r="B504" s="14" t="s">
        <v>1400</v>
      </c>
      <c r="C504" s="484">
        <v>2021</v>
      </c>
      <c r="D504" s="86">
        <v>3399</v>
      </c>
    </row>
    <row r="505" spans="1:4" ht="12" customHeight="1">
      <c r="A505" s="61">
        <v>19</v>
      </c>
      <c r="B505" s="14" t="s">
        <v>1400</v>
      </c>
      <c r="C505" s="484">
        <v>2021</v>
      </c>
      <c r="D505" s="86">
        <v>3399</v>
      </c>
    </row>
    <row r="506" spans="1:4" ht="12" customHeight="1">
      <c r="A506" s="61">
        <v>20</v>
      </c>
      <c r="B506" s="14" t="s">
        <v>1401</v>
      </c>
      <c r="C506" s="484">
        <v>2021</v>
      </c>
      <c r="D506" s="86">
        <v>2200</v>
      </c>
    </row>
    <row r="507" spans="1:4" ht="12" customHeight="1">
      <c r="A507" s="61">
        <v>21</v>
      </c>
      <c r="B507" s="14" t="s">
        <v>1402</v>
      </c>
      <c r="C507" s="484">
        <v>2021</v>
      </c>
      <c r="D507" s="86">
        <v>9990</v>
      </c>
    </row>
    <row r="508" spans="1:4" ht="12" customHeight="1">
      <c r="A508" s="61">
        <v>22</v>
      </c>
      <c r="B508" s="14" t="s">
        <v>1403</v>
      </c>
      <c r="C508" s="484">
        <v>2022</v>
      </c>
      <c r="D508" s="86">
        <v>2214</v>
      </c>
    </row>
    <row r="509" spans="1:4" ht="12" customHeight="1">
      <c r="A509" s="61">
        <v>23</v>
      </c>
      <c r="B509" s="14" t="s">
        <v>1404</v>
      </c>
      <c r="C509" s="484">
        <v>2022</v>
      </c>
      <c r="D509" s="85">
        <v>3319.77</v>
      </c>
    </row>
    <row r="510" spans="1:4" ht="12" customHeight="1">
      <c r="A510" s="61">
        <v>24</v>
      </c>
      <c r="B510" s="14" t="s">
        <v>1404</v>
      </c>
      <c r="C510" s="484">
        <v>2022</v>
      </c>
      <c r="D510" s="85">
        <v>3319.77</v>
      </c>
    </row>
    <row r="511" spans="1:4" ht="12" customHeight="1">
      <c r="A511" s="61">
        <v>25</v>
      </c>
      <c r="B511" s="14" t="s">
        <v>1404</v>
      </c>
      <c r="C511" s="484">
        <v>2022</v>
      </c>
      <c r="D511" s="85">
        <v>3319.77</v>
      </c>
    </row>
    <row r="512" spans="1:4" ht="12" customHeight="1">
      <c r="A512" s="61">
        <v>26</v>
      </c>
      <c r="B512" s="14" t="s">
        <v>1405</v>
      </c>
      <c r="C512" s="484">
        <v>2022</v>
      </c>
      <c r="D512" s="85">
        <v>6125.4</v>
      </c>
    </row>
    <row r="513" spans="1:4" ht="12" customHeight="1">
      <c r="A513" s="61">
        <v>27</v>
      </c>
      <c r="B513" s="14" t="s">
        <v>1399</v>
      </c>
      <c r="C513" s="484">
        <v>2022</v>
      </c>
      <c r="D513" s="85">
        <v>574.4</v>
      </c>
    </row>
    <row r="514" spans="1:4" ht="12" customHeight="1">
      <c r="A514" s="61">
        <v>28</v>
      </c>
      <c r="B514" s="14" t="s">
        <v>1399</v>
      </c>
      <c r="C514" s="484">
        <v>2022</v>
      </c>
      <c r="D514" s="85">
        <v>574.4</v>
      </c>
    </row>
    <row r="515" spans="1:4" ht="12" customHeight="1">
      <c r="A515" s="61">
        <v>29</v>
      </c>
      <c r="B515" s="14" t="s">
        <v>1399</v>
      </c>
      <c r="C515" s="484">
        <v>2022</v>
      </c>
      <c r="D515" s="85">
        <v>574.4</v>
      </c>
    </row>
    <row r="516" spans="1:4" ht="12" customHeight="1">
      <c r="A516" s="61">
        <v>30</v>
      </c>
      <c r="B516" s="14" t="s">
        <v>1404</v>
      </c>
      <c r="C516" s="484">
        <v>2023</v>
      </c>
      <c r="D516" s="85">
        <v>3319.66</v>
      </c>
    </row>
    <row r="517" spans="1:4" ht="12" customHeight="1">
      <c r="A517" s="61">
        <v>31</v>
      </c>
      <c r="B517" s="14" t="s">
        <v>1404</v>
      </c>
      <c r="C517" s="484">
        <v>2023</v>
      </c>
      <c r="D517" s="85">
        <v>3198</v>
      </c>
    </row>
    <row r="518" spans="1:4" ht="12" customHeight="1">
      <c r="A518" s="871" t="s">
        <v>0</v>
      </c>
      <c r="B518" s="871"/>
      <c r="C518" s="871"/>
      <c r="D518" s="87">
        <f>SUM(D487:D517)</f>
        <v>81292.14999999998</v>
      </c>
    </row>
    <row r="519" spans="1:4" ht="12" customHeight="1">
      <c r="A519" s="859" t="s">
        <v>144</v>
      </c>
      <c r="B519" s="859"/>
      <c r="C519" s="859"/>
      <c r="D519" s="859"/>
    </row>
    <row r="520" spans="1:4" ht="12" customHeight="1">
      <c r="A520" s="4">
        <v>1</v>
      </c>
      <c r="B520" s="14" t="s">
        <v>2369</v>
      </c>
      <c r="C520" s="484">
        <v>2020</v>
      </c>
      <c r="D520" s="86">
        <v>650185.38</v>
      </c>
    </row>
    <row r="521" spans="1:4" ht="12" customHeight="1">
      <c r="A521" s="4">
        <v>2</v>
      </c>
      <c r="B521" s="14" t="s">
        <v>1406</v>
      </c>
      <c r="C521" s="484">
        <v>2022</v>
      </c>
      <c r="D521" s="86">
        <v>18594</v>
      </c>
    </row>
    <row r="522" spans="1:4" ht="12" customHeight="1">
      <c r="A522" s="2">
        <v>3</v>
      </c>
      <c r="B522" s="1" t="s">
        <v>2368</v>
      </c>
      <c r="C522" s="2">
        <v>2023</v>
      </c>
      <c r="D522" s="111">
        <v>28339.2</v>
      </c>
    </row>
    <row r="523" spans="1:5" ht="12" customHeight="1">
      <c r="A523" s="871" t="s">
        <v>0</v>
      </c>
      <c r="B523" s="871"/>
      <c r="C523" s="871"/>
      <c r="D523" s="87">
        <f>SUM(D520:D522)</f>
        <v>697118.58</v>
      </c>
      <c r="E523" s="194"/>
    </row>
    <row r="525" spans="1:4" ht="12" customHeight="1">
      <c r="A525" s="860" t="s">
        <v>97</v>
      </c>
      <c r="B525" s="861"/>
      <c r="C525" s="861"/>
      <c r="D525" s="862"/>
    </row>
    <row r="526" spans="1:4" ht="12" customHeight="1">
      <c r="A526" s="859" t="s">
        <v>143</v>
      </c>
      <c r="B526" s="859"/>
      <c r="C526" s="859"/>
      <c r="D526" s="859"/>
    </row>
    <row r="527" spans="1:4" ht="12" customHeight="1">
      <c r="A527" s="6">
        <v>1</v>
      </c>
      <c r="B527" s="14" t="s">
        <v>1414</v>
      </c>
      <c r="C527" s="484">
        <v>2019</v>
      </c>
      <c r="D527" s="85">
        <v>5498</v>
      </c>
    </row>
    <row r="528" spans="1:4" ht="12" customHeight="1">
      <c r="A528" s="2">
        <v>2</v>
      </c>
      <c r="B528" s="14" t="s">
        <v>1415</v>
      </c>
      <c r="C528" s="484">
        <v>2019</v>
      </c>
      <c r="D528" s="85">
        <v>2879</v>
      </c>
    </row>
    <row r="529" spans="1:4" ht="12" customHeight="1">
      <c r="A529" s="6">
        <v>3</v>
      </c>
      <c r="B529" s="14" t="s">
        <v>1416</v>
      </c>
      <c r="C529" s="484">
        <v>2019</v>
      </c>
      <c r="D529" s="85">
        <v>2879</v>
      </c>
    </row>
    <row r="530" spans="1:4" ht="12" customHeight="1">
      <c r="A530" s="863" t="s">
        <v>0</v>
      </c>
      <c r="B530" s="863"/>
      <c r="C530" s="487"/>
      <c r="D530" s="87">
        <f>SUM(D527:D529)</f>
        <v>11256</v>
      </c>
    </row>
    <row r="531" spans="1:4" ht="12" customHeight="1">
      <c r="A531" s="859" t="s">
        <v>144</v>
      </c>
      <c r="B531" s="859"/>
      <c r="C531" s="859"/>
      <c r="D531" s="859"/>
    </row>
    <row r="532" spans="1:4" ht="12" customHeight="1">
      <c r="A532" s="2">
        <v>1</v>
      </c>
      <c r="B532" s="14" t="s">
        <v>1417</v>
      </c>
      <c r="C532" s="484">
        <v>2019</v>
      </c>
      <c r="D532" s="85">
        <v>449.99</v>
      </c>
    </row>
    <row r="533" spans="1:4" ht="12" customHeight="1">
      <c r="A533" s="2">
        <v>2</v>
      </c>
      <c r="B533" s="14" t="s">
        <v>1417</v>
      </c>
      <c r="C533" s="484">
        <v>2019</v>
      </c>
      <c r="D533" s="85">
        <v>449.99</v>
      </c>
    </row>
    <row r="534" spans="1:4" ht="12" customHeight="1">
      <c r="A534" s="2">
        <v>3</v>
      </c>
      <c r="B534" s="14" t="s">
        <v>1417</v>
      </c>
      <c r="C534" s="484">
        <v>2019</v>
      </c>
      <c r="D534" s="85">
        <v>449.99</v>
      </c>
    </row>
    <row r="535" spans="1:4" ht="12" customHeight="1">
      <c r="A535" s="2">
        <v>4</v>
      </c>
      <c r="B535" s="14" t="s">
        <v>1417</v>
      </c>
      <c r="C535" s="484">
        <v>2019</v>
      </c>
      <c r="D535" s="85">
        <v>449.99</v>
      </c>
    </row>
    <row r="536" spans="1:5" ht="12" customHeight="1">
      <c r="A536" s="863" t="s">
        <v>0</v>
      </c>
      <c r="B536" s="863"/>
      <c r="C536" s="487"/>
      <c r="D536" s="87">
        <f>SUM(D532:D535)</f>
        <v>1799.96</v>
      </c>
      <c r="E536" s="194"/>
    </row>
    <row r="538" spans="1:4" ht="12" customHeight="1">
      <c r="A538" s="860" t="s">
        <v>98</v>
      </c>
      <c r="B538" s="861"/>
      <c r="C538" s="861"/>
      <c r="D538" s="862"/>
    </row>
    <row r="539" spans="1:4" ht="12" customHeight="1">
      <c r="A539" s="859" t="s">
        <v>143</v>
      </c>
      <c r="B539" s="859"/>
      <c r="C539" s="859"/>
      <c r="D539" s="859"/>
    </row>
    <row r="540" spans="1:4" ht="12" customHeight="1">
      <c r="A540" s="61">
        <v>1</v>
      </c>
      <c r="B540" s="14" t="s">
        <v>1445</v>
      </c>
      <c r="C540" s="483">
        <v>2019</v>
      </c>
      <c r="D540" s="565">
        <v>1116.84</v>
      </c>
    </row>
    <row r="541" spans="1:4" ht="12" customHeight="1">
      <c r="A541" s="61">
        <v>2</v>
      </c>
      <c r="B541" s="14" t="s">
        <v>1446</v>
      </c>
      <c r="C541" s="483">
        <v>2019</v>
      </c>
      <c r="D541" s="565">
        <v>1116.84</v>
      </c>
    </row>
    <row r="542" spans="1:4" ht="12" customHeight="1">
      <c r="A542" s="61">
        <v>3</v>
      </c>
      <c r="B542" s="14" t="s">
        <v>1447</v>
      </c>
      <c r="C542" s="483">
        <v>2019</v>
      </c>
      <c r="D542" s="565">
        <v>3843.75</v>
      </c>
    </row>
    <row r="543" spans="1:4" ht="12" customHeight="1">
      <c r="A543" s="61">
        <v>4</v>
      </c>
      <c r="B543" s="14" t="s">
        <v>1448</v>
      </c>
      <c r="C543" s="483">
        <v>2019</v>
      </c>
      <c r="D543" s="565">
        <v>3843.75</v>
      </c>
    </row>
    <row r="544" spans="1:4" ht="12" customHeight="1">
      <c r="A544" s="61">
        <v>5</v>
      </c>
      <c r="B544" s="14" t="s">
        <v>1449</v>
      </c>
      <c r="C544" s="483">
        <v>2019</v>
      </c>
      <c r="D544" s="565">
        <v>3843.75</v>
      </c>
    </row>
    <row r="545" spans="1:4" ht="12" customHeight="1">
      <c r="A545" s="61">
        <v>6</v>
      </c>
      <c r="B545" s="14" t="s">
        <v>1450</v>
      </c>
      <c r="C545" s="483">
        <v>2019</v>
      </c>
      <c r="D545" s="565">
        <v>3843.75</v>
      </c>
    </row>
    <row r="546" spans="1:4" ht="12" customHeight="1">
      <c r="A546" s="61">
        <v>7</v>
      </c>
      <c r="B546" s="14" t="s">
        <v>1451</v>
      </c>
      <c r="C546" s="483">
        <v>2019</v>
      </c>
      <c r="D546" s="565">
        <v>26000</v>
      </c>
    </row>
    <row r="547" spans="1:4" ht="12" customHeight="1">
      <c r="A547" s="61">
        <v>8</v>
      </c>
      <c r="B547" s="14" t="s">
        <v>1452</v>
      </c>
      <c r="C547" s="483">
        <v>2019</v>
      </c>
      <c r="D547" s="565">
        <v>1696.17</v>
      </c>
    </row>
    <row r="548" spans="1:4" ht="12" customHeight="1">
      <c r="A548" s="61">
        <v>9</v>
      </c>
      <c r="B548" s="14" t="s">
        <v>1453</v>
      </c>
      <c r="C548" s="483">
        <v>2019</v>
      </c>
      <c r="D548" s="565">
        <v>1696.17</v>
      </c>
    </row>
    <row r="549" spans="1:4" ht="12" customHeight="1">
      <c r="A549" s="61">
        <v>10</v>
      </c>
      <c r="B549" s="14" t="s">
        <v>1454</v>
      </c>
      <c r="C549" s="483">
        <v>2019</v>
      </c>
      <c r="D549" s="565">
        <v>1696.17</v>
      </c>
    </row>
    <row r="550" spans="1:4" ht="12" customHeight="1">
      <c r="A550" s="61">
        <v>11</v>
      </c>
      <c r="B550" s="14" t="s">
        <v>1455</v>
      </c>
      <c r="C550" s="483">
        <v>2019</v>
      </c>
      <c r="D550" s="565">
        <v>1696.17</v>
      </c>
    </row>
    <row r="551" spans="1:4" ht="12" customHeight="1">
      <c r="A551" s="61">
        <v>12</v>
      </c>
      <c r="B551" s="14" t="s">
        <v>1456</v>
      </c>
      <c r="C551" s="483">
        <v>2020</v>
      </c>
      <c r="D551" s="565">
        <v>1722</v>
      </c>
    </row>
    <row r="552" spans="1:4" ht="12" customHeight="1">
      <c r="A552" s="61">
        <v>13</v>
      </c>
      <c r="B552" s="14" t="s">
        <v>1457</v>
      </c>
      <c r="C552" s="483">
        <v>2020</v>
      </c>
      <c r="D552" s="565">
        <v>1722</v>
      </c>
    </row>
    <row r="553" spans="1:4" ht="12" customHeight="1">
      <c r="A553" s="61">
        <v>14</v>
      </c>
      <c r="B553" s="14" t="s">
        <v>1458</v>
      </c>
      <c r="C553" s="483">
        <v>2020</v>
      </c>
      <c r="D553" s="565">
        <v>3321</v>
      </c>
    </row>
    <row r="554" spans="1:4" ht="12" customHeight="1">
      <c r="A554" s="61">
        <v>15</v>
      </c>
      <c r="B554" s="14" t="s">
        <v>1459</v>
      </c>
      <c r="C554" s="483">
        <v>2020</v>
      </c>
      <c r="D554" s="565">
        <v>3321</v>
      </c>
    </row>
    <row r="555" spans="1:4" ht="12" customHeight="1">
      <c r="A555" s="61">
        <v>16</v>
      </c>
      <c r="B555" s="14" t="s">
        <v>1460</v>
      </c>
      <c r="C555" s="484">
        <v>2020</v>
      </c>
      <c r="D555" s="85">
        <v>335</v>
      </c>
    </row>
    <row r="556" spans="1:4" ht="12" customHeight="1">
      <c r="A556" s="61">
        <v>17</v>
      </c>
      <c r="B556" s="14" t="s">
        <v>1461</v>
      </c>
      <c r="C556" s="483">
        <v>2020</v>
      </c>
      <c r="D556" s="565">
        <v>700</v>
      </c>
    </row>
    <row r="557" spans="1:4" ht="12" customHeight="1">
      <c r="A557" s="61">
        <v>18</v>
      </c>
      <c r="B557" s="14" t="s">
        <v>1462</v>
      </c>
      <c r="C557" s="483">
        <v>2020</v>
      </c>
      <c r="D557" s="565">
        <v>2770</v>
      </c>
    </row>
    <row r="558" spans="1:4" ht="12" customHeight="1">
      <c r="A558" s="61">
        <v>19</v>
      </c>
      <c r="B558" s="14" t="s">
        <v>1463</v>
      </c>
      <c r="C558" s="483">
        <v>2020</v>
      </c>
      <c r="D558" s="565">
        <v>551.08</v>
      </c>
    </row>
    <row r="559" spans="1:4" ht="12" customHeight="1">
      <c r="A559" s="61">
        <v>20</v>
      </c>
      <c r="B559" s="14" t="s">
        <v>1464</v>
      </c>
      <c r="C559" s="483">
        <v>2020</v>
      </c>
      <c r="D559" s="565">
        <v>551.07</v>
      </c>
    </row>
    <row r="560" spans="1:4" ht="12" customHeight="1">
      <c r="A560" s="61">
        <v>21</v>
      </c>
      <c r="B560" s="14" t="s">
        <v>1465</v>
      </c>
      <c r="C560" s="484">
        <v>2021</v>
      </c>
      <c r="D560" s="85">
        <v>6490</v>
      </c>
    </row>
    <row r="561" spans="1:4" ht="12" customHeight="1">
      <c r="A561" s="61">
        <v>22</v>
      </c>
      <c r="B561" s="14" t="s">
        <v>1466</v>
      </c>
      <c r="C561" s="483">
        <v>2021</v>
      </c>
      <c r="D561" s="565">
        <v>1799</v>
      </c>
    </row>
    <row r="562" spans="1:4" ht="12" customHeight="1">
      <c r="A562" s="61">
        <v>23</v>
      </c>
      <c r="B562" s="14" t="s">
        <v>1467</v>
      </c>
      <c r="C562" s="483">
        <v>2021</v>
      </c>
      <c r="D562" s="565">
        <v>6051.6</v>
      </c>
    </row>
    <row r="563" spans="1:4" ht="12" customHeight="1">
      <c r="A563" s="61">
        <v>24</v>
      </c>
      <c r="B563" s="14" t="s">
        <v>1468</v>
      </c>
      <c r="C563" s="483">
        <v>2021</v>
      </c>
      <c r="D563" s="565">
        <v>6051.6</v>
      </c>
    </row>
    <row r="564" spans="1:4" ht="12" customHeight="1">
      <c r="A564" s="61">
        <v>25</v>
      </c>
      <c r="B564" s="14" t="s">
        <v>1469</v>
      </c>
      <c r="C564" s="483">
        <v>2021</v>
      </c>
      <c r="D564" s="565">
        <v>6051.6</v>
      </c>
    </row>
    <row r="565" spans="1:4" ht="12" customHeight="1">
      <c r="A565" s="61">
        <v>26</v>
      </c>
      <c r="B565" s="14" t="s">
        <v>1470</v>
      </c>
      <c r="C565" s="488">
        <v>2021</v>
      </c>
      <c r="D565" s="565">
        <v>6051.6</v>
      </c>
    </row>
    <row r="566" spans="1:4" ht="12" customHeight="1">
      <c r="A566" s="61">
        <v>27</v>
      </c>
      <c r="B566" s="14" t="s">
        <v>1471</v>
      </c>
      <c r="C566" s="483">
        <v>2021</v>
      </c>
      <c r="D566" s="565">
        <v>15375</v>
      </c>
    </row>
    <row r="567" spans="1:4" ht="12" customHeight="1">
      <c r="A567" s="61">
        <v>28</v>
      </c>
      <c r="B567" s="14" t="s">
        <v>1472</v>
      </c>
      <c r="C567" s="483">
        <v>2021</v>
      </c>
      <c r="D567" s="565">
        <v>2150</v>
      </c>
    </row>
    <row r="568" spans="1:4" ht="12" customHeight="1">
      <c r="A568" s="61">
        <v>29</v>
      </c>
      <c r="B568" s="14" t="s">
        <v>1473</v>
      </c>
      <c r="C568" s="483">
        <v>2021</v>
      </c>
      <c r="D568" s="565">
        <v>6396</v>
      </c>
    </row>
    <row r="569" spans="1:4" ht="12" customHeight="1">
      <c r="A569" s="61">
        <v>30</v>
      </c>
      <c r="B569" s="14" t="s">
        <v>1474</v>
      </c>
      <c r="C569" s="483">
        <v>2022</v>
      </c>
      <c r="D569" s="565">
        <v>54255.3</v>
      </c>
    </row>
    <row r="570" spans="1:4" ht="12" customHeight="1">
      <c r="A570" s="61">
        <v>31</v>
      </c>
      <c r="B570" s="14" t="s">
        <v>1475</v>
      </c>
      <c r="C570" s="483">
        <v>2022</v>
      </c>
      <c r="D570" s="565">
        <v>49753.5</v>
      </c>
    </row>
    <row r="571" spans="1:4" ht="12" customHeight="1">
      <c r="A571" s="61">
        <v>32</v>
      </c>
      <c r="B571" s="14" t="s">
        <v>1476</v>
      </c>
      <c r="C571" s="483">
        <v>2022</v>
      </c>
      <c r="D571" s="565">
        <v>5648</v>
      </c>
    </row>
    <row r="572" spans="1:4" ht="12" customHeight="1">
      <c r="A572" s="61">
        <v>33</v>
      </c>
      <c r="B572" s="14" t="s">
        <v>1477</v>
      </c>
      <c r="C572" s="483">
        <v>2022</v>
      </c>
      <c r="D572" s="565">
        <v>5648</v>
      </c>
    </row>
    <row r="573" spans="1:4" ht="12" customHeight="1">
      <c r="A573" s="61">
        <v>34</v>
      </c>
      <c r="B573" s="14" t="s">
        <v>1478</v>
      </c>
      <c r="C573" s="483">
        <v>2022</v>
      </c>
      <c r="D573" s="565">
        <v>5648</v>
      </c>
    </row>
    <row r="574" spans="1:4" ht="12" customHeight="1">
      <c r="A574" s="61">
        <v>35</v>
      </c>
      <c r="B574" s="14" t="s">
        <v>1479</v>
      </c>
      <c r="C574" s="483">
        <v>2022</v>
      </c>
      <c r="D574" s="565">
        <v>5578.05</v>
      </c>
    </row>
    <row r="575" spans="1:4" ht="12" customHeight="1">
      <c r="A575" s="61">
        <v>36</v>
      </c>
      <c r="B575" s="14" t="s">
        <v>1480</v>
      </c>
      <c r="C575" s="483">
        <v>2022</v>
      </c>
      <c r="D575" s="565">
        <v>6720.72</v>
      </c>
    </row>
    <row r="576" spans="1:4" ht="12" customHeight="1">
      <c r="A576" s="61">
        <v>37</v>
      </c>
      <c r="B576" s="14" t="s">
        <v>1481</v>
      </c>
      <c r="C576" s="483">
        <v>2022</v>
      </c>
      <c r="D576" s="565">
        <v>6720.72</v>
      </c>
    </row>
    <row r="577" spans="1:4" ht="12" customHeight="1">
      <c r="A577" s="61">
        <v>38</v>
      </c>
      <c r="B577" s="14" t="s">
        <v>1482</v>
      </c>
      <c r="C577" s="483">
        <v>2022</v>
      </c>
      <c r="D577" s="565">
        <v>6720.72</v>
      </c>
    </row>
    <row r="578" spans="1:4" ht="12" customHeight="1">
      <c r="A578" s="61">
        <v>39</v>
      </c>
      <c r="B578" s="14" t="s">
        <v>1483</v>
      </c>
      <c r="C578" s="483">
        <v>2022</v>
      </c>
      <c r="D578" s="565">
        <v>6720.72</v>
      </c>
    </row>
    <row r="579" spans="1:4" ht="12" customHeight="1">
      <c r="A579" s="61">
        <v>40</v>
      </c>
      <c r="B579" s="14" t="s">
        <v>1484</v>
      </c>
      <c r="C579" s="483">
        <v>2022</v>
      </c>
      <c r="D579" s="565">
        <v>6720.72</v>
      </c>
    </row>
    <row r="580" spans="1:4" ht="12" customHeight="1">
      <c r="A580" s="61">
        <v>41</v>
      </c>
      <c r="B580" s="14" t="s">
        <v>1485</v>
      </c>
      <c r="C580" s="483">
        <v>2023</v>
      </c>
      <c r="D580" s="565">
        <v>3172.17</v>
      </c>
    </row>
    <row r="581" spans="1:4" ht="12" customHeight="1">
      <c r="A581" s="300">
        <v>42</v>
      </c>
      <c r="B581" s="14" t="s">
        <v>1486</v>
      </c>
      <c r="C581" s="483">
        <v>2023</v>
      </c>
      <c r="D581" s="565">
        <v>3172.17</v>
      </c>
    </row>
    <row r="582" spans="1:5" ht="12" customHeight="1">
      <c r="A582" s="863" t="s">
        <v>0</v>
      </c>
      <c r="B582" s="863"/>
      <c r="C582" s="864"/>
      <c r="D582" s="87">
        <f>SUM(D540:D581)</f>
        <v>288281.6999999999</v>
      </c>
      <c r="E582" s="233"/>
    </row>
    <row r="583" spans="1:4" ht="12" customHeight="1">
      <c r="A583" s="872" t="s">
        <v>144</v>
      </c>
      <c r="B583" s="873"/>
      <c r="C583" s="873"/>
      <c r="D583" s="874"/>
    </row>
    <row r="584" spans="1:4" ht="12" customHeight="1">
      <c r="A584" s="61">
        <v>1</v>
      </c>
      <c r="B584" s="62" t="s">
        <v>1487</v>
      </c>
      <c r="C584" s="485">
        <v>2019</v>
      </c>
      <c r="D584" s="566">
        <v>499</v>
      </c>
    </row>
    <row r="585" spans="1:4" ht="12" customHeight="1">
      <c r="A585" s="4">
        <v>2</v>
      </c>
      <c r="B585" s="14" t="s">
        <v>1488</v>
      </c>
      <c r="C585" s="483">
        <v>2019</v>
      </c>
      <c r="D585" s="565">
        <v>499</v>
      </c>
    </row>
    <row r="586" spans="1:4" ht="12" customHeight="1">
      <c r="A586" s="4">
        <v>3</v>
      </c>
      <c r="B586" s="14" t="s">
        <v>1489</v>
      </c>
      <c r="C586" s="483">
        <v>2019</v>
      </c>
      <c r="D586" s="565">
        <v>499</v>
      </c>
    </row>
    <row r="587" spans="1:4" ht="12" customHeight="1">
      <c r="A587" s="4">
        <v>4</v>
      </c>
      <c r="B587" s="14" t="s">
        <v>1490</v>
      </c>
      <c r="C587" s="483">
        <v>2019</v>
      </c>
      <c r="D587" s="565">
        <v>499</v>
      </c>
    </row>
    <row r="588" spans="1:4" ht="12" customHeight="1">
      <c r="A588" s="4">
        <v>5</v>
      </c>
      <c r="B588" s="14" t="s">
        <v>1491</v>
      </c>
      <c r="C588" s="483">
        <v>2019</v>
      </c>
      <c r="D588" s="565">
        <v>499</v>
      </c>
    </row>
    <row r="589" spans="1:4" ht="12" customHeight="1">
      <c r="A589" s="4">
        <v>6</v>
      </c>
      <c r="B589" s="14" t="s">
        <v>1492</v>
      </c>
      <c r="C589" s="483">
        <v>2019</v>
      </c>
      <c r="D589" s="565">
        <v>499</v>
      </c>
    </row>
    <row r="590" spans="1:4" ht="12" customHeight="1">
      <c r="A590" s="4">
        <v>7</v>
      </c>
      <c r="B590" s="14" t="s">
        <v>1493</v>
      </c>
      <c r="C590" s="484">
        <v>2020</v>
      </c>
      <c r="D590" s="85">
        <v>5621</v>
      </c>
    </row>
    <row r="591" spans="1:4" ht="12" customHeight="1">
      <c r="A591" s="4">
        <v>8</v>
      </c>
      <c r="B591" s="14" t="s">
        <v>1494</v>
      </c>
      <c r="C591" s="484">
        <v>2020</v>
      </c>
      <c r="D591" s="85">
        <v>5621</v>
      </c>
    </row>
    <row r="592" spans="1:4" ht="12" customHeight="1">
      <c r="A592" s="4">
        <v>9</v>
      </c>
      <c r="B592" s="14" t="s">
        <v>1495</v>
      </c>
      <c r="C592" s="484">
        <v>2021</v>
      </c>
      <c r="D592" s="85">
        <v>5233.65</v>
      </c>
    </row>
    <row r="593" spans="1:4" ht="12" customHeight="1">
      <c r="A593" s="4">
        <v>10</v>
      </c>
      <c r="B593" s="14" t="s">
        <v>1496</v>
      </c>
      <c r="C593" s="484">
        <v>2021</v>
      </c>
      <c r="D593" s="85">
        <v>5233.65</v>
      </c>
    </row>
    <row r="594" spans="1:4" ht="12" customHeight="1">
      <c r="A594" s="4">
        <v>11</v>
      </c>
      <c r="B594" s="14" t="s">
        <v>1497</v>
      </c>
      <c r="C594" s="483">
        <v>2021</v>
      </c>
      <c r="D594" s="565">
        <v>8975</v>
      </c>
    </row>
    <row r="595" spans="1:4" ht="12" customHeight="1">
      <c r="A595" s="4">
        <v>12</v>
      </c>
      <c r="B595" s="14" t="s">
        <v>1498</v>
      </c>
      <c r="C595" s="483">
        <v>2021</v>
      </c>
      <c r="D595" s="565">
        <v>1850</v>
      </c>
    </row>
    <row r="596" spans="1:4" ht="12" customHeight="1">
      <c r="A596" s="4">
        <v>13</v>
      </c>
      <c r="B596" s="14" t="s">
        <v>1499</v>
      </c>
      <c r="C596" s="483">
        <v>2021</v>
      </c>
      <c r="D596" s="565">
        <v>5750</v>
      </c>
    </row>
    <row r="597" spans="1:4" ht="12" customHeight="1">
      <c r="A597" s="4">
        <v>14</v>
      </c>
      <c r="B597" s="14" t="s">
        <v>1500</v>
      </c>
      <c r="C597" s="483">
        <v>2022</v>
      </c>
      <c r="D597" s="565">
        <v>1250</v>
      </c>
    </row>
    <row r="598" spans="1:4" ht="12" customHeight="1">
      <c r="A598" s="4">
        <v>15</v>
      </c>
      <c r="B598" s="14" t="s">
        <v>1501</v>
      </c>
      <c r="C598" s="483">
        <v>2022</v>
      </c>
      <c r="D598" s="565">
        <v>1250</v>
      </c>
    </row>
    <row r="599" spans="1:4" ht="12" customHeight="1">
      <c r="A599" s="4">
        <v>16</v>
      </c>
      <c r="B599" s="14" t="s">
        <v>1502</v>
      </c>
      <c r="C599" s="483">
        <v>2022</v>
      </c>
      <c r="D599" s="565">
        <v>6205.35</v>
      </c>
    </row>
    <row r="600" spans="1:5" ht="12" customHeight="1">
      <c r="A600" s="863" t="s">
        <v>0</v>
      </c>
      <c r="B600" s="863"/>
      <c r="C600" s="864"/>
      <c r="D600" s="87">
        <f>SUM(D584:D599)</f>
        <v>49983.65</v>
      </c>
      <c r="E600" s="194"/>
    </row>
    <row r="601" spans="1:4" ht="12" customHeight="1">
      <c r="A601" s="891" t="s">
        <v>145</v>
      </c>
      <c r="B601" s="891"/>
      <c r="C601" s="891"/>
      <c r="D601" s="891"/>
    </row>
    <row r="602" spans="1:4" ht="12" customHeight="1">
      <c r="A602" s="61">
        <v>1</v>
      </c>
      <c r="B602" s="62" t="s">
        <v>1503</v>
      </c>
      <c r="C602" s="485">
        <v>2022</v>
      </c>
      <c r="D602" s="436">
        <v>1906.5</v>
      </c>
    </row>
    <row r="603" spans="1:4" ht="12" customHeight="1">
      <c r="A603" s="4">
        <v>2</v>
      </c>
      <c r="B603" s="14" t="s">
        <v>1504</v>
      </c>
      <c r="C603" s="483">
        <v>2022</v>
      </c>
      <c r="D603" s="565">
        <v>6838.8</v>
      </c>
    </row>
    <row r="604" spans="1:5" ht="12" customHeight="1">
      <c r="A604" s="863" t="s">
        <v>0</v>
      </c>
      <c r="B604" s="863"/>
      <c r="C604" s="864"/>
      <c r="D604" s="87">
        <f>SUM(D602:D603)</f>
        <v>8745.3</v>
      </c>
      <c r="E604" s="194"/>
    </row>
    <row r="605" spans="1:5" s="192" customFormat="1" ht="12" customHeight="1">
      <c r="A605" s="193"/>
      <c r="B605" s="93"/>
      <c r="C605" s="489"/>
      <c r="D605" s="89"/>
      <c r="E605" s="198"/>
    </row>
    <row r="606" spans="1:4" ht="12" customHeight="1">
      <c r="A606" s="860" t="s">
        <v>74</v>
      </c>
      <c r="B606" s="861"/>
      <c r="C606" s="861"/>
      <c r="D606" s="862"/>
    </row>
    <row r="607" spans="1:4" ht="12" customHeight="1">
      <c r="A607" s="859" t="s">
        <v>143</v>
      </c>
      <c r="B607" s="859"/>
      <c r="C607" s="859"/>
      <c r="D607" s="859"/>
    </row>
    <row r="608" spans="1:4" ht="12" customHeight="1">
      <c r="A608" s="4">
        <v>1</v>
      </c>
      <c r="B608" s="14" t="s">
        <v>1512</v>
      </c>
      <c r="C608" s="484">
        <v>2019</v>
      </c>
      <c r="D608" s="85">
        <v>1316.1</v>
      </c>
    </row>
    <row r="609" spans="1:4" ht="12" customHeight="1">
      <c r="A609" s="4">
        <v>2</v>
      </c>
      <c r="B609" s="14" t="s">
        <v>1257</v>
      </c>
      <c r="C609" s="484">
        <v>2019</v>
      </c>
      <c r="D609" s="85">
        <v>3235</v>
      </c>
    </row>
    <row r="610" spans="1:4" ht="12" customHeight="1">
      <c r="A610" s="4">
        <v>3</v>
      </c>
      <c r="B610" s="14" t="s">
        <v>1513</v>
      </c>
      <c r="C610" s="484">
        <v>2020</v>
      </c>
      <c r="D610" s="85">
        <v>799</v>
      </c>
    </row>
    <row r="611" spans="1:4" ht="12" customHeight="1">
      <c r="A611" s="4">
        <v>4</v>
      </c>
      <c r="B611" s="14" t="s">
        <v>1514</v>
      </c>
      <c r="C611" s="484">
        <v>2020</v>
      </c>
      <c r="D611" s="85">
        <v>6531.3</v>
      </c>
    </row>
    <row r="612" spans="1:4" ht="12" customHeight="1">
      <c r="A612" s="4">
        <v>5</v>
      </c>
      <c r="B612" s="397" t="s">
        <v>1515</v>
      </c>
      <c r="C612" s="483">
        <v>2020</v>
      </c>
      <c r="D612" s="565">
        <v>1200</v>
      </c>
    </row>
    <row r="613" spans="1:4" ht="12" customHeight="1">
      <c r="A613" s="4">
        <v>6</v>
      </c>
      <c r="B613" s="397" t="s">
        <v>1515</v>
      </c>
      <c r="C613" s="483">
        <v>2020</v>
      </c>
      <c r="D613" s="565">
        <v>1200</v>
      </c>
    </row>
    <row r="614" spans="1:4" ht="12" customHeight="1">
      <c r="A614" s="863" t="s">
        <v>0</v>
      </c>
      <c r="B614" s="863"/>
      <c r="C614" s="864"/>
      <c r="D614" s="87">
        <f>SUM(D608:D613)</f>
        <v>14281.400000000001</v>
      </c>
    </row>
    <row r="615" spans="1:4" ht="12" customHeight="1">
      <c r="A615" s="859" t="s">
        <v>144</v>
      </c>
      <c r="B615" s="859"/>
      <c r="C615" s="859"/>
      <c r="D615" s="859"/>
    </row>
    <row r="616" spans="1:4" ht="12" customHeight="1">
      <c r="A616" s="2">
        <v>1</v>
      </c>
      <c r="B616" s="14" t="s">
        <v>1516</v>
      </c>
      <c r="C616" s="484">
        <v>2020</v>
      </c>
      <c r="D616" s="85">
        <v>4798.01</v>
      </c>
    </row>
    <row r="617" spans="1:4" ht="12" customHeight="1">
      <c r="A617" s="2">
        <v>2</v>
      </c>
      <c r="B617" s="14" t="s">
        <v>1517</v>
      </c>
      <c r="C617" s="484">
        <v>2020</v>
      </c>
      <c r="D617" s="85">
        <v>4600.08</v>
      </c>
    </row>
    <row r="618" spans="1:4" ht="12" customHeight="1">
      <c r="A618" s="2">
        <v>3</v>
      </c>
      <c r="B618" s="14" t="s">
        <v>1517</v>
      </c>
      <c r="C618" s="484">
        <v>2020</v>
      </c>
      <c r="D618" s="85">
        <v>4600.08</v>
      </c>
    </row>
    <row r="619" spans="1:4" ht="12" customHeight="1">
      <c r="A619" s="2">
        <v>4</v>
      </c>
      <c r="B619" s="14" t="s">
        <v>1517</v>
      </c>
      <c r="C619" s="484">
        <v>2020</v>
      </c>
      <c r="D619" s="85">
        <v>4600.07</v>
      </c>
    </row>
    <row r="620" spans="1:4" ht="12" customHeight="1">
      <c r="A620" s="2">
        <v>5</v>
      </c>
      <c r="B620" s="14" t="s">
        <v>1518</v>
      </c>
      <c r="C620" s="484">
        <v>2022</v>
      </c>
      <c r="D620" s="85">
        <v>2819</v>
      </c>
    </row>
    <row r="621" spans="1:4" ht="12" customHeight="1">
      <c r="A621" s="863" t="s">
        <v>0</v>
      </c>
      <c r="B621" s="863"/>
      <c r="C621" s="864"/>
      <c r="D621" s="87">
        <f>SUM(D616:D620)</f>
        <v>21417.239999999998</v>
      </c>
    </row>
    <row r="623" spans="1:4" ht="12" customHeight="1">
      <c r="A623" s="860" t="s">
        <v>106</v>
      </c>
      <c r="B623" s="861"/>
      <c r="C623" s="861"/>
      <c r="D623" s="862"/>
    </row>
    <row r="624" spans="1:4" ht="12" customHeight="1">
      <c r="A624" s="859" t="s">
        <v>143</v>
      </c>
      <c r="B624" s="859"/>
      <c r="C624" s="859"/>
      <c r="D624" s="859"/>
    </row>
    <row r="625" spans="1:4" ht="12" customHeight="1">
      <c r="A625" s="61">
        <v>1</v>
      </c>
      <c r="B625" s="62" t="s">
        <v>1524</v>
      </c>
      <c r="C625" s="485">
        <v>2019</v>
      </c>
      <c r="D625" s="436">
        <v>1001.22</v>
      </c>
    </row>
    <row r="626" spans="1:4" ht="12" customHeight="1">
      <c r="A626" s="61">
        <v>2</v>
      </c>
      <c r="B626" s="62" t="s">
        <v>1525</v>
      </c>
      <c r="C626" s="485">
        <v>2019</v>
      </c>
      <c r="D626" s="436">
        <v>552.3</v>
      </c>
    </row>
    <row r="627" spans="1:4" ht="12" customHeight="1">
      <c r="A627" s="4">
        <v>3</v>
      </c>
      <c r="B627" s="14" t="s">
        <v>1526</v>
      </c>
      <c r="C627" s="484">
        <v>2020</v>
      </c>
      <c r="D627" s="85">
        <v>2789.96</v>
      </c>
    </row>
    <row r="628" spans="1:4" ht="12" customHeight="1">
      <c r="A628" s="61">
        <v>4</v>
      </c>
      <c r="B628" s="14" t="s">
        <v>1527</v>
      </c>
      <c r="C628" s="484">
        <v>2021</v>
      </c>
      <c r="D628" s="85">
        <v>5522.7</v>
      </c>
    </row>
    <row r="629" spans="1:4" ht="12" customHeight="1">
      <c r="A629" s="61">
        <v>5</v>
      </c>
      <c r="B629" s="14" t="s">
        <v>1528</v>
      </c>
      <c r="C629" s="484">
        <v>2022</v>
      </c>
      <c r="D629" s="85">
        <v>7835.1</v>
      </c>
    </row>
    <row r="630" spans="1:4" ht="12" customHeight="1">
      <c r="A630" s="863" t="s">
        <v>0</v>
      </c>
      <c r="B630" s="863"/>
      <c r="C630" s="864"/>
      <c r="D630" s="87">
        <f>SUM(D625:D629)</f>
        <v>17701.28</v>
      </c>
    </row>
    <row r="631" spans="1:4" ht="12" customHeight="1">
      <c r="A631" s="859" t="s">
        <v>144</v>
      </c>
      <c r="B631" s="859"/>
      <c r="C631" s="859"/>
      <c r="D631" s="859"/>
    </row>
    <row r="632" spans="1:4" ht="12" customHeight="1">
      <c r="A632" s="4">
        <v>1</v>
      </c>
      <c r="B632" s="14" t="s">
        <v>1529</v>
      </c>
      <c r="C632" s="484">
        <v>2021</v>
      </c>
      <c r="D632" s="85">
        <v>3200</v>
      </c>
    </row>
    <row r="633" spans="1:4" ht="12" customHeight="1">
      <c r="A633" s="4">
        <v>2</v>
      </c>
      <c r="B633" s="14" t="s">
        <v>1529</v>
      </c>
      <c r="C633" s="484">
        <v>2021</v>
      </c>
      <c r="D633" s="85">
        <v>3199.99</v>
      </c>
    </row>
    <row r="634" spans="1:4" ht="12" customHeight="1">
      <c r="A634" s="4">
        <v>3</v>
      </c>
      <c r="B634" s="14" t="s">
        <v>1530</v>
      </c>
      <c r="C634" s="484">
        <v>2022</v>
      </c>
      <c r="D634" s="85">
        <v>2998.99</v>
      </c>
    </row>
    <row r="635" spans="1:4" ht="12" customHeight="1">
      <c r="A635" s="863" t="s">
        <v>0</v>
      </c>
      <c r="B635" s="863"/>
      <c r="C635" s="864"/>
      <c r="D635" s="87">
        <f>SUM(D632:D634)</f>
        <v>9398.98</v>
      </c>
    </row>
    <row r="637" spans="1:4" ht="12" customHeight="1">
      <c r="A637" s="860" t="s">
        <v>588</v>
      </c>
      <c r="B637" s="861"/>
      <c r="C637" s="861"/>
      <c r="D637" s="862"/>
    </row>
    <row r="638" spans="1:4" ht="12" customHeight="1">
      <c r="A638" s="883" t="s">
        <v>143</v>
      </c>
      <c r="B638" s="883"/>
      <c r="C638" s="883"/>
      <c r="D638" s="883"/>
    </row>
    <row r="639" spans="1:4" ht="12" customHeight="1">
      <c r="A639" s="4">
        <v>1</v>
      </c>
      <c r="B639" s="14" t="s">
        <v>1696</v>
      </c>
      <c r="C639" s="484">
        <v>2019</v>
      </c>
      <c r="D639" s="85">
        <v>4674</v>
      </c>
    </row>
    <row r="640" spans="1:4" ht="12" customHeight="1">
      <c r="A640" s="4">
        <v>2</v>
      </c>
      <c r="B640" s="14" t="s">
        <v>1697</v>
      </c>
      <c r="C640" s="484">
        <v>2019</v>
      </c>
      <c r="D640" s="85">
        <v>4674</v>
      </c>
    </row>
    <row r="641" spans="1:4" ht="12" customHeight="1">
      <c r="A641" s="4">
        <v>3</v>
      </c>
      <c r="B641" s="14" t="s">
        <v>1698</v>
      </c>
      <c r="C641" s="484">
        <v>2019</v>
      </c>
      <c r="D641" s="85">
        <v>7011</v>
      </c>
    </row>
    <row r="642" spans="1:4" ht="12" customHeight="1">
      <c r="A642" s="4">
        <v>4</v>
      </c>
      <c r="B642" s="14" t="s">
        <v>1699</v>
      </c>
      <c r="C642" s="484">
        <v>2019</v>
      </c>
      <c r="D642" s="85">
        <v>5248</v>
      </c>
    </row>
    <row r="643" spans="1:4" ht="12" customHeight="1">
      <c r="A643" s="4">
        <v>5</v>
      </c>
      <c r="B643" s="14" t="s">
        <v>1559</v>
      </c>
      <c r="C643" s="484">
        <v>2019</v>
      </c>
      <c r="D643" s="85">
        <v>2790</v>
      </c>
    </row>
    <row r="644" spans="1:4" ht="12" customHeight="1">
      <c r="A644" s="4">
        <v>6</v>
      </c>
      <c r="B644" s="14" t="s">
        <v>1701</v>
      </c>
      <c r="C644" s="484">
        <v>2019</v>
      </c>
      <c r="D644" s="85">
        <v>3936</v>
      </c>
    </row>
    <row r="645" spans="1:4" ht="12" customHeight="1">
      <c r="A645" s="4">
        <v>7</v>
      </c>
      <c r="B645" s="14" t="s">
        <v>1702</v>
      </c>
      <c r="C645" s="484">
        <v>2020</v>
      </c>
      <c r="D645" s="85">
        <v>7626</v>
      </c>
    </row>
    <row r="646" spans="1:4" ht="12" customHeight="1">
      <c r="A646" s="4">
        <v>8</v>
      </c>
      <c r="B646" s="14" t="s">
        <v>1703</v>
      </c>
      <c r="C646" s="484">
        <v>2020</v>
      </c>
      <c r="D646" s="85">
        <v>2899</v>
      </c>
    </row>
    <row r="647" spans="1:4" ht="12" customHeight="1">
      <c r="A647" s="4">
        <v>9</v>
      </c>
      <c r="B647" s="14" t="s">
        <v>1704</v>
      </c>
      <c r="C647" s="484">
        <v>2020</v>
      </c>
      <c r="D647" s="85">
        <v>820</v>
      </c>
    </row>
    <row r="648" spans="1:4" ht="12" customHeight="1">
      <c r="A648" s="4">
        <v>10</v>
      </c>
      <c r="B648" s="14" t="s">
        <v>1705</v>
      </c>
      <c r="C648" s="484">
        <v>2020</v>
      </c>
      <c r="D648" s="565">
        <v>3899</v>
      </c>
    </row>
    <row r="649" spans="1:4" ht="12" customHeight="1">
      <c r="A649" s="4">
        <v>11</v>
      </c>
      <c r="B649" s="14" t="s">
        <v>1706</v>
      </c>
      <c r="C649" s="484">
        <v>2020</v>
      </c>
      <c r="D649" s="565">
        <v>3199</v>
      </c>
    </row>
    <row r="650" spans="1:4" ht="12" customHeight="1">
      <c r="A650" s="4">
        <v>12</v>
      </c>
      <c r="B650" s="14" t="s">
        <v>1707</v>
      </c>
      <c r="C650" s="484">
        <v>2020</v>
      </c>
      <c r="D650" s="85">
        <v>799</v>
      </c>
    </row>
    <row r="651" spans="1:4" ht="12" customHeight="1">
      <c r="A651" s="4">
        <v>13</v>
      </c>
      <c r="B651" s="14" t="s">
        <v>1708</v>
      </c>
      <c r="C651" s="484">
        <v>2020</v>
      </c>
      <c r="D651" s="565">
        <v>1549</v>
      </c>
    </row>
    <row r="652" spans="1:4" ht="12" customHeight="1">
      <c r="A652" s="4">
        <v>14</v>
      </c>
      <c r="B652" s="14" t="s">
        <v>1706</v>
      </c>
      <c r="C652" s="484">
        <v>2020</v>
      </c>
      <c r="D652" s="565">
        <v>3199</v>
      </c>
    </row>
    <row r="653" spans="1:4" ht="12" customHeight="1">
      <c r="A653" s="4">
        <v>15</v>
      </c>
      <c r="B653" s="14" t="s">
        <v>1707</v>
      </c>
      <c r="C653" s="484">
        <v>2020</v>
      </c>
      <c r="D653" s="565">
        <v>1129</v>
      </c>
    </row>
    <row r="654" spans="1:4" ht="12" customHeight="1">
      <c r="A654" s="4">
        <v>16</v>
      </c>
      <c r="B654" s="14" t="s">
        <v>1709</v>
      </c>
      <c r="C654" s="484">
        <v>2021</v>
      </c>
      <c r="D654" s="565">
        <v>4998</v>
      </c>
    </row>
    <row r="655" spans="1:4" ht="12" customHeight="1">
      <c r="A655" s="4">
        <v>17</v>
      </c>
      <c r="B655" s="14" t="s">
        <v>1706</v>
      </c>
      <c r="C655" s="484">
        <v>2021</v>
      </c>
      <c r="D655" s="565">
        <v>1999</v>
      </c>
    </row>
    <row r="656" spans="1:4" ht="12" customHeight="1">
      <c r="A656" s="4">
        <v>18</v>
      </c>
      <c r="B656" s="14" t="s">
        <v>1710</v>
      </c>
      <c r="C656" s="484">
        <v>2021</v>
      </c>
      <c r="D656" s="565">
        <v>2797</v>
      </c>
    </row>
    <row r="657" spans="1:4" ht="12" customHeight="1">
      <c r="A657" s="4">
        <v>19</v>
      </c>
      <c r="B657" s="14" t="s">
        <v>1706</v>
      </c>
      <c r="C657" s="484">
        <v>2021</v>
      </c>
      <c r="D657" s="565">
        <v>1249</v>
      </c>
    </row>
    <row r="658" spans="1:4" ht="12" customHeight="1">
      <c r="A658" s="4">
        <v>20</v>
      </c>
      <c r="B658" s="14" t="s">
        <v>1711</v>
      </c>
      <c r="C658" s="484">
        <v>2021</v>
      </c>
      <c r="D658" s="565">
        <v>17500</v>
      </c>
    </row>
    <row r="659" spans="1:4" ht="12" customHeight="1">
      <c r="A659" s="4">
        <v>21</v>
      </c>
      <c r="B659" s="14" t="s">
        <v>1575</v>
      </c>
      <c r="C659" s="484">
        <v>2021</v>
      </c>
      <c r="D659" s="565">
        <v>7499</v>
      </c>
    </row>
    <row r="660" spans="1:4" ht="12" customHeight="1">
      <c r="A660" s="4">
        <v>22</v>
      </c>
      <c r="B660" s="14" t="s">
        <v>1575</v>
      </c>
      <c r="C660" s="484">
        <v>2021</v>
      </c>
      <c r="D660" s="565">
        <v>6999</v>
      </c>
    </row>
    <row r="661" spans="1:4" ht="12" customHeight="1">
      <c r="A661" s="4">
        <v>23</v>
      </c>
      <c r="B661" s="14" t="s">
        <v>1706</v>
      </c>
      <c r="C661" s="484">
        <v>2021</v>
      </c>
      <c r="D661" s="565">
        <v>1899</v>
      </c>
    </row>
    <row r="662" spans="1:4" ht="12" customHeight="1">
      <c r="A662" s="4">
        <v>24</v>
      </c>
      <c r="B662" s="14" t="s">
        <v>1706</v>
      </c>
      <c r="C662" s="484">
        <v>2021</v>
      </c>
      <c r="D662" s="565">
        <v>1749</v>
      </c>
    </row>
    <row r="663" spans="1:4" ht="12" customHeight="1">
      <c r="A663" s="4">
        <v>25</v>
      </c>
      <c r="B663" s="14" t="s">
        <v>1574</v>
      </c>
      <c r="C663" s="484">
        <v>2021</v>
      </c>
      <c r="D663" s="565">
        <v>14598</v>
      </c>
    </row>
    <row r="664" spans="1:4" ht="12" customHeight="1">
      <c r="A664" s="4">
        <v>26</v>
      </c>
      <c r="B664" s="14" t="s">
        <v>1712</v>
      </c>
      <c r="C664" s="484">
        <v>2021</v>
      </c>
      <c r="D664" s="565">
        <v>2234.62</v>
      </c>
    </row>
    <row r="665" spans="1:4" ht="12" customHeight="1">
      <c r="A665" s="4">
        <v>27</v>
      </c>
      <c r="B665" s="14" t="s">
        <v>1713</v>
      </c>
      <c r="C665" s="484">
        <v>2021</v>
      </c>
      <c r="D665" s="565">
        <v>1699</v>
      </c>
    </row>
    <row r="666" spans="1:4" ht="12" customHeight="1">
      <c r="A666" s="4">
        <v>28</v>
      </c>
      <c r="B666" s="14" t="s">
        <v>1705</v>
      </c>
      <c r="C666" s="484">
        <v>2022</v>
      </c>
      <c r="D666" s="565">
        <v>4199</v>
      </c>
    </row>
    <row r="667" spans="1:4" ht="12" customHeight="1">
      <c r="A667" s="4">
        <v>29</v>
      </c>
      <c r="B667" s="14" t="s">
        <v>1714</v>
      </c>
      <c r="C667" s="484">
        <v>2022</v>
      </c>
      <c r="D667" s="565">
        <v>2599</v>
      </c>
    </row>
    <row r="668" spans="1:4" ht="12" customHeight="1">
      <c r="A668" s="4">
        <v>30</v>
      </c>
      <c r="B668" s="14" t="s">
        <v>1715</v>
      </c>
      <c r="C668" s="484">
        <v>2022</v>
      </c>
      <c r="D668" s="565">
        <v>3998</v>
      </c>
    </row>
    <row r="669" spans="1:4" ht="12" customHeight="1">
      <c r="A669" s="4">
        <v>31</v>
      </c>
      <c r="B669" s="14" t="s">
        <v>1716</v>
      </c>
      <c r="C669" s="484">
        <v>2022</v>
      </c>
      <c r="D669" s="565">
        <v>1677</v>
      </c>
    </row>
    <row r="670" spans="1:4" ht="12" customHeight="1">
      <c r="A670" s="4">
        <v>32</v>
      </c>
      <c r="B670" s="14" t="s">
        <v>1717</v>
      </c>
      <c r="C670" s="484">
        <v>2022</v>
      </c>
      <c r="D670" s="565">
        <v>694</v>
      </c>
    </row>
    <row r="671" spans="1:4" ht="12" customHeight="1">
      <c r="A671" s="4">
        <v>33</v>
      </c>
      <c r="B671" s="14" t="s">
        <v>1718</v>
      </c>
      <c r="C671" s="484">
        <v>2022</v>
      </c>
      <c r="D671" s="565">
        <v>3213.12</v>
      </c>
    </row>
    <row r="672" spans="1:4" ht="12" customHeight="1">
      <c r="A672" s="4">
        <v>34</v>
      </c>
      <c r="B672" s="573" t="s">
        <v>1719</v>
      </c>
      <c r="C672" s="561">
        <v>2023</v>
      </c>
      <c r="D672" s="566">
        <v>1140</v>
      </c>
    </row>
    <row r="673" spans="1:4" ht="12" customHeight="1">
      <c r="A673" s="4">
        <v>35</v>
      </c>
      <c r="B673" s="397" t="s">
        <v>1720</v>
      </c>
      <c r="C673" s="483">
        <v>2023</v>
      </c>
      <c r="D673" s="565">
        <v>463</v>
      </c>
    </row>
    <row r="674" spans="1:4" ht="12" customHeight="1">
      <c r="A674" s="4">
        <v>36</v>
      </c>
      <c r="B674" s="397" t="s">
        <v>1721</v>
      </c>
      <c r="C674" s="483">
        <v>2023</v>
      </c>
      <c r="D674" s="565">
        <v>6100</v>
      </c>
    </row>
    <row r="675" spans="1:4" ht="12" customHeight="1">
      <c r="A675" s="870" t="s">
        <v>0</v>
      </c>
      <c r="B675" s="863"/>
      <c r="C675" s="864"/>
      <c r="D675" s="87">
        <f>SUM(D639:D674)</f>
        <v>142755.74</v>
      </c>
    </row>
    <row r="676" spans="1:4" ht="12" customHeight="1">
      <c r="A676" s="883" t="s">
        <v>144</v>
      </c>
      <c r="B676" s="883"/>
      <c r="C676" s="883"/>
      <c r="D676" s="883"/>
    </row>
    <row r="677" spans="1:4" ht="12" customHeight="1">
      <c r="A677" s="4">
        <v>1</v>
      </c>
      <c r="B677" s="14" t="s">
        <v>1552</v>
      </c>
      <c r="C677" s="484">
        <v>2019</v>
      </c>
      <c r="D677" s="85">
        <v>5535</v>
      </c>
    </row>
    <row r="678" spans="1:4" ht="12" customHeight="1">
      <c r="A678" s="4">
        <v>2</v>
      </c>
      <c r="B678" s="14" t="s">
        <v>1553</v>
      </c>
      <c r="C678" s="484">
        <v>2019</v>
      </c>
      <c r="D678" s="85">
        <v>947</v>
      </c>
    </row>
    <row r="679" spans="1:4" ht="12" customHeight="1">
      <c r="A679" s="4">
        <v>3</v>
      </c>
      <c r="B679" s="14" t="s">
        <v>1554</v>
      </c>
      <c r="C679" s="484">
        <v>2019</v>
      </c>
      <c r="D679" s="565">
        <v>1098</v>
      </c>
    </row>
    <row r="680" spans="1:4" ht="12" customHeight="1">
      <c r="A680" s="4">
        <v>4</v>
      </c>
      <c r="B680" s="14" t="s">
        <v>1555</v>
      </c>
      <c r="C680" s="484">
        <v>2019</v>
      </c>
      <c r="D680" s="85">
        <v>7600</v>
      </c>
    </row>
    <row r="681" spans="1:4" ht="12" customHeight="1">
      <c r="A681" s="4">
        <v>5</v>
      </c>
      <c r="B681" s="14" t="s">
        <v>1556</v>
      </c>
      <c r="C681" s="484">
        <v>2019</v>
      </c>
      <c r="D681" s="85">
        <v>3899</v>
      </c>
    </row>
    <row r="682" spans="1:4" ht="12" customHeight="1">
      <c r="A682" s="4">
        <v>6</v>
      </c>
      <c r="B682" s="14" t="s">
        <v>1557</v>
      </c>
      <c r="C682" s="484">
        <v>2019</v>
      </c>
      <c r="D682" s="85">
        <v>300</v>
      </c>
    </row>
    <row r="683" spans="1:4" ht="12" customHeight="1">
      <c r="A683" s="4">
        <v>7</v>
      </c>
      <c r="B683" s="14" t="s">
        <v>1558</v>
      </c>
      <c r="C683" s="484">
        <v>2019</v>
      </c>
      <c r="D683" s="85">
        <v>5864</v>
      </c>
    </row>
    <row r="684" spans="1:4" ht="12" customHeight="1">
      <c r="A684" s="4">
        <v>8</v>
      </c>
      <c r="B684" s="14" t="s">
        <v>1700</v>
      </c>
      <c r="C684" s="484">
        <v>2019</v>
      </c>
      <c r="D684" s="565">
        <v>6258</v>
      </c>
    </row>
    <row r="685" spans="1:4" ht="12" customHeight="1">
      <c r="A685" s="4">
        <v>9</v>
      </c>
      <c r="B685" s="397" t="s">
        <v>1560</v>
      </c>
      <c r="C685" s="483">
        <v>2019</v>
      </c>
      <c r="D685" s="565">
        <v>2868</v>
      </c>
    </row>
    <row r="686" spans="1:4" ht="12" customHeight="1">
      <c r="A686" s="4">
        <v>10</v>
      </c>
      <c r="B686" s="14" t="s">
        <v>1560</v>
      </c>
      <c r="C686" s="484">
        <v>2019</v>
      </c>
      <c r="D686" s="85">
        <v>2599</v>
      </c>
    </row>
    <row r="687" spans="1:4" ht="12" customHeight="1">
      <c r="A687" s="4">
        <v>11</v>
      </c>
      <c r="B687" s="14" t="s">
        <v>1561</v>
      </c>
      <c r="C687" s="484">
        <v>2019</v>
      </c>
      <c r="D687" s="85">
        <v>1188.18</v>
      </c>
    </row>
    <row r="688" spans="1:4" ht="12" customHeight="1">
      <c r="A688" s="4">
        <v>12</v>
      </c>
      <c r="B688" s="14" t="s">
        <v>1561</v>
      </c>
      <c r="C688" s="484">
        <v>2020</v>
      </c>
      <c r="D688" s="85">
        <v>1242.3</v>
      </c>
    </row>
    <row r="689" spans="1:4" ht="12" customHeight="1">
      <c r="A689" s="4">
        <v>13</v>
      </c>
      <c r="B689" s="14" t="s">
        <v>1562</v>
      </c>
      <c r="C689" s="484">
        <v>2020</v>
      </c>
      <c r="D689" s="565">
        <v>14760</v>
      </c>
    </row>
    <row r="690" spans="1:4" ht="12" customHeight="1">
      <c r="A690" s="4">
        <v>14</v>
      </c>
      <c r="B690" s="14" t="s">
        <v>1563</v>
      </c>
      <c r="C690" s="484">
        <v>2020</v>
      </c>
      <c r="D690" s="565">
        <v>47232</v>
      </c>
    </row>
    <row r="691" spans="1:4" ht="12" customHeight="1">
      <c r="A691" s="4">
        <v>15</v>
      </c>
      <c r="B691" s="14" t="s">
        <v>1564</v>
      </c>
      <c r="C691" s="484">
        <v>2020</v>
      </c>
      <c r="D691" s="565">
        <v>2496.9</v>
      </c>
    </row>
    <row r="692" spans="1:4" ht="12" customHeight="1">
      <c r="A692" s="4">
        <v>16</v>
      </c>
      <c r="B692" s="14" t="s">
        <v>1565</v>
      </c>
      <c r="C692" s="484">
        <v>2021</v>
      </c>
      <c r="D692" s="565">
        <v>2499</v>
      </c>
    </row>
    <row r="693" spans="1:4" ht="12" customHeight="1">
      <c r="A693" s="4">
        <v>17</v>
      </c>
      <c r="B693" s="14" t="s">
        <v>1566</v>
      </c>
      <c r="C693" s="484">
        <v>2021</v>
      </c>
      <c r="D693" s="565">
        <v>1112</v>
      </c>
    </row>
    <row r="694" spans="1:4" ht="12" customHeight="1">
      <c r="A694" s="4">
        <v>18</v>
      </c>
      <c r="B694" s="14" t="s">
        <v>1567</v>
      </c>
      <c r="C694" s="484">
        <v>2021</v>
      </c>
      <c r="D694" s="565">
        <v>3899</v>
      </c>
    </row>
    <row r="695" spans="1:4" ht="12" customHeight="1">
      <c r="A695" s="4">
        <v>19</v>
      </c>
      <c r="B695" s="14" t="s">
        <v>1568</v>
      </c>
      <c r="C695" s="484">
        <v>2021</v>
      </c>
      <c r="D695" s="565">
        <v>3799</v>
      </c>
    </row>
    <row r="696" spans="1:4" ht="12" customHeight="1">
      <c r="A696" s="4">
        <v>20</v>
      </c>
      <c r="B696" s="14" t="s">
        <v>1569</v>
      </c>
      <c r="C696" s="484">
        <v>2021</v>
      </c>
      <c r="D696" s="565">
        <v>1099.99</v>
      </c>
    </row>
    <row r="697" spans="1:4" ht="12" customHeight="1">
      <c r="A697" s="4">
        <v>21</v>
      </c>
      <c r="B697" s="14" t="s">
        <v>1570</v>
      </c>
      <c r="C697" s="484">
        <v>2022</v>
      </c>
      <c r="D697" s="565">
        <v>1699</v>
      </c>
    </row>
    <row r="698" spans="1:4" ht="12" customHeight="1">
      <c r="A698" s="4">
        <v>22</v>
      </c>
      <c r="B698" s="14" t="s">
        <v>1571</v>
      </c>
      <c r="C698" s="484">
        <v>2022</v>
      </c>
      <c r="D698" s="565">
        <v>2449</v>
      </c>
    </row>
    <row r="699" spans="1:4" ht="12" customHeight="1">
      <c r="A699" s="4">
        <v>23</v>
      </c>
      <c r="B699" s="14" t="s">
        <v>1572</v>
      </c>
      <c r="C699" s="484">
        <v>2022</v>
      </c>
      <c r="D699" s="565">
        <v>2060</v>
      </c>
    </row>
    <row r="700" spans="1:4" ht="12" customHeight="1">
      <c r="A700" s="4">
        <v>24</v>
      </c>
      <c r="B700" s="14" t="s">
        <v>1573</v>
      </c>
      <c r="C700" s="484">
        <v>2022</v>
      </c>
      <c r="D700" s="565">
        <v>529</v>
      </c>
    </row>
    <row r="701" spans="1:4" ht="12" customHeight="1">
      <c r="A701" s="4">
        <v>25</v>
      </c>
      <c r="B701" s="14" t="s">
        <v>1574</v>
      </c>
      <c r="C701" s="484">
        <v>2022</v>
      </c>
      <c r="D701" s="565">
        <v>12098</v>
      </c>
    </row>
    <row r="702" spans="1:4" ht="12" customHeight="1">
      <c r="A702" s="4">
        <v>26</v>
      </c>
      <c r="B702" s="14" t="s">
        <v>1575</v>
      </c>
      <c r="C702" s="484">
        <v>2022</v>
      </c>
      <c r="D702" s="565">
        <v>6999</v>
      </c>
    </row>
    <row r="703" spans="1:4" ht="12" customHeight="1">
      <c r="A703" s="4">
        <v>27</v>
      </c>
      <c r="B703" s="14" t="s">
        <v>1576</v>
      </c>
      <c r="C703" s="484">
        <v>2022</v>
      </c>
      <c r="D703" s="565">
        <v>9500</v>
      </c>
    </row>
    <row r="704" spans="1:4" ht="12" customHeight="1">
      <c r="A704" s="4">
        <v>28</v>
      </c>
      <c r="B704" s="14" t="s">
        <v>1576</v>
      </c>
      <c r="C704" s="484">
        <v>2022</v>
      </c>
      <c r="D704" s="565">
        <v>6900</v>
      </c>
    </row>
    <row r="705" spans="1:4" ht="12" customHeight="1">
      <c r="A705" s="4">
        <v>29</v>
      </c>
      <c r="B705" s="14" t="s">
        <v>1577</v>
      </c>
      <c r="C705" s="483">
        <v>2023</v>
      </c>
      <c r="D705" s="565">
        <v>3499</v>
      </c>
    </row>
    <row r="706" spans="1:4" ht="12" customHeight="1">
      <c r="A706" s="4">
        <v>30</v>
      </c>
      <c r="B706" s="14" t="s">
        <v>1578</v>
      </c>
      <c r="C706" s="484">
        <v>2023</v>
      </c>
      <c r="D706" s="565">
        <v>1550</v>
      </c>
    </row>
    <row r="707" spans="1:4" ht="12" customHeight="1">
      <c r="A707" s="870" t="s">
        <v>0</v>
      </c>
      <c r="B707" s="863"/>
      <c r="C707" s="864"/>
      <c r="D707" s="87">
        <f>SUM(D677:D706)</f>
        <v>163579.37</v>
      </c>
    </row>
    <row r="708" spans="1:4" ht="12" customHeight="1">
      <c r="A708" s="883" t="s">
        <v>145</v>
      </c>
      <c r="B708" s="883"/>
      <c r="C708" s="883"/>
      <c r="D708" s="883"/>
    </row>
    <row r="709" spans="1:4" ht="12" customHeight="1">
      <c r="A709" s="4">
        <v>1</v>
      </c>
      <c r="B709" s="14" t="s">
        <v>1579</v>
      </c>
      <c r="C709" s="484">
        <v>2019</v>
      </c>
      <c r="D709" s="85">
        <v>45829.8</v>
      </c>
    </row>
    <row r="710" spans="1:4" ht="12" customHeight="1">
      <c r="A710" s="4">
        <v>2</v>
      </c>
      <c r="B710" s="14" t="s">
        <v>1580</v>
      </c>
      <c r="C710" s="484">
        <v>2019</v>
      </c>
      <c r="D710" s="85">
        <v>32904.2</v>
      </c>
    </row>
    <row r="711" spans="1:4" ht="12" customHeight="1">
      <c r="A711" s="4">
        <v>3</v>
      </c>
      <c r="B711" s="14" t="s">
        <v>1581</v>
      </c>
      <c r="C711" s="484">
        <v>2019</v>
      </c>
      <c r="D711" s="85">
        <v>46218.45</v>
      </c>
    </row>
    <row r="712" spans="1:4" ht="12" customHeight="1">
      <c r="A712" s="4">
        <v>4</v>
      </c>
      <c r="B712" s="14" t="s">
        <v>1582</v>
      </c>
      <c r="C712" s="484">
        <v>2019</v>
      </c>
      <c r="D712" s="85">
        <v>31523.85</v>
      </c>
    </row>
    <row r="713" spans="1:4" ht="12" customHeight="1">
      <c r="A713" s="4">
        <v>5</v>
      </c>
      <c r="B713" s="14" t="s">
        <v>1583</v>
      </c>
      <c r="C713" s="484">
        <v>2019</v>
      </c>
      <c r="D713" s="85">
        <v>28290</v>
      </c>
    </row>
    <row r="714" spans="1:4" ht="12" customHeight="1">
      <c r="A714" s="4">
        <v>6</v>
      </c>
      <c r="B714" s="14" t="s">
        <v>1584</v>
      </c>
      <c r="C714" s="484">
        <v>2019</v>
      </c>
      <c r="D714" s="85">
        <v>32890</v>
      </c>
    </row>
    <row r="715" spans="1:4" ht="12" customHeight="1">
      <c r="A715" s="4">
        <v>7</v>
      </c>
      <c r="B715" s="14" t="s">
        <v>1585</v>
      </c>
      <c r="C715" s="484">
        <v>2019</v>
      </c>
      <c r="D715" s="85">
        <v>34557</v>
      </c>
    </row>
    <row r="716" spans="1:4" ht="12" customHeight="1">
      <c r="A716" s="4">
        <v>8</v>
      </c>
      <c r="B716" s="14" t="s">
        <v>1586</v>
      </c>
      <c r="C716" s="484">
        <v>2019</v>
      </c>
      <c r="D716" s="85">
        <v>32288</v>
      </c>
    </row>
    <row r="717" spans="1:4" ht="12" customHeight="1">
      <c r="A717" s="4">
        <v>9</v>
      </c>
      <c r="B717" s="14" t="s">
        <v>1587</v>
      </c>
      <c r="C717" s="484">
        <v>2019</v>
      </c>
      <c r="D717" s="85">
        <v>30756</v>
      </c>
    </row>
    <row r="718" spans="1:4" ht="12" customHeight="1">
      <c r="A718" s="4">
        <v>10</v>
      </c>
      <c r="B718" s="14" t="s">
        <v>1588</v>
      </c>
      <c r="C718" s="484">
        <v>2019</v>
      </c>
      <c r="D718" s="85">
        <v>23824.85</v>
      </c>
    </row>
    <row r="719" spans="1:4" ht="12" customHeight="1">
      <c r="A719" s="4">
        <v>11</v>
      </c>
      <c r="B719" s="14" t="s">
        <v>1589</v>
      </c>
      <c r="C719" s="484">
        <v>2019</v>
      </c>
      <c r="D719" s="85">
        <v>29291.22</v>
      </c>
    </row>
    <row r="720" spans="1:4" ht="12" customHeight="1">
      <c r="A720" s="4">
        <v>12</v>
      </c>
      <c r="B720" s="14" t="s">
        <v>1590</v>
      </c>
      <c r="C720" s="484">
        <v>2019</v>
      </c>
      <c r="D720" s="85">
        <v>22383.54</v>
      </c>
    </row>
    <row r="721" spans="1:4" ht="12" customHeight="1">
      <c r="A721" s="4">
        <v>13</v>
      </c>
      <c r="B721" s="14" t="s">
        <v>1591</v>
      </c>
      <c r="C721" s="484">
        <v>2019</v>
      </c>
      <c r="D721" s="85">
        <v>25770.96</v>
      </c>
    </row>
    <row r="722" spans="1:4" ht="12" customHeight="1">
      <c r="A722" s="4">
        <v>14</v>
      </c>
      <c r="B722" s="14" t="s">
        <v>1592</v>
      </c>
      <c r="C722" s="484">
        <v>2019</v>
      </c>
      <c r="D722" s="85">
        <v>21506.8</v>
      </c>
    </row>
    <row r="723" spans="1:4" ht="12" customHeight="1">
      <c r="A723" s="4">
        <v>15</v>
      </c>
      <c r="B723" s="14" t="s">
        <v>1593</v>
      </c>
      <c r="C723" s="484">
        <v>2019</v>
      </c>
      <c r="D723" s="85">
        <v>19913.7</v>
      </c>
    </row>
    <row r="724" spans="1:4" ht="12" customHeight="1">
      <c r="A724" s="4">
        <v>16</v>
      </c>
      <c r="B724" s="14" t="s">
        <v>1594</v>
      </c>
      <c r="C724" s="484">
        <v>2019</v>
      </c>
      <c r="D724" s="85">
        <v>29492.33</v>
      </c>
    </row>
    <row r="725" spans="1:4" ht="12" customHeight="1">
      <c r="A725" s="4">
        <v>17</v>
      </c>
      <c r="B725" s="14" t="s">
        <v>1595</v>
      </c>
      <c r="C725" s="484">
        <v>2020</v>
      </c>
      <c r="D725" s="85">
        <v>826.81</v>
      </c>
    </row>
    <row r="726" spans="1:5" ht="12" customHeight="1">
      <c r="A726" s="871" t="s">
        <v>0</v>
      </c>
      <c r="B726" s="871"/>
      <c r="C726" s="871"/>
      <c r="D726" s="87">
        <f>SUM(D709:D725)</f>
        <v>488267.51</v>
      </c>
      <c r="E726" s="194"/>
    </row>
    <row r="727" spans="1:5" s="200" customFormat="1" ht="12" customHeight="1">
      <c r="A727" s="9"/>
      <c r="B727" s="76"/>
      <c r="C727" s="490"/>
      <c r="D727" s="90"/>
      <c r="E727" s="199"/>
    </row>
    <row r="728" spans="1:4" ht="12" customHeight="1">
      <c r="A728" s="860" t="s">
        <v>605</v>
      </c>
      <c r="B728" s="861"/>
      <c r="C728" s="861"/>
      <c r="D728" s="862"/>
    </row>
    <row r="729" spans="1:5" s="192" customFormat="1" ht="12" customHeight="1">
      <c r="A729" s="883" t="s">
        <v>143</v>
      </c>
      <c r="B729" s="883"/>
      <c r="C729" s="883"/>
      <c r="D729" s="883"/>
      <c r="E729" s="192" t="s">
        <v>110</v>
      </c>
    </row>
    <row r="730" spans="1:4" s="192" customFormat="1" ht="12" customHeight="1">
      <c r="A730" s="61">
        <v>1</v>
      </c>
      <c r="B730" s="62" t="s">
        <v>2056</v>
      </c>
      <c r="C730" s="4">
        <v>2019</v>
      </c>
      <c r="D730" s="111">
        <v>730</v>
      </c>
    </row>
    <row r="731" spans="1:4" s="192" customFormat="1" ht="12" customHeight="1">
      <c r="A731" s="4">
        <v>2</v>
      </c>
      <c r="B731" s="358" t="s">
        <v>2057</v>
      </c>
      <c r="C731" s="593">
        <v>2019</v>
      </c>
      <c r="D731" s="111">
        <v>125</v>
      </c>
    </row>
    <row r="732" spans="1:4" s="192" customFormat="1" ht="12" customHeight="1">
      <c r="A732" s="4">
        <v>3</v>
      </c>
      <c r="B732" s="14" t="s">
        <v>2058</v>
      </c>
      <c r="C732" s="4">
        <v>2020</v>
      </c>
      <c r="D732" s="111">
        <v>3088.53</v>
      </c>
    </row>
    <row r="733" spans="1:4" s="192" customFormat="1" ht="12" customHeight="1">
      <c r="A733" s="4">
        <v>4</v>
      </c>
      <c r="B733" s="14" t="s">
        <v>2059</v>
      </c>
      <c r="C733" s="4">
        <v>2020</v>
      </c>
      <c r="D733" s="111">
        <v>2029</v>
      </c>
    </row>
    <row r="734" spans="1:4" s="192" customFormat="1" ht="12" customHeight="1">
      <c r="A734" s="4">
        <v>5</v>
      </c>
      <c r="B734" s="14" t="s">
        <v>2060</v>
      </c>
      <c r="C734" s="4">
        <v>2020</v>
      </c>
      <c r="D734" s="111">
        <v>1000</v>
      </c>
    </row>
    <row r="735" spans="1:4" s="192" customFormat="1" ht="12" customHeight="1">
      <c r="A735" s="4">
        <v>6</v>
      </c>
      <c r="B735" s="358" t="s">
        <v>2061</v>
      </c>
      <c r="C735" s="4">
        <v>2020</v>
      </c>
      <c r="D735" s="111">
        <v>471.09</v>
      </c>
    </row>
    <row r="736" spans="1:4" s="192" customFormat="1" ht="12" customHeight="1">
      <c r="A736" s="4">
        <v>7</v>
      </c>
      <c r="B736" s="14" t="s">
        <v>2062</v>
      </c>
      <c r="C736" s="4">
        <v>2021</v>
      </c>
      <c r="D736" s="111">
        <v>900</v>
      </c>
    </row>
    <row r="737" spans="1:4" s="192" customFormat="1" ht="12" customHeight="1">
      <c r="A737" s="4">
        <v>8</v>
      </c>
      <c r="B737" s="14" t="s">
        <v>2063</v>
      </c>
      <c r="C737" s="4">
        <v>2021</v>
      </c>
      <c r="D737" s="111">
        <v>900</v>
      </c>
    </row>
    <row r="738" spans="1:4" s="192" customFormat="1" ht="12" customHeight="1">
      <c r="A738" s="4">
        <v>9</v>
      </c>
      <c r="B738" s="14" t="s">
        <v>2063</v>
      </c>
      <c r="C738" s="4">
        <v>2021</v>
      </c>
      <c r="D738" s="111">
        <v>900</v>
      </c>
    </row>
    <row r="739" spans="1:4" s="192" customFormat="1" ht="12" customHeight="1">
      <c r="A739" s="4">
        <v>10</v>
      </c>
      <c r="B739" s="14" t="s">
        <v>2063</v>
      </c>
      <c r="C739" s="4">
        <v>2021</v>
      </c>
      <c r="D739" s="111">
        <v>900</v>
      </c>
    </row>
    <row r="740" spans="1:4" s="192" customFormat="1" ht="12" customHeight="1">
      <c r="A740" s="4">
        <v>11</v>
      </c>
      <c r="B740" s="14" t="s">
        <v>2063</v>
      </c>
      <c r="C740" s="4">
        <v>2021</v>
      </c>
      <c r="D740" s="111">
        <v>900</v>
      </c>
    </row>
    <row r="741" spans="1:4" s="192" customFormat="1" ht="12" customHeight="1">
      <c r="A741" s="4">
        <v>12</v>
      </c>
      <c r="B741" s="14" t="s">
        <v>2064</v>
      </c>
      <c r="C741" s="4">
        <v>2021</v>
      </c>
      <c r="D741" s="111">
        <v>500</v>
      </c>
    </row>
    <row r="742" spans="1:4" s="192" customFormat="1" ht="12" customHeight="1">
      <c r="A742" s="4">
        <v>13</v>
      </c>
      <c r="B742" s="14" t="s">
        <v>2064</v>
      </c>
      <c r="C742" s="4">
        <v>2021</v>
      </c>
      <c r="D742" s="111">
        <v>500</v>
      </c>
    </row>
    <row r="743" spans="1:4" s="192" customFormat="1" ht="12" customHeight="1">
      <c r="A743" s="4">
        <v>14</v>
      </c>
      <c r="B743" s="358" t="s">
        <v>2065</v>
      </c>
      <c r="C743" s="5">
        <v>2021</v>
      </c>
      <c r="D743" s="111">
        <v>1291.5</v>
      </c>
    </row>
    <row r="744" spans="1:4" s="192" customFormat="1" ht="12" customHeight="1">
      <c r="A744" s="4">
        <v>15</v>
      </c>
      <c r="B744" s="358" t="s">
        <v>2066</v>
      </c>
      <c r="C744" s="593">
        <v>2021</v>
      </c>
      <c r="D744" s="111">
        <v>1131.6</v>
      </c>
    </row>
    <row r="745" spans="1:4" s="192" customFormat="1" ht="12" customHeight="1">
      <c r="A745" s="4">
        <v>16</v>
      </c>
      <c r="B745" s="14" t="s">
        <v>2067</v>
      </c>
      <c r="C745" s="4">
        <v>2021</v>
      </c>
      <c r="D745" s="111">
        <v>3075</v>
      </c>
    </row>
    <row r="746" spans="1:4" s="192" customFormat="1" ht="12" customHeight="1">
      <c r="A746" s="4">
        <v>17</v>
      </c>
      <c r="B746" s="14" t="s">
        <v>2068</v>
      </c>
      <c r="C746" s="4">
        <v>2021</v>
      </c>
      <c r="D746" s="111">
        <v>6100</v>
      </c>
    </row>
    <row r="747" spans="1:4" s="192" customFormat="1" ht="12" customHeight="1">
      <c r="A747" s="4">
        <v>18</v>
      </c>
      <c r="B747" s="14" t="s">
        <v>2068</v>
      </c>
      <c r="C747" s="4">
        <v>2021</v>
      </c>
      <c r="D747" s="111">
        <v>6100</v>
      </c>
    </row>
    <row r="748" spans="1:4" s="192" customFormat="1" ht="12" customHeight="1">
      <c r="A748" s="300">
        <v>19</v>
      </c>
      <c r="B748" s="146" t="s">
        <v>2069</v>
      </c>
      <c r="C748" s="472">
        <v>2022</v>
      </c>
      <c r="D748" s="594">
        <v>2121</v>
      </c>
    </row>
    <row r="749" spans="1:4" s="192" customFormat="1" ht="12" customHeight="1">
      <c r="A749" s="593">
        <v>20</v>
      </c>
      <c r="B749" s="358" t="s">
        <v>2070</v>
      </c>
      <c r="C749" s="593">
        <v>2022</v>
      </c>
      <c r="D749" s="594">
        <v>6200</v>
      </c>
    </row>
    <row r="750" spans="1:4" s="192" customFormat="1" ht="12" customHeight="1">
      <c r="A750" s="593">
        <v>21</v>
      </c>
      <c r="B750" s="358" t="s">
        <v>1347</v>
      </c>
      <c r="C750" s="593">
        <v>2022</v>
      </c>
      <c r="D750" s="594">
        <v>520</v>
      </c>
    </row>
    <row r="751" spans="1:4" s="192" customFormat="1" ht="12" customHeight="1">
      <c r="A751" s="870" t="s">
        <v>0</v>
      </c>
      <c r="B751" s="863"/>
      <c r="C751" s="864"/>
      <c r="D751" s="87">
        <f>SUM(D730:D750)</f>
        <v>39482.72</v>
      </c>
    </row>
    <row r="752" spans="1:4" s="192" customFormat="1" ht="12" customHeight="1">
      <c r="A752" s="867" t="s">
        <v>144</v>
      </c>
      <c r="B752" s="868"/>
      <c r="C752" s="868"/>
      <c r="D752" s="869"/>
    </row>
    <row r="753" spans="1:4" s="192" customFormat="1" ht="12" customHeight="1">
      <c r="A753" s="4">
        <v>1</v>
      </c>
      <c r="B753" s="14" t="s">
        <v>2071</v>
      </c>
      <c r="C753" s="4">
        <v>2019</v>
      </c>
      <c r="D753" s="111">
        <v>3000</v>
      </c>
    </row>
    <row r="754" spans="1:4" s="192" customFormat="1" ht="12" customHeight="1">
      <c r="A754" s="4">
        <v>2</v>
      </c>
      <c r="B754" s="14" t="s">
        <v>2072</v>
      </c>
      <c r="C754" s="4">
        <v>2020</v>
      </c>
      <c r="D754" s="111">
        <v>3400</v>
      </c>
    </row>
    <row r="755" spans="1:4" s="192" customFormat="1" ht="12" customHeight="1">
      <c r="A755" s="4">
        <v>3</v>
      </c>
      <c r="B755" s="14" t="s">
        <v>2072</v>
      </c>
      <c r="C755" s="4">
        <v>2020</v>
      </c>
      <c r="D755" s="111">
        <v>3400</v>
      </c>
    </row>
    <row r="756" spans="1:4" s="192" customFormat="1" ht="12" customHeight="1">
      <c r="A756" s="4">
        <v>4</v>
      </c>
      <c r="B756" s="14" t="s">
        <v>2072</v>
      </c>
      <c r="C756" s="4">
        <v>2020</v>
      </c>
      <c r="D756" s="111">
        <v>3400</v>
      </c>
    </row>
    <row r="757" spans="1:4" s="192" customFormat="1" ht="12" customHeight="1">
      <c r="A757" s="4">
        <v>5</v>
      </c>
      <c r="B757" s="14" t="s">
        <v>2072</v>
      </c>
      <c r="C757" s="4">
        <v>2020</v>
      </c>
      <c r="D757" s="111">
        <v>3400</v>
      </c>
    </row>
    <row r="758" spans="1:4" s="192" customFormat="1" ht="12" customHeight="1">
      <c r="A758" s="4">
        <v>6</v>
      </c>
      <c r="B758" s="14" t="s">
        <v>2073</v>
      </c>
      <c r="C758" s="4">
        <v>2020</v>
      </c>
      <c r="D758" s="111">
        <v>2952</v>
      </c>
    </row>
    <row r="759" spans="1:4" s="192" customFormat="1" ht="12" customHeight="1">
      <c r="A759" s="4">
        <v>7</v>
      </c>
      <c r="B759" s="14" t="s">
        <v>2074</v>
      </c>
      <c r="C759" s="4">
        <v>2020</v>
      </c>
      <c r="D759" s="111">
        <v>2220</v>
      </c>
    </row>
    <row r="760" spans="1:4" s="192" customFormat="1" ht="12" customHeight="1">
      <c r="A760" s="4">
        <v>8</v>
      </c>
      <c r="B760" s="14" t="s">
        <v>2074</v>
      </c>
      <c r="C760" s="4">
        <v>2020</v>
      </c>
      <c r="D760" s="111">
        <v>2220</v>
      </c>
    </row>
    <row r="761" spans="1:4" s="192" customFormat="1" ht="12" customHeight="1">
      <c r="A761" s="4">
        <v>9</v>
      </c>
      <c r="B761" s="358" t="s">
        <v>2075</v>
      </c>
      <c r="C761" s="4">
        <v>2021</v>
      </c>
      <c r="D761" s="111">
        <v>665</v>
      </c>
    </row>
    <row r="762" spans="1:4" s="192" customFormat="1" ht="12" customHeight="1">
      <c r="A762" s="4">
        <v>10</v>
      </c>
      <c r="B762" s="358" t="s">
        <v>2075</v>
      </c>
      <c r="C762" s="4">
        <v>2021</v>
      </c>
      <c r="D762" s="111">
        <v>665</v>
      </c>
    </row>
    <row r="763" spans="1:4" s="192" customFormat="1" ht="12" customHeight="1">
      <c r="A763" s="4">
        <v>11</v>
      </c>
      <c r="B763" s="358" t="s">
        <v>2075</v>
      </c>
      <c r="C763" s="4">
        <v>2021</v>
      </c>
      <c r="D763" s="111">
        <v>665</v>
      </c>
    </row>
    <row r="764" spans="1:4" s="192" customFormat="1" ht="12" customHeight="1">
      <c r="A764" s="4">
        <v>12</v>
      </c>
      <c r="B764" s="358" t="s">
        <v>2075</v>
      </c>
      <c r="C764" s="4">
        <v>2021</v>
      </c>
      <c r="D764" s="111">
        <v>665</v>
      </c>
    </row>
    <row r="765" spans="1:4" s="192" customFormat="1" ht="12" customHeight="1">
      <c r="A765" s="4">
        <v>13</v>
      </c>
      <c r="B765" s="358" t="s">
        <v>2075</v>
      </c>
      <c r="C765" s="4">
        <v>2021</v>
      </c>
      <c r="D765" s="111">
        <v>665</v>
      </c>
    </row>
    <row r="766" spans="1:4" s="192" customFormat="1" ht="12" customHeight="1">
      <c r="A766" s="4">
        <v>14</v>
      </c>
      <c r="B766" s="358" t="s">
        <v>2075</v>
      </c>
      <c r="C766" s="4">
        <v>2021</v>
      </c>
      <c r="D766" s="111">
        <v>665</v>
      </c>
    </row>
    <row r="767" spans="1:4" s="192" customFormat="1" ht="12" customHeight="1">
      <c r="A767" s="4">
        <v>15</v>
      </c>
      <c r="B767" s="358" t="s">
        <v>2076</v>
      </c>
      <c r="C767" s="4">
        <v>2021</v>
      </c>
      <c r="D767" s="111">
        <v>1339.16</v>
      </c>
    </row>
    <row r="768" spans="1:4" s="192" customFormat="1" ht="12" customHeight="1">
      <c r="A768" s="4">
        <v>16</v>
      </c>
      <c r="B768" s="358" t="s">
        <v>2077</v>
      </c>
      <c r="C768" s="4">
        <v>2021</v>
      </c>
      <c r="D768" s="111">
        <v>861</v>
      </c>
    </row>
    <row r="769" spans="1:4" s="192" customFormat="1" ht="12" customHeight="1">
      <c r="A769" s="871" t="s">
        <v>0</v>
      </c>
      <c r="B769" s="871"/>
      <c r="C769" s="871"/>
      <c r="D769" s="87">
        <f>SUM(D753:D768)</f>
        <v>30182.16</v>
      </c>
    </row>
    <row r="770" spans="1:4" s="192" customFormat="1" ht="12" customHeight="1">
      <c r="A770" s="77"/>
      <c r="B770" s="76"/>
      <c r="C770" s="491"/>
      <c r="D770" s="90"/>
    </row>
    <row r="771" spans="1:5" ht="12" customHeight="1">
      <c r="A771" s="9"/>
      <c r="B771" s="76"/>
      <c r="C771" s="491"/>
      <c r="D771" s="90"/>
      <c r="E771" s="194"/>
    </row>
    <row r="772" spans="1:5" ht="12" customHeight="1">
      <c r="A772" s="860" t="s">
        <v>589</v>
      </c>
      <c r="B772" s="861"/>
      <c r="C772" s="861"/>
      <c r="D772" s="862"/>
      <c r="E772" s="195" t="s">
        <v>110</v>
      </c>
    </row>
    <row r="773" spans="1:4" ht="12" customHeight="1">
      <c r="A773" s="859" t="s">
        <v>143</v>
      </c>
      <c r="B773" s="859"/>
      <c r="C773" s="859"/>
      <c r="D773" s="859"/>
    </row>
    <row r="774" spans="1:4" ht="12" customHeight="1">
      <c r="A774" s="61">
        <v>1</v>
      </c>
      <c r="B774" s="14" t="s">
        <v>2305</v>
      </c>
      <c r="C774" s="4">
        <v>2019</v>
      </c>
      <c r="D774" s="145">
        <v>1527</v>
      </c>
    </row>
    <row r="775" spans="1:4" ht="12" customHeight="1">
      <c r="A775" s="61">
        <v>2</v>
      </c>
      <c r="B775" s="14" t="s">
        <v>2305</v>
      </c>
      <c r="C775" s="4">
        <v>2019</v>
      </c>
      <c r="D775" s="145">
        <v>2503.05</v>
      </c>
    </row>
    <row r="776" spans="1:4" ht="12" customHeight="1">
      <c r="A776" s="4">
        <v>3</v>
      </c>
      <c r="B776" s="14" t="s">
        <v>2306</v>
      </c>
      <c r="C776" s="4">
        <v>2019</v>
      </c>
      <c r="D776" s="145">
        <v>442.8</v>
      </c>
    </row>
    <row r="777" spans="1:4" ht="12" customHeight="1">
      <c r="A777" s="4">
        <v>4</v>
      </c>
      <c r="B777" s="14" t="s">
        <v>2307</v>
      </c>
      <c r="C777" s="4">
        <v>2020</v>
      </c>
      <c r="D777" s="145">
        <v>2485.01</v>
      </c>
    </row>
    <row r="778" spans="1:4" ht="12" customHeight="1">
      <c r="A778" s="4">
        <v>5</v>
      </c>
      <c r="B778" s="14" t="s">
        <v>2308</v>
      </c>
      <c r="C778" s="4">
        <v>2020</v>
      </c>
      <c r="D778" s="145">
        <v>2158</v>
      </c>
    </row>
    <row r="779" spans="1:4" ht="12" customHeight="1">
      <c r="A779" s="4">
        <v>6</v>
      </c>
      <c r="B779" s="14" t="s">
        <v>2308</v>
      </c>
      <c r="C779" s="4">
        <v>2020</v>
      </c>
      <c r="D779" s="145">
        <v>2158</v>
      </c>
    </row>
    <row r="780" spans="1:4" ht="12" customHeight="1">
      <c r="A780" s="4">
        <v>7</v>
      </c>
      <c r="B780" s="14" t="s">
        <v>2308</v>
      </c>
      <c r="C780" s="4">
        <v>2020</v>
      </c>
      <c r="D780" s="145">
        <v>2158</v>
      </c>
    </row>
    <row r="781" spans="1:4" ht="12" customHeight="1">
      <c r="A781" s="4">
        <v>8</v>
      </c>
      <c r="B781" s="14" t="s">
        <v>2308</v>
      </c>
      <c r="C781" s="4">
        <v>2020</v>
      </c>
      <c r="D781" s="145">
        <v>2158</v>
      </c>
    </row>
    <row r="782" spans="1:4" ht="12" customHeight="1">
      <c r="A782" s="4">
        <v>9</v>
      </c>
      <c r="B782" s="14" t="s">
        <v>2308</v>
      </c>
      <c r="C782" s="4">
        <v>2020</v>
      </c>
      <c r="D782" s="145">
        <v>2158</v>
      </c>
    </row>
    <row r="783" spans="1:4" ht="12" customHeight="1">
      <c r="A783" s="4">
        <v>10</v>
      </c>
      <c r="B783" s="14" t="s">
        <v>2308</v>
      </c>
      <c r="C783" s="4">
        <v>2020</v>
      </c>
      <c r="D783" s="145">
        <v>2158</v>
      </c>
    </row>
    <row r="784" spans="1:4" ht="12" customHeight="1">
      <c r="A784" s="4">
        <v>11</v>
      </c>
      <c r="B784" s="14" t="s">
        <v>2309</v>
      </c>
      <c r="C784" s="4">
        <v>2021</v>
      </c>
      <c r="D784" s="145">
        <v>1990</v>
      </c>
    </row>
    <row r="785" spans="1:4" ht="12" customHeight="1">
      <c r="A785" s="4">
        <v>12</v>
      </c>
      <c r="B785" s="14" t="s">
        <v>2309</v>
      </c>
      <c r="C785" s="4">
        <v>2021</v>
      </c>
      <c r="D785" s="145">
        <v>1990</v>
      </c>
    </row>
    <row r="786" spans="1:4" ht="12" customHeight="1">
      <c r="A786" s="4">
        <v>12</v>
      </c>
      <c r="B786" s="14" t="s">
        <v>2309</v>
      </c>
      <c r="C786" s="4">
        <v>2021</v>
      </c>
      <c r="D786" s="145">
        <v>1990</v>
      </c>
    </row>
    <row r="787" spans="1:4" ht="12" customHeight="1">
      <c r="A787" s="4">
        <v>13</v>
      </c>
      <c r="B787" s="14" t="s">
        <v>2309</v>
      </c>
      <c r="C787" s="4">
        <v>2021</v>
      </c>
      <c r="D787" s="145">
        <v>1990</v>
      </c>
    </row>
    <row r="788" spans="1:4" ht="12" customHeight="1">
      <c r="A788" s="4">
        <v>14</v>
      </c>
      <c r="B788" s="14" t="s">
        <v>2309</v>
      </c>
      <c r="C788" s="4">
        <v>2021</v>
      </c>
      <c r="D788" s="145">
        <v>1990</v>
      </c>
    </row>
    <row r="789" spans="1:4" ht="12" customHeight="1">
      <c r="A789" s="4">
        <v>15</v>
      </c>
      <c r="B789" s="14" t="s">
        <v>2309</v>
      </c>
      <c r="C789" s="4">
        <v>2021</v>
      </c>
      <c r="D789" s="145">
        <v>1990</v>
      </c>
    </row>
    <row r="790" spans="1:4" ht="12" customHeight="1">
      <c r="A790" s="4">
        <v>16</v>
      </c>
      <c r="B790" s="14" t="s">
        <v>2309</v>
      </c>
      <c r="C790" s="4">
        <v>2021</v>
      </c>
      <c r="D790" s="145">
        <v>1990</v>
      </c>
    </row>
    <row r="791" spans="1:4" ht="12" customHeight="1">
      <c r="A791" s="4">
        <v>17</v>
      </c>
      <c r="B791" s="14" t="s">
        <v>2309</v>
      </c>
      <c r="C791" s="4">
        <v>2021</v>
      </c>
      <c r="D791" s="145">
        <v>1990</v>
      </c>
    </row>
    <row r="792" spans="1:4" ht="12" customHeight="1">
      <c r="A792" s="4">
        <v>18</v>
      </c>
      <c r="B792" s="14" t="s">
        <v>2309</v>
      </c>
      <c r="C792" s="4">
        <v>2021</v>
      </c>
      <c r="D792" s="145">
        <v>1990</v>
      </c>
    </row>
    <row r="793" spans="1:4" ht="12" customHeight="1">
      <c r="A793" s="4">
        <v>19</v>
      </c>
      <c r="B793" s="14" t="s">
        <v>2309</v>
      </c>
      <c r="C793" s="4">
        <v>2021</v>
      </c>
      <c r="D793" s="145">
        <v>1990</v>
      </c>
    </row>
    <row r="794" spans="1:4" ht="12" customHeight="1">
      <c r="A794" s="4">
        <v>20</v>
      </c>
      <c r="B794" s="14" t="s">
        <v>2310</v>
      </c>
      <c r="C794" s="4">
        <v>2022</v>
      </c>
      <c r="D794" s="145">
        <v>1882.5</v>
      </c>
    </row>
    <row r="795" spans="1:4" ht="12" customHeight="1">
      <c r="A795" s="4">
        <v>21</v>
      </c>
      <c r="B795" s="14" t="s">
        <v>2310</v>
      </c>
      <c r="C795" s="4">
        <v>2022</v>
      </c>
      <c r="D795" s="145">
        <v>1882.5</v>
      </c>
    </row>
    <row r="796" spans="1:4" ht="12" customHeight="1">
      <c r="A796" s="4">
        <v>22</v>
      </c>
      <c r="B796" s="14" t="s">
        <v>2310</v>
      </c>
      <c r="C796" s="4">
        <v>2022</v>
      </c>
      <c r="D796" s="145">
        <v>1882.5</v>
      </c>
    </row>
    <row r="797" spans="1:4" ht="12" customHeight="1">
      <c r="A797" s="4">
        <v>23</v>
      </c>
      <c r="B797" s="14" t="s">
        <v>2310</v>
      </c>
      <c r="C797" s="4">
        <v>2022</v>
      </c>
      <c r="D797" s="145">
        <v>1882.5</v>
      </c>
    </row>
    <row r="798" spans="1:4" ht="12" customHeight="1">
      <c r="A798" s="863" t="s">
        <v>0</v>
      </c>
      <c r="B798" s="863"/>
      <c r="C798" s="864"/>
      <c r="D798" s="87">
        <f>SUM(D774:D797)</f>
        <v>47335.86</v>
      </c>
    </row>
    <row r="799" spans="1:4" ht="12" customHeight="1">
      <c r="A799" s="859" t="s">
        <v>144</v>
      </c>
      <c r="B799" s="859"/>
      <c r="C799" s="859"/>
      <c r="D799" s="859"/>
    </row>
    <row r="800" spans="1:4" s="192" customFormat="1" ht="12" customHeight="1">
      <c r="A800" s="4">
        <v>1</v>
      </c>
      <c r="B800" s="62" t="s">
        <v>2311</v>
      </c>
      <c r="C800" s="61">
        <v>2019</v>
      </c>
      <c r="D800" s="748">
        <v>440</v>
      </c>
    </row>
    <row r="801" spans="1:4" s="192" customFormat="1" ht="12" customHeight="1">
      <c r="A801" s="4">
        <v>2</v>
      </c>
      <c r="B801" s="14" t="s">
        <v>2036</v>
      </c>
      <c r="C801" s="4">
        <v>2019</v>
      </c>
      <c r="D801" s="145">
        <v>1835</v>
      </c>
    </row>
    <row r="802" spans="1:4" s="192" customFormat="1" ht="12" customHeight="1">
      <c r="A802" s="4">
        <v>3</v>
      </c>
      <c r="B802" s="14" t="s">
        <v>2036</v>
      </c>
      <c r="C802" s="4">
        <v>2019</v>
      </c>
      <c r="D802" s="145">
        <v>1835</v>
      </c>
    </row>
    <row r="803" spans="1:4" s="192" customFormat="1" ht="12" customHeight="1">
      <c r="A803" s="4">
        <v>4</v>
      </c>
      <c r="B803" s="14" t="s">
        <v>2036</v>
      </c>
      <c r="C803" s="4">
        <v>2019</v>
      </c>
      <c r="D803" s="145">
        <v>1835</v>
      </c>
    </row>
    <row r="804" spans="1:4" s="192" customFormat="1" ht="12" customHeight="1">
      <c r="A804" s="4">
        <v>5</v>
      </c>
      <c r="B804" s="14" t="s">
        <v>2036</v>
      </c>
      <c r="C804" s="4">
        <v>2019</v>
      </c>
      <c r="D804" s="145">
        <v>1835</v>
      </c>
    </row>
    <row r="805" spans="1:4" s="192" customFormat="1" ht="12" customHeight="1">
      <c r="A805" s="4">
        <v>6</v>
      </c>
      <c r="B805" s="14" t="s">
        <v>2036</v>
      </c>
      <c r="C805" s="4">
        <v>2019</v>
      </c>
      <c r="D805" s="145">
        <v>1835</v>
      </c>
    </row>
    <row r="806" spans="1:4" s="192" customFormat="1" ht="12" customHeight="1">
      <c r="A806" s="4">
        <v>7</v>
      </c>
      <c r="B806" s="14" t="s">
        <v>2312</v>
      </c>
      <c r="C806" s="4">
        <v>2019</v>
      </c>
      <c r="D806" s="145">
        <v>1862</v>
      </c>
    </row>
    <row r="807" spans="1:4" s="192" customFormat="1" ht="12" customHeight="1">
      <c r="A807" s="4">
        <v>8</v>
      </c>
      <c r="B807" s="14" t="s">
        <v>2312</v>
      </c>
      <c r="C807" s="4">
        <v>2019</v>
      </c>
      <c r="D807" s="145">
        <v>1862</v>
      </c>
    </row>
    <row r="808" spans="1:4" s="192" customFormat="1" ht="12" customHeight="1">
      <c r="A808" s="4">
        <v>9</v>
      </c>
      <c r="B808" s="14" t="s">
        <v>2312</v>
      </c>
      <c r="C808" s="4">
        <v>2019</v>
      </c>
      <c r="D808" s="145">
        <v>1862</v>
      </c>
    </row>
    <row r="809" spans="1:4" s="192" customFormat="1" ht="12" customHeight="1">
      <c r="A809" s="4">
        <v>10</v>
      </c>
      <c r="B809" s="14" t="s">
        <v>2072</v>
      </c>
      <c r="C809" s="4">
        <v>2020</v>
      </c>
      <c r="D809" s="145">
        <v>2345</v>
      </c>
    </row>
    <row r="810" spans="1:4" s="192" customFormat="1" ht="12" customHeight="1">
      <c r="A810" s="4">
        <v>11</v>
      </c>
      <c r="B810" s="14" t="s">
        <v>2072</v>
      </c>
      <c r="C810" s="4">
        <v>2020</v>
      </c>
      <c r="D810" s="145">
        <v>2345</v>
      </c>
    </row>
    <row r="811" spans="1:5" s="192" customFormat="1" ht="12" customHeight="1">
      <c r="A811" s="4">
        <v>12</v>
      </c>
      <c r="B811" s="751" t="s">
        <v>2074</v>
      </c>
      <c r="C811" s="752">
        <v>2020</v>
      </c>
      <c r="D811" s="598">
        <v>2952</v>
      </c>
      <c r="E811" s="892" t="s">
        <v>2332</v>
      </c>
    </row>
    <row r="812" spans="1:5" s="192" customFormat="1" ht="12" customHeight="1">
      <c r="A812" s="4">
        <v>13</v>
      </c>
      <c r="B812" s="751" t="s">
        <v>2074</v>
      </c>
      <c r="C812" s="752">
        <v>2020</v>
      </c>
      <c r="D812" s="598">
        <v>2952</v>
      </c>
      <c r="E812" s="892"/>
    </row>
    <row r="813" spans="1:5" s="192" customFormat="1" ht="12" customHeight="1">
      <c r="A813" s="4">
        <v>14</v>
      </c>
      <c r="B813" s="751" t="s">
        <v>2074</v>
      </c>
      <c r="C813" s="752">
        <v>2020</v>
      </c>
      <c r="D813" s="598">
        <v>2952</v>
      </c>
      <c r="E813" s="892"/>
    </row>
    <row r="814" spans="1:5" s="192" customFormat="1" ht="12" customHeight="1">
      <c r="A814" s="4">
        <v>15</v>
      </c>
      <c r="B814" s="751" t="s">
        <v>2074</v>
      </c>
      <c r="C814" s="752">
        <v>2020</v>
      </c>
      <c r="D814" s="598">
        <v>2952</v>
      </c>
      <c r="E814" s="892"/>
    </row>
    <row r="815" spans="1:5" s="192" customFormat="1" ht="12" customHeight="1">
      <c r="A815" s="4">
        <v>16</v>
      </c>
      <c r="B815" s="751" t="s">
        <v>2074</v>
      </c>
      <c r="C815" s="752">
        <v>2020</v>
      </c>
      <c r="D815" s="598">
        <v>2952</v>
      </c>
      <c r="E815" s="892"/>
    </row>
    <row r="816" spans="1:4" s="192" customFormat="1" ht="12" customHeight="1">
      <c r="A816" s="4">
        <v>17</v>
      </c>
      <c r="B816" s="14" t="s">
        <v>2312</v>
      </c>
      <c r="C816" s="4">
        <v>2020</v>
      </c>
      <c r="D816" s="145">
        <v>2050</v>
      </c>
    </row>
    <row r="817" spans="1:4" s="192" customFormat="1" ht="12" customHeight="1">
      <c r="A817" s="4">
        <v>18</v>
      </c>
      <c r="B817" s="14" t="s">
        <v>2312</v>
      </c>
      <c r="C817" s="4">
        <v>2020</v>
      </c>
      <c r="D817" s="145">
        <v>2050</v>
      </c>
    </row>
    <row r="818" spans="1:4" s="192" customFormat="1" ht="12" customHeight="1">
      <c r="A818" s="4">
        <v>19</v>
      </c>
      <c r="B818" s="14" t="s">
        <v>2312</v>
      </c>
      <c r="C818" s="4">
        <v>2020</v>
      </c>
      <c r="D818" s="145">
        <v>2050</v>
      </c>
    </row>
    <row r="819" spans="1:4" s="192" customFormat="1" ht="12" customHeight="1">
      <c r="A819" s="4">
        <v>20</v>
      </c>
      <c r="B819" s="14" t="s">
        <v>2312</v>
      </c>
      <c r="C819" s="4">
        <v>2020</v>
      </c>
      <c r="D819" s="145">
        <v>2050</v>
      </c>
    </row>
    <row r="820" spans="1:4" s="192" customFormat="1" ht="12" customHeight="1">
      <c r="A820" s="4">
        <v>21</v>
      </c>
      <c r="B820" s="14" t="s">
        <v>2312</v>
      </c>
      <c r="C820" s="4">
        <v>2020</v>
      </c>
      <c r="D820" s="145">
        <v>2050</v>
      </c>
    </row>
    <row r="821" spans="1:4" s="192" customFormat="1" ht="12" customHeight="1">
      <c r="A821" s="4">
        <v>22</v>
      </c>
      <c r="B821" s="14" t="s">
        <v>2312</v>
      </c>
      <c r="C821" s="4">
        <v>2020</v>
      </c>
      <c r="D821" s="145">
        <v>2050</v>
      </c>
    </row>
    <row r="822" spans="1:4" s="192" customFormat="1" ht="12" customHeight="1">
      <c r="A822" s="4">
        <v>23</v>
      </c>
      <c r="B822" s="14" t="s">
        <v>2312</v>
      </c>
      <c r="C822" s="4">
        <v>2020</v>
      </c>
      <c r="D822" s="145">
        <v>2050</v>
      </c>
    </row>
    <row r="823" spans="1:4" s="192" customFormat="1" ht="12" customHeight="1">
      <c r="A823" s="4">
        <v>24</v>
      </c>
      <c r="B823" s="14" t="s">
        <v>2313</v>
      </c>
      <c r="C823" s="4">
        <v>2020</v>
      </c>
      <c r="D823" s="145">
        <v>918.9</v>
      </c>
    </row>
    <row r="824" spans="1:4" s="192" customFormat="1" ht="12" customHeight="1">
      <c r="A824" s="4">
        <v>25</v>
      </c>
      <c r="B824" s="14" t="s">
        <v>2308</v>
      </c>
      <c r="C824" s="4">
        <v>2020</v>
      </c>
      <c r="D824" s="145">
        <v>1900</v>
      </c>
    </row>
    <row r="825" spans="1:4" s="192" customFormat="1" ht="12" customHeight="1">
      <c r="A825" s="4">
        <v>26</v>
      </c>
      <c r="B825" s="14" t="s">
        <v>2308</v>
      </c>
      <c r="C825" s="4">
        <v>2020</v>
      </c>
      <c r="D825" s="145">
        <v>1900</v>
      </c>
    </row>
    <row r="826" spans="1:4" s="192" customFormat="1" ht="12" customHeight="1">
      <c r="A826" s="4">
        <v>27</v>
      </c>
      <c r="B826" s="14" t="s">
        <v>2308</v>
      </c>
      <c r="C826" s="4">
        <v>2020</v>
      </c>
      <c r="D826" s="145">
        <v>1900</v>
      </c>
    </row>
    <row r="827" spans="1:4" s="192" customFormat="1" ht="12" customHeight="1">
      <c r="A827" s="4">
        <v>28</v>
      </c>
      <c r="B827" s="14" t="s">
        <v>2308</v>
      </c>
      <c r="C827" s="4">
        <v>2020</v>
      </c>
      <c r="D827" s="145">
        <v>1900</v>
      </c>
    </row>
    <row r="828" spans="1:4" s="192" customFormat="1" ht="12" customHeight="1">
      <c r="A828" s="4">
        <v>29</v>
      </c>
      <c r="B828" s="14" t="s">
        <v>2308</v>
      </c>
      <c r="C828" s="4">
        <v>2020</v>
      </c>
      <c r="D828" s="145">
        <v>1900</v>
      </c>
    </row>
    <row r="829" spans="1:4" s="192" customFormat="1" ht="12" customHeight="1">
      <c r="A829" s="4">
        <v>30</v>
      </c>
      <c r="B829" s="14" t="s">
        <v>2308</v>
      </c>
      <c r="C829" s="4">
        <v>2020</v>
      </c>
      <c r="D829" s="145">
        <v>1900</v>
      </c>
    </row>
    <row r="830" spans="1:4" s="192" customFormat="1" ht="12" customHeight="1">
      <c r="A830" s="4">
        <v>31</v>
      </c>
      <c r="B830" s="14" t="s">
        <v>2308</v>
      </c>
      <c r="C830" s="4">
        <v>2020</v>
      </c>
      <c r="D830" s="145">
        <v>1900</v>
      </c>
    </row>
    <row r="831" spans="1:4" s="192" customFormat="1" ht="12" customHeight="1">
      <c r="A831" s="4">
        <v>32</v>
      </c>
      <c r="B831" s="14" t="s">
        <v>2308</v>
      </c>
      <c r="C831" s="4">
        <v>2020</v>
      </c>
      <c r="D831" s="145">
        <v>1900</v>
      </c>
    </row>
    <row r="832" spans="1:4" s="192" customFormat="1" ht="12" customHeight="1">
      <c r="A832" s="4">
        <v>33</v>
      </c>
      <c r="B832" s="14" t="s">
        <v>2308</v>
      </c>
      <c r="C832" s="4">
        <v>2020</v>
      </c>
      <c r="D832" s="145">
        <v>1900</v>
      </c>
    </row>
    <row r="833" spans="1:4" s="192" customFormat="1" ht="12" customHeight="1">
      <c r="A833" s="4">
        <v>34</v>
      </c>
      <c r="B833" s="14" t="s">
        <v>2308</v>
      </c>
      <c r="C833" s="4">
        <v>2020</v>
      </c>
      <c r="D833" s="145">
        <v>1900</v>
      </c>
    </row>
    <row r="834" spans="1:4" s="192" customFormat="1" ht="12" customHeight="1">
      <c r="A834" s="4">
        <v>35</v>
      </c>
      <c r="B834" s="14" t="s">
        <v>2308</v>
      </c>
      <c r="C834" s="4">
        <v>2020</v>
      </c>
      <c r="D834" s="145">
        <v>1900</v>
      </c>
    </row>
    <row r="835" spans="1:4" s="192" customFormat="1" ht="12" customHeight="1">
      <c r="A835" s="4">
        <v>36</v>
      </c>
      <c r="B835" s="14" t="s">
        <v>2308</v>
      </c>
      <c r="C835" s="4">
        <v>2020</v>
      </c>
      <c r="D835" s="145">
        <v>1900</v>
      </c>
    </row>
    <row r="836" spans="1:4" s="192" customFormat="1" ht="12" customHeight="1">
      <c r="A836" s="4">
        <v>37</v>
      </c>
      <c r="B836" s="14" t="s">
        <v>2308</v>
      </c>
      <c r="C836" s="4">
        <v>2020</v>
      </c>
      <c r="D836" s="145">
        <v>1900</v>
      </c>
    </row>
    <row r="837" spans="1:4" s="192" customFormat="1" ht="12" customHeight="1">
      <c r="A837" s="4">
        <v>38</v>
      </c>
      <c r="B837" s="14" t="s">
        <v>2308</v>
      </c>
      <c r="C837" s="4">
        <v>2020</v>
      </c>
      <c r="D837" s="145">
        <v>1900</v>
      </c>
    </row>
    <row r="838" spans="1:4" s="192" customFormat="1" ht="12" customHeight="1">
      <c r="A838" s="4">
        <v>39</v>
      </c>
      <c r="B838" s="14" t="s">
        <v>2308</v>
      </c>
      <c r="C838" s="4">
        <v>2020</v>
      </c>
      <c r="D838" s="145">
        <v>1900</v>
      </c>
    </row>
    <row r="839" spans="1:4" s="192" customFormat="1" ht="12" customHeight="1">
      <c r="A839" s="4">
        <v>40</v>
      </c>
      <c r="B839" s="14" t="s">
        <v>2308</v>
      </c>
      <c r="C839" s="4">
        <v>2020</v>
      </c>
      <c r="D839" s="145">
        <v>1900</v>
      </c>
    </row>
    <row r="840" spans="1:4" s="192" customFormat="1" ht="12" customHeight="1">
      <c r="A840" s="4">
        <v>41</v>
      </c>
      <c r="B840" s="14" t="s">
        <v>2308</v>
      </c>
      <c r="C840" s="4">
        <v>2020</v>
      </c>
      <c r="D840" s="145">
        <v>1900</v>
      </c>
    </row>
    <row r="841" spans="1:4" s="192" customFormat="1" ht="12" customHeight="1">
      <c r="A841" s="4">
        <v>42</v>
      </c>
      <c r="B841" s="14" t="s">
        <v>2308</v>
      </c>
      <c r="C841" s="4">
        <v>2020</v>
      </c>
      <c r="D841" s="145">
        <v>1900</v>
      </c>
    </row>
    <row r="842" spans="1:4" s="192" customFormat="1" ht="12" customHeight="1">
      <c r="A842" s="4">
        <v>43</v>
      </c>
      <c r="B842" s="14" t="s">
        <v>2308</v>
      </c>
      <c r="C842" s="4">
        <v>2020</v>
      </c>
      <c r="D842" s="145">
        <v>1900</v>
      </c>
    </row>
    <row r="843" spans="1:4" s="192" customFormat="1" ht="12" customHeight="1">
      <c r="A843" s="4">
        <v>44</v>
      </c>
      <c r="B843" s="14" t="s">
        <v>2308</v>
      </c>
      <c r="C843" s="4">
        <v>2020</v>
      </c>
      <c r="D843" s="145">
        <v>1900</v>
      </c>
    </row>
    <row r="844" spans="1:4" s="192" customFormat="1" ht="12" customHeight="1">
      <c r="A844" s="4">
        <v>45</v>
      </c>
      <c r="B844" s="14" t="s">
        <v>2074</v>
      </c>
      <c r="C844" s="4">
        <v>2020</v>
      </c>
      <c r="D844" s="145">
        <v>2952</v>
      </c>
    </row>
    <row r="845" spans="1:4" s="192" customFormat="1" ht="12" customHeight="1">
      <c r="A845" s="4">
        <v>46</v>
      </c>
      <c r="B845" s="14" t="s">
        <v>2074</v>
      </c>
      <c r="C845" s="4">
        <v>2020</v>
      </c>
      <c r="D845" s="145">
        <v>2952</v>
      </c>
    </row>
    <row r="846" spans="1:4" s="192" customFormat="1" ht="12" customHeight="1">
      <c r="A846" s="4">
        <v>47</v>
      </c>
      <c r="B846" s="14" t="s">
        <v>2074</v>
      </c>
      <c r="C846" s="4">
        <v>2020</v>
      </c>
      <c r="D846" s="145">
        <v>2952</v>
      </c>
    </row>
    <row r="847" spans="1:4" s="192" customFormat="1" ht="12" customHeight="1">
      <c r="A847" s="4">
        <v>48</v>
      </c>
      <c r="B847" s="14" t="s">
        <v>2074</v>
      </c>
      <c r="C847" s="4">
        <v>2020</v>
      </c>
      <c r="D847" s="145">
        <v>2952</v>
      </c>
    </row>
    <row r="848" spans="1:4" s="192" customFormat="1" ht="12" customHeight="1">
      <c r="A848" s="4">
        <v>49</v>
      </c>
      <c r="B848" s="14" t="s">
        <v>2074</v>
      </c>
      <c r="C848" s="4">
        <v>2020</v>
      </c>
      <c r="D848" s="145">
        <v>2952</v>
      </c>
    </row>
    <row r="849" spans="1:4" s="192" customFormat="1" ht="12" customHeight="1">
      <c r="A849" s="4">
        <v>50</v>
      </c>
      <c r="B849" s="14" t="s">
        <v>2074</v>
      </c>
      <c r="C849" s="4">
        <v>2020</v>
      </c>
      <c r="D849" s="145">
        <v>2952</v>
      </c>
    </row>
    <row r="850" spans="1:4" s="192" customFormat="1" ht="12" customHeight="1">
      <c r="A850" s="4">
        <v>51</v>
      </c>
      <c r="B850" s="14" t="s">
        <v>2074</v>
      </c>
      <c r="C850" s="4">
        <v>2020</v>
      </c>
      <c r="D850" s="145">
        <v>2952</v>
      </c>
    </row>
    <row r="851" spans="1:4" s="192" customFormat="1" ht="12" customHeight="1">
      <c r="A851" s="4">
        <v>52</v>
      </c>
      <c r="B851" s="14" t="s">
        <v>2074</v>
      </c>
      <c r="C851" s="4">
        <v>2020</v>
      </c>
      <c r="D851" s="145">
        <v>2952</v>
      </c>
    </row>
    <row r="852" spans="1:4" s="192" customFormat="1" ht="12" customHeight="1">
      <c r="A852" s="4">
        <v>53</v>
      </c>
      <c r="B852" s="14" t="s">
        <v>2074</v>
      </c>
      <c r="C852" s="4">
        <v>2020</v>
      </c>
      <c r="D852" s="145">
        <v>2952</v>
      </c>
    </row>
    <row r="853" spans="1:4" s="192" customFormat="1" ht="12" customHeight="1">
      <c r="A853" s="4">
        <v>54</v>
      </c>
      <c r="B853" s="14" t="s">
        <v>2074</v>
      </c>
      <c r="C853" s="4">
        <v>2020</v>
      </c>
      <c r="D853" s="145">
        <v>2952</v>
      </c>
    </row>
    <row r="854" spans="1:4" s="192" customFormat="1" ht="12" customHeight="1">
      <c r="A854" s="4">
        <v>55</v>
      </c>
      <c r="B854" s="14" t="s">
        <v>2074</v>
      </c>
      <c r="C854" s="4">
        <v>2020</v>
      </c>
      <c r="D854" s="145">
        <v>2952</v>
      </c>
    </row>
    <row r="855" spans="1:4" s="192" customFormat="1" ht="12" customHeight="1">
      <c r="A855" s="4">
        <v>56</v>
      </c>
      <c r="B855" s="14" t="s">
        <v>2074</v>
      </c>
      <c r="C855" s="4">
        <v>2020</v>
      </c>
      <c r="D855" s="145">
        <v>2952</v>
      </c>
    </row>
    <row r="856" spans="1:4" s="192" customFormat="1" ht="12" customHeight="1">
      <c r="A856" s="4">
        <v>57</v>
      </c>
      <c r="B856" s="14" t="s">
        <v>2074</v>
      </c>
      <c r="C856" s="4">
        <v>2020</v>
      </c>
      <c r="D856" s="145">
        <v>2952</v>
      </c>
    </row>
    <row r="857" spans="1:4" s="192" customFormat="1" ht="12" customHeight="1">
      <c r="A857" s="4">
        <v>58</v>
      </c>
      <c r="B857" s="14" t="s">
        <v>2074</v>
      </c>
      <c r="C857" s="4">
        <v>2020</v>
      </c>
      <c r="D857" s="145">
        <v>2952</v>
      </c>
    </row>
    <row r="858" spans="1:4" s="192" customFormat="1" ht="12" customHeight="1">
      <c r="A858" s="4">
        <v>59</v>
      </c>
      <c r="B858" s="14" t="s">
        <v>2074</v>
      </c>
      <c r="C858" s="4">
        <v>2020</v>
      </c>
      <c r="D858" s="145">
        <v>2952</v>
      </c>
    </row>
    <row r="859" spans="1:4" s="192" customFormat="1" ht="12" customHeight="1">
      <c r="A859" s="4">
        <v>60</v>
      </c>
      <c r="B859" s="14" t="s">
        <v>2074</v>
      </c>
      <c r="C859" s="4">
        <v>2020</v>
      </c>
      <c r="D859" s="145">
        <v>2952</v>
      </c>
    </row>
    <row r="860" spans="1:4" s="192" customFormat="1" ht="12" customHeight="1">
      <c r="A860" s="4">
        <v>61</v>
      </c>
      <c r="B860" s="14" t="s">
        <v>2314</v>
      </c>
      <c r="C860" s="4">
        <v>2020</v>
      </c>
      <c r="D860" s="145">
        <v>2916.4</v>
      </c>
    </row>
    <row r="861" spans="1:4" s="192" customFormat="1" ht="12" customHeight="1">
      <c r="A861" s="4">
        <v>62</v>
      </c>
      <c r="B861" s="14" t="s">
        <v>2314</v>
      </c>
      <c r="C861" s="4">
        <v>2020</v>
      </c>
      <c r="D861" s="145">
        <v>2916.4</v>
      </c>
    </row>
    <row r="862" spans="1:4" s="192" customFormat="1" ht="12" customHeight="1">
      <c r="A862" s="4">
        <v>63</v>
      </c>
      <c r="B862" s="14" t="s">
        <v>2314</v>
      </c>
      <c r="C862" s="4">
        <v>2020</v>
      </c>
      <c r="D862" s="145">
        <v>2916.4</v>
      </c>
    </row>
    <row r="863" spans="1:4" s="192" customFormat="1" ht="12" customHeight="1">
      <c r="A863" s="4">
        <v>64</v>
      </c>
      <c r="B863" s="14" t="s">
        <v>2314</v>
      </c>
      <c r="C863" s="4">
        <v>2020</v>
      </c>
      <c r="D863" s="145">
        <v>2916.4</v>
      </c>
    </row>
    <row r="864" spans="1:4" s="192" customFormat="1" ht="12" customHeight="1">
      <c r="A864" s="4">
        <v>65</v>
      </c>
      <c r="B864" s="14" t="s">
        <v>2314</v>
      </c>
      <c r="C864" s="4">
        <v>2020</v>
      </c>
      <c r="D864" s="145">
        <v>2916.4</v>
      </c>
    </row>
    <row r="865" spans="1:4" s="192" customFormat="1" ht="12" customHeight="1">
      <c r="A865" s="4">
        <v>66</v>
      </c>
      <c r="B865" s="14" t="s">
        <v>2314</v>
      </c>
      <c r="C865" s="4">
        <v>2020</v>
      </c>
      <c r="D865" s="145">
        <v>2916.4</v>
      </c>
    </row>
    <row r="866" spans="1:4" s="192" customFormat="1" ht="12" customHeight="1">
      <c r="A866" s="4">
        <v>67</v>
      </c>
      <c r="B866" s="14" t="s">
        <v>2315</v>
      </c>
      <c r="C866" s="4">
        <v>2020</v>
      </c>
      <c r="D866" s="145">
        <v>572</v>
      </c>
    </row>
    <row r="867" spans="1:4" s="192" customFormat="1" ht="12" customHeight="1">
      <c r="A867" s="4">
        <v>68</v>
      </c>
      <c r="B867" s="14" t="s">
        <v>2312</v>
      </c>
      <c r="C867" s="4">
        <v>2021</v>
      </c>
      <c r="D867" s="145">
        <v>3003</v>
      </c>
    </row>
    <row r="868" spans="1:4" s="192" customFormat="1" ht="12" customHeight="1">
      <c r="A868" s="4">
        <v>69</v>
      </c>
      <c r="B868" s="14" t="s">
        <v>2312</v>
      </c>
      <c r="C868" s="4">
        <v>2021</v>
      </c>
      <c r="D868" s="145">
        <v>2906.17</v>
      </c>
    </row>
    <row r="869" spans="1:4" s="192" customFormat="1" ht="12" customHeight="1">
      <c r="A869" s="4">
        <v>70</v>
      </c>
      <c r="B869" s="14" t="s">
        <v>2312</v>
      </c>
      <c r="C869" s="4">
        <v>2021</v>
      </c>
      <c r="D869" s="145">
        <v>2906.17</v>
      </c>
    </row>
    <row r="870" spans="1:4" s="192" customFormat="1" ht="12" customHeight="1">
      <c r="A870" s="4">
        <v>71</v>
      </c>
      <c r="B870" s="14" t="s">
        <v>2312</v>
      </c>
      <c r="C870" s="4">
        <v>2021</v>
      </c>
      <c r="D870" s="145">
        <v>2906.17</v>
      </c>
    </row>
    <row r="871" spans="1:4" s="192" customFormat="1" ht="12" customHeight="1">
      <c r="A871" s="4">
        <v>72</v>
      </c>
      <c r="B871" s="14" t="s">
        <v>2312</v>
      </c>
      <c r="C871" s="4">
        <v>2021</v>
      </c>
      <c r="D871" s="145">
        <v>2906.17</v>
      </c>
    </row>
    <row r="872" spans="1:5" ht="12" customHeight="1">
      <c r="A872" s="871" t="s">
        <v>0</v>
      </c>
      <c r="B872" s="871"/>
      <c r="C872" s="871"/>
      <c r="D872" s="87">
        <f>SUM(D800:D871)</f>
        <v>167849.98</v>
      </c>
      <c r="E872" s="194"/>
    </row>
    <row r="874" spans="1:4" ht="12" customHeight="1">
      <c r="A874" s="884" t="s">
        <v>616</v>
      </c>
      <c r="B874" s="885"/>
      <c r="C874" s="885"/>
      <c r="D874" s="886"/>
    </row>
    <row r="875" spans="1:4" ht="12" customHeight="1">
      <c r="A875" s="859" t="s">
        <v>143</v>
      </c>
      <c r="B875" s="859"/>
      <c r="C875" s="859"/>
      <c r="D875" s="859"/>
    </row>
    <row r="876" spans="1:4" ht="12" customHeight="1">
      <c r="A876" s="4">
        <v>1</v>
      </c>
      <c r="B876" s="574" t="s">
        <v>1650</v>
      </c>
      <c r="C876" s="550" t="s">
        <v>1651</v>
      </c>
      <c r="D876" s="565">
        <v>725</v>
      </c>
    </row>
    <row r="877" spans="1:4" ht="12" customHeight="1">
      <c r="A877" s="4">
        <v>2</v>
      </c>
      <c r="B877" s="574" t="s">
        <v>1652</v>
      </c>
      <c r="C877" s="550" t="s">
        <v>1653</v>
      </c>
      <c r="D877" s="565">
        <v>379.05</v>
      </c>
    </row>
    <row r="878" spans="1:4" ht="12" customHeight="1">
      <c r="A878" s="4">
        <v>3</v>
      </c>
      <c r="B878" s="574" t="s">
        <v>1654</v>
      </c>
      <c r="C878" s="550" t="s">
        <v>1655</v>
      </c>
      <c r="D878" s="565">
        <v>2548.56</v>
      </c>
    </row>
    <row r="879" spans="1:4" ht="12" customHeight="1">
      <c r="A879" s="4">
        <v>4</v>
      </c>
      <c r="B879" s="574" t="s">
        <v>1656</v>
      </c>
      <c r="C879" s="550" t="s">
        <v>1657</v>
      </c>
      <c r="D879" s="565">
        <v>1350</v>
      </c>
    </row>
    <row r="880" spans="1:5" ht="12" customHeight="1">
      <c r="A880" s="4">
        <v>5</v>
      </c>
      <c r="B880" s="14" t="s">
        <v>1658</v>
      </c>
      <c r="C880" s="537" t="s">
        <v>1659</v>
      </c>
      <c r="D880" s="86">
        <v>346.86</v>
      </c>
      <c r="E880" s="157" t="s">
        <v>1660</v>
      </c>
    </row>
    <row r="881" spans="1:5" ht="12" customHeight="1">
      <c r="A881" s="4">
        <v>6</v>
      </c>
      <c r="B881" s="14" t="s">
        <v>1661</v>
      </c>
      <c r="C881" s="537" t="s">
        <v>1662</v>
      </c>
      <c r="D881" s="86">
        <v>569</v>
      </c>
      <c r="E881" s="157" t="s">
        <v>1660</v>
      </c>
    </row>
    <row r="882" spans="1:4" ht="12" customHeight="1">
      <c r="A882" s="4">
        <v>7</v>
      </c>
      <c r="B882" s="14" t="s">
        <v>1673</v>
      </c>
      <c r="C882" s="4" t="s">
        <v>1674</v>
      </c>
      <c r="D882" s="86">
        <v>4674</v>
      </c>
    </row>
    <row r="883" spans="1:4" ht="12" customHeight="1">
      <c r="A883" s="4">
        <v>8</v>
      </c>
      <c r="B883" s="14" t="s">
        <v>1675</v>
      </c>
      <c r="C883" s="4" t="s">
        <v>1676</v>
      </c>
      <c r="D883" s="86">
        <v>346.85</v>
      </c>
    </row>
    <row r="884" spans="1:4" ht="12" customHeight="1">
      <c r="A884" s="4">
        <v>9</v>
      </c>
      <c r="B884" s="14" t="s">
        <v>1677</v>
      </c>
      <c r="C884" s="4" t="s">
        <v>1678</v>
      </c>
      <c r="D884" s="86">
        <v>889.29</v>
      </c>
    </row>
    <row r="885" spans="1:4" ht="12" customHeight="1">
      <c r="A885" s="4">
        <v>10</v>
      </c>
      <c r="B885" s="14" t="s">
        <v>2042</v>
      </c>
      <c r="C885" s="252">
        <v>44222</v>
      </c>
      <c r="D885" s="86">
        <v>579</v>
      </c>
    </row>
    <row r="886" spans="1:4" ht="12" customHeight="1">
      <c r="A886" s="4">
        <v>11</v>
      </c>
      <c r="B886" s="14" t="s">
        <v>1686</v>
      </c>
      <c r="C886" s="4" t="s">
        <v>1685</v>
      </c>
      <c r="D886" s="86">
        <v>599</v>
      </c>
    </row>
    <row r="887" spans="1:4" ht="12" customHeight="1">
      <c r="A887" s="4">
        <v>12</v>
      </c>
      <c r="B887" s="14" t="s">
        <v>1691</v>
      </c>
      <c r="C887" s="4" t="s">
        <v>1692</v>
      </c>
      <c r="D887" s="86">
        <v>688.99</v>
      </c>
    </row>
    <row r="888" spans="1:4" ht="12" customHeight="1">
      <c r="A888" s="4">
        <v>13</v>
      </c>
      <c r="B888" s="14" t="s">
        <v>1669</v>
      </c>
      <c r="C888" s="252">
        <v>43775</v>
      </c>
      <c r="D888" s="86">
        <v>619</v>
      </c>
    </row>
    <row r="889" spans="1:4" ht="12" customHeight="1">
      <c r="A889" s="4">
        <v>14</v>
      </c>
      <c r="B889" s="14" t="s">
        <v>1667</v>
      </c>
      <c r="C889" s="252">
        <v>43762</v>
      </c>
      <c r="D889" s="86">
        <v>399</v>
      </c>
    </row>
    <row r="890" spans="1:6" ht="12" customHeight="1">
      <c r="A890" s="863" t="s">
        <v>0</v>
      </c>
      <c r="B890" s="863"/>
      <c r="C890" s="864"/>
      <c r="D890" s="87">
        <f>SUM(D876:D889)</f>
        <v>14713.6</v>
      </c>
      <c r="F890" s="233"/>
    </row>
    <row r="891" spans="1:4" ht="12" customHeight="1">
      <c r="A891" s="859" t="s">
        <v>144</v>
      </c>
      <c r="B891" s="859"/>
      <c r="C891" s="859"/>
      <c r="D891" s="859"/>
    </row>
    <row r="892" spans="1:4" ht="12" customHeight="1">
      <c r="A892" s="4">
        <v>1</v>
      </c>
      <c r="B892" s="14" t="s">
        <v>1663</v>
      </c>
      <c r="C892" s="252">
        <v>43538</v>
      </c>
      <c r="D892" s="86">
        <v>449</v>
      </c>
    </row>
    <row r="893" spans="1:4" ht="12" customHeight="1">
      <c r="A893" s="4">
        <v>2</v>
      </c>
      <c r="B893" s="14" t="s">
        <v>1664</v>
      </c>
      <c r="C893" s="252">
        <v>43626</v>
      </c>
      <c r="D893" s="86">
        <v>549</v>
      </c>
    </row>
    <row r="894" spans="1:4" ht="12" customHeight="1">
      <c r="A894" s="4">
        <v>3</v>
      </c>
      <c r="B894" s="14" t="s">
        <v>1665</v>
      </c>
      <c r="C894" s="252">
        <v>43655</v>
      </c>
      <c r="D894" s="86">
        <v>2198.99</v>
      </c>
    </row>
    <row r="895" spans="1:4" ht="12" customHeight="1">
      <c r="A895" s="4">
        <v>4</v>
      </c>
      <c r="B895" s="14" t="s">
        <v>1666</v>
      </c>
      <c r="C895" s="252">
        <v>43805</v>
      </c>
      <c r="D895" s="86">
        <v>1399</v>
      </c>
    </row>
    <row r="896" spans="1:4" ht="12" customHeight="1">
      <c r="A896" s="4">
        <v>6</v>
      </c>
      <c r="B896" s="14" t="s">
        <v>1668</v>
      </c>
      <c r="C896" s="252">
        <v>43769</v>
      </c>
      <c r="D896" s="86">
        <v>7600</v>
      </c>
    </row>
    <row r="897" spans="1:4" ht="12" customHeight="1">
      <c r="A897" s="4">
        <v>7</v>
      </c>
      <c r="B897" s="14" t="s">
        <v>1666</v>
      </c>
      <c r="C897" s="252">
        <v>43735</v>
      </c>
      <c r="D897" s="86">
        <v>1399</v>
      </c>
    </row>
    <row r="898" spans="1:4" ht="12" customHeight="1">
      <c r="A898" s="4">
        <v>8</v>
      </c>
      <c r="B898" s="14" t="s">
        <v>1666</v>
      </c>
      <c r="C898" s="252">
        <v>43735</v>
      </c>
      <c r="D898" s="86">
        <v>1399</v>
      </c>
    </row>
    <row r="899" spans="1:4" ht="12" customHeight="1">
      <c r="A899" s="4">
        <v>9</v>
      </c>
      <c r="B899" s="14" t="s">
        <v>1670</v>
      </c>
      <c r="C899" s="252">
        <v>43868</v>
      </c>
      <c r="D899" s="86">
        <v>1699</v>
      </c>
    </row>
    <row r="900" spans="1:4" ht="12" customHeight="1">
      <c r="A900" s="4">
        <v>10</v>
      </c>
      <c r="B900" s="14" t="s">
        <v>1671</v>
      </c>
      <c r="C900" s="252">
        <v>43965</v>
      </c>
      <c r="D900" s="86">
        <v>5904</v>
      </c>
    </row>
    <row r="901" spans="1:4" ht="12" customHeight="1">
      <c r="A901" s="4">
        <v>11</v>
      </c>
      <c r="B901" s="14" t="s">
        <v>1672</v>
      </c>
      <c r="C901" s="252">
        <v>44225</v>
      </c>
      <c r="D901" s="86">
        <v>2999</v>
      </c>
    </row>
    <row r="902" spans="1:4" ht="12" customHeight="1">
      <c r="A902" s="4">
        <v>12</v>
      </c>
      <c r="B902" s="14" t="s">
        <v>1679</v>
      </c>
      <c r="C902" s="4" t="s">
        <v>1680</v>
      </c>
      <c r="D902" s="86">
        <v>4000</v>
      </c>
    </row>
    <row r="903" spans="1:4" ht="12" customHeight="1">
      <c r="A903" s="4">
        <v>13</v>
      </c>
      <c r="B903" s="14" t="s">
        <v>1681</v>
      </c>
      <c r="C903" s="4" t="s">
        <v>1680</v>
      </c>
      <c r="D903" s="86">
        <v>2400</v>
      </c>
    </row>
    <row r="904" spans="1:4" ht="12" customHeight="1">
      <c r="A904" s="4">
        <v>14</v>
      </c>
      <c r="B904" s="14" t="s">
        <v>1681</v>
      </c>
      <c r="C904" s="4" t="s">
        <v>1680</v>
      </c>
      <c r="D904" s="86">
        <v>2400</v>
      </c>
    </row>
    <row r="905" spans="1:4" ht="12" customHeight="1">
      <c r="A905" s="4">
        <v>15</v>
      </c>
      <c r="B905" s="14" t="s">
        <v>1681</v>
      </c>
      <c r="C905" s="4" t="s">
        <v>1680</v>
      </c>
      <c r="D905" s="86">
        <v>2400</v>
      </c>
    </row>
    <row r="906" spans="1:4" ht="12" customHeight="1">
      <c r="A906" s="4">
        <v>16</v>
      </c>
      <c r="B906" s="14" t="s">
        <v>1682</v>
      </c>
      <c r="C906" s="4" t="s">
        <v>1683</v>
      </c>
      <c r="D906" s="86">
        <v>1198</v>
      </c>
    </row>
    <row r="907" spans="1:4" ht="12" customHeight="1">
      <c r="A907" s="4">
        <v>17</v>
      </c>
      <c r="B907" s="14" t="s">
        <v>1684</v>
      </c>
      <c r="C907" s="4" t="s">
        <v>1685</v>
      </c>
      <c r="D907" s="86">
        <v>2849.99</v>
      </c>
    </row>
    <row r="908" spans="1:5" ht="12" customHeight="1">
      <c r="A908" s="4">
        <v>18</v>
      </c>
      <c r="B908" s="14" t="s">
        <v>1687</v>
      </c>
      <c r="C908" s="4" t="s">
        <v>1688</v>
      </c>
      <c r="D908" s="86">
        <v>419</v>
      </c>
      <c r="E908" s="54"/>
    </row>
    <row r="909" spans="1:5" ht="12" customHeight="1">
      <c r="A909" s="4">
        <v>19</v>
      </c>
      <c r="B909" s="14" t="s">
        <v>1689</v>
      </c>
      <c r="C909" s="4" t="s">
        <v>1690</v>
      </c>
      <c r="D909" s="86">
        <v>938</v>
      </c>
      <c r="E909" s="54"/>
    </row>
    <row r="910" spans="1:5" ht="12" customHeight="1">
      <c r="A910" s="4">
        <v>20</v>
      </c>
      <c r="B910" s="14" t="s">
        <v>1682</v>
      </c>
      <c r="C910" s="4" t="s">
        <v>1693</v>
      </c>
      <c r="D910" s="86">
        <v>1576</v>
      </c>
      <c r="E910" s="54"/>
    </row>
    <row r="911" spans="1:4" ht="12" customHeight="1">
      <c r="A911" s="4">
        <v>21</v>
      </c>
      <c r="B911" s="462" t="s">
        <v>1694</v>
      </c>
      <c r="C911" s="4" t="s">
        <v>1680</v>
      </c>
      <c r="D911" s="88">
        <v>2100</v>
      </c>
    </row>
    <row r="912" spans="1:4" ht="12" customHeight="1">
      <c r="A912" s="4">
        <v>22</v>
      </c>
      <c r="B912" s="463" t="s">
        <v>1695</v>
      </c>
      <c r="C912" s="4" t="s">
        <v>1680</v>
      </c>
      <c r="D912" s="88">
        <v>2100</v>
      </c>
    </row>
    <row r="913" spans="1:4" ht="12" customHeight="1">
      <c r="A913" s="4">
        <v>23</v>
      </c>
      <c r="B913" s="463" t="s">
        <v>1694</v>
      </c>
      <c r="C913" s="4" t="s">
        <v>1680</v>
      </c>
      <c r="D913" s="88">
        <v>2100</v>
      </c>
    </row>
    <row r="914" spans="1:5" ht="12" customHeight="1">
      <c r="A914" s="871" t="s">
        <v>0</v>
      </c>
      <c r="B914" s="871"/>
      <c r="C914" s="871"/>
      <c r="D914" s="87">
        <f>SUM(D892:D913)</f>
        <v>50076.979999999996</v>
      </c>
      <c r="E914" s="194"/>
    </row>
    <row r="915" spans="1:5" s="200" customFormat="1" ht="12" customHeight="1">
      <c r="A915" s="9"/>
      <c r="B915" s="94"/>
      <c r="C915" s="491"/>
      <c r="D915" s="90"/>
      <c r="E915" s="199"/>
    </row>
    <row r="916" spans="1:5" ht="12" customHeight="1">
      <c r="A916" s="860" t="s">
        <v>590</v>
      </c>
      <c r="B916" s="861"/>
      <c r="C916" s="861"/>
      <c r="D916" s="862"/>
      <c r="E916" s="195"/>
    </row>
    <row r="917" spans="1:5" ht="12" customHeight="1">
      <c r="A917" s="859" t="s">
        <v>143</v>
      </c>
      <c r="B917" s="859"/>
      <c r="C917" s="859"/>
      <c r="D917" s="859"/>
      <c r="E917" s="195"/>
    </row>
    <row r="918" spans="1:5" s="202" customFormat="1" ht="12" customHeight="1">
      <c r="A918" s="6">
        <v>1</v>
      </c>
      <c r="B918" s="1" t="s">
        <v>1761</v>
      </c>
      <c r="C918" s="486">
        <v>2019</v>
      </c>
      <c r="D918" s="86">
        <v>2540</v>
      </c>
      <c r="E918" s="191"/>
    </row>
    <row r="919" spans="1:4" s="192" customFormat="1" ht="12" customHeight="1">
      <c r="A919" s="6">
        <v>2</v>
      </c>
      <c r="B919" s="1" t="s">
        <v>1762</v>
      </c>
      <c r="C919" s="486">
        <v>2019</v>
      </c>
      <c r="D919" s="86">
        <v>485</v>
      </c>
    </row>
    <row r="920" spans="1:4" s="192" customFormat="1" ht="12" customHeight="1">
      <c r="A920" s="6">
        <v>3</v>
      </c>
      <c r="B920" s="1" t="s">
        <v>1763</v>
      </c>
      <c r="C920" s="486">
        <v>2019</v>
      </c>
      <c r="D920" s="86">
        <v>553.5</v>
      </c>
    </row>
    <row r="921" spans="1:4" s="192" customFormat="1" ht="12" customHeight="1">
      <c r="A921" s="6">
        <v>4</v>
      </c>
      <c r="B921" s="1" t="s">
        <v>1764</v>
      </c>
      <c r="C921" s="486">
        <v>2019</v>
      </c>
      <c r="D921" s="86">
        <v>2865</v>
      </c>
    </row>
    <row r="922" spans="1:4" s="192" customFormat="1" ht="12" customHeight="1">
      <c r="A922" s="6">
        <v>5</v>
      </c>
      <c r="B922" s="1" t="s">
        <v>1765</v>
      </c>
      <c r="C922" s="486">
        <v>2019</v>
      </c>
      <c r="D922" s="86">
        <v>5380.28</v>
      </c>
    </row>
    <row r="923" spans="1:4" s="192" customFormat="1" ht="12" customHeight="1">
      <c r="A923" s="6">
        <v>6</v>
      </c>
      <c r="B923" s="1" t="s">
        <v>1766</v>
      </c>
      <c r="C923" s="486">
        <v>2019</v>
      </c>
      <c r="D923" s="86">
        <v>1200</v>
      </c>
    </row>
    <row r="924" spans="1:4" s="192" customFormat="1" ht="12" customHeight="1">
      <c r="A924" s="6">
        <v>7</v>
      </c>
      <c r="B924" s="1" t="s">
        <v>1767</v>
      </c>
      <c r="C924" s="486">
        <v>2019</v>
      </c>
      <c r="D924" s="86">
        <v>3672.92</v>
      </c>
    </row>
    <row r="925" spans="1:4" s="192" customFormat="1" ht="12" customHeight="1">
      <c r="A925" s="6">
        <v>8</v>
      </c>
      <c r="B925" s="1" t="s">
        <v>1768</v>
      </c>
      <c r="C925" s="486">
        <v>2019</v>
      </c>
      <c r="D925" s="86">
        <v>1121.51</v>
      </c>
    </row>
    <row r="926" spans="1:4" s="192" customFormat="1" ht="12" customHeight="1">
      <c r="A926" s="6">
        <v>9</v>
      </c>
      <c r="B926" s="1" t="s">
        <v>1769</v>
      </c>
      <c r="C926" s="486">
        <v>2019</v>
      </c>
      <c r="D926" s="86">
        <v>2243.03</v>
      </c>
    </row>
    <row r="927" spans="1:4" s="192" customFormat="1" ht="12" customHeight="1">
      <c r="A927" s="6">
        <v>10</v>
      </c>
      <c r="B927" s="1" t="s">
        <v>1770</v>
      </c>
      <c r="C927" s="486">
        <v>2019</v>
      </c>
      <c r="D927" s="86">
        <v>1499.47</v>
      </c>
    </row>
    <row r="928" spans="1:4" s="192" customFormat="1" ht="12" customHeight="1">
      <c r="A928" s="6">
        <v>11</v>
      </c>
      <c r="B928" s="1" t="s">
        <v>1770</v>
      </c>
      <c r="C928" s="486">
        <v>2019</v>
      </c>
      <c r="D928" s="86">
        <v>1506.41</v>
      </c>
    </row>
    <row r="929" spans="1:4" s="192" customFormat="1" ht="12" customHeight="1">
      <c r="A929" s="6">
        <v>12</v>
      </c>
      <c r="B929" s="1" t="s">
        <v>1771</v>
      </c>
      <c r="C929" s="486">
        <v>2019</v>
      </c>
      <c r="D929" s="86">
        <v>3841</v>
      </c>
    </row>
    <row r="930" spans="1:4" s="192" customFormat="1" ht="12" customHeight="1">
      <c r="A930" s="6">
        <v>13</v>
      </c>
      <c r="B930" s="1" t="s">
        <v>1772</v>
      </c>
      <c r="C930" s="486">
        <v>2019</v>
      </c>
      <c r="D930" s="86">
        <v>477</v>
      </c>
    </row>
    <row r="931" spans="1:4" s="192" customFormat="1" ht="12" customHeight="1">
      <c r="A931" s="6">
        <v>14</v>
      </c>
      <c r="B931" s="1" t="s">
        <v>1773</v>
      </c>
      <c r="C931" s="486">
        <v>2019</v>
      </c>
      <c r="D931" s="86">
        <v>7000</v>
      </c>
    </row>
    <row r="932" spans="1:4" s="192" customFormat="1" ht="12" customHeight="1">
      <c r="A932" s="6">
        <v>15</v>
      </c>
      <c r="B932" s="1" t="s">
        <v>1774</v>
      </c>
      <c r="C932" s="486">
        <v>2020</v>
      </c>
      <c r="D932" s="86">
        <v>2950.11</v>
      </c>
    </row>
    <row r="933" spans="1:4" s="192" customFormat="1" ht="12" customHeight="1">
      <c r="A933" s="6">
        <v>16</v>
      </c>
      <c r="B933" s="1" t="s">
        <v>1775</v>
      </c>
      <c r="C933" s="486">
        <v>2020</v>
      </c>
      <c r="D933" s="86">
        <v>2440</v>
      </c>
    </row>
    <row r="934" spans="1:4" s="192" customFormat="1" ht="12" customHeight="1">
      <c r="A934" s="6">
        <v>17</v>
      </c>
      <c r="B934" s="1" t="s">
        <v>1776</v>
      </c>
      <c r="C934" s="486">
        <v>2020</v>
      </c>
      <c r="D934" s="86">
        <v>3085</v>
      </c>
    </row>
    <row r="935" spans="1:4" s="192" customFormat="1" ht="12" customHeight="1">
      <c r="A935" s="6">
        <v>18</v>
      </c>
      <c r="B935" s="1" t="s">
        <v>1777</v>
      </c>
      <c r="C935" s="486">
        <v>2020</v>
      </c>
      <c r="D935" s="86">
        <v>5000</v>
      </c>
    </row>
    <row r="936" spans="1:4" s="192" customFormat="1" ht="12" customHeight="1">
      <c r="A936" s="6">
        <v>19</v>
      </c>
      <c r="B936" s="1" t="s">
        <v>1778</v>
      </c>
      <c r="C936" s="486">
        <v>2020</v>
      </c>
      <c r="D936" s="86">
        <v>2214</v>
      </c>
    </row>
    <row r="937" spans="1:4" s="192" customFormat="1" ht="12" customHeight="1">
      <c r="A937" s="6">
        <v>20</v>
      </c>
      <c r="B937" s="1" t="s">
        <v>1779</v>
      </c>
      <c r="C937" s="486">
        <v>2020</v>
      </c>
      <c r="D937" s="86">
        <v>3100.01</v>
      </c>
    </row>
    <row r="938" spans="1:4" s="192" customFormat="1" ht="12" customHeight="1">
      <c r="A938" s="6">
        <v>21</v>
      </c>
      <c r="B938" s="1" t="s">
        <v>1780</v>
      </c>
      <c r="C938" s="486">
        <v>2020</v>
      </c>
      <c r="D938" s="86">
        <v>4532</v>
      </c>
    </row>
    <row r="939" spans="1:4" s="192" customFormat="1" ht="12" customHeight="1">
      <c r="A939" s="6">
        <v>22</v>
      </c>
      <c r="B939" s="1" t="s">
        <v>1780</v>
      </c>
      <c r="C939" s="486">
        <v>2020</v>
      </c>
      <c r="D939" s="86">
        <v>4532</v>
      </c>
    </row>
    <row r="940" spans="1:4" s="192" customFormat="1" ht="12" customHeight="1">
      <c r="A940" s="6">
        <v>23</v>
      </c>
      <c r="B940" s="1" t="s">
        <v>1781</v>
      </c>
      <c r="C940" s="486">
        <v>2020</v>
      </c>
      <c r="D940" s="86">
        <v>589</v>
      </c>
    </row>
    <row r="941" spans="1:4" s="192" customFormat="1" ht="12" customHeight="1">
      <c r="A941" s="6">
        <v>24</v>
      </c>
      <c r="B941" s="1" t="s">
        <v>1763</v>
      </c>
      <c r="C941" s="486">
        <v>2020</v>
      </c>
      <c r="D941" s="86">
        <v>676.5</v>
      </c>
    </row>
    <row r="942" spans="1:4" s="192" customFormat="1" ht="12" customHeight="1">
      <c r="A942" s="6">
        <v>25</v>
      </c>
      <c r="B942" s="1" t="s">
        <v>1782</v>
      </c>
      <c r="C942" s="486">
        <v>2020</v>
      </c>
      <c r="D942" s="86">
        <v>1473</v>
      </c>
    </row>
    <row r="943" spans="1:4" s="192" customFormat="1" ht="12" customHeight="1">
      <c r="A943" s="6">
        <v>26</v>
      </c>
      <c r="B943" s="1" t="s">
        <v>1783</v>
      </c>
      <c r="C943" s="486">
        <v>2020</v>
      </c>
      <c r="D943" s="86">
        <v>17500</v>
      </c>
    </row>
    <row r="944" spans="1:4" s="192" customFormat="1" ht="12" customHeight="1">
      <c r="A944" s="6">
        <v>27</v>
      </c>
      <c r="B944" s="1" t="s">
        <v>1784</v>
      </c>
      <c r="C944" s="486">
        <v>2020</v>
      </c>
      <c r="D944" s="86">
        <v>15200</v>
      </c>
    </row>
    <row r="945" spans="1:4" s="192" customFormat="1" ht="12" customHeight="1">
      <c r="A945" s="6">
        <v>28</v>
      </c>
      <c r="B945" s="1" t="s">
        <v>1785</v>
      </c>
      <c r="C945" s="486">
        <v>2021</v>
      </c>
      <c r="D945" s="86">
        <v>17300</v>
      </c>
    </row>
    <row r="946" spans="1:4" s="192" customFormat="1" ht="12" customHeight="1">
      <c r="A946" s="6">
        <v>29</v>
      </c>
      <c r="B946" s="1" t="s">
        <v>1786</v>
      </c>
      <c r="C946" s="486">
        <v>2021</v>
      </c>
      <c r="D946" s="86">
        <v>699</v>
      </c>
    </row>
    <row r="947" spans="1:4" s="192" customFormat="1" ht="12" customHeight="1">
      <c r="A947" s="6">
        <v>30</v>
      </c>
      <c r="B947" s="1" t="s">
        <v>1787</v>
      </c>
      <c r="C947" s="486">
        <v>2021</v>
      </c>
      <c r="D947" s="86">
        <v>1450</v>
      </c>
    </row>
    <row r="948" spans="1:4" s="192" customFormat="1" ht="12" customHeight="1">
      <c r="A948" s="6">
        <v>31</v>
      </c>
      <c r="B948" s="1" t="s">
        <v>1788</v>
      </c>
      <c r="C948" s="486">
        <v>2021</v>
      </c>
      <c r="D948" s="86">
        <v>9750</v>
      </c>
    </row>
    <row r="949" spans="1:4" s="192" customFormat="1" ht="12" customHeight="1">
      <c r="A949" s="6">
        <v>32</v>
      </c>
      <c r="B949" s="1" t="s">
        <v>1789</v>
      </c>
      <c r="C949" s="486">
        <v>2021</v>
      </c>
      <c r="D949" s="86">
        <v>10100</v>
      </c>
    </row>
    <row r="950" spans="1:4" s="192" customFormat="1" ht="12" customHeight="1">
      <c r="A950" s="6">
        <v>33</v>
      </c>
      <c r="B950" s="1" t="s">
        <v>1790</v>
      </c>
      <c r="C950" s="486">
        <v>2021</v>
      </c>
      <c r="D950" s="86">
        <v>1650.64</v>
      </c>
    </row>
    <row r="951" spans="1:4" s="192" customFormat="1" ht="12" customHeight="1">
      <c r="A951" s="6">
        <v>34</v>
      </c>
      <c r="B951" s="1" t="s">
        <v>1788</v>
      </c>
      <c r="C951" s="486">
        <v>2021</v>
      </c>
      <c r="D951" s="86">
        <v>9750</v>
      </c>
    </row>
    <row r="952" spans="1:4" s="192" customFormat="1" ht="12" customHeight="1">
      <c r="A952" s="6">
        <v>35</v>
      </c>
      <c r="B952" s="1" t="s">
        <v>1791</v>
      </c>
      <c r="C952" s="486">
        <v>2021</v>
      </c>
      <c r="D952" s="86">
        <v>10100</v>
      </c>
    </row>
    <row r="953" spans="1:4" s="202" customFormat="1" ht="12" customHeight="1">
      <c r="A953" s="6">
        <v>36</v>
      </c>
      <c r="B953" s="1" t="s">
        <v>1792</v>
      </c>
      <c r="C953" s="486">
        <v>2022</v>
      </c>
      <c r="D953" s="86">
        <v>3729.36</v>
      </c>
    </row>
    <row r="954" spans="1:4" s="202" customFormat="1" ht="12" customHeight="1">
      <c r="A954" s="6">
        <v>37</v>
      </c>
      <c r="B954" s="1" t="s">
        <v>1793</v>
      </c>
      <c r="C954" s="486">
        <v>2022</v>
      </c>
      <c r="D954" s="86">
        <v>2850</v>
      </c>
    </row>
    <row r="955" spans="1:4" s="202" customFormat="1" ht="12" customHeight="1">
      <c r="A955" s="6">
        <v>38</v>
      </c>
      <c r="B955" s="1" t="s">
        <v>1794</v>
      </c>
      <c r="C955" s="486">
        <v>2022</v>
      </c>
      <c r="D955" s="86">
        <v>650</v>
      </c>
    </row>
    <row r="956" spans="1:4" s="192" customFormat="1" ht="12" customHeight="1">
      <c r="A956" s="6">
        <v>39</v>
      </c>
      <c r="B956" s="1" t="s">
        <v>1795</v>
      </c>
      <c r="C956" s="486">
        <v>2022</v>
      </c>
      <c r="D956" s="86">
        <v>1499</v>
      </c>
    </row>
    <row r="957" spans="1:4" s="202" customFormat="1" ht="12" customHeight="1">
      <c r="A957" s="6">
        <v>40</v>
      </c>
      <c r="B957" s="1" t="s">
        <v>1796</v>
      </c>
      <c r="C957" s="486">
        <v>2022</v>
      </c>
      <c r="D957" s="86">
        <v>1699</v>
      </c>
    </row>
    <row r="958" spans="1:4" s="192" customFormat="1" ht="12" customHeight="1">
      <c r="A958" s="6">
        <v>41</v>
      </c>
      <c r="B958" s="1" t="s">
        <v>1797</v>
      </c>
      <c r="C958" s="486">
        <v>2022</v>
      </c>
      <c r="D958" s="86">
        <v>1700</v>
      </c>
    </row>
    <row r="959" spans="1:5" s="202" customFormat="1" ht="12" customHeight="1">
      <c r="A959" s="6">
        <v>42</v>
      </c>
      <c r="B959" s="1" t="s">
        <v>1798</v>
      </c>
      <c r="C959" s="486">
        <v>2022</v>
      </c>
      <c r="D959" s="86">
        <v>10600</v>
      </c>
      <c r="E959" s="191"/>
    </row>
    <row r="960" spans="1:5" s="192" customFormat="1" ht="12" customHeight="1">
      <c r="A960" s="6">
        <v>43</v>
      </c>
      <c r="B960" s="1" t="s">
        <v>1799</v>
      </c>
      <c r="C960" s="486">
        <v>2022</v>
      </c>
      <c r="D960" s="86">
        <v>10600</v>
      </c>
      <c r="E960" s="191"/>
    </row>
    <row r="961" spans="1:5" s="192" customFormat="1" ht="12" customHeight="1">
      <c r="A961" s="6">
        <v>44</v>
      </c>
      <c r="B961" s="1" t="s">
        <v>1800</v>
      </c>
      <c r="C961" s="486">
        <v>2022</v>
      </c>
      <c r="D961" s="86">
        <v>500</v>
      </c>
      <c r="E961" s="191"/>
    </row>
    <row r="962" spans="1:4" ht="12" customHeight="1">
      <c r="A962" s="6">
        <v>45</v>
      </c>
      <c r="B962" s="1" t="s">
        <v>1801</v>
      </c>
      <c r="C962" s="486">
        <v>2022</v>
      </c>
      <c r="D962" s="86">
        <v>10600</v>
      </c>
    </row>
    <row r="963" spans="1:4" ht="12" customHeight="1">
      <c r="A963" s="6">
        <v>46</v>
      </c>
      <c r="B963" s="1" t="s">
        <v>1801</v>
      </c>
      <c r="C963" s="486">
        <v>2022</v>
      </c>
      <c r="D963" s="86">
        <v>10600</v>
      </c>
    </row>
    <row r="964" spans="1:4" ht="12" customHeight="1">
      <c r="A964" s="6">
        <v>47</v>
      </c>
      <c r="B964" s="1" t="s">
        <v>1802</v>
      </c>
      <c r="C964" s="486">
        <v>2022</v>
      </c>
      <c r="D964" s="86">
        <v>10800</v>
      </c>
    </row>
    <row r="965" spans="1:4" ht="12" customHeight="1">
      <c r="A965" s="6">
        <v>48</v>
      </c>
      <c r="B965" s="1" t="s">
        <v>1803</v>
      </c>
      <c r="C965" s="486">
        <v>2022</v>
      </c>
      <c r="D965" s="86">
        <v>10600</v>
      </c>
    </row>
    <row r="966" spans="1:5" ht="12" customHeight="1">
      <c r="A966" s="6">
        <v>49</v>
      </c>
      <c r="B966" s="1" t="s">
        <v>1803</v>
      </c>
      <c r="C966" s="486">
        <v>2022</v>
      </c>
      <c r="D966" s="86">
        <v>10600</v>
      </c>
      <c r="E966" s="192"/>
    </row>
    <row r="967" spans="1:5" ht="12" customHeight="1">
      <c r="A967" s="6">
        <v>50</v>
      </c>
      <c r="B967" s="1" t="s">
        <v>1804</v>
      </c>
      <c r="C967" s="486">
        <v>2022</v>
      </c>
      <c r="D967" s="86">
        <v>600</v>
      </c>
      <c r="E967" s="192"/>
    </row>
    <row r="968" spans="1:5" ht="12" customHeight="1">
      <c r="A968" s="6">
        <v>51</v>
      </c>
      <c r="B968" s="1" t="s">
        <v>1805</v>
      </c>
      <c r="C968" s="486">
        <v>2023</v>
      </c>
      <c r="D968" s="86">
        <v>820</v>
      </c>
      <c r="E968" s="201"/>
    </row>
    <row r="969" spans="1:5" ht="12" customHeight="1">
      <c r="A969" s="6">
        <v>52</v>
      </c>
      <c r="B969" s="1" t="s">
        <v>1806</v>
      </c>
      <c r="C969" s="486">
        <v>2023</v>
      </c>
      <c r="D969" s="86">
        <v>3356.4</v>
      </c>
      <c r="E969" s="201"/>
    </row>
    <row r="970" spans="1:5" ht="12" customHeight="1">
      <c r="A970" s="6">
        <v>53</v>
      </c>
      <c r="B970" s="1" t="s">
        <v>1807</v>
      </c>
      <c r="C970" s="486">
        <v>2023</v>
      </c>
      <c r="D970" s="86">
        <v>13500</v>
      </c>
      <c r="E970" s="201"/>
    </row>
    <row r="971" spans="1:5" ht="12" customHeight="1">
      <c r="A971" s="6">
        <v>54</v>
      </c>
      <c r="B971" s="1" t="s">
        <v>1808</v>
      </c>
      <c r="C971" s="486">
        <v>2023</v>
      </c>
      <c r="D971" s="86">
        <v>1170</v>
      </c>
      <c r="E971" s="201"/>
    </row>
    <row r="972" spans="1:5" ht="12" customHeight="1">
      <c r="A972" s="6">
        <v>55</v>
      </c>
      <c r="B972" s="1" t="s">
        <v>1809</v>
      </c>
      <c r="C972" s="486">
        <v>2023</v>
      </c>
      <c r="D972" s="86">
        <v>39600</v>
      </c>
      <c r="E972" s="192"/>
    </row>
    <row r="973" spans="1:4" ht="12" customHeight="1">
      <c r="A973" s="863" t="s">
        <v>0</v>
      </c>
      <c r="B973" s="863"/>
      <c r="C973" s="864"/>
      <c r="D973" s="91">
        <f>SUM(D918:D972)</f>
        <v>304550.14</v>
      </c>
    </row>
    <row r="974" spans="1:4" s="200" customFormat="1" ht="12" customHeight="1">
      <c r="A974" s="859" t="s">
        <v>144</v>
      </c>
      <c r="B974" s="859"/>
      <c r="C974" s="859"/>
      <c r="D974" s="859"/>
    </row>
    <row r="975" spans="1:4" s="200" customFormat="1" ht="12" customHeight="1">
      <c r="A975" s="2">
        <v>1</v>
      </c>
      <c r="B975" s="1" t="s">
        <v>1810</v>
      </c>
      <c r="C975" s="486">
        <v>2019</v>
      </c>
      <c r="D975" s="86">
        <v>890.82</v>
      </c>
    </row>
    <row r="976" spans="1:4" s="200" customFormat="1" ht="12" customHeight="1">
      <c r="A976" s="2">
        <v>2</v>
      </c>
      <c r="B976" s="1" t="s">
        <v>1811</v>
      </c>
      <c r="C976" s="486">
        <v>2019</v>
      </c>
      <c r="D976" s="86">
        <v>8487.03</v>
      </c>
    </row>
    <row r="977" spans="1:4" s="200" customFormat="1" ht="12" customHeight="1">
      <c r="A977" s="2">
        <v>3</v>
      </c>
      <c r="B977" s="1" t="s">
        <v>1812</v>
      </c>
      <c r="C977" s="486">
        <v>2019</v>
      </c>
      <c r="D977" s="86">
        <v>7689.65</v>
      </c>
    </row>
    <row r="978" spans="1:4" s="200" customFormat="1" ht="12" customHeight="1">
      <c r="A978" s="2">
        <v>4</v>
      </c>
      <c r="B978" s="1" t="s">
        <v>1813</v>
      </c>
      <c r="C978" s="486">
        <v>2019</v>
      </c>
      <c r="D978" s="86">
        <v>2834.86</v>
      </c>
    </row>
    <row r="979" spans="1:4" s="200" customFormat="1" ht="12" customHeight="1">
      <c r="A979" s="2">
        <v>5</v>
      </c>
      <c r="B979" s="1" t="s">
        <v>1813</v>
      </c>
      <c r="C979" s="486">
        <v>2019</v>
      </c>
      <c r="D979" s="86">
        <v>2888.21</v>
      </c>
    </row>
    <row r="980" spans="1:4" s="200" customFormat="1" ht="12" customHeight="1">
      <c r="A980" s="2">
        <v>6</v>
      </c>
      <c r="B980" s="1" t="s">
        <v>1814</v>
      </c>
      <c r="C980" s="486">
        <v>2019</v>
      </c>
      <c r="D980" s="86">
        <v>2797.9</v>
      </c>
    </row>
    <row r="981" spans="1:4" s="200" customFormat="1" ht="12" customHeight="1">
      <c r="A981" s="2">
        <v>7</v>
      </c>
      <c r="B981" s="1" t="s">
        <v>1815</v>
      </c>
      <c r="C981" s="486">
        <v>2019</v>
      </c>
      <c r="D981" s="86">
        <v>1519.05</v>
      </c>
    </row>
    <row r="982" spans="1:4" s="200" customFormat="1" ht="12" customHeight="1">
      <c r="A982" s="2">
        <v>8</v>
      </c>
      <c r="B982" s="1" t="s">
        <v>1816</v>
      </c>
      <c r="C982" s="486">
        <v>2019</v>
      </c>
      <c r="D982" s="86">
        <v>5796</v>
      </c>
    </row>
    <row r="983" spans="1:4" s="200" customFormat="1" ht="12" customHeight="1">
      <c r="A983" s="2">
        <v>9</v>
      </c>
      <c r="B983" s="1" t="s">
        <v>1817</v>
      </c>
      <c r="C983" s="486">
        <v>2020</v>
      </c>
      <c r="D983" s="86">
        <v>4870.8</v>
      </c>
    </row>
    <row r="984" spans="1:4" s="200" customFormat="1" ht="12" customHeight="1">
      <c r="A984" s="2">
        <v>10</v>
      </c>
      <c r="B984" s="1" t="s">
        <v>1818</v>
      </c>
      <c r="C984" s="486">
        <v>2020</v>
      </c>
      <c r="D984" s="86">
        <v>2000</v>
      </c>
    </row>
    <row r="985" spans="1:4" s="200" customFormat="1" ht="12" customHeight="1">
      <c r="A985" s="2">
        <v>11</v>
      </c>
      <c r="B985" s="1" t="s">
        <v>1819</v>
      </c>
      <c r="C985" s="486">
        <v>2020</v>
      </c>
      <c r="D985" s="86">
        <v>23247</v>
      </c>
    </row>
    <row r="986" spans="1:4" s="200" customFormat="1" ht="12" customHeight="1">
      <c r="A986" s="2">
        <v>12</v>
      </c>
      <c r="B986" s="1" t="s">
        <v>1820</v>
      </c>
      <c r="C986" s="486">
        <v>2020</v>
      </c>
      <c r="D986" s="86">
        <v>14760</v>
      </c>
    </row>
    <row r="987" spans="1:4" s="200" customFormat="1" ht="12" customHeight="1">
      <c r="A987" s="2">
        <v>13</v>
      </c>
      <c r="B987" s="1" t="s">
        <v>1821</v>
      </c>
      <c r="C987" s="486">
        <v>2020</v>
      </c>
      <c r="D987" s="86">
        <v>2540</v>
      </c>
    </row>
    <row r="988" spans="1:4" s="200" customFormat="1" ht="12" customHeight="1">
      <c r="A988" s="2">
        <v>14</v>
      </c>
      <c r="B988" s="1" t="s">
        <v>1822</v>
      </c>
      <c r="C988" s="486">
        <v>2020</v>
      </c>
      <c r="D988" s="86">
        <v>3802.56</v>
      </c>
    </row>
    <row r="989" spans="1:4" s="200" customFormat="1" ht="12" customHeight="1">
      <c r="A989" s="2">
        <v>15</v>
      </c>
      <c r="B989" s="1" t="s">
        <v>1823</v>
      </c>
      <c r="C989" s="486">
        <v>2020</v>
      </c>
      <c r="D989" s="86">
        <v>2819.91</v>
      </c>
    </row>
    <row r="990" spans="1:5" s="200" customFormat="1" ht="12" customHeight="1">
      <c r="A990" s="2">
        <v>16</v>
      </c>
      <c r="B990" s="1" t="s">
        <v>1824</v>
      </c>
      <c r="C990" s="486">
        <v>2021</v>
      </c>
      <c r="D990" s="86">
        <v>3484</v>
      </c>
      <c r="E990" s="55"/>
    </row>
    <row r="991" spans="1:4" s="200" customFormat="1" ht="12" customHeight="1">
      <c r="A991" s="2">
        <v>17</v>
      </c>
      <c r="B991" s="1" t="s">
        <v>1825</v>
      </c>
      <c r="C991" s="486">
        <v>2021</v>
      </c>
      <c r="D991" s="86">
        <v>4228.17</v>
      </c>
    </row>
    <row r="992" spans="1:5" s="203" customFormat="1" ht="12" customHeight="1">
      <c r="A992" s="2">
        <v>18</v>
      </c>
      <c r="B992" s="1" t="s">
        <v>1826</v>
      </c>
      <c r="C992" s="486">
        <v>2021</v>
      </c>
      <c r="D992" s="86">
        <v>6556</v>
      </c>
      <c r="E992" s="55"/>
    </row>
    <row r="993" spans="1:4" s="200" customFormat="1" ht="12" customHeight="1">
      <c r="A993" s="2">
        <v>19</v>
      </c>
      <c r="B993" s="1" t="s">
        <v>1827</v>
      </c>
      <c r="C993" s="486">
        <v>2021</v>
      </c>
      <c r="D993" s="86">
        <v>3278</v>
      </c>
    </row>
    <row r="994" spans="1:4" s="200" customFormat="1" ht="12" customHeight="1">
      <c r="A994" s="2">
        <v>20</v>
      </c>
      <c r="B994" s="1" t="s">
        <v>1827</v>
      </c>
      <c r="C994" s="486">
        <v>2021</v>
      </c>
      <c r="D994" s="86">
        <v>3278</v>
      </c>
    </row>
    <row r="995" spans="1:4" s="200" customFormat="1" ht="12" customHeight="1">
      <c r="A995" s="2">
        <v>21</v>
      </c>
      <c r="B995" s="1" t="s">
        <v>1828</v>
      </c>
      <c r="C995" s="486">
        <v>2022</v>
      </c>
      <c r="D995" s="86">
        <v>12956</v>
      </c>
    </row>
    <row r="996" spans="1:4" s="200" customFormat="1" ht="12" customHeight="1">
      <c r="A996" s="2">
        <v>22</v>
      </c>
      <c r="B996" s="1" t="s">
        <v>1829</v>
      </c>
      <c r="C996" s="486">
        <v>2022</v>
      </c>
      <c r="D996" s="86">
        <v>4000</v>
      </c>
    </row>
    <row r="997" spans="1:4" s="200" customFormat="1" ht="12" customHeight="1">
      <c r="A997" s="2">
        <v>23</v>
      </c>
      <c r="B997" s="1" t="s">
        <v>1830</v>
      </c>
      <c r="C997" s="486">
        <v>2023</v>
      </c>
      <c r="D997" s="86">
        <v>17200</v>
      </c>
    </row>
    <row r="998" spans="1:4" s="200" customFormat="1" ht="12" customHeight="1">
      <c r="A998" s="2">
        <v>24</v>
      </c>
      <c r="B998" s="1" t="s">
        <v>1831</v>
      </c>
      <c r="C998" s="486">
        <v>2023</v>
      </c>
      <c r="D998" s="86">
        <v>4002</v>
      </c>
    </row>
    <row r="999" spans="1:4" s="200" customFormat="1" ht="12" customHeight="1">
      <c r="A999" s="2">
        <v>25</v>
      </c>
      <c r="B999" s="1" t="s">
        <v>1832</v>
      </c>
      <c r="C999" s="486">
        <v>2023</v>
      </c>
      <c r="D999" s="86">
        <v>1200</v>
      </c>
    </row>
    <row r="1000" spans="1:4" s="200" customFormat="1" ht="12" customHeight="1">
      <c r="A1000" s="2">
        <v>26</v>
      </c>
      <c r="B1000" s="1" t="s">
        <v>1833</v>
      </c>
      <c r="C1000" s="486">
        <v>2023</v>
      </c>
      <c r="D1000" s="86">
        <v>50184</v>
      </c>
    </row>
    <row r="1001" spans="1:4" s="200" customFormat="1" ht="12" customHeight="1">
      <c r="A1001" s="2">
        <v>27</v>
      </c>
      <c r="B1001" s="1" t="s">
        <v>1834</v>
      </c>
      <c r="C1001" s="486">
        <v>2023</v>
      </c>
      <c r="D1001" s="86">
        <v>1800</v>
      </c>
    </row>
    <row r="1002" spans="1:4" s="200" customFormat="1" ht="12" customHeight="1">
      <c r="A1002" s="863" t="s">
        <v>0</v>
      </c>
      <c r="B1002" s="863"/>
      <c r="C1002" s="864"/>
      <c r="D1002" s="87">
        <f>SUM(D975:D1001)</f>
        <v>199109.96000000002</v>
      </c>
    </row>
    <row r="1004" spans="1:4" ht="12" customHeight="1">
      <c r="A1004" s="860" t="s">
        <v>591</v>
      </c>
      <c r="B1004" s="861"/>
      <c r="C1004" s="861"/>
      <c r="D1004" s="862"/>
    </row>
    <row r="1005" spans="1:4" ht="12" customHeight="1">
      <c r="A1005" s="872" t="s">
        <v>143</v>
      </c>
      <c r="B1005" s="873"/>
      <c r="C1005" s="873"/>
      <c r="D1005" s="874"/>
    </row>
    <row r="1006" spans="1:4" ht="12" customHeight="1">
      <c r="A1006" s="6">
        <v>1</v>
      </c>
      <c r="B1006" s="62" t="s">
        <v>1856</v>
      </c>
      <c r="C1006" s="485">
        <v>2019</v>
      </c>
      <c r="D1006" s="436">
        <v>789</v>
      </c>
    </row>
    <row r="1007" spans="1:4" ht="12" customHeight="1">
      <c r="A1007" s="6">
        <v>2</v>
      </c>
      <c r="B1007" s="14" t="s">
        <v>1857</v>
      </c>
      <c r="C1007" s="484">
        <v>2019</v>
      </c>
      <c r="D1007" s="85">
        <v>4997.88</v>
      </c>
    </row>
    <row r="1008" spans="1:4" ht="12" customHeight="1">
      <c r="A1008" s="6">
        <v>3</v>
      </c>
      <c r="B1008" s="14" t="s">
        <v>1858</v>
      </c>
      <c r="C1008" s="484">
        <v>2019</v>
      </c>
      <c r="D1008" s="85">
        <v>1249.95</v>
      </c>
    </row>
    <row r="1009" spans="1:4" ht="12" customHeight="1">
      <c r="A1009" s="6">
        <v>4</v>
      </c>
      <c r="B1009" s="14" t="s">
        <v>1859</v>
      </c>
      <c r="C1009" s="484">
        <v>2019</v>
      </c>
      <c r="D1009" s="85">
        <v>3870</v>
      </c>
    </row>
    <row r="1010" spans="1:4" ht="12" customHeight="1">
      <c r="A1010" s="6">
        <v>5</v>
      </c>
      <c r="B1010" s="14" t="s">
        <v>1860</v>
      </c>
      <c r="C1010" s="484">
        <v>2019</v>
      </c>
      <c r="D1010" s="85">
        <v>2269.35</v>
      </c>
    </row>
    <row r="1011" spans="1:4" ht="12" customHeight="1">
      <c r="A1011" s="6">
        <v>6</v>
      </c>
      <c r="B1011" s="14" t="s">
        <v>1857</v>
      </c>
      <c r="C1011" s="484">
        <v>2020</v>
      </c>
      <c r="D1011" s="85">
        <v>2789</v>
      </c>
    </row>
    <row r="1012" spans="1:4" ht="12" customHeight="1">
      <c r="A1012" s="6">
        <v>7</v>
      </c>
      <c r="B1012" s="14" t="s">
        <v>1861</v>
      </c>
      <c r="C1012" s="484">
        <v>2020</v>
      </c>
      <c r="D1012" s="85">
        <v>2890.83</v>
      </c>
    </row>
    <row r="1013" spans="1:4" ht="12" customHeight="1">
      <c r="A1013" s="6">
        <v>8</v>
      </c>
      <c r="B1013" s="14" t="s">
        <v>1856</v>
      </c>
      <c r="C1013" s="484">
        <v>2020</v>
      </c>
      <c r="D1013" s="85">
        <v>894.03</v>
      </c>
    </row>
    <row r="1014" spans="1:4" ht="12" customHeight="1">
      <c r="A1014" s="6">
        <v>9</v>
      </c>
      <c r="B1014" s="14" t="s">
        <v>2045</v>
      </c>
      <c r="C1014" s="484">
        <v>2021</v>
      </c>
      <c r="D1014" s="85">
        <v>444.41</v>
      </c>
    </row>
    <row r="1015" spans="1:4" ht="12" customHeight="1">
      <c r="A1015" s="6">
        <v>10</v>
      </c>
      <c r="B1015" s="14" t="s">
        <v>1862</v>
      </c>
      <c r="C1015" s="484">
        <v>2021</v>
      </c>
      <c r="D1015" s="85">
        <v>17850</v>
      </c>
    </row>
    <row r="1016" spans="1:4" ht="12" customHeight="1">
      <c r="A1016" s="6">
        <v>11</v>
      </c>
      <c r="B1016" s="14" t="s">
        <v>1863</v>
      </c>
      <c r="C1016" s="484">
        <v>2021</v>
      </c>
      <c r="D1016" s="85">
        <v>840</v>
      </c>
    </row>
    <row r="1017" spans="1:4" ht="12" customHeight="1">
      <c r="A1017" s="6">
        <v>12</v>
      </c>
      <c r="B1017" s="14" t="s">
        <v>1864</v>
      </c>
      <c r="C1017" s="484">
        <v>2021</v>
      </c>
      <c r="D1017" s="85">
        <v>1917.57</v>
      </c>
    </row>
    <row r="1018" spans="1:4" ht="12" customHeight="1">
      <c r="A1018" s="6">
        <v>13</v>
      </c>
      <c r="B1018" s="14" t="s">
        <v>1865</v>
      </c>
      <c r="C1018" s="484">
        <v>2021</v>
      </c>
      <c r="D1018" s="85">
        <v>5257.56</v>
      </c>
    </row>
    <row r="1019" spans="1:4" ht="12" customHeight="1">
      <c r="A1019" s="6">
        <v>14</v>
      </c>
      <c r="B1019" s="14" t="s">
        <v>1866</v>
      </c>
      <c r="C1019" s="484">
        <v>2021</v>
      </c>
      <c r="D1019" s="85">
        <v>7730.55</v>
      </c>
    </row>
    <row r="1020" spans="1:4" ht="12" customHeight="1">
      <c r="A1020" s="6">
        <v>15</v>
      </c>
      <c r="B1020" s="14" t="s">
        <v>1867</v>
      </c>
      <c r="C1020" s="484">
        <v>2021</v>
      </c>
      <c r="D1020" s="85">
        <v>11341.44</v>
      </c>
    </row>
    <row r="1021" spans="1:4" ht="12" customHeight="1">
      <c r="A1021" s="6">
        <v>16</v>
      </c>
      <c r="B1021" s="14" t="s">
        <v>1868</v>
      </c>
      <c r="C1021" s="484">
        <v>2022</v>
      </c>
      <c r="D1021" s="85">
        <v>29173</v>
      </c>
    </row>
    <row r="1022" spans="1:4" ht="12" customHeight="1">
      <c r="A1022" s="6">
        <v>17</v>
      </c>
      <c r="B1022" s="14" t="s">
        <v>1869</v>
      </c>
      <c r="C1022" s="484">
        <v>2022</v>
      </c>
      <c r="D1022" s="85">
        <v>629.99</v>
      </c>
    </row>
    <row r="1023" spans="1:4" ht="12" customHeight="1">
      <c r="A1023" s="6">
        <v>18</v>
      </c>
      <c r="B1023" s="14" t="s">
        <v>1870</v>
      </c>
      <c r="C1023" s="484">
        <v>2022</v>
      </c>
      <c r="D1023" s="85">
        <v>3369.76</v>
      </c>
    </row>
    <row r="1024" spans="1:4" ht="12" customHeight="1">
      <c r="A1024" s="6">
        <v>19</v>
      </c>
      <c r="B1024" s="14" t="s">
        <v>1871</v>
      </c>
      <c r="C1024" s="484">
        <v>2022</v>
      </c>
      <c r="D1024" s="85">
        <v>911.51</v>
      </c>
    </row>
    <row r="1025" spans="1:4" ht="12" customHeight="1">
      <c r="A1025" s="863" t="s">
        <v>0</v>
      </c>
      <c r="B1025" s="863"/>
      <c r="C1025" s="864"/>
      <c r="D1025" s="87">
        <f>SUM(D1006:D1024)</f>
        <v>99215.83</v>
      </c>
    </row>
    <row r="1026" spans="1:4" ht="12" customHeight="1">
      <c r="A1026" s="859" t="s">
        <v>144</v>
      </c>
      <c r="B1026" s="859"/>
      <c r="C1026" s="859"/>
      <c r="D1026" s="859"/>
    </row>
    <row r="1027" spans="1:4" ht="12" customHeight="1">
      <c r="A1027" s="2">
        <v>1</v>
      </c>
      <c r="B1027" s="14" t="s">
        <v>1872</v>
      </c>
      <c r="C1027" s="484">
        <v>2019</v>
      </c>
      <c r="D1027" s="85">
        <v>698</v>
      </c>
    </row>
    <row r="1028" spans="1:4" ht="12" customHeight="1">
      <c r="A1028" s="2">
        <v>2</v>
      </c>
      <c r="B1028" s="14" t="s">
        <v>1873</v>
      </c>
      <c r="C1028" s="484">
        <v>2019</v>
      </c>
      <c r="D1028" s="85">
        <v>1498.02</v>
      </c>
    </row>
    <row r="1029" spans="1:4" ht="12" customHeight="1">
      <c r="A1029" s="2">
        <v>3</v>
      </c>
      <c r="B1029" s="14" t="s">
        <v>1874</v>
      </c>
      <c r="C1029" s="484">
        <v>2019</v>
      </c>
      <c r="D1029" s="85">
        <v>3670</v>
      </c>
    </row>
    <row r="1030" spans="1:4" ht="12" customHeight="1">
      <c r="A1030" s="2">
        <v>4</v>
      </c>
      <c r="B1030" s="14" t="s">
        <v>1874</v>
      </c>
      <c r="C1030" s="484">
        <v>2019</v>
      </c>
      <c r="D1030" s="85">
        <v>2790</v>
      </c>
    </row>
    <row r="1031" spans="1:4" ht="12" customHeight="1">
      <c r="A1031" s="2">
        <v>5</v>
      </c>
      <c r="B1031" s="14" t="s">
        <v>1875</v>
      </c>
      <c r="C1031" s="484">
        <v>2020</v>
      </c>
      <c r="D1031" s="85">
        <v>11808</v>
      </c>
    </row>
    <row r="1032" spans="1:4" ht="12" customHeight="1">
      <c r="A1032" s="2">
        <v>6</v>
      </c>
      <c r="B1032" s="14" t="s">
        <v>1814</v>
      </c>
      <c r="C1032" s="484">
        <v>2020</v>
      </c>
      <c r="D1032" s="85">
        <v>2966.94</v>
      </c>
    </row>
    <row r="1033" spans="1:4" ht="12" customHeight="1">
      <c r="A1033" s="2">
        <v>7</v>
      </c>
      <c r="B1033" s="14" t="s">
        <v>1876</v>
      </c>
      <c r="C1033" s="484">
        <v>2020</v>
      </c>
      <c r="D1033" s="85">
        <v>4779.88</v>
      </c>
    </row>
    <row r="1034" spans="1:4" ht="12" customHeight="1">
      <c r="A1034" s="2">
        <v>8</v>
      </c>
      <c r="B1034" s="14" t="s">
        <v>1877</v>
      </c>
      <c r="C1034" s="484">
        <v>2020</v>
      </c>
      <c r="D1034" s="85">
        <v>3178.94</v>
      </c>
    </row>
    <row r="1035" spans="1:4" ht="12" customHeight="1">
      <c r="A1035" s="2">
        <v>9</v>
      </c>
      <c r="B1035" s="14" t="s">
        <v>1878</v>
      </c>
      <c r="C1035" s="484">
        <v>2020</v>
      </c>
      <c r="D1035" s="85">
        <v>1199.07</v>
      </c>
    </row>
    <row r="1036" spans="1:4" ht="12" customHeight="1">
      <c r="A1036" s="2">
        <v>10</v>
      </c>
      <c r="B1036" s="14" t="s">
        <v>1879</v>
      </c>
      <c r="C1036" s="484">
        <v>2021</v>
      </c>
      <c r="D1036" s="85">
        <v>17521</v>
      </c>
    </row>
    <row r="1037" spans="1:4" ht="12" customHeight="1">
      <c r="A1037" s="2">
        <v>11</v>
      </c>
      <c r="B1037" s="14" t="s">
        <v>1880</v>
      </c>
      <c r="C1037" s="484">
        <v>2021</v>
      </c>
      <c r="D1037" s="85">
        <v>499</v>
      </c>
    </row>
    <row r="1038" spans="1:4" ht="12" customHeight="1">
      <c r="A1038" s="2">
        <v>12</v>
      </c>
      <c r="B1038" s="14" t="s">
        <v>1881</v>
      </c>
      <c r="C1038" s="484">
        <v>2023</v>
      </c>
      <c r="D1038" s="85">
        <v>28419.15</v>
      </c>
    </row>
    <row r="1039" spans="1:4" ht="12" customHeight="1">
      <c r="A1039" s="2">
        <v>13</v>
      </c>
      <c r="B1039" s="14" t="s">
        <v>1882</v>
      </c>
      <c r="C1039" s="484">
        <v>2023</v>
      </c>
      <c r="D1039" s="85">
        <v>9790</v>
      </c>
    </row>
    <row r="1040" spans="1:4" ht="12" customHeight="1">
      <c r="A1040" s="871" t="s">
        <v>0</v>
      </c>
      <c r="B1040" s="871"/>
      <c r="C1040" s="871"/>
      <c r="D1040" s="87">
        <f>SUM(D1027:D1039)</f>
        <v>88818</v>
      </c>
    </row>
    <row r="1041" spans="1:5" ht="12" customHeight="1">
      <c r="A1041" s="893" t="s">
        <v>145</v>
      </c>
      <c r="B1041" s="894"/>
      <c r="C1041" s="894"/>
      <c r="D1041" s="895"/>
      <c r="E1041" s="194"/>
    </row>
    <row r="1042" spans="1:5" ht="12" customHeight="1">
      <c r="A1042" s="2">
        <v>1</v>
      </c>
      <c r="B1042" s="14" t="s">
        <v>1883</v>
      </c>
      <c r="C1042" s="484">
        <v>2022</v>
      </c>
      <c r="D1042" s="85">
        <v>4094.67</v>
      </c>
      <c r="E1042" s="194"/>
    </row>
    <row r="1043" spans="1:5" ht="12" customHeight="1">
      <c r="A1043" s="871" t="s">
        <v>0</v>
      </c>
      <c r="B1043" s="871"/>
      <c r="C1043" s="871"/>
      <c r="D1043" s="87">
        <f>SUM(D1042:D1042)</f>
        <v>4094.67</v>
      </c>
      <c r="E1043" s="194"/>
    </row>
    <row r="1045" spans="1:4" ht="12" customHeight="1">
      <c r="A1045" s="896" t="s">
        <v>603</v>
      </c>
      <c r="B1045" s="897"/>
      <c r="C1045" s="897"/>
      <c r="D1045" s="898"/>
    </row>
    <row r="1046" spans="1:4" ht="12" customHeight="1">
      <c r="A1046" s="878" t="s">
        <v>139</v>
      </c>
      <c r="B1046" s="878"/>
      <c r="C1046" s="878"/>
      <c r="D1046" s="878"/>
    </row>
    <row r="1047" spans="1:4" ht="12" customHeight="1">
      <c r="A1047" s="11">
        <v>1</v>
      </c>
      <c r="B1047" s="478" t="s">
        <v>1955</v>
      </c>
      <c r="C1047" s="485">
        <v>2019</v>
      </c>
      <c r="D1047" s="436">
        <v>3321</v>
      </c>
    </row>
    <row r="1048" spans="1:4" ht="12" customHeight="1">
      <c r="A1048" s="11">
        <v>2</v>
      </c>
      <c r="B1048" s="478" t="s">
        <v>1956</v>
      </c>
      <c r="C1048" s="485">
        <v>2019</v>
      </c>
      <c r="D1048" s="436">
        <v>3062.7</v>
      </c>
    </row>
    <row r="1049" spans="1:4" ht="12" customHeight="1">
      <c r="A1049" s="11">
        <v>3</v>
      </c>
      <c r="B1049" s="478" t="s">
        <v>1956</v>
      </c>
      <c r="C1049" s="485">
        <v>2019</v>
      </c>
      <c r="D1049" s="436">
        <v>3062.7</v>
      </c>
    </row>
    <row r="1050" spans="1:4" ht="12" customHeight="1">
      <c r="A1050" s="11">
        <v>4</v>
      </c>
      <c r="B1050" s="478" t="s">
        <v>1957</v>
      </c>
      <c r="C1050" s="485">
        <v>2019</v>
      </c>
      <c r="D1050" s="436">
        <v>629</v>
      </c>
    </row>
    <row r="1051" spans="1:4" ht="12" customHeight="1">
      <c r="A1051" s="11">
        <v>5</v>
      </c>
      <c r="B1051" s="113" t="s">
        <v>1972</v>
      </c>
      <c r="C1051" s="484">
        <v>2022</v>
      </c>
      <c r="D1051" s="85">
        <v>1850</v>
      </c>
    </row>
    <row r="1052" spans="1:4" ht="12" customHeight="1">
      <c r="A1052" s="11">
        <v>6</v>
      </c>
      <c r="B1052" s="113" t="s">
        <v>1973</v>
      </c>
      <c r="C1052" s="484">
        <v>2022</v>
      </c>
      <c r="D1052" s="85">
        <v>5649</v>
      </c>
    </row>
    <row r="1053" spans="1:4" ht="12" customHeight="1">
      <c r="A1053" s="11">
        <v>7</v>
      </c>
      <c r="B1053" s="113" t="s">
        <v>1974</v>
      </c>
      <c r="C1053" s="484">
        <v>2022</v>
      </c>
      <c r="D1053" s="85">
        <v>1899</v>
      </c>
    </row>
    <row r="1054" spans="1:5" ht="12" customHeight="1">
      <c r="A1054" s="879" t="s">
        <v>0</v>
      </c>
      <c r="B1054" s="880"/>
      <c r="C1054" s="881"/>
      <c r="D1054" s="87">
        <f>SUM(D1047:D1053)</f>
        <v>19473.4</v>
      </c>
      <c r="E1054" s="194"/>
    </row>
    <row r="1055" spans="1:5" ht="12" customHeight="1">
      <c r="A1055" s="875" t="s">
        <v>144</v>
      </c>
      <c r="B1055" s="876"/>
      <c r="C1055" s="876"/>
      <c r="D1055" s="877"/>
      <c r="E1055" s="194"/>
    </row>
    <row r="1056" spans="1:5" ht="12" customHeight="1">
      <c r="A1056" s="12">
        <v>1</v>
      </c>
      <c r="B1056" s="113" t="s">
        <v>1958</v>
      </c>
      <c r="C1056" s="484">
        <v>2019</v>
      </c>
      <c r="D1056" s="85">
        <v>1600</v>
      </c>
      <c r="E1056" s="194"/>
    </row>
    <row r="1057" spans="1:5" ht="12" customHeight="1">
      <c r="A1057" s="12">
        <v>2</v>
      </c>
      <c r="B1057" s="113" t="s">
        <v>1959</v>
      </c>
      <c r="C1057" s="484">
        <v>2020</v>
      </c>
      <c r="D1057" s="85">
        <v>2952</v>
      </c>
      <c r="E1057" s="194"/>
    </row>
    <row r="1058" spans="1:5" ht="12" customHeight="1">
      <c r="A1058" s="12">
        <v>3</v>
      </c>
      <c r="B1058" s="113" t="s">
        <v>1959</v>
      </c>
      <c r="C1058" s="484">
        <v>2020</v>
      </c>
      <c r="D1058" s="85">
        <v>2952</v>
      </c>
      <c r="E1058" s="194"/>
    </row>
    <row r="1059" spans="1:5" ht="12" customHeight="1">
      <c r="A1059" s="12">
        <v>4</v>
      </c>
      <c r="B1059" s="113" t="s">
        <v>1959</v>
      </c>
      <c r="C1059" s="484">
        <v>2020</v>
      </c>
      <c r="D1059" s="85">
        <v>2952</v>
      </c>
      <c r="E1059" s="194"/>
    </row>
    <row r="1060" spans="1:5" ht="12" customHeight="1">
      <c r="A1060" s="12">
        <v>5</v>
      </c>
      <c r="B1060" s="113" t="s">
        <v>1959</v>
      </c>
      <c r="C1060" s="484">
        <v>2020</v>
      </c>
      <c r="D1060" s="85">
        <v>2952</v>
      </c>
      <c r="E1060" s="194"/>
    </row>
    <row r="1061" spans="1:5" ht="12" customHeight="1">
      <c r="A1061" s="12">
        <v>6</v>
      </c>
      <c r="B1061" s="113" t="s">
        <v>1959</v>
      </c>
      <c r="C1061" s="484">
        <v>2020</v>
      </c>
      <c r="D1061" s="85">
        <v>2952</v>
      </c>
      <c r="E1061" s="194"/>
    </row>
    <row r="1062" spans="1:5" ht="12" customHeight="1">
      <c r="A1062" s="12">
        <v>7</v>
      </c>
      <c r="B1062" s="113" t="s">
        <v>1959</v>
      </c>
      <c r="C1062" s="484">
        <v>2020</v>
      </c>
      <c r="D1062" s="85">
        <v>2952</v>
      </c>
      <c r="E1062" s="194"/>
    </row>
    <row r="1063" spans="1:5" ht="12" customHeight="1">
      <c r="A1063" s="12">
        <v>8</v>
      </c>
      <c r="B1063" s="113" t="s">
        <v>1959</v>
      </c>
      <c r="C1063" s="484">
        <v>2020</v>
      </c>
      <c r="D1063" s="85">
        <v>2952</v>
      </c>
      <c r="E1063" s="194"/>
    </row>
    <row r="1064" spans="1:5" ht="12" customHeight="1">
      <c r="A1064" s="12">
        <v>9</v>
      </c>
      <c r="B1064" s="113" t="s">
        <v>1959</v>
      </c>
      <c r="C1064" s="484">
        <v>2020</v>
      </c>
      <c r="D1064" s="85">
        <v>2952</v>
      </c>
      <c r="E1064" s="194"/>
    </row>
    <row r="1065" spans="1:5" ht="12" customHeight="1">
      <c r="A1065" s="12">
        <v>10</v>
      </c>
      <c r="B1065" s="113" t="s">
        <v>1959</v>
      </c>
      <c r="C1065" s="484">
        <v>2020</v>
      </c>
      <c r="D1065" s="85">
        <v>2952</v>
      </c>
      <c r="E1065" s="194"/>
    </row>
    <row r="1066" spans="1:5" ht="12" customHeight="1">
      <c r="A1066" s="12">
        <v>11</v>
      </c>
      <c r="B1066" s="113" t="s">
        <v>1959</v>
      </c>
      <c r="C1066" s="484">
        <v>2020</v>
      </c>
      <c r="D1066" s="85">
        <v>2952</v>
      </c>
      <c r="E1066" s="194"/>
    </row>
    <row r="1067" spans="1:5" ht="12" customHeight="1">
      <c r="A1067" s="12">
        <v>12</v>
      </c>
      <c r="B1067" s="113" t="s">
        <v>1959</v>
      </c>
      <c r="C1067" s="484">
        <v>2020</v>
      </c>
      <c r="D1067" s="85">
        <v>2952</v>
      </c>
      <c r="E1067" s="194"/>
    </row>
    <row r="1068" spans="1:5" ht="12" customHeight="1">
      <c r="A1068" s="12">
        <v>13</v>
      </c>
      <c r="B1068" s="113" t="s">
        <v>1959</v>
      </c>
      <c r="C1068" s="484">
        <v>2020</v>
      </c>
      <c r="D1068" s="85">
        <v>2952</v>
      </c>
      <c r="E1068" s="194"/>
    </row>
    <row r="1069" spans="1:5" ht="12" customHeight="1">
      <c r="A1069" s="12">
        <v>14</v>
      </c>
      <c r="B1069" s="113" t="s">
        <v>1959</v>
      </c>
      <c r="C1069" s="484">
        <v>2020</v>
      </c>
      <c r="D1069" s="85">
        <v>2952</v>
      </c>
      <c r="E1069" s="194"/>
    </row>
    <row r="1070" spans="1:5" ht="12" customHeight="1">
      <c r="A1070" s="12">
        <v>15</v>
      </c>
      <c r="B1070" s="113" t="s">
        <v>1959</v>
      </c>
      <c r="C1070" s="484">
        <v>2020</v>
      </c>
      <c r="D1070" s="85">
        <v>2952</v>
      </c>
      <c r="E1070" s="194"/>
    </row>
    <row r="1071" spans="1:5" ht="12" customHeight="1">
      <c r="A1071" s="12">
        <v>16</v>
      </c>
      <c r="B1071" s="113" t="s">
        <v>1959</v>
      </c>
      <c r="C1071" s="484">
        <v>2020</v>
      </c>
      <c r="D1071" s="85">
        <v>2952</v>
      </c>
      <c r="E1071" s="194"/>
    </row>
    <row r="1072" spans="1:5" ht="12" customHeight="1">
      <c r="A1072" s="12">
        <v>17</v>
      </c>
      <c r="B1072" s="113" t="s">
        <v>1959</v>
      </c>
      <c r="C1072" s="484">
        <v>2020</v>
      </c>
      <c r="D1072" s="85">
        <v>2952</v>
      </c>
      <c r="E1072" s="194"/>
    </row>
    <row r="1073" spans="1:5" ht="12" customHeight="1">
      <c r="A1073" s="12">
        <v>18</v>
      </c>
      <c r="B1073" s="113" t="s">
        <v>1960</v>
      </c>
      <c r="C1073" s="484">
        <v>2020</v>
      </c>
      <c r="D1073" s="85">
        <v>2952</v>
      </c>
      <c r="E1073" s="194"/>
    </row>
    <row r="1074" spans="1:5" ht="12" customHeight="1">
      <c r="A1074" s="12">
        <v>19</v>
      </c>
      <c r="B1074" s="113" t="s">
        <v>1960</v>
      </c>
      <c r="C1074" s="484">
        <v>2020</v>
      </c>
      <c r="D1074" s="85">
        <v>2952</v>
      </c>
      <c r="E1074" s="194"/>
    </row>
    <row r="1075" spans="1:5" ht="12" customHeight="1">
      <c r="A1075" s="12">
        <v>20</v>
      </c>
      <c r="B1075" s="113" t="s">
        <v>1960</v>
      </c>
      <c r="C1075" s="484">
        <v>2020</v>
      </c>
      <c r="D1075" s="85">
        <v>2952</v>
      </c>
      <c r="E1075" s="194"/>
    </row>
    <row r="1076" spans="1:5" ht="12" customHeight="1">
      <c r="A1076" s="12">
        <v>21</v>
      </c>
      <c r="B1076" s="113" t="s">
        <v>1961</v>
      </c>
      <c r="C1076" s="484">
        <v>2020</v>
      </c>
      <c r="D1076" s="85">
        <v>544.39</v>
      </c>
      <c r="E1076" s="194"/>
    </row>
    <row r="1077" spans="1:5" ht="12" customHeight="1">
      <c r="A1077" s="12">
        <v>22</v>
      </c>
      <c r="B1077" s="113" t="s">
        <v>1962</v>
      </c>
      <c r="C1077" s="484">
        <v>2020</v>
      </c>
      <c r="D1077" s="85">
        <v>2400</v>
      </c>
      <c r="E1077" s="194"/>
    </row>
    <row r="1078" spans="1:5" ht="12" customHeight="1">
      <c r="A1078" s="12">
        <v>23</v>
      </c>
      <c r="B1078" s="113" t="s">
        <v>1963</v>
      </c>
      <c r="C1078" s="484">
        <v>2020</v>
      </c>
      <c r="D1078" s="85">
        <v>2300</v>
      </c>
      <c r="E1078" s="194"/>
    </row>
    <row r="1079" spans="1:5" ht="12" customHeight="1">
      <c r="A1079" s="12">
        <v>24</v>
      </c>
      <c r="B1079" s="113" t="s">
        <v>1964</v>
      </c>
      <c r="C1079" s="484">
        <v>2020</v>
      </c>
      <c r="D1079" s="85">
        <v>2800</v>
      </c>
      <c r="E1079" s="194"/>
    </row>
    <row r="1080" spans="1:5" ht="12" customHeight="1">
      <c r="A1080" s="12">
        <v>25</v>
      </c>
      <c r="B1080" s="113" t="s">
        <v>1965</v>
      </c>
      <c r="C1080" s="484">
        <v>2020</v>
      </c>
      <c r="D1080" s="85">
        <v>3100</v>
      </c>
      <c r="E1080" s="194"/>
    </row>
    <row r="1081" spans="1:5" ht="12" customHeight="1">
      <c r="A1081" s="12">
        <v>26</v>
      </c>
      <c r="B1081" s="113" t="s">
        <v>1965</v>
      </c>
      <c r="C1081" s="484">
        <v>2020</v>
      </c>
      <c r="D1081" s="85">
        <v>3100</v>
      </c>
      <c r="E1081" s="194"/>
    </row>
    <row r="1082" spans="1:5" ht="12" customHeight="1">
      <c r="A1082" s="12">
        <v>27</v>
      </c>
      <c r="B1082" s="113" t="s">
        <v>1965</v>
      </c>
      <c r="C1082" s="484">
        <v>2020</v>
      </c>
      <c r="D1082" s="85">
        <v>3100</v>
      </c>
      <c r="E1082" s="194"/>
    </row>
    <row r="1083" spans="1:5" ht="12" customHeight="1">
      <c r="A1083" s="12">
        <v>28</v>
      </c>
      <c r="B1083" s="113" t="s">
        <v>1965</v>
      </c>
      <c r="C1083" s="484">
        <v>2020</v>
      </c>
      <c r="D1083" s="85">
        <v>3100</v>
      </c>
      <c r="E1083" s="194"/>
    </row>
    <row r="1084" spans="1:5" ht="12" customHeight="1">
      <c r="A1084" s="12">
        <v>29</v>
      </c>
      <c r="B1084" s="113" t="s">
        <v>1965</v>
      </c>
      <c r="C1084" s="484">
        <v>2020</v>
      </c>
      <c r="D1084" s="85">
        <v>3100</v>
      </c>
      <c r="E1084" s="194"/>
    </row>
    <row r="1085" spans="1:5" ht="12" customHeight="1">
      <c r="A1085" s="12">
        <v>30</v>
      </c>
      <c r="B1085" s="113" t="s">
        <v>1966</v>
      </c>
      <c r="C1085" s="484">
        <v>2020</v>
      </c>
      <c r="D1085" s="85">
        <v>2450</v>
      </c>
      <c r="E1085" s="194"/>
    </row>
    <row r="1086" spans="1:5" ht="12" customHeight="1">
      <c r="A1086" s="12">
        <v>31</v>
      </c>
      <c r="B1086" s="113" t="s">
        <v>1967</v>
      </c>
      <c r="C1086" s="484">
        <v>2020</v>
      </c>
      <c r="D1086" s="85">
        <v>2930</v>
      </c>
      <c r="E1086" s="194"/>
    </row>
    <row r="1087" spans="1:5" ht="12" customHeight="1">
      <c r="A1087" s="12">
        <v>32</v>
      </c>
      <c r="B1087" s="113" t="s">
        <v>1967</v>
      </c>
      <c r="C1087" s="484">
        <v>2020</v>
      </c>
      <c r="D1087" s="85">
        <v>2930</v>
      </c>
      <c r="E1087" s="194"/>
    </row>
    <row r="1088" spans="1:5" ht="12" customHeight="1">
      <c r="A1088" s="12">
        <v>33</v>
      </c>
      <c r="B1088" s="113" t="s">
        <v>1967</v>
      </c>
      <c r="C1088" s="484">
        <v>2020</v>
      </c>
      <c r="D1088" s="85">
        <v>2930</v>
      </c>
      <c r="E1088" s="194"/>
    </row>
    <row r="1089" spans="1:5" ht="12" customHeight="1">
      <c r="A1089" s="12">
        <v>34</v>
      </c>
      <c r="B1089" s="113" t="s">
        <v>1967</v>
      </c>
      <c r="C1089" s="484">
        <v>2020</v>
      </c>
      <c r="D1089" s="85">
        <v>2930</v>
      </c>
      <c r="E1089" s="194"/>
    </row>
    <row r="1090" spans="1:5" ht="12" customHeight="1">
      <c r="A1090" s="12">
        <v>35</v>
      </c>
      <c r="B1090" s="113" t="s">
        <v>1968</v>
      </c>
      <c r="C1090" s="484">
        <v>2022</v>
      </c>
      <c r="D1090" s="85">
        <v>4280</v>
      </c>
      <c r="E1090" s="194"/>
    </row>
    <row r="1091" spans="1:5" ht="12" customHeight="1">
      <c r="A1091" s="12">
        <v>36</v>
      </c>
      <c r="B1091" s="113" t="s">
        <v>1969</v>
      </c>
      <c r="C1091" s="484">
        <v>2022</v>
      </c>
      <c r="D1091" s="85">
        <v>5200</v>
      </c>
      <c r="E1091" s="194"/>
    </row>
    <row r="1092" spans="1:5" ht="12" customHeight="1">
      <c r="A1092" s="12">
        <v>37</v>
      </c>
      <c r="B1092" s="113" t="s">
        <v>1970</v>
      </c>
      <c r="C1092" s="484">
        <v>2022</v>
      </c>
      <c r="D1092" s="85">
        <v>3260</v>
      </c>
      <c r="E1092" s="194"/>
    </row>
    <row r="1093" spans="1:5" ht="12" customHeight="1">
      <c r="A1093" s="12">
        <v>38</v>
      </c>
      <c r="B1093" s="113" t="s">
        <v>1969</v>
      </c>
      <c r="C1093" s="484">
        <v>2022</v>
      </c>
      <c r="D1093" s="85">
        <v>4200</v>
      </c>
      <c r="E1093" s="194"/>
    </row>
    <row r="1094" spans="1:5" ht="12" customHeight="1">
      <c r="A1094" s="12">
        <v>39</v>
      </c>
      <c r="B1094" s="113" t="s">
        <v>1971</v>
      </c>
      <c r="C1094" s="484">
        <v>2022</v>
      </c>
      <c r="D1094" s="85">
        <v>2450</v>
      </c>
      <c r="E1094" s="194"/>
    </row>
    <row r="1095" spans="1:5" ht="12" customHeight="1">
      <c r="A1095" s="12">
        <v>40</v>
      </c>
      <c r="B1095" s="113" t="s">
        <v>1975</v>
      </c>
      <c r="C1095" s="484">
        <v>2022</v>
      </c>
      <c r="D1095" s="85">
        <v>14760</v>
      </c>
      <c r="E1095" s="194"/>
    </row>
    <row r="1096" spans="1:5" ht="12" customHeight="1">
      <c r="A1096" s="879" t="s">
        <v>0</v>
      </c>
      <c r="B1096" s="880"/>
      <c r="C1096" s="881"/>
      <c r="D1096" s="87">
        <f>SUM(D1056:D1095)</f>
        <v>129552.39</v>
      </c>
      <c r="E1096" s="194"/>
    </row>
    <row r="1097" spans="1:5" ht="12" customHeight="1">
      <c r="A1097" s="859" t="s">
        <v>2046</v>
      </c>
      <c r="B1097" s="859"/>
      <c r="C1097" s="859"/>
      <c r="D1097" s="859"/>
      <c r="E1097" s="194"/>
    </row>
    <row r="1098" spans="1:5" ht="12" customHeight="1">
      <c r="A1098" s="114">
        <v>1</v>
      </c>
      <c r="B1098" s="113" t="s">
        <v>1976</v>
      </c>
      <c r="C1098" s="484">
        <v>2022</v>
      </c>
      <c r="D1098" s="85">
        <v>4330</v>
      </c>
      <c r="E1098" s="194"/>
    </row>
    <row r="1099" spans="1:5" ht="12" customHeight="1">
      <c r="A1099" s="879" t="s">
        <v>0</v>
      </c>
      <c r="B1099" s="880"/>
      <c r="C1099" s="881"/>
      <c r="D1099" s="87">
        <f>SUM(D1098:D1098)</f>
        <v>4330</v>
      </c>
      <c r="E1099" s="194"/>
    </row>
    <row r="1100" spans="1:4" ht="12" customHeight="1">
      <c r="A1100" s="197"/>
      <c r="B1100" s="147"/>
      <c r="C1100" s="492"/>
      <c r="D1100" s="204"/>
    </row>
    <row r="1101" spans="1:4" ht="12" customHeight="1">
      <c r="A1101" s="860" t="s">
        <v>602</v>
      </c>
      <c r="B1101" s="861"/>
      <c r="C1101" s="861"/>
      <c r="D1101" s="862"/>
    </row>
    <row r="1102" spans="1:4" ht="12" customHeight="1">
      <c r="A1102" s="872" t="s">
        <v>143</v>
      </c>
      <c r="B1102" s="873"/>
      <c r="C1102" s="873"/>
      <c r="D1102" s="874"/>
    </row>
    <row r="1103" spans="1:4" ht="12" customHeight="1">
      <c r="A1103" s="61">
        <v>1</v>
      </c>
      <c r="B1103" s="14" t="s">
        <v>2002</v>
      </c>
      <c r="C1103" s="484">
        <v>2019</v>
      </c>
      <c r="D1103" s="85">
        <v>1660</v>
      </c>
    </row>
    <row r="1104" spans="1:4" ht="12" customHeight="1">
      <c r="A1104" s="61">
        <v>2</v>
      </c>
      <c r="B1104" s="14" t="s">
        <v>2003</v>
      </c>
      <c r="C1104" s="484">
        <v>2019</v>
      </c>
      <c r="D1104" s="85">
        <v>491.98</v>
      </c>
    </row>
    <row r="1105" spans="1:4" ht="12" customHeight="1">
      <c r="A1105" s="61">
        <v>3</v>
      </c>
      <c r="B1105" s="14" t="s">
        <v>2004</v>
      </c>
      <c r="C1105" s="484">
        <v>2019</v>
      </c>
      <c r="D1105" s="85">
        <v>10561</v>
      </c>
    </row>
    <row r="1106" spans="1:4" ht="12" customHeight="1">
      <c r="A1106" s="61">
        <v>4</v>
      </c>
      <c r="B1106" s="14" t="s">
        <v>2005</v>
      </c>
      <c r="C1106" s="484">
        <v>2019</v>
      </c>
      <c r="D1106" s="85">
        <v>2844.38</v>
      </c>
    </row>
    <row r="1107" spans="1:4" ht="12" customHeight="1">
      <c r="A1107" s="61">
        <v>5</v>
      </c>
      <c r="B1107" s="14" t="s">
        <v>2006</v>
      </c>
      <c r="C1107" s="484">
        <v>2019</v>
      </c>
      <c r="D1107" s="85">
        <v>696.16</v>
      </c>
    </row>
    <row r="1108" spans="1:4" ht="12" customHeight="1">
      <c r="A1108" s="61">
        <v>6</v>
      </c>
      <c r="B1108" s="14" t="s">
        <v>2007</v>
      </c>
      <c r="C1108" s="484">
        <v>2019</v>
      </c>
      <c r="D1108" s="85">
        <v>736.77</v>
      </c>
    </row>
    <row r="1109" spans="1:4" ht="12" customHeight="1">
      <c r="A1109" s="61">
        <v>7</v>
      </c>
      <c r="B1109" s="14" t="s">
        <v>2008</v>
      </c>
      <c r="C1109" s="484">
        <v>2020</v>
      </c>
      <c r="D1109" s="85">
        <v>4818.3</v>
      </c>
    </row>
    <row r="1110" spans="1:4" ht="12" customHeight="1">
      <c r="A1110" s="61">
        <v>8</v>
      </c>
      <c r="B1110" s="146" t="s">
        <v>2009</v>
      </c>
      <c r="C1110" s="493">
        <v>2020</v>
      </c>
      <c r="D1110" s="567">
        <v>7921.56</v>
      </c>
    </row>
    <row r="1111" spans="1:4" ht="12" customHeight="1">
      <c r="A1111" s="61">
        <v>9</v>
      </c>
      <c r="B1111" s="146" t="s">
        <v>2010</v>
      </c>
      <c r="C1111" s="493">
        <v>2020</v>
      </c>
      <c r="D1111" s="567">
        <v>470</v>
      </c>
    </row>
    <row r="1112" spans="1:4" ht="12" customHeight="1">
      <c r="A1112" s="61">
        <v>10</v>
      </c>
      <c r="B1112" s="146" t="s">
        <v>2011</v>
      </c>
      <c r="C1112" s="493">
        <v>2020</v>
      </c>
      <c r="D1112" s="567">
        <v>918.7</v>
      </c>
    </row>
    <row r="1113" spans="1:4" ht="12" customHeight="1">
      <c r="A1113" s="61">
        <v>11</v>
      </c>
      <c r="B1113" s="146" t="s">
        <v>2012</v>
      </c>
      <c r="C1113" s="493">
        <v>2020</v>
      </c>
      <c r="D1113" s="567">
        <v>1100</v>
      </c>
    </row>
    <row r="1114" spans="1:4" ht="12" customHeight="1">
      <c r="A1114" s="61">
        <v>12</v>
      </c>
      <c r="B1114" s="146" t="s">
        <v>2013</v>
      </c>
      <c r="C1114" s="493">
        <v>2021</v>
      </c>
      <c r="D1114" s="567">
        <v>11419.92</v>
      </c>
    </row>
    <row r="1115" spans="1:4" ht="12" customHeight="1">
      <c r="A1115" s="61">
        <v>13</v>
      </c>
      <c r="B1115" s="146" t="s">
        <v>2014</v>
      </c>
      <c r="C1115" s="493">
        <v>2021</v>
      </c>
      <c r="D1115" s="567">
        <v>3816.62</v>
      </c>
    </row>
    <row r="1116" spans="1:4" ht="12" customHeight="1">
      <c r="A1116" s="61">
        <v>14</v>
      </c>
      <c r="B1116" s="146" t="s">
        <v>2015</v>
      </c>
      <c r="C1116" s="493">
        <v>2021</v>
      </c>
      <c r="D1116" s="567">
        <v>627.3</v>
      </c>
    </row>
    <row r="1117" spans="1:4" ht="12" customHeight="1">
      <c r="A1117" s="61">
        <v>15</v>
      </c>
      <c r="B1117" s="14" t="s">
        <v>2016</v>
      </c>
      <c r="C1117" s="484">
        <v>2021</v>
      </c>
      <c r="D1117" s="85">
        <v>1860.01</v>
      </c>
    </row>
    <row r="1118" spans="1:4" ht="12" customHeight="1">
      <c r="A1118" s="61">
        <v>16</v>
      </c>
      <c r="B1118" s="14" t="s">
        <v>2017</v>
      </c>
      <c r="C1118" s="484">
        <v>2021</v>
      </c>
      <c r="D1118" s="85">
        <v>35000</v>
      </c>
    </row>
    <row r="1119" spans="1:4" ht="12" customHeight="1">
      <c r="A1119" s="61">
        <v>17</v>
      </c>
      <c r="B1119" s="14" t="s">
        <v>2011</v>
      </c>
      <c r="C1119" s="484">
        <v>2021</v>
      </c>
      <c r="D1119" s="85">
        <v>770.42</v>
      </c>
    </row>
    <row r="1120" spans="1:4" ht="12" customHeight="1">
      <c r="A1120" s="61">
        <v>18</v>
      </c>
      <c r="B1120" s="14" t="s">
        <v>2018</v>
      </c>
      <c r="C1120" s="484">
        <v>2021</v>
      </c>
      <c r="D1120" s="85">
        <v>1923.48</v>
      </c>
    </row>
    <row r="1121" spans="1:4" ht="12" customHeight="1">
      <c r="A1121" s="61">
        <v>19</v>
      </c>
      <c r="B1121" s="14" t="s">
        <v>2019</v>
      </c>
      <c r="C1121" s="484">
        <v>2021</v>
      </c>
      <c r="D1121" s="85">
        <v>7670.2</v>
      </c>
    </row>
    <row r="1122" spans="1:4" ht="12" customHeight="1">
      <c r="A1122" s="61">
        <v>20</v>
      </c>
      <c r="B1122" s="14" t="s">
        <v>2020</v>
      </c>
      <c r="C1122" s="484">
        <v>2022</v>
      </c>
      <c r="D1122" s="85">
        <v>740</v>
      </c>
    </row>
    <row r="1123" spans="1:4" ht="12" customHeight="1">
      <c r="A1123" s="61">
        <v>21</v>
      </c>
      <c r="B1123" s="14" t="s">
        <v>2011</v>
      </c>
      <c r="C1123" s="484">
        <v>2022</v>
      </c>
      <c r="D1123" s="85">
        <v>861.91</v>
      </c>
    </row>
    <row r="1124" spans="1:4" ht="12" customHeight="1">
      <c r="A1124" s="61">
        <v>22</v>
      </c>
      <c r="B1124" s="14" t="s">
        <v>2005</v>
      </c>
      <c r="C1124" s="484">
        <v>2022</v>
      </c>
      <c r="D1124" s="85">
        <v>4000</v>
      </c>
    </row>
    <row r="1125" spans="1:4" ht="12" customHeight="1">
      <c r="A1125" s="61">
        <v>23</v>
      </c>
      <c r="B1125" s="14" t="s">
        <v>2020</v>
      </c>
      <c r="C1125" s="484">
        <v>2022</v>
      </c>
      <c r="D1125" s="85">
        <v>700</v>
      </c>
    </row>
    <row r="1126" spans="1:4" ht="12" customHeight="1">
      <c r="A1126" s="61">
        <v>24</v>
      </c>
      <c r="B1126" s="14" t="s">
        <v>2021</v>
      </c>
      <c r="C1126" s="484">
        <v>2022</v>
      </c>
      <c r="D1126" s="85">
        <v>1560</v>
      </c>
    </row>
    <row r="1127" spans="1:4" ht="12" customHeight="1">
      <c r="A1127" s="61">
        <v>25</v>
      </c>
      <c r="B1127" s="14" t="s">
        <v>2022</v>
      </c>
      <c r="C1127" s="484">
        <v>2023</v>
      </c>
      <c r="D1127" s="85">
        <v>395</v>
      </c>
    </row>
    <row r="1128" spans="1:4" ht="12" customHeight="1">
      <c r="A1128" s="61">
        <v>26</v>
      </c>
      <c r="B1128" s="14" t="s">
        <v>2023</v>
      </c>
      <c r="C1128" s="484">
        <v>2023</v>
      </c>
      <c r="D1128" s="85">
        <v>5090</v>
      </c>
    </row>
    <row r="1129" spans="1:4" ht="12" customHeight="1">
      <c r="A1129" s="61">
        <v>27</v>
      </c>
      <c r="B1129" s="14" t="s">
        <v>2024</v>
      </c>
      <c r="C1129" s="484">
        <v>2023</v>
      </c>
      <c r="D1129" s="85">
        <v>1260</v>
      </c>
    </row>
    <row r="1130" spans="1:4" ht="12" customHeight="1">
      <c r="A1130" s="61">
        <v>28</v>
      </c>
      <c r="B1130" s="14" t="s">
        <v>2011</v>
      </c>
      <c r="C1130" s="484">
        <v>2023</v>
      </c>
      <c r="D1130" s="85">
        <v>1648.99</v>
      </c>
    </row>
    <row r="1131" spans="1:4" ht="12" customHeight="1">
      <c r="A1131" s="863" t="s">
        <v>0</v>
      </c>
      <c r="B1131" s="863"/>
      <c r="C1131" s="864"/>
      <c r="D1131" s="87">
        <f>SUM(D1103:D1130)</f>
        <v>111562.70000000001</v>
      </c>
    </row>
    <row r="1132" spans="1:4" ht="12" customHeight="1">
      <c r="A1132" s="859" t="s">
        <v>144</v>
      </c>
      <c r="B1132" s="859"/>
      <c r="C1132" s="859"/>
      <c r="D1132" s="859"/>
    </row>
    <row r="1133" spans="1:4" ht="12" customHeight="1">
      <c r="A1133" s="4">
        <v>1</v>
      </c>
      <c r="B1133" s="14" t="s">
        <v>2025</v>
      </c>
      <c r="C1133" s="484">
        <v>2019</v>
      </c>
      <c r="D1133" s="85">
        <v>3287.83</v>
      </c>
    </row>
    <row r="1134" spans="1:4" ht="12" customHeight="1">
      <c r="A1134" s="4">
        <v>2</v>
      </c>
      <c r="B1134" s="14" t="s">
        <v>2026</v>
      </c>
      <c r="C1134" s="484">
        <v>2019</v>
      </c>
      <c r="D1134" s="85">
        <v>2583</v>
      </c>
    </row>
    <row r="1135" spans="1:4" ht="12" customHeight="1">
      <c r="A1135" s="4">
        <v>3</v>
      </c>
      <c r="B1135" s="14" t="s">
        <v>2027</v>
      </c>
      <c r="C1135" s="484">
        <v>2019</v>
      </c>
      <c r="D1135" s="85">
        <v>930</v>
      </c>
    </row>
    <row r="1136" spans="1:4" ht="12" customHeight="1">
      <c r="A1136" s="4">
        <v>4</v>
      </c>
      <c r="B1136" s="14" t="s">
        <v>2028</v>
      </c>
      <c r="C1136" s="484">
        <v>2020</v>
      </c>
      <c r="D1136" s="85">
        <v>20664</v>
      </c>
    </row>
    <row r="1137" spans="1:4" ht="12" customHeight="1">
      <c r="A1137" s="4">
        <v>5</v>
      </c>
      <c r="B1137" s="14" t="s">
        <v>2029</v>
      </c>
      <c r="C1137" s="484">
        <v>2020</v>
      </c>
      <c r="D1137" s="85">
        <v>103320</v>
      </c>
    </row>
    <row r="1138" spans="1:4" ht="12" customHeight="1">
      <c r="A1138" s="4">
        <v>6</v>
      </c>
      <c r="B1138" s="14" t="s">
        <v>2030</v>
      </c>
      <c r="C1138" s="484">
        <v>2021</v>
      </c>
      <c r="D1138" s="85">
        <v>1890.3600000000001</v>
      </c>
    </row>
    <row r="1139" spans="1:4" ht="12" customHeight="1">
      <c r="A1139" s="4">
        <v>7</v>
      </c>
      <c r="B1139" s="14" t="s">
        <v>2031</v>
      </c>
      <c r="C1139" s="484">
        <v>2021</v>
      </c>
      <c r="D1139" s="85">
        <v>6815.25</v>
      </c>
    </row>
    <row r="1140" spans="1:4" ht="12" customHeight="1">
      <c r="A1140" s="4">
        <v>8</v>
      </c>
      <c r="B1140" s="14" t="s">
        <v>2032</v>
      </c>
      <c r="C1140" s="484">
        <v>2021</v>
      </c>
      <c r="D1140" s="85">
        <v>7100</v>
      </c>
    </row>
    <row r="1141" spans="1:4" ht="12" customHeight="1">
      <c r="A1141" s="4">
        <v>9</v>
      </c>
      <c r="B1141" s="14" t="s">
        <v>2033</v>
      </c>
      <c r="C1141" s="484">
        <v>2022</v>
      </c>
      <c r="D1141" s="85">
        <v>575.71</v>
      </c>
    </row>
    <row r="1142" spans="1:4" ht="12" customHeight="1">
      <c r="A1142" s="4">
        <v>10</v>
      </c>
      <c r="B1142" s="14" t="s">
        <v>2034</v>
      </c>
      <c r="C1142" s="484">
        <v>2022</v>
      </c>
      <c r="D1142" s="85">
        <v>105.01</v>
      </c>
    </row>
    <row r="1143" spans="1:4" ht="12" customHeight="1">
      <c r="A1143" s="4">
        <v>11</v>
      </c>
      <c r="B1143" s="14" t="s">
        <v>2035</v>
      </c>
      <c r="C1143" s="484">
        <v>2022</v>
      </c>
      <c r="D1143" s="85">
        <v>6400</v>
      </c>
    </row>
    <row r="1144" spans="1:4" ht="12" customHeight="1">
      <c r="A1144" s="4">
        <v>12</v>
      </c>
      <c r="B1144" s="14" t="s">
        <v>2036</v>
      </c>
      <c r="C1144" s="484">
        <v>2022</v>
      </c>
      <c r="D1144" s="85">
        <v>2435.61</v>
      </c>
    </row>
    <row r="1145" spans="1:4" ht="12" customHeight="1">
      <c r="A1145" s="863" t="s">
        <v>0</v>
      </c>
      <c r="B1145" s="863"/>
      <c r="C1145" s="864"/>
      <c r="D1145" s="87">
        <f>SUM(D1133:D1144)</f>
        <v>156106.77</v>
      </c>
    </row>
    <row r="1146" spans="1:4" ht="12" customHeight="1">
      <c r="A1146" s="859" t="s">
        <v>145</v>
      </c>
      <c r="B1146" s="859"/>
      <c r="C1146" s="859"/>
      <c r="D1146" s="859"/>
    </row>
    <row r="1147" spans="1:4" ht="12" customHeight="1">
      <c r="A1147" s="4">
        <v>1</v>
      </c>
      <c r="B1147" s="14" t="s">
        <v>2037</v>
      </c>
      <c r="C1147" s="4">
        <v>2020</v>
      </c>
      <c r="D1147" s="85">
        <v>2020.89</v>
      </c>
    </row>
    <row r="1148" spans="1:4" ht="12" customHeight="1">
      <c r="A1148" s="4">
        <v>2</v>
      </c>
      <c r="B1148" s="146" t="s">
        <v>2038</v>
      </c>
      <c r="C1148" s="472">
        <v>2020</v>
      </c>
      <c r="D1148" s="567">
        <v>811.8</v>
      </c>
    </row>
    <row r="1149" spans="1:5" ht="12" customHeight="1">
      <c r="A1149" s="863" t="s">
        <v>0</v>
      </c>
      <c r="B1149" s="863"/>
      <c r="C1149" s="864"/>
      <c r="D1149" s="87">
        <f>SUM(D1147:D1148)</f>
        <v>2832.69</v>
      </c>
      <c r="E1149" s="194"/>
    </row>
    <row r="1150" ht="12" customHeight="1">
      <c r="D1150" s="92" t="s">
        <v>110</v>
      </c>
    </row>
    <row r="1151" ht="12" customHeight="1" thickBot="1"/>
    <row r="1152" spans="2:5" ht="12" customHeight="1">
      <c r="B1152" s="796" t="s">
        <v>118</v>
      </c>
      <c r="C1152" s="797"/>
      <c r="D1152" s="798">
        <f>D165+D312+D332+D360+D379+D389+D441+D518+D530+D582+D614+D630+D675+D751+D798+D890+D973+D1025+D1054+D1131</f>
        <v>2000984.3899999994</v>
      </c>
      <c r="E1152" s="205"/>
    </row>
    <row r="1153" spans="2:5" ht="12" customHeight="1">
      <c r="B1153" s="799" t="s">
        <v>119</v>
      </c>
      <c r="C1153" s="495"/>
      <c r="D1153" s="800">
        <f>D294+D316+D350+D374+D383+D407+D480+D523+D536+D600+D621+D635+D707+D769+D872+D914+D1002+D1040+D1096+D1145</f>
        <v>2434856.999999999</v>
      </c>
      <c r="E1153" s="205"/>
    </row>
    <row r="1154" spans="2:5" ht="12" customHeight="1" thickBot="1">
      <c r="B1154" s="801" t="s">
        <v>120</v>
      </c>
      <c r="C1154" s="802"/>
      <c r="D1154" s="803">
        <f>D320+D483+D604+D726+D1043+D1099+D1149</f>
        <v>537627.67</v>
      </c>
      <c r="E1154" s="205"/>
    </row>
    <row r="1155" spans="2:5" ht="12" customHeight="1" thickBot="1">
      <c r="B1155" s="865" t="s">
        <v>0</v>
      </c>
      <c r="C1155" s="866"/>
      <c r="D1155" s="804">
        <f>D165+D294+D312+D316+D320+D332+D350+D360+D374+D379+D383+D389+D407+D441+D480+D483+D518+D523+D530+D536+D582+D600+D604+D614+D621+D630+D635+D675+D707+D726+D751+D769+D798+D872+D890+D914+D973+D1002+D1025+D1040+D1043+D1054+D1096+D1099+D1131+D1145+D1149</f>
        <v>4973469.059999999</v>
      </c>
      <c r="E1155" s="199"/>
    </row>
  </sheetData>
  <sheetProtection/>
  <mergeCells count="118">
    <mergeCell ref="A606:D606"/>
    <mergeCell ref="A1005:D1005"/>
    <mergeCell ref="A973:C973"/>
    <mergeCell ref="A615:D615"/>
    <mergeCell ref="A631:D631"/>
    <mergeCell ref="A630:C630"/>
    <mergeCell ref="A607:D607"/>
    <mergeCell ref="A675:C675"/>
    <mergeCell ref="A707:C707"/>
    <mergeCell ref="A635:C635"/>
    <mergeCell ref="E811:E815"/>
    <mergeCell ref="A3:D3"/>
    <mergeCell ref="A772:D772"/>
    <mergeCell ref="A352:D352"/>
    <mergeCell ref="A353:D353"/>
    <mergeCell ref="A483:C483"/>
    <mergeCell ref="A601:D601"/>
    <mergeCell ref="A604:C604"/>
    <mergeCell ref="A624:D624"/>
    <mergeCell ref="A726:C726"/>
    <mergeCell ref="A637:D637"/>
    <mergeCell ref="A875:D875"/>
    <mergeCell ref="A708:D708"/>
    <mergeCell ref="A914:C914"/>
    <mergeCell ref="A890:C890"/>
    <mergeCell ref="A874:D874"/>
    <mergeCell ref="A872:C872"/>
    <mergeCell ref="A729:D729"/>
    <mergeCell ref="A798:C798"/>
    <mergeCell ref="A1149:C1149"/>
    <mergeCell ref="A1099:C1099"/>
    <mergeCell ref="A1041:D1041"/>
    <mergeCell ref="A1043:C1043"/>
    <mergeCell ref="A531:D531"/>
    <mergeCell ref="A583:D583"/>
    <mergeCell ref="A1146:D1146"/>
    <mergeCell ref="A638:D638"/>
    <mergeCell ref="A676:D676"/>
    <mergeCell ref="A1045:D1045"/>
    <mergeCell ref="E478:E479"/>
    <mergeCell ref="A410:D410"/>
    <mergeCell ref="A386:D386"/>
    <mergeCell ref="A442:D442"/>
    <mergeCell ref="A390:D390"/>
    <mergeCell ref="A380:D380"/>
    <mergeCell ref="A441:C441"/>
    <mergeCell ref="A383:C383"/>
    <mergeCell ref="A407:C407"/>
    <mergeCell ref="A389:C389"/>
    <mergeCell ref="A538:D538"/>
    <mergeCell ref="A536:B536"/>
    <mergeCell ref="A486:D486"/>
    <mergeCell ref="A525:D525"/>
    <mergeCell ref="A350:C350"/>
    <mergeCell ref="A523:C523"/>
    <mergeCell ref="A374:C374"/>
    <mergeCell ref="A481:D481"/>
    <mergeCell ref="A360:C360"/>
    <mergeCell ref="A530:B530"/>
    <mergeCell ref="A165:C165"/>
    <mergeCell ref="A317:D317"/>
    <mergeCell ref="A294:C294"/>
    <mergeCell ref="A312:C312"/>
    <mergeCell ref="A377:D377"/>
    <mergeCell ref="A485:D485"/>
    <mergeCell ref="A322:D322"/>
    <mergeCell ref="A379:C379"/>
    <mergeCell ref="A361:D361"/>
    <mergeCell ref="A480:C480"/>
    <mergeCell ref="A320:C320"/>
    <mergeCell ref="A166:D166"/>
    <mergeCell ref="A519:D519"/>
    <mergeCell ref="A526:D526"/>
    <mergeCell ref="A332:C332"/>
    <mergeCell ref="A376:D376"/>
    <mergeCell ref="A385:D385"/>
    <mergeCell ref="A409:D409"/>
    <mergeCell ref="A518:C518"/>
    <mergeCell ref="A1054:C1054"/>
    <mergeCell ref="A799:D799"/>
    <mergeCell ref="A1040:C1040"/>
    <mergeCell ref="A4:D4"/>
    <mergeCell ref="A297:D297"/>
    <mergeCell ref="A313:D313"/>
    <mergeCell ref="A333:D333"/>
    <mergeCell ref="A323:D323"/>
    <mergeCell ref="A296:D296"/>
    <mergeCell ref="A316:C316"/>
    <mergeCell ref="A1055:D1055"/>
    <mergeCell ref="A917:D917"/>
    <mergeCell ref="A1132:D1132"/>
    <mergeCell ref="A1101:D1101"/>
    <mergeCell ref="A1004:D1004"/>
    <mergeCell ref="A1026:D1026"/>
    <mergeCell ref="A1046:D1046"/>
    <mergeCell ref="A1096:C1096"/>
    <mergeCell ref="A1097:D1097"/>
    <mergeCell ref="A1025:C1025"/>
    <mergeCell ref="B1155:C1155"/>
    <mergeCell ref="A773:D773"/>
    <mergeCell ref="A752:D752"/>
    <mergeCell ref="A751:C751"/>
    <mergeCell ref="A769:C769"/>
    <mergeCell ref="A974:D974"/>
    <mergeCell ref="A1002:C1002"/>
    <mergeCell ref="A1145:C1145"/>
    <mergeCell ref="A1131:C1131"/>
    <mergeCell ref="A1102:D1102"/>
    <mergeCell ref="A1:D1"/>
    <mergeCell ref="A539:D539"/>
    <mergeCell ref="A916:D916"/>
    <mergeCell ref="A621:C621"/>
    <mergeCell ref="A623:D623"/>
    <mergeCell ref="A600:C600"/>
    <mergeCell ref="A582:C582"/>
    <mergeCell ref="A614:C614"/>
    <mergeCell ref="A891:D891"/>
    <mergeCell ref="A728:D728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5" r:id="rId1"/>
  <headerFooter alignWithMargins="0">
    <oddFooter>&amp;CStrona &amp;P z &amp;N</oddFooter>
  </headerFooter>
  <rowBreaks count="2" manualBreakCount="2">
    <brk id="287" max="4" man="1"/>
    <brk id="47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5.8515625" style="8" customWidth="1"/>
    <col min="2" max="2" width="42.421875" style="7" customWidth="1"/>
    <col min="3" max="3" width="22.00390625" style="78" customWidth="1"/>
    <col min="4" max="4" width="17.57421875" style="78" customWidth="1"/>
    <col min="5" max="5" width="17.8515625" style="78" customWidth="1"/>
    <col min="6" max="6" width="17.00390625" style="359" bestFit="1" customWidth="1"/>
    <col min="7" max="7" width="13.00390625" style="7" customWidth="1"/>
    <col min="8" max="16384" width="9.140625" style="7" customWidth="1"/>
  </cols>
  <sheetData>
    <row r="1" spans="2:5" ht="16.5">
      <c r="B1" s="95" t="s">
        <v>125</v>
      </c>
      <c r="D1" s="79"/>
      <c r="E1" s="79"/>
    </row>
    <row r="2" spans="2:5" ht="16.5" customHeight="1">
      <c r="B2" s="10" t="s">
        <v>110</v>
      </c>
      <c r="C2" s="80"/>
      <c r="D2" s="80"/>
      <c r="E2" s="80"/>
    </row>
    <row r="3" spans="2:5" ht="12.75" customHeight="1" thickBot="1">
      <c r="B3" s="10"/>
      <c r="C3" s="80"/>
      <c r="D3" s="80"/>
      <c r="E3" s="80"/>
    </row>
    <row r="4" spans="1:6" ht="105.75" thickBot="1">
      <c r="A4" s="208" t="s">
        <v>17</v>
      </c>
      <c r="B4" s="209" t="s">
        <v>15</v>
      </c>
      <c r="C4" s="210" t="s">
        <v>26</v>
      </c>
      <c r="D4" s="210" t="s">
        <v>122</v>
      </c>
      <c r="E4" s="210" t="s">
        <v>1079</v>
      </c>
      <c r="F4" s="211" t="s">
        <v>594</v>
      </c>
    </row>
    <row r="5" spans="1:7" ht="42.75" customHeight="1">
      <c r="A5" s="149">
        <v>1</v>
      </c>
      <c r="B5" s="720" t="s">
        <v>2090</v>
      </c>
      <c r="C5" s="171">
        <f>4476721.35+5240+28361.26</f>
        <v>4510322.609999999</v>
      </c>
      <c r="D5" s="150">
        <v>0</v>
      </c>
      <c r="E5" s="150">
        <f>54376.97+4777.18</f>
        <v>59154.15</v>
      </c>
      <c r="F5" s="360">
        <f>C5+E5</f>
        <v>4569476.76</v>
      </c>
      <c r="G5" s="78" t="s">
        <v>110</v>
      </c>
    </row>
    <row r="6" spans="1:7" s="3" customFormat="1" ht="42.75" customHeight="1">
      <c r="A6" s="96">
        <v>2</v>
      </c>
      <c r="B6" s="13" t="s">
        <v>60</v>
      </c>
      <c r="C6" s="83">
        <v>807908.06</v>
      </c>
      <c r="D6" s="81">
        <v>0</v>
      </c>
      <c r="E6" s="81">
        <v>0</v>
      </c>
      <c r="F6" s="360">
        <f>C6+E6</f>
        <v>807908.06</v>
      </c>
      <c r="G6" s="84"/>
    </row>
    <row r="7" spans="1:7" s="3" customFormat="1" ht="42.75" customHeight="1">
      <c r="A7" s="96">
        <v>3</v>
      </c>
      <c r="B7" s="13" t="s">
        <v>2348</v>
      </c>
      <c r="C7" s="81">
        <f>707370+9963</f>
        <v>717333</v>
      </c>
      <c r="D7" s="81">
        <v>0</v>
      </c>
      <c r="E7" s="81">
        <v>0</v>
      </c>
      <c r="F7" s="360">
        <f aca="true" t="shared" si="0" ref="F7:F24">C7+E7</f>
        <v>717333</v>
      </c>
      <c r="G7" s="533" t="s">
        <v>110</v>
      </c>
    </row>
    <row r="8" spans="1:7" s="3" customFormat="1" ht="42.75" customHeight="1">
      <c r="A8" s="96">
        <v>4</v>
      </c>
      <c r="B8" s="13" t="s">
        <v>2041</v>
      </c>
      <c r="C8" s="81">
        <v>2690311.62</v>
      </c>
      <c r="D8" s="83">
        <v>0</v>
      </c>
      <c r="E8" s="83">
        <v>0</v>
      </c>
      <c r="F8" s="360">
        <f t="shared" si="0"/>
        <v>2690311.62</v>
      </c>
      <c r="G8" s="84"/>
    </row>
    <row r="9" spans="1:7" s="3" customFormat="1" ht="42.75" customHeight="1">
      <c r="A9" s="96">
        <v>5</v>
      </c>
      <c r="B9" s="13" t="s">
        <v>99</v>
      </c>
      <c r="C9" s="83">
        <v>89884.84</v>
      </c>
      <c r="D9" s="83">
        <v>0</v>
      </c>
      <c r="E9" s="83">
        <v>0</v>
      </c>
      <c r="F9" s="360">
        <f t="shared" si="0"/>
        <v>89884.84</v>
      </c>
      <c r="G9" s="84"/>
    </row>
    <row r="10" spans="1:7" s="3" customFormat="1" ht="42.75" customHeight="1">
      <c r="A10" s="96">
        <v>6</v>
      </c>
      <c r="B10" s="13" t="s">
        <v>100</v>
      </c>
      <c r="C10" s="153">
        <v>260372.86</v>
      </c>
      <c r="D10" s="83">
        <v>0</v>
      </c>
      <c r="E10" s="83">
        <v>0</v>
      </c>
      <c r="F10" s="360">
        <f t="shared" si="0"/>
        <v>260372.86</v>
      </c>
      <c r="G10" s="84"/>
    </row>
    <row r="11" spans="1:7" s="3" customFormat="1" ht="42.75" customHeight="1">
      <c r="A11" s="96">
        <v>7</v>
      </c>
      <c r="B11" s="13" t="s">
        <v>101</v>
      </c>
      <c r="C11" s="83">
        <v>3383147.2800000003</v>
      </c>
      <c r="D11" s="131">
        <v>156660.83</v>
      </c>
      <c r="E11" s="83">
        <v>0</v>
      </c>
      <c r="F11" s="360">
        <f t="shared" si="0"/>
        <v>3383147.2800000003</v>
      </c>
      <c r="G11" s="84"/>
    </row>
    <row r="12" spans="1:7" ht="42.75" customHeight="1">
      <c r="A12" s="96">
        <v>8</v>
      </c>
      <c r="B12" s="13" t="s">
        <v>105</v>
      </c>
      <c r="C12" s="82">
        <v>1267588.94</v>
      </c>
      <c r="D12" s="81">
        <v>0</v>
      </c>
      <c r="E12" s="81">
        <v>0</v>
      </c>
      <c r="F12" s="360">
        <f t="shared" si="0"/>
        <v>1267588.94</v>
      </c>
      <c r="G12" s="78"/>
    </row>
    <row r="13" spans="1:7" ht="42.75" customHeight="1">
      <c r="A13" s="96">
        <v>9</v>
      </c>
      <c r="B13" s="13" t="s">
        <v>90</v>
      </c>
      <c r="C13" s="535">
        <v>428110.72000000003</v>
      </c>
      <c r="D13" s="224">
        <v>0</v>
      </c>
      <c r="E13" s="83">
        <v>0</v>
      </c>
      <c r="F13" s="360">
        <f t="shared" si="0"/>
        <v>428110.72000000003</v>
      </c>
      <c r="G13" s="78"/>
    </row>
    <row r="14" spans="1:7" s="3" customFormat="1" ht="42.75" customHeight="1">
      <c r="A14" s="96">
        <v>10</v>
      </c>
      <c r="B14" s="13" t="s">
        <v>102</v>
      </c>
      <c r="C14" s="81">
        <v>1201293.43</v>
      </c>
      <c r="D14" s="81">
        <v>0</v>
      </c>
      <c r="E14" s="81">
        <v>0</v>
      </c>
      <c r="F14" s="360">
        <f t="shared" si="0"/>
        <v>1201293.43</v>
      </c>
      <c r="G14" s="84"/>
    </row>
    <row r="15" spans="1:7" ht="42.75" customHeight="1">
      <c r="A15" s="96">
        <v>11</v>
      </c>
      <c r="B15" s="1" t="s">
        <v>103</v>
      </c>
      <c r="C15" s="81">
        <v>1461025.75</v>
      </c>
      <c r="D15" s="81">
        <v>0</v>
      </c>
      <c r="E15" s="81">
        <v>0</v>
      </c>
      <c r="F15" s="360">
        <f t="shared" si="0"/>
        <v>1461025.75</v>
      </c>
      <c r="G15" s="78"/>
    </row>
    <row r="16" spans="1:7" ht="42.75" customHeight="1">
      <c r="A16" s="96">
        <v>12</v>
      </c>
      <c r="B16" s="13" t="s">
        <v>104</v>
      </c>
      <c r="C16" s="83">
        <v>23074.28</v>
      </c>
      <c r="D16" s="81">
        <v>0</v>
      </c>
      <c r="E16" s="81">
        <v>0</v>
      </c>
      <c r="F16" s="360">
        <f t="shared" si="0"/>
        <v>23074.28</v>
      </c>
      <c r="G16" s="78"/>
    </row>
    <row r="17" spans="1:7" s="3" customFormat="1" ht="43.5" customHeight="1">
      <c r="A17" s="96">
        <v>13</v>
      </c>
      <c r="B17" s="13" t="s">
        <v>91</v>
      </c>
      <c r="C17" s="82">
        <v>3338718.8800000004</v>
      </c>
      <c r="D17" s="83">
        <v>49138.41</v>
      </c>
      <c r="E17" s="83">
        <v>0</v>
      </c>
      <c r="F17" s="360">
        <f t="shared" si="0"/>
        <v>3338718.8800000004</v>
      </c>
      <c r="G17" s="84"/>
    </row>
    <row r="18" spans="1:7" s="3" customFormat="1" ht="43.5" customHeight="1">
      <c r="A18" s="96">
        <v>14</v>
      </c>
      <c r="B18" s="13" t="s">
        <v>604</v>
      </c>
      <c r="C18" s="595">
        <v>408219.91000000003</v>
      </c>
      <c r="D18" s="596">
        <v>39281.07</v>
      </c>
      <c r="E18" s="564">
        <v>0</v>
      </c>
      <c r="F18" s="597">
        <f t="shared" si="0"/>
        <v>408219.91000000003</v>
      </c>
      <c r="G18" s="84"/>
    </row>
    <row r="19" spans="1:7" s="3" customFormat="1" ht="43.5" customHeight="1">
      <c r="A19" s="96">
        <v>15</v>
      </c>
      <c r="B19" s="1" t="s">
        <v>76</v>
      </c>
      <c r="C19" s="84">
        <f>2018034.12+17618.99</f>
        <v>2035653.11</v>
      </c>
      <c r="D19" s="749">
        <v>76681.95</v>
      </c>
      <c r="E19" s="83">
        <v>0</v>
      </c>
      <c r="F19" s="750">
        <f t="shared" si="0"/>
        <v>2035653.11</v>
      </c>
      <c r="G19" s="84"/>
    </row>
    <row r="20" spans="1:7" s="3" customFormat="1" ht="43.5" customHeight="1">
      <c r="A20" s="96">
        <v>16</v>
      </c>
      <c r="B20" s="13" t="s">
        <v>617</v>
      </c>
      <c r="C20" s="564">
        <f>1707099.73+27815.79+399+898+1007</f>
        <v>1737219.52</v>
      </c>
      <c r="D20" s="83">
        <v>73398.78</v>
      </c>
      <c r="E20" s="470">
        <v>0</v>
      </c>
      <c r="F20" s="778">
        <f>C20+E20</f>
        <v>1737219.52</v>
      </c>
      <c r="G20" s="84"/>
    </row>
    <row r="21" spans="1:7" s="3" customFormat="1" ht="43.5" customHeight="1">
      <c r="A21" s="96">
        <v>17</v>
      </c>
      <c r="B21" s="13" t="s">
        <v>623</v>
      </c>
      <c r="C21" s="81">
        <f>1389571.53+598+619+5299</f>
        <v>1396087.53</v>
      </c>
      <c r="D21" s="81">
        <v>257843.62</v>
      </c>
      <c r="E21" s="81">
        <v>0</v>
      </c>
      <c r="F21" s="360">
        <f t="shared" si="0"/>
        <v>1396087.53</v>
      </c>
      <c r="G21" s="84"/>
    </row>
    <row r="22" spans="1:7" s="3" customFormat="1" ht="43.5" customHeight="1">
      <c r="A22" s="96">
        <v>18</v>
      </c>
      <c r="B22" s="1" t="s">
        <v>92</v>
      </c>
      <c r="C22" s="83">
        <v>937506.51</v>
      </c>
      <c r="D22" s="83">
        <v>101367.07</v>
      </c>
      <c r="E22" s="83">
        <v>0</v>
      </c>
      <c r="F22" s="360">
        <f t="shared" si="0"/>
        <v>937506.51</v>
      </c>
      <c r="G22" s="533"/>
    </row>
    <row r="23" spans="1:7" s="3" customFormat="1" ht="75" customHeight="1">
      <c r="A23" s="96">
        <v>19</v>
      </c>
      <c r="B23" s="1" t="s">
        <v>2333</v>
      </c>
      <c r="C23" s="104">
        <v>5160173.964699999</v>
      </c>
      <c r="D23" s="479">
        <v>49038.5</v>
      </c>
      <c r="E23" s="83">
        <v>12457.44</v>
      </c>
      <c r="F23" s="360">
        <f>C23+E23</f>
        <v>5172631.4047</v>
      </c>
      <c r="G23" s="84"/>
    </row>
    <row r="24" spans="1:7" s="3" customFormat="1" ht="39.75" thickBot="1">
      <c r="A24" s="140">
        <v>20</v>
      </c>
      <c r="B24" s="721" t="s">
        <v>599</v>
      </c>
      <c r="C24" s="141">
        <v>892986.8900000001</v>
      </c>
      <c r="D24" s="131">
        <v>58576.67</v>
      </c>
      <c r="E24" s="141">
        <v>0</v>
      </c>
      <c r="F24" s="360">
        <f t="shared" si="0"/>
        <v>892986.8900000001</v>
      </c>
      <c r="G24" s="84"/>
    </row>
    <row r="25" spans="1:6" ht="21" customHeight="1" thickBot="1">
      <c r="A25" s="899" t="s">
        <v>16</v>
      </c>
      <c r="B25" s="900"/>
      <c r="C25" s="207">
        <f>SUM(C5:C24)</f>
        <v>32746939.7047</v>
      </c>
      <c r="D25" s="207">
        <f>SUM(D5:D24)</f>
        <v>861986.9</v>
      </c>
      <c r="E25" s="331">
        <f>SUM(E5:E24)</f>
        <v>71611.59</v>
      </c>
      <c r="F25" s="331">
        <f>SUM(F5:F24)</f>
        <v>32818551.294700004</v>
      </c>
    </row>
    <row r="26" spans="2:5" ht="12.75">
      <c r="B26" s="3"/>
      <c r="C26" s="84"/>
      <c r="D26" s="84"/>
      <c r="E26" s="84"/>
    </row>
    <row r="27" spans="2:5" ht="12.75">
      <c r="B27" s="3"/>
      <c r="C27" s="84"/>
      <c r="D27" s="84"/>
      <c r="E27" s="84"/>
    </row>
    <row r="28" spans="2:5" ht="12.75">
      <c r="B28" s="3"/>
      <c r="C28" s="84"/>
      <c r="D28" s="84"/>
      <c r="E28" s="84"/>
    </row>
    <row r="29" spans="2:5" ht="12.75">
      <c r="B29" s="3"/>
      <c r="C29" s="84"/>
      <c r="D29" s="84"/>
      <c r="E29" s="84"/>
    </row>
    <row r="30" spans="2:5" ht="12.75">
      <c r="B30" s="3"/>
      <c r="C30" s="84"/>
      <c r="D30" s="84"/>
      <c r="E30" s="84"/>
    </row>
    <row r="31" spans="2:5" ht="12.75">
      <c r="B31" s="3"/>
      <c r="C31" s="84"/>
      <c r="D31" s="84"/>
      <c r="E31" s="84"/>
    </row>
    <row r="32" spans="2:5" ht="12.75">
      <c r="B32" s="3"/>
      <c r="C32" s="84"/>
      <c r="D32" s="84"/>
      <c r="E32" s="84"/>
    </row>
    <row r="33" spans="2:5" ht="12.75">
      <c r="B33" s="3"/>
      <c r="C33" s="84"/>
      <c r="D33" s="84"/>
      <c r="E33" s="84"/>
    </row>
    <row r="34" spans="2:5" ht="12.75">
      <c r="B34" s="3"/>
      <c r="C34" s="84"/>
      <c r="D34" s="84"/>
      <c r="E34" s="84"/>
    </row>
  </sheetData>
  <sheetProtection/>
  <mergeCells count="1">
    <mergeCell ref="A25:B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6"/>
  <sheetViews>
    <sheetView view="pageBreakPreview" zoomScale="55" zoomScaleSheetLayoutView="55" zoomScalePageLayoutView="0" workbookViewId="0" topLeftCell="A1">
      <selection activeCell="B34" sqref="B34"/>
    </sheetView>
  </sheetViews>
  <sheetFormatPr defaultColWidth="9.140625" defaultRowHeight="31.5" customHeight="1"/>
  <cols>
    <col min="1" max="1" width="9.28125" style="17" customWidth="1"/>
    <col min="2" max="2" width="22.140625" style="17" customWidth="1"/>
    <col min="3" max="3" width="19.140625" style="17" customWidth="1"/>
    <col min="4" max="4" width="26.57421875" style="18" customWidth="1"/>
    <col min="5" max="5" width="13.8515625" style="17" customWidth="1"/>
    <col min="6" max="6" width="23.7109375" style="17" customWidth="1"/>
    <col min="7" max="7" width="12.00390625" style="17" customWidth="1"/>
    <col min="8" max="8" width="13.140625" style="19" customWidth="1"/>
    <col min="9" max="9" width="15.7109375" style="17" customWidth="1"/>
    <col min="10" max="10" width="10.8515625" style="17" customWidth="1"/>
    <col min="11" max="12" width="15.140625" style="17" customWidth="1"/>
    <col min="13" max="13" width="15.00390625" style="17" customWidth="1"/>
    <col min="14" max="15" width="11.421875" style="19" customWidth="1"/>
    <col min="16" max="16" width="20.57421875" style="17" customWidth="1"/>
    <col min="17" max="17" width="24.57421875" style="39" customWidth="1"/>
    <col min="18" max="19" width="22.57421875" style="17" customWidth="1"/>
    <col min="20" max="23" width="15.00390625" style="36" customWidth="1"/>
    <col min="24" max="24" width="24.57421875" style="17" customWidth="1"/>
    <col min="25" max="25" width="27.140625" style="17" customWidth="1"/>
    <col min="26" max="16384" width="9.140625" style="17" customWidth="1"/>
  </cols>
  <sheetData>
    <row r="1" spans="1:9" ht="31.5" customHeight="1">
      <c r="A1" s="16" t="s">
        <v>86</v>
      </c>
      <c r="I1" s="15"/>
    </row>
    <row r="2" spans="1:9" ht="31.5" customHeight="1">
      <c r="A2" s="20" t="s">
        <v>126</v>
      </c>
      <c r="B2" s="21"/>
      <c r="C2" s="21" t="s">
        <v>110</v>
      </c>
      <c r="D2" s="21"/>
      <c r="E2" s="21" t="s">
        <v>110</v>
      </c>
      <c r="F2" s="21"/>
      <c r="G2" s="21"/>
      <c r="H2" s="21"/>
      <c r="I2" s="22"/>
    </row>
    <row r="3" spans="1:24" ht="31.5" customHeight="1">
      <c r="A3" s="909" t="s">
        <v>17</v>
      </c>
      <c r="B3" s="909" t="s">
        <v>18</v>
      </c>
      <c r="C3" s="909" t="s">
        <v>19</v>
      </c>
      <c r="D3" s="909" t="s">
        <v>150</v>
      </c>
      <c r="E3" s="909" t="s">
        <v>148</v>
      </c>
      <c r="F3" s="909" t="s">
        <v>7</v>
      </c>
      <c r="G3" s="909" t="s">
        <v>45</v>
      </c>
      <c r="H3" s="909" t="s">
        <v>20</v>
      </c>
      <c r="I3" s="909" t="s">
        <v>8</v>
      </c>
      <c r="J3" s="909" t="s">
        <v>9</v>
      </c>
      <c r="K3" s="909" t="s">
        <v>10</v>
      </c>
      <c r="L3" s="909" t="s">
        <v>46</v>
      </c>
      <c r="M3" s="909" t="s">
        <v>47</v>
      </c>
      <c r="N3" s="909" t="s">
        <v>14</v>
      </c>
      <c r="O3" s="47"/>
      <c r="P3" s="909" t="s">
        <v>11</v>
      </c>
      <c r="Q3" s="916" t="s">
        <v>111</v>
      </c>
      <c r="R3" s="912" t="s">
        <v>23</v>
      </c>
      <c r="S3" s="913"/>
      <c r="T3" s="912" t="s">
        <v>48</v>
      </c>
      <c r="U3" s="913"/>
      <c r="V3" s="912" t="s">
        <v>49</v>
      </c>
      <c r="W3" s="913"/>
      <c r="X3" s="909" t="s">
        <v>66</v>
      </c>
    </row>
    <row r="4" spans="1:24" ht="31.5" customHeight="1">
      <c r="A4" s="910"/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48"/>
      <c r="P4" s="910"/>
      <c r="Q4" s="917"/>
      <c r="R4" s="914"/>
      <c r="S4" s="915"/>
      <c r="T4" s="914"/>
      <c r="U4" s="915"/>
      <c r="V4" s="914"/>
      <c r="W4" s="915"/>
      <c r="X4" s="910"/>
    </row>
    <row r="5" spans="1:24" ht="45.75" customHeight="1">
      <c r="A5" s="911"/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49"/>
      <c r="P5" s="911"/>
      <c r="Q5" s="918"/>
      <c r="R5" s="23" t="s">
        <v>12</v>
      </c>
      <c r="S5" s="23" t="s">
        <v>13</v>
      </c>
      <c r="T5" s="23" t="s">
        <v>21</v>
      </c>
      <c r="U5" s="23" t="s">
        <v>22</v>
      </c>
      <c r="V5" s="23" t="s">
        <v>21</v>
      </c>
      <c r="W5" s="23" t="s">
        <v>22</v>
      </c>
      <c r="X5" s="911"/>
    </row>
    <row r="6" spans="1:24" ht="31.5" customHeight="1">
      <c r="A6" s="902" t="s">
        <v>60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4"/>
    </row>
    <row r="7" spans="1:24" ht="31.5" customHeight="1">
      <c r="A7" s="24">
        <v>1</v>
      </c>
      <c r="B7" s="28" t="s">
        <v>65</v>
      </c>
      <c r="C7" s="28" t="s">
        <v>61</v>
      </c>
      <c r="D7" s="28" t="s">
        <v>62</v>
      </c>
      <c r="E7" s="28" t="s">
        <v>115</v>
      </c>
      <c r="F7" s="28" t="s">
        <v>55</v>
      </c>
      <c r="G7" s="28" t="s">
        <v>2</v>
      </c>
      <c r="H7" s="30">
        <v>1996</v>
      </c>
      <c r="I7" s="28" t="s">
        <v>64</v>
      </c>
      <c r="J7" s="28">
        <v>0</v>
      </c>
      <c r="K7" s="29" t="s">
        <v>109</v>
      </c>
      <c r="L7" s="28">
        <v>750</v>
      </c>
      <c r="M7" s="28" t="s">
        <v>54</v>
      </c>
      <c r="N7" s="24"/>
      <c r="O7" s="28"/>
      <c r="P7" s="28" t="s">
        <v>2</v>
      </c>
      <c r="Q7" s="40"/>
      <c r="R7" s="28" t="s">
        <v>2</v>
      </c>
      <c r="S7" s="28" t="s">
        <v>2</v>
      </c>
      <c r="T7" s="31" t="s">
        <v>339</v>
      </c>
      <c r="U7" s="31" t="s">
        <v>142</v>
      </c>
      <c r="V7" s="35" t="s">
        <v>2</v>
      </c>
      <c r="W7" s="27" t="s">
        <v>2</v>
      </c>
      <c r="X7" s="27" t="s">
        <v>54</v>
      </c>
    </row>
    <row r="8" spans="1:25" ht="31.5" customHeight="1">
      <c r="A8" s="42">
        <v>2</v>
      </c>
      <c r="B8" s="28" t="s">
        <v>151</v>
      </c>
      <c r="C8" s="28" t="s">
        <v>152</v>
      </c>
      <c r="D8" s="28" t="s">
        <v>153</v>
      </c>
      <c r="E8" s="28" t="s">
        <v>154</v>
      </c>
      <c r="F8" s="28" t="s">
        <v>63</v>
      </c>
      <c r="G8" s="28" t="s">
        <v>160</v>
      </c>
      <c r="H8" s="28">
        <v>2006</v>
      </c>
      <c r="I8" s="28" t="s">
        <v>161</v>
      </c>
      <c r="J8" s="28">
        <v>9</v>
      </c>
      <c r="K8" s="28" t="s">
        <v>164</v>
      </c>
      <c r="L8" s="28">
        <v>2940</v>
      </c>
      <c r="M8" s="28" t="s">
        <v>54</v>
      </c>
      <c r="N8" s="28">
        <v>264747</v>
      </c>
      <c r="O8" s="28">
        <v>266544</v>
      </c>
      <c r="P8" s="28" t="s">
        <v>166</v>
      </c>
      <c r="Q8" s="50">
        <v>19000</v>
      </c>
      <c r="R8" s="37"/>
      <c r="S8" s="37"/>
      <c r="T8" s="31" t="s">
        <v>340</v>
      </c>
      <c r="U8" s="31" t="s">
        <v>341</v>
      </c>
      <c r="V8" s="31" t="s">
        <v>340</v>
      </c>
      <c r="W8" s="31" t="s">
        <v>341</v>
      </c>
      <c r="X8" s="27"/>
      <c r="Y8" s="905"/>
    </row>
    <row r="9" spans="1:25" ht="31.5" customHeight="1">
      <c r="A9" s="42">
        <v>3</v>
      </c>
      <c r="B9" s="28" t="s">
        <v>155</v>
      </c>
      <c r="C9" s="28" t="s">
        <v>156</v>
      </c>
      <c r="D9" s="28" t="s">
        <v>157</v>
      </c>
      <c r="E9" s="28" t="s">
        <v>158</v>
      </c>
      <c r="F9" s="28" t="s">
        <v>159</v>
      </c>
      <c r="G9" s="28" t="s">
        <v>162</v>
      </c>
      <c r="H9" s="28">
        <v>2012</v>
      </c>
      <c r="I9" s="28" t="s">
        <v>163</v>
      </c>
      <c r="J9" s="28">
        <v>3</v>
      </c>
      <c r="K9" s="28" t="s">
        <v>165</v>
      </c>
      <c r="L9" s="28"/>
      <c r="M9" s="28" t="s">
        <v>54</v>
      </c>
      <c r="N9" s="28">
        <v>162193</v>
      </c>
      <c r="O9" s="28"/>
      <c r="P9" s="28" t="s">
        <v>167</v>
      </c>
      <c r="Q9" s="41"/>
      <c r="R9" s="37"/>
      <c r="S9" s="37"/>
      <c r="T9" s="31" t="s">
        <v>342</v>
      </c>
      <c r="U9" s="31" t="s">
        <v>343</v>
      </c>
      <c r="V9" s="31"/>
      <c r="W9" s="31"/>
      <c r="X9" s="27"/>
      <c r="Y9" s="905"/>
    </row>
    <row r="10" spans="1:24" ht="31.5" customHeight="1">
      <c r="A10" s="902" t="s">
        <v>117</v>
      </c>
      <c r="B10" s="903"/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  <c r="P10" s="903"/>
      <c r="Q10" s="903"/>
      <c r="R10" s="903"/>
      <c r="S10" s="903"/>
      <c r="T10" s="903"/>
      <c r="U10" s="903"/>
      <c r="V10" s="903"/>
      <c r="W10" s="903"/>
      <c r="X10" s="904"/>
    </row>
    <row r="11" spans="1:24" ht="31.5" customHeight="1">
      <c r="A11" s="25">
        <v>1</v>
      </c>
      <c r="B11" s="32" t="s">
        <v>77</v>
      </c>
      <c r="C11" s="32" t="s">
        <v>78</v>
      </c>
      <c r="D11" s="32" t="s">
        <v>79</v>
      </c>
      <c r="E11" s="32" t="s">
        <v>116</v>
      </c>
      <c r="F11" s="32" t="s">
        <v>63</v>
      </c>
      <c r="G11" s="32">
        <v>1896</v>
      </c>
      <c r="H11" s="32">
        <v>1999</v>
      </c>
      <c r="I11" s="32" t="s">
        <v>80</v>
      </c>
      <c r="J11" s="32">
        <v>9</v>
      </c>
      <c r="K11" s="33"/>
      <c r="L11" s="32">
        <v>2600</v>
      </c>
      <c r="M11" s="32" t="s">
        <v>58</v>
      </c>
      <c r="N11" s="25">
        <v>253517</v>
      </c>
      <c r="O11" s="32">
        <v>255465</v>
      </c>
      <c r="P11" s="32" t="s">
        <v>58</v>
      </c>
      <c r="Q11" s="51">
        <v>9500</v>
      </c>
      <c r="R11" s="32" t="s">
        <v>2</v>
      </c>
      <c r="S11" s="32" t="s">
        <v>2</v>
      </c>
      <c r="T11" s="26" t="s">
        <v>333</v>
      </c>
      <c r="U11" s="26" t="s">
        <v>334</v>
      </c>
      <c r="V11" s="52" t="s">
        <v>141</v>
      </c>
      <c r="W11" s="27" t="s">
        <v>146</v>
      </c>
      <c r="X11" s="34" t="s">
        <v>59</v>
      </c>
    </row>
    <row r="12" spans="1:24" ht="31.5" customHeight="1">
      <c r="A12" s="906" t="s">
        <v>84</v>
      </c>
      <c r="B12" s="907"/>
      <c r="C12" s="907"/>
      <c r="D12" s="907"/>
      <c r="E12" s="907"/>
      <c r="F12" s="907"/>
      <c r="G12" s="907"/>
      <c r="H12" s="907"/>
      <c r="I12" s="907"/>
      <c r="J12" s="907"/>
      <c r="K12" s="907"/>
      <c r="L12" s="907"/>
      <c r="M12" s="907"/>
      <c r="N12" s="907"/>
      <c r="O12" s="907"/>
      <c r="P12" s="907"/>
      <c r="Q12" s="907"/>
      <c r="R12" s="907"/>
      <c r="S12" s="907"/>
      <c r="T12" s="907"/>
      <c r="U12" s="907"/>
      <c r="V12" s="907"/>
      <c r="W12" s="907"/>
      <c r="X12" s="908"/>
    </row>
    <row r="13" spans="1:24" ht="31.5" customHeight="1">
      <c r="A13" s="24">
        <v>1</v>
      </c>
      <c r="B13" s="24" t="s">
        <v>253</v>
      </c>
      <c r="C13" s="24" t="s">
        <v>397</v>
      </c>
      <c r="D13" s="24">
        <v>402596</v>
      </c>
      <c r="E13" s="24" t="s">
        <v>398</v>
      </c>
      <c r="F13" s="24" t="s">
        <v>399</v>
      </c>
      <c r="G13" s="24">
        <v>1960</v>
      </c>
      <c r="H13" s="24">
        <v>1987</v>
      </c>
      <c r="I13" s="24" t="s">
        <v>400</v>
      </c>
      <c r="J13" s="24">
        <v>1</v>
      </c>
      <c r="K13" s="24"/>
      <c r="L13" s="24"/>
      <c r="M13" s="24"/>
      <c r="N13" s="24"/>
      <c r="O13" s="24"/>
      <c r="P13" s="50"/>
      <c r="Q13" s="24"/>
      <c r="R13" s="24"/>
      <c r="S13" s="24" t="s">
        <v>401</v>
      </c>
      <c r="T13" s="24" t="s">
        <v>402</v>
      </c>
      <c r="U13" s="24" t="s">
        <v>2</v>
      </c>
      <c r="V13" s="24" t="s">
        <v>2</v>
      </c>
      <c r="W13" s="24" t="s">
        <v>2</v>
      </c>
      <c r="X13" s="53"/>
    </row>
    <row r="14" spans="1:24" ht="31.5" customHeight="1">
      <c r="A14" s="24">
        <v>2</v>
      </c>
      <c r="B14" s="24" t="s">
        <v>253</v>
      </c>
      <c r="C14" s="24" t="s">
        <v>254</v>
      </c>
      <c r="D14" s="24">
        <v>640205</v>
      </c>
      <c r="E14" s="24" t="s">
        <v>403</v>
      </c>
      <c r="F14" s="24" t="s">
        <v>399</v>
      </c>
      <c r="G14" s="24">
        <v>2502</v>
      </c>
      <c r="H14" s="24">
        <v>1989</v>
      </c>
      <c r="I14" s="24" t="s">
        <v>404</v>
      </c>
      <c r="J14" s="24">
        <v>1</v>
      </c>
      <c r="K14" s="24"/>
      <c r="L14" s="24"/>
      <c r="M14" s="24" t="s">
        <v>57</v>
      </c>
      <c r="N14" s="24"/>
      <c r="O14" s="24"/>
      <c r="P14" s="50"/>
      <c r="Q14" s="24"/>
      <c r="R14" s="24"/>
      <c r="S14" s="24" t="s">
        <v>401</v>
      </c>
      <c r="T14" s="24" t="s">
        <v>402</v>
      </c>
      <c r="U14" s="24" t="s">
        <v>2</v>
      </c>
      <c r="V14" s="24" t="s">
        <v>2</v>
      </c>
      <c r="W14" s="24" t="s">
        <v>2</v>
      </c>
      <c r="X14" s="53"/>
    </row>
    <row r="15" spans="1:24" ht="31.5" customHeight="1">
      <c r="A15" s="24">
        <v>3</v>
      </c>
      <c r="B15" s="24" t="s">
        <v>253</v>
      </c>
      <c r="C15" s="24" t="s">
        <v>405</v>
      </c>
      <c r="D15" s="24">
        <v>8086</v>
      </c>
      <c r="E15" s="24" t="s">
        <v>406</v>
      </c>
      <c r="F15" s="24" t="s">
        <v>399</v>
      </c>
      <c r="G15" s="24"/>
      <c r="H15" s="24">
        <v>1986</v>
      </c>
      <c r="I15" s="24" t="s">
        <v>407</v>
      </c>
      <c r="J15" s="24">
        <v>1</v>
      </c>
      <c r="K15" s="24"/>
      <c r="L15" s="24"/>
      <c r="M15" s="24" t="s">
        <v>57</v>
      </c>
      <c r="N15" s="24"/>
      <c r="O15" s="24"/>
      <c r="P15" s="50"/>
      <c r="Q15" s="24"/>
      <c r="R15" s="24"/>
      <c r="S15" s="24" t="s">
        <v>401</v>
      </c>
      <c r="T15" s="24" t="s">
        <v>402</v>
      </c>
      <c r="U15" s="24" t="s">
        <v>2</v>
      </c>
      <c r="V15" s="24" t="s">
        <v>2</v>
      </c>
      <c r="W15" s="24" t="s">
        <v>2</v>
      </c>
      <c r="X15" s="53"/>
    </row>
    <row r="16" spans="1:24" ht="31.5" customHeight="1">
      <c r="A16" s="24">
        <v>4</v>
      </c>
      <c r="B16" s="24" t="s">
        <v>253</v>
      </c>
      <c r="C16" s="24" t="s">
        <v>408</v>
      </c>
      <c r="D16" s="24">
        <v>4010</v>
      </c>
      <c r="E16" s="24" t="s">
        <v>409</v>
      </c>
      <c r="F16" s="24" t="s">
        <v>399</v>
      </c>
      <c r="G16" s="24">
        <v>6842</v>
      </c>
      <c r="H16" s="24">
        <v>19996</v>
      </c>
      <c r="I16" s="24" t="s">
        <v>410</v>
      </c>
      <c r="J16" s="24">
        <v>1</v>
      </c>
      <c r="K16" s="24"/>
      <c r="L16" s="24"/>
      <c r="M16" s="24"/>
      <c r="N16" s="24"/>
      <c r="O16" s="24"/>
      <c r="P16" s="50"/>
      <c r="Q16" s="24"/>
      <c r="R16" s="24"/>
      <c r="S16" s="24" t="s">
        <v>401</v>
      </c>
      <c r="T16" s="24" t="s">
        <v>402</v>
      </c>
      <c r="U16" s="24" t="s">
        <v>2</v>
      </c>
      <c r="V16" s="24" t="s">
        <v>2</v>
      </c>
      <c r="W16" s="24" t="s">
        <v>2</v>
      </c>
      <c r="X16" s="53"/>
    </row>
    <row r="17" spans="1:24" ht="31.5" customHeight="1">
      <c r="A17" s="24">
        <v>5</v>
      </c>
      <c r="B17" s="24" t="s">
        <v>411</v>
      </c>
      <c r="C17" s="24" t="s">
        <v>412</v>
      </c>
      <c r="D17" s="24" t="s">
        <v>413</v>
      </c>
      <c r="E17" s="24" t="s">
        <v>414</v>
      </c>
      <c r="F17" s="24" t="s">
        <v>415</v>
      </c>
      <c r="G17" s="24"/>
      <c r="H17" s="24">
        <v>2002</v>
      </c>
      <c r="I17" s="24" t="s">
        <v>416</v>
      </c>
      <c r="J17" s="24"/>
      <c r="K17" s="24" t="s">
        <v>417</v>
      </c>
      <c r="L17" s="24">
        <v>2000</v>
      </c>
      <c r="M17" s="24"/>
      <c r="N17" s="24"/>
      <c r="O17" s="24"/>
      <c r="P17" s="50"/>
      <c r="Q17" s="24"/>
      <c r="R17" s="24"/>
      <c r="S17" s="24" t="s">
        <v>418</v>
      </c>
      <c r="T17" s="24" t="s">
        <v>419</v>
      </c>
      <c r="U17" s="24" t="s">
        <v>2</v>
      </c>
      <c r="V17" s="24" t="s">
        <v>2</v>
      </c>
      <c r="W17" s="24" t="s">
        <v>2</v>
      </c>
      <c r="X17" s="53"/>
    </row>
    <row r="18" spans="1:24" ht="31.5" customHeight="1">
      <c r="A18" s="24">
        <v>6</v>
      </c>
      <c r="B18" s="24" t="s">
        <v>420</v>
      </c>
      <c r="C18" s="24" t="s">
        <v>421</v>
      </c>
      <c r="D18" s="24">
        <v>111027</v>
      </c>
      <c r="E18" s="24" t="s">
        <v>422</v>
      </c>
      <c r="F18" s="24" t="s">
        <v>263</v>
      </c>
      <c r="G18" s="24"/>
      <c r="H18" s="24">
        <v>1983</v>
      </c>
      <c r="I18" s="24" t="s">
        <v>423</v>
      </c>
      <c r="J18" s="24"/>
      <c r="K18" s="24" t="s">
        <v>424</v>
      </c>
      <c r="L18" s="24"/>
      <c r="M18" s="24"/>
      <c r="N18" s="24"/>
      <c r="O18" s="24"/>
      <c r="P18" s="50"/>
      <c r="Q18" s="24"/>
      <c r="R18" s="24"/>
      <c r="S18" s="24" t="s">
        <v>401</v>
      </c>
      <c r="T18" s="24" t="s">
        <v>402</v>
      </c>
      <c r="U18" s="24" t="s">
        <v>2</v>
      </c>
      <c r="V18" s="24" t="s">
        <v>2</v>
      </c>
      <c r="W18" s="24" t="s">
        <v>2</v>
      </c>
      <c r="X18" s="53"/>
    </row>
    <row r="19" spans="1:24" ht="31.5" customHeight="1">
      <c r="A19" s="24">
        <v>7</v>
      </c>
      <c r="B19" s="24" t="s">
        <v>425</v>
      </c>
      <c r="C19" s="24" t="s">
        <v>426</v>
      </c>
      <c r="D19" s="24" t="s">
        <v>427</v>
      </c>
      <c r="E19" s="24" t="s">
        <v>428</v>
      </c>
      <c r="F19" s="24" t="s">
        <v>429</v>
      </c>
      <c r="G19" s="24">
        <v>2800</v>
      </c>
      <c r="H19" s="24">
        <v>1998</v>
      </c>
      <c r="I19" s="24" t="s">
        <v>430</v>
      </c>
      <c r="J19" s="24">
        <v>20</v>
      </c>
      <c r="K19" s="24"/>
      <c r="L19" s="24"/>
      <c r="M19" s="24"/>
      <c r="N19" s="24"/>
      <c r="O19" s="24" t="s">
        <v>431</v>
      </c>
      <c r="P19" s="50">
        <v>9500</v>
      </c>
      <c r="Q19" s="24" t="s">
        <v>432</v>
      </c>
      <c r="R19" s="24"/>
      <c r="S19" s="24" t="s">
        <v>433</v>
      </c>
      <c r="T19" s="24" t="s">
        <v>434</v>
      </c>
      <c r="U19" s="24" t="s">
        <v>433</v>
      </c>
      <c r="V19" s="24" t="s">
        <v>434</v>
      </c>
      <c r="W19" s="24" t="s">
        <v>2</v>
      </c>
      <c r="X19" s="53"/>
    </row>
    <row r="20" spans="1:24" ht="31.5" customHeight="1">
      <c r="A20" s="24">
        <v>8</v>
      </c>
      <c r="B20" s="24" t="s">
        <v>435</v>
      </c>
      <c r="C20" s="24" t="s">
        <v>436</v>
      </c>
      <c r="D20" s="24" t="s">
        <v>437</v>
      </c>
      <c r="E20" s="24" t="s">
        <v>438</v>
      </c>
      <c r="F20" s="24" t="s">
        <v>63</v>
      </c>
      <c r="G20" s="24">
        <v>1389</v>
      </c>
      <c r="H20" s="24">
        <v>2000</v>
      </c>
      <c r="I20" s="24" t="s">
        <v>439</v>
      </c>
      <c r="J20" s="24">
        <v>5</v>
      </c>
      <c r="K20" s="24"/>
      <c r="L20" s="24"/>
      <c r="M20" s="24" t="s">
        <v>57</v>
      </c>
      <c r="N20" s="24"/>
      <c r="O20" s="24" t="s">
        <v>180</v>
      </c>
      <c r="P20" s="50"/>
      <c r="Q20" s="24" t="s">
        <v>440</v>
      </c>
      <c r="R20" s="24"/>
      <c r="S20" s="24" t="s">
        <v>441</v>
      </c>
      <c r="T20" s="24" t="s">
        <v>442</v>
      </c>
      <c r="U20" s="24" t="s">
        <v>2</v>
      </c>
      <c r="V20" s="24" t="s">
        <v>2</v>
      </c>
      <c r="W20" s="24" t="s">
        <v>57</v>
      </c>
      <c r="X20" s="53"/>
    </row>
    <row r="21" spans="1:24" ht="31.5" customHeight="1">
      <c r="A21" s="24">
        <v>9</v>
      </c>
      <c r="B21" s="24" t="s">
        <v>298</v>
      </c>
      <c r="C21" s="24" t="s">
        <v>443</v>
      </c>
      <c r="D21" s="24" t="s">
        <v>444</v>
      </c>
      <c r="E21" s="24" t="s">
        <v>445</v>
      </c>
      <c r="F21" s="24" t="s">
        <v>63</v>
      </c>
      <c r="G21" s="24">
        <v>1560</v>
      </c>
      <c r="H21" s="24">
        <v>2006</v>
      </c>
      <c r="I21" s="24" t="s">
        <v>446</v>
      </c>
      <c r="J21" s="24">
        <v>5</v>
      </c>
      <c r="K21" s="24"/>
      <c r="L21" s="24"/>
      <c r="M21" s="24"/>
      <c r="N21" s="24"/>
      <c r="O21" s="24" t="s">
        <v>180</v>
      </c>
      <c r="P21" s="50">
        <v>6100</v>
      </c>
      <c r="Q21" s="24" t="s">
        <v>440</v>
      </c>
      <c r="R21" s="24"/>
      <c r="S21" s="24" t="s">
        <v>447</v>
      </c>
      <c r="T21" s="24" t="s">
        <v>448</v>
      </c>
      <c r="U21" s="24" t="s">
        <v>447</v>
      </c>
      <c r="V21" s="24" t="s">
        <v>448</v>
      </c>
      <c r="W21" s="24" t="s">
        <v>57</v>
      </c>
      <c r="X21" s="53"/>
    </row>
    <row r="22" spans="1:24" ht="31.5" customHeight="1">
      <c r="A22" s="24">
        <v>10</v>
      </c>
      <c r="B22" s="24" t="s">
        <v>449</v>
      </c>
      <c r="C22" s="24" t="s">
        <v>450</v>
      </c>
      <c r="D22" s="24" t="s">
        <v>451</v>
      </c>
      <c r="E22" s="24" t="s">
        <v>452</v>
      </c>
      <c r="F22" s="24" t="s">
        <v>399</v>
      </c>
      <c r="G22" s="24" t="s">
        <v>453</v>
      </c>
      <c r="H22" s="24">
        <v>2003</v>
      </c>
      <c r="I22" s="24" t="s">
        <v>454</v>
      </c>
      <c r="J22" s="24">
        <v>1</v>
      </c>
      <c r="K22" s="24"/>
      <c r="L22" s="24"/>
      <c r="M22" s="24"/>
      <c r="N22" s="24"/>
      <c r="O22" s="24"/>
      <c r="P22" s="50"/>
      <c r="Q22" s="24"/>
      <c r="R22" s="24"/>
      <c r="S22" s="24" t="s">
        <v>455</v>
      </c>
      <c r="T22" s="24" t="s">
        <v>456</v>
      </c>
      <c r="U22" s="24" t="s">
        <v>2</v>
      </c>
      <c r="V22" s="24" t="s">
        <v>2</v>
      </c>
      <c r="W22" s="24" t="s">
        <v>2</v>
      </c>
      <c r="X22" s="53"/>
    </row>
    <row r="23" spans="1:24" ht="31.5" customHeight="1">
      <c r="A23" s="24">
        <v>11</v>
      </c>
      <c r="B23" s="24" t="s">
        <v>457</v>
      </c>
      <c r="C23" s="24" t="s">
        <v>458</v>
      </c>
      <c r="D23" s="24">
        <v>6000143</v>
      </c>
      <c r="E23" s="24" t="s">
        <v>459</v>
      </c>
      <c r="F23" s="24" t="s">
        <v>399</v>
      </c>
      <c r="G23" s="24" t="s">
        <v>460</v>
      </c>
      <c r="H23" s="24">
        <v>2006</v>
      </c>
      <c r="I23" s="24" t="s">
        <v>454</v>
      </c>
      <c r="J23" s="24">
        <v>1</v>
      </c>
      <c r="K23" s="24"/>
      <c r="L23" s="24"/>
      <c r="M23" s="24" t="s">
        <v>57</v>
      </c>
      <c r="N23" s="24"/>
      <c r="O23" s="24"/>
      <c r="P23" s="50"/>
      <c r="Q23" s="24"/>
      <c r="R23" s="24"/>
      <c r="S23" s="24" t="s">
        <v>455</v>
      </c>
      <c r="T23" s="24" t="s">
        <v>456</v>
      </c>
      <c r="U23" s="24" t="s">
        <v>2</v>
      </c>
      <c r="V23" s="24" t="s">
        <v>2</v>
      </c>
      <c r="W23" s="24" t="s">
        <v>2</v>
      </c>
      <c r="X23" s="53"/>
    </row>
    <row r="24" spans="1:24" ht="31.5" customHeight="1">
      <c r="A24" s="24">
        <v>12</v>
      </c>
      <c r="B24" s="24" t="s">
        <v>461</v>
      </c>
      <c r="C24" s="24">
        <v>7441</v>
      </c>
      <c r="D24" s="24" t="s">
        <v>462</v>
      </c>
      <c r="E24" s="24" t="s">
        <v>463</v>
      </c>
      <c r="F24" s="24" t="s">
        <v>399</v>
      </c>
      <c r="G24" s="24">
        <v>4156</v>
      </c>
      <c r="H24" s="24">
        <v>2007</v>
      </c>
      <c r="I24" s="24" t="s">
        <v>464</v>
      </c>
      <c r="J24" s="24">
        <v>1</v>
      </c>
      <c r="K24" s="24"/>
      <c r="L24" s="24"/>
      <c r="M24" s="24" t="s">
        <v>57</v>
      </c>
      <c r="N24" s="24"/>
      <c r="O24" s="24"/>
      <c r="P24" s="50"/>
      <c r="Q24" s="24"/>
      <c r="R24" s="24"/>
      <c r="S24" s="24" t="s">
        <v>465</v>
      </c>
      <c r="T24" s="24" t="s">
        <v>466</v>
      </c>
      <c r="U24" s="24" t="s">
        <v>2</v>
      </c>
      <c r="V24" s="24" t="s">
        <v>2</v>
      </c>
      <c r="W24" s="24" t="s">
        <v>2</v>
      </c>
      <c r="X24" s="53"/>
    </row>
    <row r="25" spans="1:24" ht="31.5" customHeight="1">
      <c r="A25" s="24">
        <v>13</v>
      </c>
      <c r="B25" s="24" t="s">
        <v>461</v>
      </c>
      <c r="C25" s="24">
        <v>7421</v>
      </c>
      <c r="D25" s="24" t="s">
        <v>467</v>
      </c>
      <c r="E25" s="24" t="s">
        <v>468</v>
      </c>
      <c r="F25" s="24" t="s">
        <v>399</v>
      </c>
      <c r="G25" s="24">
        <v>4156</v>
      </c>
      <c r="H25" s="24">
        <v>2008</v>
      </c>
      <c r="I25" s="24" t="s">
        <v>464</v>
      </c>
      <c r="J25" s="24">
        <v>1</v>
      </c>
      <c r="K25" s="24"/>
      <c r="L25" s="24"/>
      <c r="M25" s="24"/>
      <c r="N25" s="24"/>
      <c r="O25" s="24"/>
      <c r="P25" s="50"/>
      <c r="Q25" s="24"/>
      <c r="R25" s="24"/>
      <c r="S25" s="24" t="s">
        <v>465</v>
      </c>
      <c r="T25" s="24" t="s">
        <v>466</v>
      </c>
      <c r="U25" s="24" t="s">
        <v>2</v>
      </c>
      <c r="V25" s="24" t="s">
        <v>2</v>
      </c>
      <c r="W25" s="24" t="s">
        <v>2</v>
      </c>
      <c r="X25" s="53"/>
    </row>
    <row r="26" spans="1:24" ht="31.5" customHeight="1">
      <c r="A26" s="24">
        <v>14</v>
      </c>
      <c r="B26" s="24" t="s">
        <v>449</v>
      </c>
      <c r="C26" s="24">
        <v>5050</v>
      </c>
      <c r="D26" s="24" t="s">
        <v>469</v>
      </c>
      <c r="E26" s="24" t="s">
        <v>470</v>
      </c>
      <c r="F26" s="24" t="s">
        <v>399</v>
      </c>
      <c r="G26" s="24">
        <v>4485</v>
      </c>
      <c r="H26" s="24">
        <v>2008</v>
      </c>
      <c r="I26" s="24" t="s">
        <v>464</v>
      </c>
      <c r="J26" s="24">
        <v>1</v>
      </c>
      <c r="K26" s="24"/>
      <c r="L26" s="24"/>
      <c r="M26" s="24"/>
      <c r="N26" s="24"/>
      <c r="O26" s="24"/>
      <c r="P26" s="50"/>
      <c r="Q26" s="24"/>
      <c r="R26" s="24"/>
      <c r="S26" s="24" t="s">
        <v>465</v>
      </c>
      <c r="T26" s="24" t="s">
        <v>466</v>
      </c>
      <c r="U26" s="24" t="s">
        <v>2</v>
      </c>
      <c r="V26" s="24" t="s">
        <v>2</v>
      </c>
      <c r="W26" s="24" t="s">
        <v>2</v>
      </c>
      <c r="X26" s="53"/>
    </row>
    <row r="27" spans="1:24" ht="31.5" customHeight="1">
      <c r="A27" s="24">
        <v>15</v>
      </c>
      <c r="B27" s="24" t="s">
        <v>471</v>
      </c>
      <c r="C27" s="24"/>
      <c r="D27" s="24">
        <v>70074</v>
      </c>
      <c r="E27" s="24" t="s">
        <v>472</v>
      </c>
      <c r="F27" s="24" t="s">
        <v>473</v>
      </c>
      <c r="G27" s="24"/>
      <c r="H27" s="24">
        <v>2007</v>
      </c>
      <c r="I27" s="24" t="s">
        <v>464</v>
      </c>
      <c r="J27" s="24"/>
      <c r="K27" s="24" t="s">
        <v>474</v>
      </c>
      <c r="L27" s="24"/>
      <c r="M27" s="24"/>
      <c r="N27" s="24"/>
      <c r="O27" s="24"/>
      <c r="P27" s="50"/>
      <c r="Q27" s="24"/>
      <c r="R27" s="24"/>
      <c r="S27" s="24" t="s">
        <v>465</v>
      </c>
      <c r="T27" s="24" t="s">
        <v>466</v>
      </c>
      <c r="U27" s="24" t="s">
        <v>2</v>
      </c>
      <c r="V27" s="24" t="s">
        <v>2</v>
      </c>
      <c r="W27" s="24" t="s">
        <v>2</v>
      </c>
      <c r="X27" s="53"/>
    </row>
    <row r="28" spans="1:24" ht="31.5" customHeight="1">
      <c r="A28" s="24">
        <v>16</v>
      </c>
      <c r="B28" s="24" t="s">
        <v>475</v>
      </c>
      <c r="C28" s="24"/>
      <c r="D28" s="24">
        <v>59422</v>
      </c>
      <c r="E28" s="24" t="s">
        <v>476</v>
      </c>
      <c r="F28" s="24" t="s">
        <v>473</v>
      </c>
      <c r="G28" s="24"/>
      <c r="H28" s="24"/>
      <c r="I28" s="24"/>
      <c r="J28" s="24"/>
      <c r="K28" s="24" t="s">
        <v>474</v>
      </c>
      <c r="L28" s="24"/>
      <c r="M28" s="24"/>
      <c r="N28" s="24"/>
      <c r="O28" s="24"/>
      <c r="P28" s="50"/>
      <c r="Q28" s="24"/>
      <c r="R28" s="24"/>
      <c r="S28" s="24" t="s">
        <v>477</v>
      </c>
      <c r="T28" s="24" t="s">
        <v>478</v>
      </c>
      <c r="U28" s="24" t="s">
        <v>2</v>
      </c>
      <c r="V28" s="24" t="s">
        <v>2</v>
      </c>
      <c r="W28" s="24" t="s">
        <v>2</v>
      </c>
      <c r="X28" s="53"/>
    </row>
    <row r="29" spans="1:24" ht="31.5" customHeight="1">
      <c r="A29" s="24">
        <v>17</v>
      </c>
      <c r="B29" s="24" t="s">
        <v>475</v>
      </c>
      <c r="C29" s="24"/>
      <c r="D29" s="24">
        <v>59729</v>
      </c>
      <c r="E29" s="24" t="s">
        <v>479</v>
      </c>
      <c r="F29" s="24" t="s">
        <v>473</v>
      </c>
      <c r="G29" s="24"/>
      <c r="H29" s="24"/>
      <c r="I29" s="24"/>
      <c r="J29" s="24"/>
      <c r="K29" s="24" t="s">
        <v>474</v>
      </c>
      <c r="L29" s="24"/>
      <c r="M29" s="24"/>
      <c r="N29" s="24"/>
      <c r="O29" s="24"/>
      <c r="P29" s="50"/>
      <c r="Q29" s="24"/>
      <c r="R29" s="24"/>
      <c r="S29" s="24" t="s">
        <v>477</v>
      </c>
      <c r="T29" s="24" t="s">
        <v>478</v>
      </c>
      <c r="U29" s="24" t="s">
        <v>2</v>
      </c>
      <c r="V29" s="24" t="s">
        <v>2</v>
      </c>
      <c r="W29" s="24" t="s">
        <v>2</v>
      </c>
      <c r="X29" s="53"/>
    </row>
    <row r="30" spans="1:24" ht="31.5" customHeight="1">
      <c r="A30" s="24">
        <v>18</v>
      </c>
      <c r="B30" s="24" t="s">
        <v>475</v>
      </c>
      <c r="C30" s="24"/>
      <c r="D30" s="24">
        <v>110050</v>
      </c>
      <c r="E30" s="24" t="s">
        <v>480</v>
      </c>
      <c r="F30" s="24" t="s">
        <v>473</v>
      </c>
      <c r="G30" s="24"/>
      <c r="H30" s="24"/>
      <c r="I30" s="24"/>
      <c r="J30" s="24"/>
      <c r="K30" s="24" t="s">
        <v>481</v>
      </c>
      <c r="L30" s="24"/>
      <c r="M30" s="24"/>
      <c r="N30" s="24"/>
      <c r="O30" s="24"/>
      <c r="P30" s="50"/>
      <c r="Q30" s="24"/>
      <c r="R30" s="24"/>
      <c r="S30" s="24" t="s">
        <v>482</v>
      </c>
      <c r="T30" s="24" t="s">
        <v>483</v>
      </c>
      <c r="U30" s="24" t="s">
        <v>2</v>
      </c>
      <c r="V30" s="24" t="s">
        <v>2</v>
      </c>
      <c r="W30" s="24" t="s">
        <v>2</v>
      </c>
      <c r="X30" s="53"/>
    </row>
    <row r="31" spans="1:24" ht="31.5" customHeight="1">
      <c r="A31" s="24">
        <v>19</v>
      </c>
      <c r="B31" s="24" t="s">
        <v>229</v>
      </c>
      <c r="C31" s="24" t="s">
        <v>484</v>
      </c>
      <c r="D31" s="24" t="s">
        <v>485</v>
      </c>
      <c r="E31" s="24" t="s">
        <v>486</v>
      </c>
      <c r="F31" s="24" t="s">
        <v>63</v>
      </c>
      <c r="G31" s="24">
        <v>1995</v>
      </c>
      <c r="H31" s="24">
        <v>2008</v>
      </c>
      <c r="I31" s="24" t="s">
        <v>487</v>
      </c>
      <c r="J31" s="24">
        <v>9</v>
      </c>
      <c r="K31" s="24"/>
      <c r="L31" s="24">
        <v>3040</v>
      </c>
      <c r="M31" s="24"/>
      <c r="N31" s="24"/>
      <c r="O31" s="24"/>
      <c r="P31" s="50">
        <v>21800</v>
      </c>
      <c r="Q31" s="24"/>
      <c r="R31" s="24"/>
      <c r="S31" s="24" t="s">
        <v>488</v>
      </c>
      <c r="T31" s="24" t="s">
        <v>489</v>
      </c>
      <c r="U31" s="24" t="s">
        <v>488</v>
      </c>
      <c r="V31" s="24" t="s">
        <v>489</v>
      </c>
      <c r="W31" s="24" t="s">
        <v>57</v>
      </c>
      <c r="X31" s="53"/>
    </row>
    <row r="32" spans="1:24" ht="31.5" customHeight="1">
      <c r="A32" s="24">
        <v>20</v>
      </c>
      <c r="B32" s="24" t="s">
        <v>490</v>
      </c>
      <c r="C32" s="24" t="s">
        <v>491</v>
      </c>
      <c r="D32" s="24" t="s">
        <v>492</v>
      </c>
      <c r="E32" s="24"/>
      <c r="F32" s="24" t="s">
        <v>493</v>
      </c>
      <c r="G32" s="24"/>
      <c r="H32" s="24">
        <v>2002</v>
      </c>
      <c r="I32" s="24"/>
      <c r="J32" s="24"/>
      <c r="K32" s="24"/>
      <c r="L32" s="24"/>
      <c r="M32" s="24"/>
      <c r="N32" s="24"/>
      <c r="O32" s="24"/>
      <c r="P32" s="50">
        <v>85100</v>
      </c>
      <c r="Q32" s="24"/>
      <c r="R32" s="24"/>
      <c r="S32" s="24" t="s">
        <v>494</v>
      </c>
      <c r="T32" s="24" t="s">
        <v>495</v>
      </c>
      <c r="U32" s="24" t="s">
        <v>494</v>
      </c>
      <c r="V32" s="24" t="s">
        <v>495</v>
      </c>
      <c r="W32" s="24" t="s">
        <v>2</v>
      </c>
      <c r="X32" s="53"/>
    </row>
    <row r="33" spans="1:24" ht="31.5" customHeight="1">
      <c r="A33" s="24">
        <v>21</v>
      </c>
      <c r="B33" s="24" t="s">
        <v>461</v>
      </c>
      <c r="C33" s="24">
        <v>3320</v>
      </c>
      <c r="D33" s="24"/>
      <c r="E33" s="24" t="s">
        <v>496</v>
      </c>
      <c r="F33" s="24" t="s">
        <v>399</v>
      </c>
      <c r="G33" s="24"/>
      <c r="H33" s="24"/>
      <c r="I33" s="24"/>
      <c r="J33" s="24"/>
      <c r="K33" s="24"/>
      <c r="L33" s="24"/>
      <c r="M33" s="24"/>
      <c r="N33" s="24"/>
      <c r="O33" s="24"/>
      <c r="P33" s="50"/>
      <c r="Q33" s="24"/>
      <c r="R33" s="24"/>
      <c r="S33" s="24" t="s">
        <v>401</v>
      </c>
      <c r="T33" s="24" t="s">
        <v>402</v>
      </c>
      <c r="U33" s="24" t="s">
        <v>2</v>
      </c>
      <c r="V33" s="24" t="s">
        <v>2</v>
      </c>
      <c r="W33" s="24" t="s">
        <v>2</v>
      </c>
      <c r="X33" s="53"/>
    </row>
    <row r="34" spans="1:24" ht="31.5" customHeight="1">
      <c r="A34" s="24">
        <v>22</v>
      </c>
      <c r="B34" s="24" t="s">
        <v>497</v>
      </c>
      <c r="C34" s="24" t="s">
        <v>498</v>
      </c>
      <c r="D34" s="24" t="s">
        <v>499</v>
      </c>
      <c r="E34" s="24" t="s">
        <v>500</v>
      </c>
      <c r="F34" s="24" t="s">
        <v>501</v>
      </c>
      <c r="G34" s="24">
        <v>3972</v>
      </c>
      <c r="H34" s="24">
        <v>1968</v>
      </c>
      <c r="I34" s="24" t="s">
        <v>502</v>
      </c>
      <c r="J34" s="24">
        <v>3</v>
      </c>
      <c r="K34" s="24" t="s">
        <v>503</v>
      </c>
      <c r="L34" s="24">
        <v>6145</v>
      </c>
      <c r="M34" s="24"/>
      <c r="N34" s="24"/>
      <c r="O34" s="24"/>
      <c r="P34" s="50"/>
      <c r="Q34" s="24"/>
      <c r="R34" s="24"/>
      <c r="S34" s="24" t="s">
        <v>504</v>
      </c>
      <c r="T34" s="24" t="s">
        <v>505</v>
      </c>
      <c r="U34" s="24" t="s">
        <v>2</v>
      </c>
      <c r="V34" s="24" t="s">
        <v>2</v>
      </c>
      <c r="W34" s="24" t="s">
        <v>2</v>
      </c>
      <c r="X34" s="53"/>
    </row>
    <row r="35" spans="1:24" ht="31.5" customHeight="1">
      <c r="A35" s="24">
        <v>23</v>
      </c>
      <c r="B35" s="24" t="s">
        <v>506</v>
      </c>
      <c r="C35" s="24" t="s">
        <v>507</v>
      </c>
      <c r="D35" s="24">
        <v>2603</v>
      </c>
      <c r="E35" s="24" t="s">
        <v>508</v>
      </c>
      <c r="F35" s="24" t="s">
        <v>473</v>
      </c>
      <c r="G35" s="24"/>
      <c r="H35" s="24">
        <v>1990</v>
      </c>
      <c r="I35" s="24" t="s">
        <v>509</v>
      </c>
      <c r="J35" s="24"/>
      <c r="K35" s="24" t="s">
        <v>424</v>
      </c>
      <c r="L35" s="24">
        <v>6360</v>
      </c>
      <c r="M35" s="24"/>
      <c r="N35" s="24"/>
      <c r="O35" s="24"/>
      <c r="P35" s="50"/>
      <c r="Q35" s="24"/>
      <c r="R35" s="24"/>
      <c r="S35" s="24" t="s">
        <v>401</v>
      </c>
      <c r="T35" s="24" t="s">
        <v>402</v>
      </c>
      <c r="U35" s="24" t="s">
        <v>2</v>
      </c>
      <c r="V35" s="24" t="s">
        <v>2</v>
      </c>
      <c r="W35" s="24" t="s">
        <v>2</v>
      </c>
      <c r="X35" s="53"/>
    </row>
    <row r="36" spans="1:24" ht="31.5" customHeight="1">
      <c r="A36" s="24">
        <v>24</v>
      </c>
      <c r="B36" s="24" t="s">
        <v>510</v>
      </c>
      <c r="C36" s="24" t="s">
        <v>511</v>
      </c>
      <c r="D36" s="24" t="s">
        <v>512</v>
      </c>
      <c r="E36" s="24" t="s">
        <v>513</v>
      </c>
      <c r="F36" s="24" t="s">
        <v>55</v>
      </c>
      <c r="G36" s="24"/>
      <c r="H36" s="24">
        <v>2009</v>
      </c>
      <c r="I36" s="24" t="s">
        <v>514</v>
      </c>
      <c r="J36" s="24"/>
      <c r="K36" s="24" t="s">
        <v>515</v>
      </c>
      <c r="L36" s="24" t="s">
        <v>516</v>
      </c>
      <c r="M36" s="24"/>
      <c r="N36" s="24"/>
      <c r="O36" s="24"/>
      <c r="P36" s="50"/>
      <c r="Q36" s="24"/>
      <c r="R36" s="24"/>
      <c r="S36" s="24" t="s">
        <v>517</v>
      </c>
      <c r="T36" s="24" t="s">
        <v>518</v>
      </c>
      <c r="U36" s="24" t="s">
        <v>2</v>
      </c>
      <c r="V36" s="24" t="s">
        <v>2</v>
      </c>
      <c r="W36" s="24" t="s">
        <v>2</v>
      </c>
      <c r="X36" s="53"/>
    </row>
    <row r="37" spans="1:24" ht="31.5" customHeight="1">
      <c r="A37" s="902" t="s">
        <v>67</v>
      </c>
      <c r="B37" s="903"/>
      <c r="C37" s="903"/>
      <c r="D37" s="903"/>
      <c r="E37" s="903"/>
      <c r="F37" s="903"/>
      <c r="G37" s="903"/>
      <c r="H37" s="903"/>
      <c r="I37" s="903"/>
      <c r="J37" s="903"/>
      <c r="K37" s="903"/>
      <c r="L37" s="903"/>
      <c r="M37" s="903"/>
      <c r="N37" s="903"/>
      <c r="O37" s="903"/>
      <c r="P37" s="903"/>
      <c r="Q37" s="903"/>
      <c r="R37" s="903"/>
      <c r="S37" s="903"/>
      <c r="T37" s="903"/>
      <c r="U37" s="903"/>
      <c r="V37" s="903"/>
      <c r="W37" s="903"/>
      <c r="X37" s="904"/>
    </row>
    <row r="38" spans="1:23" ht="31.5" customHeight="1">
      <c r="A38" s="17">
        <v>1</v>
      </c>
      <c r="B38" s="32" t="s">
        <v>168</v>
      </c>
      <c r="C38" s="32" t="s">
        <v>169</v>
      </c>
      <c r="D38" s="32" t="s">
        <v>170</v>
      </c>
      <c r="E38" s="32" t="s">
        <v>335</v>
      </c>
      <c r="F38" s="32"/>
      <c r="G38" s="32">
        <v>1870</v>
      </c>
      <c r="H38" s="32">
        <v>2005</v>
      </c>
      <c r="I38" s="32" t="s">
        <v>171</v>
      </c>
      <c r="J38" s="32">
        <v>9</v>
      </c>
      <c r="K38" s="32">
        <v>1044</v>
      </c>
      <c r="L38" s="32">
        <v>2760</v>
      </c>
      <c r="M38" s="32" t="s">
        <v>54</v>
      </c>
      <c r="N38" s="32">
        <v>172430</v>
      </c>
      <c r="O38" s="32">
        <v>173449</v>
      </c>
      <c r="P38" s="32" t="s">
        <v>172</v>
      </c>
      <c r="Q38" s="50">
        <v>16500</v>
      </c>
      <c r="T38" s="31" t="s">
        <v>336</v>
      </c>
      <c r="U38" s="31" t="s">
        <v>337</v>
      </c>
      <c r="V38" s="31" t="s">
        <v>336</v>
      </c>
      <c r="W38" s="31" t="s">
        <v>337</v>
      </c>
    </row>
    <row r="39" spans="1:24" ht="31.5" customHeight="1">
      <c r="A39" s="902" t="s">
        <v>173</v>
      </c>
      <c r="B39" s="903"/>
      <c r="C39" s="903"/>
      <c r="D39" s="903"/>
      <c r="E39" s="903"/>
      <c r="F39" s="903"/>
      <c r="G39" s="903"/>
      <c r="H39" s="903"/>
      <c r="I39" s="903"/>
      <c r="J39" s="903"/>
      <c r="K39" s="903"/>
      <c r="L39" s="903"/>
      <c r="M39" s="903"/>
      <c r="N39" s="903"/>
      <c r="O39" s="903"/>
      <c r="P39" s="903"/>
      <c r="Q39" s="903"/>
      <c r="R39" s="903"/>
      <c r="S39" s="903"/>
      <c r="T39" s="903"/>
      <c r="U39" s="903"/>
      <c r="V39" s="903"/>
      <c r="W39" s="903"/>
      <c r="X39" s="904"/>
    </row>
    <row r="40" spans="1:23" ht="31.5" customHeight="1">
      <c r="A40" s="17">
        <v>1</v>
      </c>
      <c r="B40" s="32" t="s">
        <v>174</v>
      </c>
      <c r="C40" s="32" t="s">
        <v>175</v>
      </c>
      <c r="D40" s="32" t="s">
        <v>176</v>
      </c>
      <c r="E40" s="32" t="s">
        <v>177</v>
      </c>
      <c r="F40" s="32" t="s">
        <v>178</v>
      </c>
      <c r="G40" s="32">
        <v>1781</v>
      </c>
      <c r="H40" s="32">
        <v>2007</v>
      </c>
      <c r="I40" s="32" t="s">
        <v>179</v>
      </c>
      <c r="J40" s="32">
        <v>5</v>
      </c>
      <c r="K40" s="32">
        <v>577</v>
      </c>
      <c r="L40" s="32">
        <v>2015</v>
      </c>
      <c r="M40" s="32" t="s">
        <v>54</v>
      </c>
      <c r="N40" s="32">
        <v>250073</v>
      </c>
      <c r="O40" s="32">
        <v>250491</v>
      </c>
      <c r="P40" s="32" t="s">
        <v>180</v>
      </c>
      <c r="Q40" s="50">
        <v>13200</v>
      </c>
      <c r="T40" s="31" t="s">
        <v>344</v>
      </c>
      <c r="U40" s="31" t="s">
        <v>345</v>
      </c>
      <c r="V40" s="31" t="s">
        <v>344</v>
      </c>
      <c r="W40" s="31" t="s">
        <v>345</v>
      </c>
    </row>
    <row r="41" spans="1:24" ht="31.5" customHeight="1">
      <c r="A41" s="902" t="s">
        <v>181</v>
      </c>
      <c r="B41" s="903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3"/>
      <c r="V41" s="903"/>
      <c r="W41" s="903"/>
      <c r="X41" s="904"/>
    </row>
    <row r="42" spans="1:23" ht="69" customHeight="1">
      <c r="A42" s="17">
        <v>1</v>
      </c>
      <c r="B42" s="32" t="s">
        <v>182</v>
      </c>
      <c r="C42" s="32" t="s">
        <v>183</v>
      </c>
      <c r="D42" s="32" t="s">
        <v>184</v>
      </c>
      <c r="E42" s="32" t="s">
        <v>185</v>
      </c>
      <c r="F42" s="32" t="s">
        <v>186</v>
      </c>
      <c r="G42" s="32">
        <v>1390</v>
      </c>
      <c r="H42" s="32">
        <v>2009</v>
      </c>
      <c r="I42" s="32" t="s">
        <v>187</v>
      </c>
      <c r="J42" s="32">
        <v>5</v>
      </c>
      <c r="K42" s="32">
        <v>1295</v>
      </c>
      <c r="L42" s="32">
        <v>1925</v>
      </c>
      <c r="M42" s="32" t="s">
        <v>54</v>
      </c>
      <c r="N42" s="32">
        <v>247881</v>
      </c>
      <c r="O42" s="32">
        <v>248029</v>
      </c>
      <c r="P42" s="32" t="s">
        <v>188</v>
      </c>
      <c r="Q42" s="45">
        <v>16700</v>
      </c>
      <c r="T42" s="31" t="s">
        <v>384</v>
      </c>
      <c r="U42" s="31" t="s">
        <v>385</v>
      </c>
      <c r="V42" s="31" t="s">
        <v>384</v>
      </c>
      <c r="W42" s="31" t="s">
        <v>368</v>
      </c>
    </row>
    <row r="43" spans="1:24" ht="31.5" customHeight="1">
      <c r="A43" s="902" t="s">
        <v>189</v>
      </c>
      <c r="B43" s="903"/>
      <c r="C43" s="903"/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  <c r="P43" s="903"/>
      <c r="Q43" s="903"/>
      <c r="R43" s="903"/>
      <c r="S43" s="903"/>
      <c r="T43" s="903"/>
      <c r="U43" s="903"/>
      <c r="V43" s="903"/>
      <c r="W43" s="903"/>
      <c r="X43" s="904"/>
    </row>
    <row r="44" spans="1:23" ht="31.5" customHeight="1">
      <c r="A44" s="17">
        <v>1</v>
      </c>
      <c r="B44" s="32" t="s">
        <v>190</v>
      </c>
      <c r="C44" s="32" t="s">
        <v>191</v>
      </c>
      <c r="D44" s="32" t="s">
        <v>192</v>
      </c>
      <c r="E44" s="32" t="s">
        <v>193</v>
      </c>
      <c r="F44" s="32" t="s">
        <v>194</v>
      </c>
      <c r="G44" s="32">
        <v>1.9</v>
      </c>
      <c r="H44" s="32">
        <v>2004</v>
      </c>
      <c r="I44" s="32" t="s">
        <v>199</v>
      </c>
      <c r="J44" s="32" t="s">
        <v>201</v>
      </c>
      <c r="K44" s="32" t="s">
        <v>202</v>
      </c>
      <c r="L44" s="32" t="s">
        <v>205</v>
      </c>
      <c r="M44" s="32" t="s">
        <v>58</v>
      </c>
      <c r="N44" s="32">
        <v>160117</v>
      </c>
      <c r="O44" s="32" t="s">
        <v>2</v>
      </c>
      <c r="P44" s="32" t="s">
        <v>207</v>
      </c>
      <c r="Q44" s="45">
        <v>15000</v>
      </c>
      <c r="T44" s="31" t="s">
        <v>346</v>
      </c>
      <c r="U44" s="31" t="s">
        <v>347</v>
      </c>
      <c r="V44" s="31" t="s">
        <v>346</v>
      </c>
      <c r="W44" s="31" t="s">
        <v>347</v>
      </c>
    </row>
    <row r="45" spans="1:23" ht="31.5" customHeight="1">
      <c r="A45" s="17">
        <v>2</v>
      </c>
      <c r="B45" s="32" t="s">
        <v>195</v>
      </c>
      <c r="C45" s="32" t="s">
        <v>196</v>
      </c>
      <c r="D45" s="32" t="s">
        <v>197</v>
      </c>
      <c r="E45" s="32" t="s">
        <v>198</v>
      </c>
      <c r="F45" s="32" t="s">
        <v>194</v>
      </c>
      <c r="G45" s="32">
        <v>2</v>
      </c>
      <c r="H45" s="32">
        <v>2013</v>
      </c>
      <c r="I45" s="32" t="s">
        <v>200</v>
      </c>
      <c r="J45" s="32" t="s">
        <v>203</v>
      </c>
      <c r="K45" s="32" t="s">
        <v>204</v>
      </c>
      <c r="L45" s="32" t="s">
        <v>206</v>
      </c>
      <c r="M45" s="32" t="s">
        <v>58</v>
      </c>
      <c r="N45" s="32">
        <v>47291</v>
      </c>
      <c r="O45" s="32">
        <v>44000</v>
      </c>
      <c r="P45" s="32" t="s">
        <v>207</v>
      </c>
      <c r="Q45" s="45">
        <v>62800</v>
      </c>
      <c r="T45" s="31" t="s">
        <v>348</v>
      </c>
      <c r="U45" s="31" t="s">
        <v>349</v>
      </c>
      <c r="V45" s="31" t="s">
        <v>348</v>
      </c>
      <c r="W45" s="31" t="s">
        <v>349</v>
      </c>
    </row>
    <row r="46" spans="1:24" ht="31.5" customHeight="1">
      <c r="A46" s="902" t="s">
        <v>208</v>
      </c>
      <c r="B46" s="903"/>
      <c r="C46" s="903"/>
      <c r="D46" s="903"/>
      <c r="E46" s="903"/>
      <c r="F46" s="903"/>
      <c r="G46" s="903"/>
      <c r="H46" s="903"/>
      <c r="I46" s="903"/>
      <c r="J46" s="903"/>
      <c r="K46" s="903"/>
      <c r="L46" s="903"/>
      <c r="M46" s="903"/>
      <c r="N46" s="903"/>
      <c r="O46" s="903"/>
      <c r="P46" s="903"/>
      <c r="Q46" s="903"/>
      <c r="R46" s="903"/>
      <c r="S46" s="903"/>
      <c r="T46" s="903"/>
      <c r="U46" s="903"/>
      <c r="V46" s="903"/>
      <c r="W46" s="903"/>
      <c r="X46" s="904"/>
    </row>
    <row r="47" spans="1:23" ht="31.5" customHeight="1">
      <c r="A47" s="17">
        <v>1</v>
      </c>
      <c r="B47" s="32" t="s">
        <v>209</v>
      </c>
      <c r="C47" s="32" t="s">
        <v>210</v>
      </c>
      <c r="D47" s="32" t="s">
        <v>211</v>
      </c>
      <c r="E47" s="32" t="s">
        <v>212</v>
      </c>
      <c r="F47" s="32" t="s">
        <v>55</v>
      </c>
      <c r="G47" s="32"/>
      <c r="H47" s="32">
        <v>2002</v>
      </c>
      <c r="I47" s="32" t="s">
        <v>225</v>
      </c>
      <c r="J47" s="32"/>
      <c r="K47" s="32">
        <v>570</v>
      </c>
      <c r="L47" s="32">
        <v>750</v>
      </c>
      <c r="M47" s="32" t="s">
        <v>58</v>
      </c>
      <c r="T47" s="31" t="s">
        <v>350</v>
      </c>
      <c r="U47" s="31" t="s">
        <v>351</v>
      </c>
      <c r="V47" s="31"/>
      <c r="W47" s="31"/>
    </row>
    <row r="48" spans="1:23" ht="31.5" customHeight="1">
      <c r="A48" s="17">
        <v>2</v>
      </c>
      <c r="B48" s="32" t="s">
        <v>209</v>
      </c>
      <c r="C48" s="32" t="s">
        <v>210</v>
      </c>
      <c r="D48" s="32" t="s">
        <v>213</v>
      </c>
      <c r="E48" s="32" t="s">
        <v>214</v>
      </c>
      <c r="F48" s="32" t="s">
        <v>55</v>
      </c>
      <c r="G48" s="32"/>
      <c r="H48" s="32">
        <v>2002</v>
      </c>
      <c r="I48" s="32" t="s">
        <v>225</v>
      </c>
      <c r="J48" s="32"/>
      <c r="K48" s="32">
        <v>570</v>
      </c>
      <c r="L48" s="32">
        <v>750</v>
      </c>
      <c r="M48" s="32" t="s">
        <v>58</v>
      </c>
      <c r="T48" s="31" t="s">
        <v>350</v>
      </c>
      <c r="U48" s="31" t="s">
        <v>351</v>
      </c>
      <c r="V48" s="31"/>
      <c r="W48" s="31"/>
    </row>
    <row r="49" spans="1:23" ht="31.5" customHeight="1">
      <c r="A49" s="17">
        <v>3</v>
      </c>
      <c r="B49" s="32" t="s">
        <v>209</v>
      </c>
      <c r="C49" s="32" t="s">
        <v>210</v>
      </c>
      <c r="D49" s="32" t="s">
        <v>215</v>
      </c>
      <c r="E49" s="32" t="s">
        <v>216</v>
      </c>
      <c r="F49" s="32" t="s">
        <v>55</v>
      </c>
      <c r="G49" s="32"/>
      <c r="H49" s="32">
        <v>2003</v>
      </c>
      <c r="I49" s="32" t="s">
        <v>226</v>
      </c>
      <c r="J49" s="32"/>
      <c r="K49" s="32">
        <v>543</v>
      </c>
      <c r="L49" s="32">
        <v>750</v>
      </c>
      <c r="M49" s="32" t="s">
        <v>58</v>
      </c>
      <c r="T49" s="31" t="s">
        <v>352</v>
      </c>
      <c r="U49" s="31" t="s">
        <v>353</v>
      </c>
      <c r="V49" s="31"/>
      <c r="W49" s="31"/>
    </row>
    <row r="50" spans="1:23" ht="31.5" customHeight="1">
      <c r="A50" s="17">
        <v>4</v>
      </c>
      <c r="B50" s="32" t="s">
        <v>217</v>
      </c>
      <c r="C50" s="32" t="s">
        <v>218</v>
      </c>
      <c r="D50" s="32" t="s">
        <v>219</v>
      </c>
      <c r="E50" s="32" t="s">
        <v>220</v>
      </c>
      <c r="F50" s="32" t="s">
        <v>55</v>
      </c>
      <c r="G50" s="32"/>
      <c r="H50" s="32">
        <v>2008</v>
      </c>
      <c r="I50" s="32" t="s">
        <v>227</v>
      </c>
      <c r="J50" s="32"/>
      <c r="K50" s="32">
        <v>445</v>
      </c>
      <c r="L50" s="32">
        <v>750</v>
      </c>
      <c r="M50" s="32" t="s">
        <v>58</v>
      </c>
      <c r="T50" s="31" t="s">
        <v>354</v>
      </c>
      <c r="U50" s="31" t="s">
        <v>355</v>
      </c>
      <c r="V50" s="31"/>
      <c r="W50" s="31"/>
    </row>
    <row r="51" spans="1:23" ht="31.5" customHeight="1">
      <c r="A51" s="17">
        <v>5</v>
      </c>
      <c r="B51" s="32" t="s">
        <v>217</v>
      </c>
      <c r="C51" s="32" t="s">
        <v>221</v>
      </c>
      <c r="D51" s="32" t="s">
        <v>222</v>
      </c>
      <c r="E51" s="32" t="s">
        <v>223</v>
      </c>
      <c r="F51" s="32" t="s">
        <v>224</v>
      </c>
      <c r="G51" s="32"/>
      <c r="H51" s="32">
        <v>2013</v>
      </c>
      <c r="I51" s="32" t="s">
        <v>228</v>
      </c>
      <c r="J51" s="32"/>
      <c r="K51" s="32">
        <v>1350</v>
      </c>
      <c r="L51" s="32">
        <v>2000</v>
      </c>
      <c r="M51" s="32" t="s">
        <v>58</v>
      </c>
      <c r="Q51" s="45">
        <v>6120</v>
      </c>
      <c r="T51" s="31" t="s">
        <v>395</v>
      </c>
      <c r="U51" s="31" t="s">
        <v>396</v>
      </c>
      <c r="V51" s="31" t="s">
        <v>395</v>
      </c>
      <c r="W51" s="31" t="s">
        <v>396</v>
      </c>
    </row>
    <row r="52" spans="1:24" ht="31.5" customHeight="1">
      <c r="A52" s="902" t="s">
        <v>76</v>
      </c>
      <c r="B52" s="903"/>
      <c r="C52" s="903"/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3"/>
      <c r="X52" s="904"/>
    </row>
    <row r="53" spans="1:23" ht="31.5" customHeight="1">
      <c r="A53" s="17">
        <v>1</v>
      </c>
      <c r="B53" s="32" t="s">
        <v>229</v>
      </c>
      <c r="C53" s="32" t="s">
        <v>230</v>
      </c>
      <c r="D53" s="32" t="s">
        <v>231</v>
      </c>
      <c r="E53" s="32" t="s">
        <v>232</v>
      </c>
      <c r="F53" s="32" t="s">
        <v>63</v>
      </c>
      <c r="G53" s="32" t="s">
        <v>233</v>
      </c>
      <c r="H53" s="32">
        <v>2004</v>
      </c>
      <c r="I53" s="32" t="s">
        <v>234</v>
      </c>
      <c r="J53" s="32">
        <v>9</v>
      </c>
      <c r="M53" s="17" t="s">
        <v>54</v>
      </c>
      <c r="O53" s="19">
        <v>147000</v>
      </c>
      <c r="P53" s="38" t="s">
        <v>235</v>
      </c>
      <c r="Q53" s="45">
        <v>15200</v>
      </c>
      <c r="T53" s="31" t="s">
        <v>357</v>
      </c>
      <c r="U53" s="31" t="s">
        <v>358</v>
      </c>
      <c r="V53" s="31" t="s">
        <v>357</v>
      </c>
      <c r="W53" s="31" t="s">
        <v>358</v>
      </c>
    </row>
    <row r="54" spans="1:24" ht="31.5" customHeight="1">
      <c r="A54" s="902" t="s">
        <v>138</v>
      </c>
      <c r="B54" s="903"/>
      <c r="C54" s="903"/>
      <c r="D54" s="903"/>
      <c r="E54" s="903"/>
      <c r="F54" s="903"/>
      <c r="G54" s="903"/>
      <c r="H54" s="903"/>
      <c r="I54" s="903"/>
      <c r="J54" s="903"/>
      <c r="K54" s="903"/>
      <c r="L54" s="903"/>
      <c r="M54" s="903"/>
      <c r="N54" s="903"/>
      <c r="O54" s="903"/>
      <c r="P54" s="903"/>
      <c r="Q54" s="903"/>
      <c r="R54" s="903"/>
      <c r="S54" s="903"/>
      <c r="T54" s="903"/>
      <c r="U54" s="903"/>
      <c r="V54" s="903"/>
      <c r="W54" s="903"/>
      <c r="X54" s="904"/>
    </row>
    <row r="55" spans="1:23" ht="312.75" customHeight="1">
      <c r="A55" s="17">
        <v>1</v>
      </c>
      <c r="B55" s="32" t="s">
        <v>236</v>
      </c>
      <c r="C55" s="32" t="s">
        <v>237</v>
      </c>
      <c r="D55" s="32" t="s">
        <v>238</v>
      </c>
      <c r="E55" s="32" t="s">
        <v>239</v>
      </c>
      <c r="F55" s="32" t="s">
        <v>63</v>
      </c>
      <c r="G55" s="32">
        <v>1395</v>
      </c>
      <c r="H55" s="32">
        <v>2017</v>
      </c>
      <c r="I55" s="32" t="s">
        <v>246</v>
      </c>
      <c r="J55" s="32">
        <v>5</v>
      </c>
      <c r="K55" s="32"/>
      <c r="L55" s="32">
        <v>3305</v>
      </c>
      <c r="M55" s="32" t="s">
        <v>54</v>
      </c>
      <c r="N55" s="32">
        <v>36190</v>
      </c>
      <c r="O55" s="32"/>
      <c r="P55" s="32" t="s">
        <v>188</v>
      </c>
      <c r="Q55" s="45">
        <v>63700</v>
      </c>
      <c r="R55" s="24" t="s">
        <v>249</v>
      </c>
      <c r="S55" s="34"/>
      <c r="T55" s="31" t="s">
        <v>359</v>
      </c>
      <c r="U55" s="31" t="s">
        <v>360</v>
      </c>
      <c r="V55" s="31" t="s">
        <v>359</v>
      </c>
      <c r="W55" s="31" t="s">
        <v>360</v>
      </c>
    </row>
    <row r="56" spans="1:23" ht="31.5" customHeight="1">
      <c r="A56" s="17">
        <v>2</v>
      </c>
      <c r="B56" s="32" t="s">
        <v>236</v>
      </c>
      <c r="C56" s="32" t="s">
        <v>240</v>
      </c>
      <c r="D56" s="32" t="s">
        <v>241</v>
      </c>
      <c r="E56" s="32" t="s">
        <v>242</v>
      </c>
      <c r="F56" s="32" t="s">
        <v>63</v>
      </c>
      <c r="G56" s="32">
        <v>999</v>
      </c>
      <c r="H56" s="32">
        <v>2018</v>
      </c>
      <c r="I56" s="32" t="s">
        <v>247</v>
      </c>
      <c r="J56" s="32">
        <v>5</v>
      </c>
      <c r="K56" s="32"/>
      <c r="L56" s="32">
        <v>2790</v>
      </c>
      <c r="M56" s="32" t="s">
        <v>54</v>
      </c>
      <c r="N56" s="32">
        <v>5675</v>
      </c>
      <c r="O56" s="32"/>
      <c r="P56" s="32" t="s">
        <v>188</v>
      </c>
      <c r="Q56" s="45">
        <v>57000</v>
      </c>
      <c r="T56" s="31" t="s">
        <v>361</v>
      </c>
      <c r="U56" s="31" t="s">
        <v>362</v>
      </c>
      <c r="V56" s="31" t="s">
        <v>363</v>
      </c>
      <c r="W56" s="31" t="s">
        <v>364</v>
      </c>
    </row>
    <row r="57" spans="1:23" ht="372.75" customHeight="1">
      <c r="A57" s="17">
        <v>3</v>
      </c>
      <c r="B57" s="24" t="s">
        <v>236</v>
      </c>
      <c r="C57" s="24" t="s">
        <v>243</v>
      </c>
      <c r="D57" s="24" t="s">
        <v>244</v>
      </c>
      <c r="E57" s="24" t="s">
        <v>245</v>
      </c>
      <c r="F57" s="24" t="s">
        <v>63</v>
      </c>
      <c r="G57" s="24">
        <v>1968</v>
      </c>
      <c r="H57" s="24">
        <v>2015</v>
      </c>
      <c r="I57" s="24" t="s">
        <v>248</v>
      </c>
      <c r="J57" s="24">
        <v>5</v>
      </c>
      <c r="K57" s="24"/>
      <c r="L57" s="24">
        <v>3920</v>
      </c>
      <c r="M57" s="24" t="s">
        <v>54</v>
      </c>
      <c r="N57" s="24">
        <v>98257</v>
      </c>
      <c r="O57" s="24"/>
      <c r="P57" s="24" t="s">
        <v>188</v>
      </c>
      <c r="Q57" s="45">
        <v>67900</v>
      </c>
      <c r="R57" s="24" t="s">
        <v>250</v>
      </c>
      <c r="S57" s="34"/>
      <c r="T57" s="27" t="s">
        <v>365</v>
      </c>
      <c r="U57" s="27" t="s">
        <v>366</v>
      </c>
      <c r="V57" s="27" t="s">
        <v>365</v>
      </c>
      <c r="W57" s="27" t="s">
        <v>366</v>
      </c>
    </row>
    <row r="58" spans="1:24" ht="31.5" customHeight="1">
      <c r="A58" s="901" t="s">
        <v>69</v>
      </c>
      <c r="B58" s="901"/>
      <c r="C58" s="901"/>
      <c r="D58" s="901"/>
      <c r="E58" s="901"/>
      <c r="F58" s="901"/>
      <c r="G58" s="901"/>
      <c r="H58" s="901"/>
      <c r="I58" s="901"/>
      <c r="J58" s="901"/>
      <c r="K58" s="901"/>
      <c r="L58" s="901"/>
      <c r="M58" s="901"/>
      <c r="N58" s="901"/>
      <c r="O58" s="901"/>
      <c r="P58" s="901"/>
      <c r="Q58" s="901"/>
      <c r="R58" s="901"/>
      <c r="S58" s="901"/>
      <c r="T58" s="901"/>
      <c r="U58" s="901"/>
      <c r="V58" s="901"/>
      <c r="W58" s="901"/>
      <c r="X58" s="901"/>
    </row>
    <row r="59" spans="1:24" ht="31.5" customHeight="1">
      <c r="A59" s="34">
        <v>1</v>
      </c>
      <c r="B59" s="34" t="s">
        <v>253</v>
      </c>
      <c r="C59" s="34" t="s">
        <v>254</v>
      </c>
      <c r="D59" s="43" t="s">
        <v>255</v>
      </c>
      <c r="E59" s="34" t="s">
        <v>256</v>
      </c>
      <c r="F59" s="34" t="s">
        <v>257</v>
      </c>
      <c r="G59" s="34">
        <v>2502</v>
      </c>
      <c r="H59" s="44">
        <v>1989</v>
      </c>
      <c r="I59" s="34" t="s">
        <v>258</v>
      </c>
      <c r="J59" s="34">
        <v>1</v>
      </c>
      <c r="K59" s="34"/>
      <c r="L59" s="34">
        <v>2886</v>
      </c>
      <c r="M59" s="34" t="s">
        <v>54</v>
      </c>
      <c r="N59" s="44">
        <v>2384</v>
      </c>
      <c r="O59" s="44"/>
      <c r="P59" s="34"/>
      <c r="Q59" s="45"/>
      <c r="R59" s="34"/>
      <c r="S59" s="34"/>
      <c r="T59" s="46" t="s">
        <v>356</v>
      </c>
      <c r="U59" s="46" t="s">
        <v>386</v>
      </c>
      <c r="V59" s="46" t="s">
        <v>2</v>
      </c>
      <c r="W59" s="46" t="s">
        <v>2</v>
      </c>
      <c r="X59" s="34" t="s">
        <v>2</v>
      </c>
    </row>
    <row r="60" spans="1:24" ht="31.5" customHeight="1">
      <c r="A60" s="34">
        <v>2</v>
      </c>
      <c r="B60" s="34" t="s">
        <v>259</v>
      </c>
      <c r="C60" s="34" t="s">
        <v>260</v>
      </c>
      <c r="D60" s="43" t="s">
        <v>261</v>
      </c>
      <c r="E60" s="34" t="s">
        <v>262</v>
      </c>
      <c r="F60" s="34" t="s">
        <v>263</v>
      </c>
      <c r="G60" s="34"/>
      <c r="H60" s="44">
        <v>2012</v>
      </c>
      <c r="I60" s="34" t="s">
        <v>71</v>
      </c>
      <c r="J60" s="34"/>
      <c r="K60" s="34">
        <v>220</v>
      </c>
      <c r="L60" s="34"/>
      <c r="M60" s="34" t="s">
        <v>54</v>
      </c>
      <c r="N60" s="44"/>
      <c r="O60" s="44"/>
      <c r="P60" s="34"/>
      <c r="Q60" s="45"/>
      <c r="R60" s="34"/>
      <c r="S60" s="34"/>
      <c r="T60" s="46" t="s">
        <v>387</v>
      </c>
      <c r="U60" s="46" t="s">
        <v>388</v>
      </c>
      <c r="V60" s="46" t="s">
        <v>387</v>
      </c>
      <c r="W60" s="46" t="s">
        <v>388</v>
      </c>
      <c r="X60" s="34" t="s">
        <v>2</v>
      </c>
    </row>
    <row r="61" spans="1:24" ht="31.5" customHeight="1">
      <c r="A61" s="34">
        <v>3</v>
      </c>
      <c r="B61" s="34" t="s">
        <v>264</v>
      </c>
      <c r="C61" s="34" t="s">
        <v>265</v>
      </c>
      <c r="D61" s="43" t="s">
        <v>266</v>
      </c>
      <c r="E61" s="34" t="s">
        <v>267</v>
      </c>
      <c r="F61" s="34" t="s">
        <v>63</v>
      </c>
      <c r="G61" s="34">
        <v>1280</v>
      </c>
      <c r="H61" s="44">
        <v>2015</v>
      </c>
      <c r="I61" s="34" t="s">
        <v>268</v>
      </c>
      <c r="J61" s="34">
        <v>5</v>
      </c>
      <c r="K61" s="34"/>
      <c r="L61" s="34"/>
      <c r="M61" s="34" t="s">
        <v>54</v>
      </c>
      <c r="N61" s="44">
        <v>39389</v>
      </c>
      <c r="O61" s="44"/>
      <c r="P61" s="34"/>
      <c r="Q61" s="45">
        <v>37500</v>
      </c>
      <c r="R61" s="34"/>
      <c r="S61" s="34"/>
      <c r="T61" s="46" t="s">
        <v>389</v>
      </c>
      <c r="U61" s="46" t="s">
        <v>390</v>
      </c>
      <c r="V61" s="46" t="s">
        <v>389</v>
      </c>
      <c r="W61" s="46" t="s">
        <v>390</v>
      </c>
      <c r="X61" s="34" t="s">
        <v>70</v>
      </c>
    </row>
    <row r="62" spans="1:24" ht="31.5" customHeight="1">
      <c r="A62" s="34">
        <v>4</v>
      </c>
      <c r="B62" s="34" t="s">
        <v>229</v>
      </c>
      <c r="C62" s="34" t="s">
        <v>269</v>
      </c>
      <c r="D62" s="43" t="s">
        <v>270</v>
      </c>
      <c r="E62" s="34" t="s">
        <v>271</v>
      </c>
      <c r="F62" s="34" t="s">
        <v>63</v>
      </c>
      <c r="G62" s="34">
        <v>1870</v>
      </c>
      <c r="H62" s="44">
        <v>2005</v>
      </c>
      <c r="I62" s="34" t="s">
        <v>272</v>
      </c>
      <c r="J62" s="34">
        <v>9</v>
      </c>
      <c r="K62" s="34"/>
      <c r="L62" s="34"/>
      <c r="M62" s="34" t="s">
        <v>54</v>
      </c>
      <c r="N62" s="44">
        <v>262500</v>
      </c>
      <c r="O62" s="44"/>
      <c r="P62" s="34"/>
      <c r="Q62" s="45">
        <v>14600</v>
      </c>
      <c r="R62" s="34"/>
      <c r="S62" s="34"/>
      <c r="T62" s="46" t="s">
        <v>391</v>
      </c>
      <c r="U62" s="46" t="s">
        <v>392</v>
      </c>
      <c r="V62" s="46" t="s">
        <v>391</v>
      </c>
      <c r="W62" s="46" t="s">
        <v>392</v>
      </c>
      <c r="X62" s="34" t="s">
        <v>70</v>
      </c>
    </row>
    <row r="63" spans="1:24" ht="31.5" customHeight="1">
      <c r="A63" s="34">
        <v>5</v>
      </c>
      <c r="B63" s="34" t="s">
        <v>273</v>
      </c>
      <c r="C63" s="34" t="s">
        <v>152</v>
      </c>
      <c r="D63" s="43" t="s">
        <v>274</v>
      </c>
      <c r="E63" s="34" t="s">
        <v>275</v>
      </c>
      <c r="F63" s="34" t="s">
        <v>63</v>
      </c>
      <c r="G63" s="34">
        <v>2148</v>
      </c>
      <c r="H63" s="44">
        <v>2006</v>
      </c>
      <c r="I63" s="34" t="s">
        <v>276</v>
      </c>
      <c r="J63" s="34">
        <v>9</v>
      </c>
      <c r="K63" s="34">
        <v>1100</v>
      </c>
      <c r="L63" s="34">
        <v>2940</v>
      </c>
      <c r="M63" s="34" t="s">
        <v>54</v>
      </c>
      <c r="N63" s="44">
        <v>200590</v>
      </c>
      <c r="O63" s="44"/>
      <c r="P63" s="34"/>
      <c r="Q63" s="45">
        <v>20000</v>
      </c>
      <c r="R63" s="34"/>
      <c r="S63" s="34"/>
      <c r="T63" s="46" t="s">
        <v>393</v>
      </c>
      <c r="U63" s="46" t="s">
        <v>394</v>
      </c>
      <c r="V63" s="46" t="s">
        <v>393</v>
      </c>
      <c r="W63" s="46" t="s">
        <v>394</v>
      </c>
      <c r="X63" s="34" t="s">
        <v>57</v>
      </c>
    </row>
    <row r="64" spans="1:24" ht="31.5" customHeight="1">
      <c r="A64" s="901" t="s">
        <v>277</v>
      </c>
      <c r="B64" s="901"/>
      <c r="C64" s="901"/>
      <c r="D64" s="901"/>
      <c r="E64" s="901"/>
      <c r="F64" s="901"/>
      <c r="G64" s="901"/>
      <c r="H64" s="901"/>
      <c r="I64" s="901"/>
      <c r="J64" s="901"/>
      <c r="K64" s="901"/>
      <c r="L64" s="901"/>
      <c r="M64" s="901"/>
      <c r="N64" s="901"/>
      <c r="O64" s="901"/>
      <c r="P64" s="901"/>
      <c r="Q64" s="901"/>
      <c r="R64" s="901"/>
      <c r="S64" s="901"/>
      <c r="T64" s="901"/>
      <c r="U64" s="901"/>
      <c r="V64" s="901"/>
      <c r="W64" s="901"/>
      <c r="X64" s="901"/>
    </row>
    <row r="65" spans="1:24" ht="31.5" customHeight="1">
      <c r="A65" s="34">
        <v>1</v>
      </c>
      <c r="B65" s="34" t="s">
        <v>278</v>
      </c>
      <c r="C65" s="34" t="s">
        <v>279</v>
      </c>
      <c r="D65" s="43" t="s">
        <v>280</v>
      </c>
      <c r="E65" s="34" t="s">
        <v>281</v>
      </c>
      <c r="F65" s="34" t="s">
        <v>257</v>
      </c>
      <c r="G65" s="34">
        <v>2670</v>
      </c>
      <c r="H65" s="44">
        <v>2014</v>
      </c>
      <c r="I65" s="34" t="s">
        <v>282</v>
      </c>
      <c r="J65" s="34">
        <v>1</v>
      </c>
      <c r="K65" s="34"/>
      <c r="L65" s="34">
        <v>2530</v>
      </c>
      <c r="M65" s="34" t="s">
        <v>54</v>
      </c>
      <c r="N65" s="44" t="s">
        <v>283</v>
      </c>
      <c r="O65" s="44" t="s">
        <v>338</v>
      </c>
      <c r="P65" s="34"/>
      <c r="Q65" s="45" t="s">
        <v>2</v>
      </c>
      <c r="R65" s="34"/>
      <c r="S65" s="45"/>
      <c r="T65" s="46" t="s">
        <v>367</v>
      </c>
      <c r="U65" s="46" t="s">
        <v>368</v>
      </c>
      <c r="V65" s="46" t="s">
        <v>367</v>
      </c>
      <c r="W65" s="46" t="s">
        <v>368</v>
      </c>
      <c r="X65" s="34" t="s">
        <v>54</v>
      </c>
    </row>
    <row r="66" spans="1:24" ht="31.5" customHeight="1">
      <c r="A66" s="34">
        <v>2</v>
      </c>
      <c r="B66" s="34" t="s">
        <v>284</v>
      </c>
      <c r="C66" s="34" t="s">
        <v>285</v>
      </c>
      <c r="D66" s="43" t="s">
        <v>286</v>
      </c>
      <c r="E66" s="34" t="s">
        <v>287</v>
      </c>
      <c r="F66" s="34" t="s">
        <v>257</v>
      </c>
      <c r="G66" s="34">
        <v>3925</v>
      </c>
      <c r="H66" s="44">
        <v>2013</v>
      </c>
      <c r="I66" s="34" t="s">
        <v>75</v>
      </c>
      <c r="J66" s="34">
        <v>1</v>
      </c>
      <c r="K66" s="34"/>
      <c r="L66" s="34">
        <v>6000</v>
      </c>
      <c r="M66" s="34" t="s">
        <v>54</v>
      </c>
      <c r="N66" s="44" t="s">
        <v>288</v>
      </c>
      <c r="O66" s="44"/>
      <c r="P66" s="34"/>
      <c r="Q66" s="45">
        <v>72700</v>
      </c>
      <c r="R66" s="34"/>
      <c r="S66" s="45"/>
      <c r="T66" s="46" t="s">
        <v>304</v>
      </c>
      <c r="U66" s="46" t="s">
        <v>369</v>
      </c>
      <c r="V66" s="46" t="s">
        <v>304</v>
      </c>
      <c r="W66" s="46" t="s">
        <v>369</v>
      </c>
      <c r="X66" s="34" t="s">
        <v>2</v>
      </c>
    </row>
    <row r="67" spans="1:24" ht="31.5" customHeight="1">
      <c r="A67" s="34">
        <v>3</v>
      </c>
      <c r="B67" s="34" t="s">
        <v>289</v>
      </c>
      <c r="C67" s="34" t="s">
        <v>290</v>
      </c>
      <c r="D67" s="43" t="s">
        <v>291</v>
      </c>
      <c r="E67" s="34" t="s">
        <v>292</v>
      </c>
      <c r="F67" s="34" t="s">
        <v>263</v>
      </c>
      <c r="G67" s="34" t="s">
        <v>2</v>
      </c>
      <c r="H67" s="44">
        <v>2009</v>
      </c>
      <c r="I67" s="34" t="s">
        <v>293</v>
      </c>
      <c r="J67" s="34" t="s">
        <v>2</v>
      </c>
      <c r="K67" s="34"/>
      <c r="L67" s="34">
        <v>1000</v>
      </c>
      <c r="M67" s="34" t="s">
        <v>54</v>
      </c>
      <c r="N67" s="44" t="s">
        <v>2</v>
      </c>
      <c r="O67" s="44"/>
      <c r="P67" s="34"/>
      <c r="Q67" s="45" t="s">
        <v>2</v>
      </c>
      <c r="R67" s="34"/>
      <c r="S67" s="45"/>
      <c r="T67" s="46" t="s">
        <v>370</v>
      </c>
      <c r="U67" s="46" t="s">
        <v>371</v>
      </c>
      <c r="V67" s="46" t="s">
        <v>370</v>
      </c>
      <c r="W67" s="46" t="s">
        <v>371</v>
      </c>
      <c r="X67" s="34" t="s">
        <v>2</v>
      </c>
    </row>
    <row r="68" spans="1:24" ht="31.5" customHeight="1">
      <c r="A68" s="34">
        <v>4</v>
      </c>
      <c r="B68" s="34" t="s">
        <v>229</v>
      </c>
      <c r="C68" s="34" t="s">
        <v>294</v>
      </c>
      <c r="D68" s="43" t="s">
        <v>295</v>
      </c>
      <c r="E68" s="34" t="s">
        <v>296</v>
      </c>
      <c r="F68" s="34" t="s">
        <v>159</v>
      </c>
      <c r="G68" s="34">
        <v>2464</v>
      </c>
      <c r="H68" s="44">
        <v>2008</v>
      </c>
      <c r="I68" s="34" t="s">
        <v>297</v>
      </c>
      <c r="J68" s="34">
        <v>3</v>
      </c>
      <c r="K68" s="34">
        <v>1173</v>
      </c>
      <c r="L68" s="34">
        <v>2985</v>
      </c>
      <c r="M68" s="34" t="s">
        <v>54</v>
      </c>
      <c r="N68" s="44">
        <v>305040</v>
      </c>
      <c r="O68" s="44"/>
      <c r="P68" s="34"/>
      <c r="Q68" s="45"/>
      <c r="R68" s="34"/>
      <c r="S68" s="45"/>
      <c r="T68" s="46" t="s">
        <v>372</v>
      </c>
      <c r="U68" s="46" t="s">
        <v>373</v>
      </c>
      <c r="V68" s="46" t="s">
        <v>2</v>
      </c>
      <c r="W68" s="46" t="s">
        <v>2</v>
      </c>
      <c r="X68" s="34" t="s">
        <v>70</v>
      </c>
    </row>
    <row r="69" spans="1:24" ht="31.5" customHeight="1">
      <c r="A69" s="34">
        <v>5</v>
      </c>
      <c r="B69" s="34" t="s">
        <v>298</v>
      </c>
      <c r="C69" s="34" t="s">
        <v>299</v>
      </c>
      <c r="D69" s="43" t="s">
        <v>300</v>
      </c>
      <c r="E69" s="34" t="s">
        <v>301</v>
      </c>
      <c r="F69" s="34" t="s">
        <v>159</v>
      </c>
      <c r="G69" s="34">
        <v>2198</v>
      </c>
      <c r="H69" s="44">
        <v>2011</v>
      </c>
      <c r="I69" s="34" t="s">
        <v>302</v>
      </c>
      <c r="J69" s="34">
        <v>7</v>
      </c>
      <c r="K69" s="34">
        <v>1347</v>
      </c>
      <c r="L69" s="34">
        <v>3500</v>
      </c>
      <c r="M69" s="34" t="s">
        <v>54</v>
      </c>
      <c r="N69" s="44">
        <v>124101</v>
      </c>
      <c r="O69" s="44">
        <v>127898</v>
      </c>
      <c r="P69" s="34"/>
      <c r="Q69" s="45">
        <v>38600</v>
      </c>
      <c r="R69" s="24" t="s">
        <v>303</v>
      </c>
      <c r="S69" s="45">
        <v>320.01</v>
      </c>
      <c r="T69" s="46" t="s">
        <v>374</v>
      </c>
      <c r="U69" s="46" t="s">
        <v>375</v>
      </c>
      <c r="V69" s="46" t="s">
        <v>374</v>
      </c>
      <c r="W69" s="46" t="s">
        <v>375</v>
      </c>
      <c r="X69" s="34" t="s">
        <v>70</v>
      </c>
    </row>
    <row r="70" spans="1:24" ht="31.5" customHeight="1">
      <c r="A70" s="34">
        <v>6</v>
      </c>
      <c r="B70" s="34" t="s">
        <v>305</v>
      </c>
      <c r="C70" s="34">
        <v>75</v>
      </c>
      <c r="D70" s="43" t="s">
        <v>306</v>
      </c>
      <c r="E70" s="34" t="s">
        <v>307</v>
      </c>
      <c r="F70" s="34" t="s">
        <v>263</v>
      </c>
      <c r="G70" s="34" t="s">
        <v>2</v>
      </c>
      <c r="H70" s="44">
        <v>1994</v>
      </c>
      <c r="I70" s="34" t="s">
        <v>308</v>
      </c>
      <c r="J70" s="34" t="s">
        <v>2</v>
      </c>
      <c r="K70" s="34">
        <v>5150</v>
      </c>
      <c r="L70" s="34">
        <v>7550</v>
      </c>
      <c r="M70" s="34" t="s">
        <v>54</v>
      </c>
      <c r="N70" s="44" t="s">
        <v>2</v>
      </c>
      <c r="O70" s="44"/>
      <c r="P70" s="34"/>
      <c r="Q70" s="45"/>
      <c r="R70" s="34"/>
      <c r="S70" s="45"/>
      <c r="T70" s="46" t="s">
        <v>340</v>
      </c>
      <c r="U70" s="46" t="s">
        <v>341</v>
      </c>
      <c r="V70" s="46" t="s">
        <v>2</v>
      </c>
      <c r="W70" s="46" t="s">
        <v>2</v>
      </c>
      <c r="X70" s="34" t="s">
        <v>2</v>
      </c>
    </row>
    <row r="71" spans="1:24" ht="31.5" customHeight="1">
      <c r="A71" s="34">
        <v>7</v>
      </c>
      <c r="B71" s="34" t="s">
        <v>309</v>
      </c>
      <c r="C71" s="34" t="s">
        <v>310</v>
      </c>
      <c r="D71" s="43" t="s">
        <v>311</v>
      </c>
      <c r="E71" s="34" t="s">
        <v>312</v>
      </c>
      <c r="F71" s="34" t="s">
        <v>263</v>
      </c>
      <c r="G71" s="34" t="s">
        <v>2</v>
      </c>
      <c r="H71" s="44">
        <v>1998</v>
      </c>
      <c r="I71" s="34" t="s">
        <v>313</v>
      </c>
      <c r="J71" s="34" t="s">
        <v>2</v>
      </c>
      <c r="K71" s="34">
        <v>1390</v>
      </c>
      <c r="L71" s="34">
        <v>2000</v>
      </c>
      <c r="M71" s="34" t="s">
        <v>54</v>
      </c>
      <c r="N71" s="44"/>
      <c r="O71" s="44"/>
      <c r="P71" s="34"/>
      <c r="Q71" s="45"/>
      <c r="R71" s="34"/>
      <c r="S71" s="45"/>
      <c r="T71" s="46" t="s">
        <v>346</v>
      </c>
      <c r="U71" s="46" t="s">
        <v>347</v>
      </c>
      <c r="V71" s="46" t="s">
        <v>2</v>
      </c>
      <c r="W71" s="46" t="s">
        <v>2</v>
      </c>
      <c r="X71" s="34" t="s">
        <v>2</v>
      </c>
    </row>
    <row r="72" spans="1:24" ht="31.5" customHeight="1">
      <c r="A72" s="34">
        <v>8</v>
      </c>
      <c r="B72" s="34" t="s">
        <v>314</v>
      </c>
      <c r="C72" s="34" t="s">
        <v>315</v>
      </c>
      <c r="D72" s="43" t="s">
        <v>316</v>
      </c>
      <c r="E72" s="34" t="s">
        <v>317</v>
      </c>
      <c r="F72" s="34" t="s">
        <v>63</v>
      </c>
      <c r="G72" s="34">
        <v>1598</v>
      </c>
      <c r="H72" s="44">
        <v>2017</v>
      </c>
      <c r="I72" s="34" t="s">
        <v>318</v>
      </c>
      <c r="J72" s="34">
        <v>5</v>
      </c>
      <c r="K72" s="34"/>
      <c r="L72" s="34">
        <v>2809</v>
      </c>
      <c r="M72" s="34" t="s">
        <v>54</v>
      </c>
      <c r="N72" s="44">
        <v>19690</v>
      </c>
      <c r="O72" s="44"/>
      <c r="P72" s="34"/>
      <c r="Q72" s="45">
        <v>39200</v>
      </c>
      <c r="R72" s="34"/>
      <c r="S72" s="45"/>
      <c r="T72" s="46" t="s">
        <v>376</v>
      </c>
      <c r="U72" s="46" t="s">
        <v>377</v>
      </c>
      <c r="V72" s="46" t="s">
        <v>376</v>
      </c>
      <c r="W72" s="46" t="s">
        <v>377</v>
      </c>
      <c r="X72" s="34" t="s">
        <v>57</v>
      </c>
    </row>
    <row r="73" spans="1:24" ht="31.5" customHeight="1">
      <c r="A73" s="34">
        <v>10</v>
      </c>
      <c r="B73" s="34" t="s">
        <v>319</v>
      </c>
      <c r="C73" s="34" t="s">
        <v>320</v>
      </c>
      <c r="D73" s="43" t="s">
        <v>321</v>
      </c>
      <c r="E73" s="34" t="s">
        <v>53</v>
      </c>
      <c r="F73" s="34" t="s">
        <v>322</v>
      </c>
      <c r="G73" s="34">
        <v>1600</v>
      </c>
      <c r="H73" s="44">
        <v>1990</v>
      </c>
      <c r="I73" s="34" t="s">
        <v>2</v>
      </c>
      <c r="J73" s="34">
        <v>2</v>
      </c>
      <c r="K73" s="34" t="s">
        <v>2</v>
      </c>
      <c r="L73" s="34" t="s">
        <v>2</v>
      </c>
      <c r="M73" s="34" t="s">
        <v>54</v>
      </c>
      <c r="N73" s="44"/>
      <c r="O73" s="44"/>
      <c r="P73" s="34"/>
      <c r="Q73" s="45"/>
      <c r="R73" s="34"/>
      <c r="S73" s="45"/>
      <c r="T73" s="46" t="s">
        <v>376</v>
      </c>
      <c r="U73" s="46" t="s">
        <v>377</v>
      </c>
      <c r="V73" s="46" t="s">
        <v>2</v>
      </c>
      <c r="W73" s="46" t="s">
        <v>2</v>
      </c>
      <c r="X73" s="34" t="s">
        <v>2</v>
      </c>
    </row>
    <row r="74" spans="1:24" ht="31.5" customHeight="1">
      <c r="A74" s="34">
        <v>11</v>
      </c>
      <c r="B74" s="34" t="s">
        <v>323</v>
      </c>
      <c r="C74" s="34" t="s">
        <v>324</v>
      </c>
      <c r="D74" s="43" t="s">
        <v>325</v>
      </c>
      <c r="E74" s="34" t="s">
        <v>53</v>
      </c>
      <c r="F74" s="34" t="s">
        <v>263</v>
      </c>
      <c r="G74" s="34" t="s">
        <v>2</v>
      </c>
      <c r="H74" s="44">
        <v>2014</v>
      </c>
      <c r="I74" s="34" t="s">
        <v>2</v>
      </c>
      <c r="J74" s="34" t="s">
        <v>2</v>
      </c>
      <c r="K74" s="34">
        <v>12660</v>
      </c>
      <c r="L74" s="34">
        <v>18000</v>
      </c>
      <c r="M74" s="34" t="s">
        <v>54</v>
      </c>
      <c r="N74" s="44" t="s">
        <v>2</v>
      </c>
      <c r="O74" s="44"/>
      <c r="P74" s="34"/>
      <c r="Q74" s="45"/>
      <c r="R74" s="34"/>
      <c r="S74" s="45"/>
      <c r="T74" s="46" t="s">
        <v>378</v>
      </c>
      <c r="U74" s="46" t="s">
        <v>379</v>
      </c>
      <c r="V74" s="46" t="s">
        <v>2</v>
      </c>
      <c r="W74" s="46" t="s">
        <v>2</v>
      </c>
      <c r="X74" s="34" t="s">
        <v>2</v>
      </c>
    </row>
    <row r="75" spans="1:24" ht="31.5" customHeight="1">
      <c r="A75" s="34">
        <v>12</v>
      </c>
      <c r="B75" s="34" t="s">
        <v>284</v>
      </c>
      <c r="C75" s="34" t="s">
        <v>326</v>
      </c>
      <c r="D75" s="43" t="s">
        <v>327</v>
      </c>
      <c r="E75" s="34" t="s">
        <v>328</v>
      </c>
      <c r="F75" s="34" t="s">
        <v>329</v>
      </c>
      <c r="G75" s="34" t="s">
        <v>2</v>
      </c>
      <c r="H75" s="44">
        <v>2018</v>
      </c>
      <c r="I75" s="34" t="s">
        <v>2</v>
      </c>
      <c r="J75" s="34" t="s">
        <v>2</v>
      </c>
      <c r="K75" s="34" t="s">
        <v>2</v>
      </c>
      <c r="L75" s="34" t="s">
        <v>2</v>
      </c>
      <c r="M75" s="34" t="s">
        <v>54</v>
      </c>
      <c r="N75" s="44" t="s">
        <v>2</v>
      </c>
      <c r="O75" s="44"/>
      <c r="P75" s="34"/>
      <c r="Q75" s="45"/>
      <c r="R75" s="34"/>
      <c r="S75" s="45"/>
      <c r="T75" s="46" t="s">
        <v>251</v>
      </c>
      <c r="U75" s="46" t="s">
        <v>380</v>
      </c>
      <c r="V75" s="46" t="s">
        <v>2</v>
      </c>
      <c r="W75" s="46" t="s">
        <v>2</v>
      </c>
      <c r="X75" s="34" t="s">
        <v>2</v>
      </c>
    </row>
    <row r="76" spans="1:25" ht="31.5" customHeight="1">
      <c r="A76" s="34">
        <v>13</v>
      </c>
      <c r="B76" s="24" t="s">
        <v>314</v>
      </c>
      <c r="C76" s="34" t="s">
        <v>315</v>
      </c>
      <c r="D76" s="43" t="s">
        <v>330</v>
      </c>
      <c r="E76" s="34" t="s">
        <v>331</v>
      </c>
      <c r="F76" s="34" t="s">
        <v>63</v>
      </c>
      <c r="G76" s="34">
        <v>1598</v>
      </c>
      <c r="H76" s="44">
        <v>2018</v>
      </c>
      <c r="I76" s="34"/>
      <c r="J76" s="34">
        <v>5</v>
      </c>
      <c r="K76" s="34"/>
      <c r="L76" s="34"/>
      <c r="M76" s="34"/>
      <c r="N76" s="44"/>
      <c r="O76" s="44"/>
      <c r="P76" s="34"/>
      <c r="Q76" s="45"/>
      <c r="R76" s="34"/>
      <c r="S76" s="45"/>
      <c r="T76" s="46" t="s">
        <v>381</v>
      </c>
      <c r="U76" s="46" t="s">
        <v>382</v>
      </c>
      <c r="V76" s="46" t="s">
        <v>2</v>
      </c>
      <c r="W76" s="46" t="s">
        <v>2</v>
      </c>
      <c r="X76" s="34" t="s">
        <v>70</v>
      </c>
      <c r="Y76" s="38" t="s">
        <v>383</v>
      </c>
    </row>
  </sheetData>
  <sheetProtection/>
  <mergeCells count="33">
    <mergeCell ref="J3:J5"/>
    <mergeCell ref="A3:A5"/>
    <mergeCell ref="H3:H5"/>
    <mergeCell ref="P3:P5"/>
    <mergeCell ref="C3:C5"/>
    <mergeCell ref="M3:M5"/>
    <mergeCell ref="Q3:Q5"/>
    <mergeCell ref="E3:E5"/>
    <mergeCell ref="N3:N5"/>
    <mergeCell ref="B3:B5"/>
    <mergeCell ref="I3:I5"/>
    <mergeCell ref="A6:X6"/>
    <mergeCell ref="F3:F5"/>
    <mergeCell ref="K3:K5"/>
    <mergeCell ref="V3:W4"/>
    <mergeCell ref="R3:S4"/>
    <mergeCell ref="Y8:Y9"/>
    <mergeCell ref="A10:X10"/>
    <mergeCell ref="A12:X12"/>
    <mergeCell ref="A37:X37"/>
    <mergeCell ref="A39:X39"/>
    <mergeCell ref="G3:G5"/>
    <mergeCell ref="T3:U4"/>
    <mergeCell ref="D3:D5"/>
    <mergeCell ref="X3:X5"/>
    <mergeCell ref="L3:L5"/>
    <mergeCell ref="A58:X58"/>
    <mergeCell ref="A64:X64"/>
    <mergeCell ref="A41:X41"/>
    <mergeCell ref="A43:X43"/>
    <mergeCell ref="A46:X46"/>
    <mergeCell ref="A52:X52"/>
    <mergeCell ref="A54:X5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0"/>
  <sheetViews>
    <sheetView zoomScaleSheetLayoutView="62" zoomScalePageLayoutView="0" workbookViewId="0" topLeftCell="A1">
      <pane ySplit="4" topLeftCell="A78" activePane="bottomLeft" state="frozen"/>
      <selection pane="topLeft" activeCell="A1" sqref="A1"/>
      <selection pane="bottomLeft" activeCell="E84" sqref="E84"/>
    </sheetView>
  </sheetViews>
  <sheetFormatPr defaultColWidth="9.140625" defaultRowHeight="12.75"/>
  <cols>
    <col min="1" max="1" width="4.28125" style="8" bestFit="1" customWidth="1"/>
    <col min="2" max="2" width="18.7109375" style="7" customWidth="1"/>
    <col min="3" max="3" width="19.140625" style="8" customWidth="1"/>
    <col min="4" max="4" width="23.57421875" style="265" customWidth="1"/>
    <col min="5" max="5" width="12.7109375" style="234" customWidth="1"/>
    <col min="6" max="6" width="14.7109375" style="8" customWidth="1"/>
    <col min="7" max="7" width="8.28125" style="8" customWidth="1"/>
    <col min="8" max="8" width="9.00390625" style="8" customWidth="1"/>
    <col min="9" max="10" width="15.7109375" style="8" customWidth="1"/>
    <col min="11" max="11" width="7.421875" style="8" customWidth="1"/>
    <col min="12" max="12" width="11.57421875" style="8" customWidth="1"/>
    <col min="13" max="13" width="15.140625" style="8" customWidth="1"/>
    <col min="14" max="14" width="15.57421875" style="8" customWidth="1"/>
    <col min="15" max="15" width="9.7109375" style="8" customWidth="1"/>
    <col min="16" max="16" width="27.421875" style="8" customWidth="1"/>
    <col min="17" max="17" width="16.28125" style="236" customWidth="1"/>
    <col min="18" max="18" width="14.7109375" style="8" customWidth="1"/>
    <col min="19" max="19" width="14.28125" style="8" customWidth="1"/>
    <col min="20" max="23" width="15.00390625" style="410" customWidth="1"/>
    <col min="24" max="26" width="8.00390625" style="234" customWidth="1"/>
    <col min="27" max="27" width="12.8515625" style="8" customWidth="1"/>
    <col min="28" max="16384" width="9.140625" style="8" customWidth="1"/>
  </cols>
  <sheetData>
    <row r="1" spans="1:10" ht="13.5" thickBot="1">
      <c r="A1" s="919" t="s">
        <v>86</v>
      </c>
      <c r="B1" s="919"/>
      <c r="C1" s="919"/>
      <c r="D1" s="919"/>
      <c r="E1" s="919"/>
      <c r="F1" s="919"/>
      <c r="I1" s="235"/>
      <c r="J1" s="235"/>
    </row>
    <row r="2" spans="1:28" ht="12.75">
      <c r="A2" s="920" t="s">
        <v>17</v>
      </c>
      <c r="B2" s="813" t="s">
        <v>18</v>
      </c>
      <c r="C2" s="813" t="s">
        <v>19</v>
      </c>
      <c r="D2" s="813" t="s">
        <v>150</v>
      </c>
      <c r="E2" s="923" t="s">
        <v>148</v>
      </c>
      <c r="F2" s="813" t="s">
        <v>641</v>
      </c>
      <c r="G2" s="813" t="s">
        <v>45</v>
      </c>
      <c r="H2" s="925" t="s">
        <v>20</v>
      </c>
      <c r="I2" s="813" t="s">
        <v>8</v>
      </c>
      <c r="J2" s="813" t="s">
        <v>642</v>
      </c>
      <c r="K2" s="813" t="s">
        <v>9</v>
      </c>
      <c r="L2" s="813" t="s">
        <v>10</v>
      </c>
      <c r="M2" s="813" t="s">
        <v>46</v>
      </c>
      <c r="N2" s="813" t="s">
        <v>47</v>
      </c>
      <c r="O2" s="813" t="s">
        <v>14</v>
      </c>
      <c r="P2" s="813" t="s">
        <v>11</v>
      </c>
      <c r="Q2" s="929" t="s">
        <v>643</v>
      </c>
      <c r="R2" s="813" t="s">
        <v>23</v>
      </c>
      <c r="S2" s="813"/>
      <c r="T2" s="813" t="s">
        <v>48</v>
      </c>
      <c r="U2" s="813"/>
      <c r="V2" s="813" t="s">
        <v>49</v>
      </c>
      <c r="W2" s="813"/>
      <c r="X2" s="813" t="s">
        <v>644</v>
      </c>
      <c r="Y2" s="927" t="s">
        <v>645</v>
      </c>
      <c r="Z2" s="927" t="s">
        <v>646</v>
      </c>
      <c r="AA2" s="927" t="s">
        <v>647</v>
      </c>
      <c r="AB2" s="931" t="s">
        <v>648</v>
      </c>
    </row>
    <row r="3" spans="1:28" ht="12.75">
      <c r="A3" s="921"/>
      <c r="B3" s="922"/>
      <c r="C3" s="922"/>
      <c r="D3" s="922"/>
      <c r="E3" s="924"/>
      <c r="F3" s="922"/>
      <c r="G3" s="922"/>
      <c r="H3" s="926"/>
      <c r="I3" s="922"/>
      <c r="J3" s="922"/>
      <c r="K3" s="922"/>
      <c r="L3" s="922"/>
      <c r="M3" s="922"/>
      <c r="N3" s="922"/>
      <c r="O3" s="922"/>
      <c r="P3" s="922"/>
      <c r="Q3" s="930"/>
      <c r="R3" s="922"/>
      <c r="S3" s="922"/>
      <c r="T3" s="922"/>
      <c r="U3" s="922"/>
      <c r="V3" s="922"/>
      <c r="W3" s="922"/>
      <c r="X3" s="922"/>
      <c r="Y3" s="928"/>
      <c r="Z3" s="928"/>
      <c r="AA3" s="928"/>
      <c r="AB3" s="932"/>
    </row>
    <row r="4" spans="1:28" ht="21" customHeight="1">
      <c r="A4" s="921"/>
      <c r="B4" s="922"/>
      <c r="C4" s="922"/>
      <c r="D4" s="922"/>
      <c r="E4" s="924"/>
      <c r="F4" s="922"/>
      <c r="G4" s="922"/>
      <c r="H4" s="926"/>
      <c r="I4" s="922"/>
      <c r="J4" s="922"/>
      <c r="K4" s="922"/>
      <c r="L4" s="922"/>
      <c r="M4" s="922"/>
      <c r="N4" s="922"/>
      <c r="O4" s="922"/>
      <c r="P4" s="922"/>
      <c r="Q4" s="930"/>
      <c r="R4" s="777" t="s">
        <v>12</v>
      </c>
      <c r="S4" s="777" t="s">
        <v>13</v>
      </c>
      <c r="T4" s="777" t="s">
        <v>21</v>
      </c>
      <c r="U4" s="777" t="s">
        <v>22</v>
      </c>
      <c r="V4" s="777" t="s">
        <v>21</v>
      </c>
      <c r="W4" s="777" t="s">
        <v>22</v>
      </c>
      <c r="X4" s="922"/>
      <c r="Y4" s="928"/>
      <c r="Z4" s="928"/>
      <c r="AA4" s="928"/>
      <c r="AB4" s="932"/>
    </row>
    <row r="5" spans="1:28" ht="12.75">
      <c r="A5" s="933" t="s">
        <v>637</v>
      </c>
      <c r="B5" s="934"/>
      <c r="C5" s="934"/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  <c r="S5" s="934"/>
      <c r="T5" s="934"/>
      <c r="U5" s="934"/>
      <c r="V5" s="934"/>
      <c r="W5" s="934"/>
      <c r="X5" s="934"/>
      <c r="Y5" s="934"/>
      <c r="Z5" s="934"/>
      <c r="AA5" s="934"/>
      <c r="AB5" s="935"/>
    </row>
    <row r="6" spans="1:28" ht="12.75">
      <c r="A6" s="238">
        <v>1</v>
      </c>
      <c r="B6" s="707" t="s">
        <v>236</v>
      </c>
      <c r="C6" s="708" t="s">
        <v>243</v>
      </c>
      <c r="D6" s="708" t="s">
        <v>244</v>
      </c>
      <c r="E6" s="332" t="s">
        <v>245</v>
      </c>
      <c r="F6" s="708" t="s">
        <v>63</v>
      </c>
      <c r="G6" s="243">
        <v>1968</v>
      </c>
      <c r="H6" s="709">
        <v>2015</v>
      </c>
      <c r="I6" s="709" t="s">
        <v>248</v>
      </c>
      <c r="J6" s="710">
        <v>45772</v>
      </c>
      <c r="K6" s="709">
        <v>5</v>
      </c>
      <c r="L6" s="711" t="s">
        <v>634</v>
      </c>
      <c r="M6" s="709">
        <v>3920</v>
      </c>
      <c r="N6" s="709" t="s">
        <v>58</v>
      </c>
      <c r="O6" s="712">
        <v>194901</v>
      </c>
      <c r="P6" s="709" t="s">
        <v>649</v>
      </c>
      <c r="Q6" s="715">
        <f>48600+S6</f>
        <v>54950</v>
      </c>
      <c r="R6" s="438" t="s">
        <v>650</v>
      </c>
      <c r="S6" s="706">
        <v>6350</v>
      </c>
      <c r="T6" s="668" t="s">
        <v>2144</v>
      </c>
      <c r="U6" s="669" t="s">
        <v>2150</v>
      </c>
      <c r="V6" s="670" t="s">
        <v>2144</v>
      </c>
      <c r="W6" s="670" t="s">
        <v>2150</v>
      </c>
      <c r="X6" s="666" t="s">
        <v>2</v>
      </c>
      <c r="Y6" s="670" t="s">
        <v>2</v>
      </c>
      <c r="Z6" s="670" t="s">
        <v>2</v>
      </c>
      <c r="AA6" s="670" t="s">
        <v>651</v>
      </c>
      <c r="AB6" s="671" t="s">
        <v>652</v>
      </c>
    </row>
    <row r="7" spans="1:28" ht="26.25">
      <c r="A7" s="238">
        <v>2</v>
      </c>
      <c r="B7" s="239" t="s">
        <v>209</v>
      </c>
      <c r="C7" s="240" t="s">
        <v>210</v>
      </c>
      <c r="D7" s="240" t="s">
        <v>211</v>
      </c>
      <c r="E7" s="332" t="s">
        <v>212</v>
      </c>
      <c r="F7" s="240" t="s">
        <v>55</v>
      </c>
      <c r="G7" s="244"/>
      <c r="H7" s="245">
        <v>2002</v>
      </c>
      <c r="I7" s="245" t="s">
        <v>225</v>
      </c>
      <c r="J7" s="399" t="s">
        <v>630</v>
      </c>
      <c r="K7" s="245" t="s">
        <v>630</v>
      </c>
      <c r="L7" s="246">
        <v>570</v>
      </c>
      <c r="M7" s="245">
        <v>750</v>
      </c>
      <c r="N7" s="245" t="s">
        <v>58</v>
      </c>
      <c r="O7" s="241"/>
      <c r="P7" s="245" t="s">
        <v>630</v>
      </c>
      <c r="Q7" s="334"/>
      <c r="R7" s="284"/>
      <c r="S7" s="284"/>
      <c r="T7" s="668" t="s">
        <v>2145</v>
      </c>
      <c r="U7" s="669" t="s">
        <v>2151</v>
      </c>
      <c r="V7" s="670" t="s">
        <v>652</v>
      </c>
      <c r="W7" s="670" t="s">
        <v>652</v>
      </c>
      <c r="X7" s="666" t="s">
        <v>2</v>
      </c>
      <c r="Y7" s="243" t="s">
        <v>652</v>
      </c>
      <c r="Z7" s="243" t="s">
        <v>652</v>
      </c>
      <c r="AA7" s="243" t="s">
        <v>652</v>
      </c>
      <c r="AB7" s="671" t="s">
        <v>652</v>
      </c>
    </row>
    <row r="8" spans="1:28" ht="26.25">
      <c r="A8" s="238">
        <v>3</v>
      </c>
      <c r="B8" s="239" t="s">
        <v>209</v>
      </c>
      <c r="C8" s="240" t="s">
        <v>210</v>
      </c>
      <c r="D8" s="240" t="s">
        <v>213</v>
      </c>
      <c r="E8" s="332" t="s">
        <v>214</v>
      </c>
      <c r="F8" s="240" t="s">
        <v>55</v>
      </c>
      <c r="G8" s="244"/>
      <c r="H8" s="245">
        <v>2002</v>
      </c>
      <c r="I8" s="245" t="s">
        <v>225</v>
      </c>
      <c r="J8" s="400" t="s">
        <v>630</v>
      </c>
      <c r="K8" s="245" t="s">
        <v>630</v>
      </c>
      <c r="L8" s="246">
        <v>570</v>
      </c>
      <c r="M8" s="245">
        <v>750</v>
      </c>
      <c r="N8" s="245" t="s">
        <v>58</v>
      </c>
      <c r="O8" s="244"/>
      <c r="P8" s="245" t="s">
        <v>630</v>
      </c>
      <c r="Q8" s="334"/>
      <c r="R8" s="284"/>
      <c r="S8" s="284"/>
      <c r="T8" s="672" t="s">
        <v>2145</v>
      </c>
      <c r="U8" s="672" t="s">
        <v>2151</v>
      </c>
      <c r="V8" s="670" t="s">
        <v>652</v>
      </c>
      <c r="W8" s="670" t="s">
        <v>652</v>
      </c>
      <c r="X8" s="666" t="s">
        <v>2</v>
      </c>
      <c r="Y8" s="243" t="s">
        <v>652</v>
      </c>
      <c r="Z8" s="243" t="s">
        <v>652</v>
      </c>
      <c r="AA8" s="243" t="s">
        <v>652</v>
      </c>
      <c r="AB8" s="671" t="s">
        <v>652</v>
      </c>
    </row>
    <row r="9" spans="1:28" ht="26.25">
      <c r="A9" s="238">
        <v>4</v>
      </c>
      <c r="B9" s="239" t="s">
        <v>209</v>
      </c>
      <c r="C9" s="240" t="s">
        <v>210</v>
      </c>
      <c r="D9" s="240" t="s">
        <v>215</v>
      </c>
      <c r="E9" s="332" t="s">
        <v>216</v>
      </c>
      <c r="F9" s="240" t="s">
        <v>55</v>
      </c>
      <c r="G9" s="244"/>
      <c r="H9" s="245">
        <v>2003</v>
      </c>
      <c r="I9" s="245" t="s">
        <v>226</v>
      </c>
      <c r="J9" s="400" t="s">
        <v>630</v>
      </c>
      <c r="K9" s="245" t="s">
        <v>630</v>
      </c>
      <c r="L9" s="246">
        <v>543</v>
      </c>
      <c r="M9" s="245">
        <v>750</v>
      </c>
      <c r="N9" s="245" t="s">
        <v>58</v>
      </c>
      <c r="O9" s="244"/>
      <c r="P9" s="245" t="s">
        <v>630</v>
      </c>
      <c r="Q9" s="334"/>
      <c r="R9" s="284"/>
      <c r="S9" s="284"/>
      <c r="T9" s="673" t="s">
        <v>2146</v>
      </c>
      <c r="U9" s="673" t="s">
        <v>2152</v>
      </c>
      <c r="V9" s="670" t="s">
        <v>652</v>
      </c>
      <c r="W9" s="670" t="s">
        <v>652</v>
      </c>
      <c r="X9" s="666" t="s">
        <v>2</v>
      </c>
      <c r="Y9" s="243" t="s">
        <v>652</v>
      </c>
      <c r="Z9" s="243" t="s">
        <v>652</v>
      </c>
      <c r="AA9" s="243" t="s">
        <v>652</v>
      </c>
      <c r="AB9" s="671" t="s">
        <v>652</v>
      </c>
    </row>
    <row r="10" spans="1:28" ht="26.25">
      <c r="A10" s="238">
        <v>5</v>
      </c>
      <c r="B10" s="14" t="s">
        <v>217</v>
      </c>
      <c r="C10" s="4" t="s">
        <v>218</v>
      </c>
      <c r="D10" s="4" t="s">
        <v>219</v>
      </c>
      <c r="E10" s="776" t="s">
        <v>220</v>
      </c>
      <c r="F10" s="4" t="s">
        <v>55</v>
      </c>
      <c r="G10" s="244"/>
      <c r="H10" s="245">
        <v>2008</v>
      </c>
      <c r="I10" s="245" t="s">
        <v>227</v>
      </c>
      <c r="J10" s="400" t="s">
        <v>630</v>
      </c>
      <c r="K10" s="245" t="s">
        <v>630</v>
      </c>
      <c r="L10" s="246">
        <v>445</v>
      </c>
      <c r="M10" s="245">
        <v>750</v>
      </c>
      <c r="N10" s="245" t="s">
        <v>58</v>
      </c>
      <c r="O10" s="244"/>
      <c r="P10" s="245" t="s">
        <v>630</v>
      </c>
      <c r="Q10" s="335"/>
      <c r="R10" s="336"/>
      <c r="S10" s="337"/>
      <c r="T10" s="672" t="s">
        <v>2147</v>
      </c>
      <c r="U10" s="672" t="s">
        <v>2153</v>
      </c>
      <c r="V10" s="672" t="s">
        <v>652</v>
      </c>
      <c r="W10" s="672" t="s">
        <v>652</v>
      </c>
      <c r="X10" s="666" t="s">
        <v>2</v>
      </c>
      <c r="Y10" s="243" t="s">
        <v>652</v>
      </c>
      <c r="Z10" s="5" t="s">
        <v>652</v>
      </c>
      <c r="AA10" s="243" t="s">
        <v>652</v>
      </c>
      <c r="AB10" s="671" t="s">
        <v>652</v>
      </c>
    </row>
    <row r="11" spans="1:28" ht="26.25">
      <c r="A11" s="238">
        <v>6</v>
      </c>
      <c r="B11" s="14" t="s">
        <v>217</v>
      </c>
      <c r="C11" s="4" t="s">
        <v>221</v>
      </c>
      <c r="D11" s="4" t="s">
        <v>222</v>
      </c>
      <c r="E11" s="776" t="s">
        <v>223</v>
      </c>
      <c r="F11" s="4" t="s">
        <v>224</v>
      </c>
      <c r="G11" s="4"/>
      <c r="H11" s="4">
        <v>2013</v>
      </c>
      <c r="I11" s="4" t="s">
        <v>228</v>
      </c>
      <c r="J11" s="401">
        <v>45625</v>
      </c>
      <c r="K11" s="4" t="s">
        <v>630</v>
      </c>
      <c r="L11" s="4">
        <v>1350</v>
      </c>
      <c r="M11" s="4">
        <v>2000</v>
      </c>
      <c r="N11" s="4" t="s">
        <v>58</v>
      </c>
      <c r="O11" s="244"/>
      <c r="P11" s="4" t="s">
        <v>630</v>
      </c>
      <c r="Q11" s="115"/>
      <c r="R11" s="338"/>
      <c r="S11" s="339"/>
      <c r="T11" s="674" t="s">
        <v>2148</v>
      </c>
      <c r="U11" s="674" t="s">
        <v>2154</v>
      </c>
      <c r="V11" s="674" t="s">
        <v>2148</v>
      </c>
      <c r="W11" s="674" t="s">
        <v>2154</v>
      </c>
      <c r="X11" s="666" t="s">
        <v>2</v>
      </c>
      <c r="Y11" s="5" t="s">
        <v>652</v>
      </c>
      <c r="Z11" s="5" t="s">
        <v>652</v>
      </c>
      <c r="AA11" s="5" t="s">
        <v>652</v>
      </c>
      <c r="AB11" s="671" t="s">
        <v>652</v>
      </c>
    </row>
    <row r="12" spans="1:28" ht="26.25">
      <c r="A12" s="238">
        <v>7</v>
      </c>
      <c r="B12" s="14" t="s">
        <v>653</v>
      </c>
      <c r="C12" s="4" t="s">
        <v>654</v>
      </c>
      <c r="D12" s="4" t="s">
        <v>655</v>
      </c>
      <c r="E12" s="776" t="s">
        <v>656</v>
      </c>
      <c r="F12" s="4" t="s">
        <v>63</v>
      </c>
      <c r="G12" s="244">
        <v>2487</v>
      </c>
      <c r="H12" s="245">
        <v>2021</v>
      </c>
      <c r="I12" s="247">
        <v>44602</v>
      </c>
      <c r="J12" s="398">
        <v>45697</v>
      </c>
      <c r="K12" s="245">
        <v>5</v>
      </c>
      <c r="L12" s="246" t="s">
        <v>634</v>
      </c>
      <c r="M12" s="245">
        <v>2100</v>
      </c>
      <c r="N12" s="245" t="s">
        <v>58</v>
      </c>
      <c r="O12" s="333">
        <v>41361</v>
      </c>
      <c r="P12" s="245" t="s">
        <v>649</v>
      </c>
      <c r="Q12" s="714">
        <v>144500</v>
      </c>
      <c r="R12" s="336"/>
      <c r="S12" s="337"/>
      <c r="T12" s="672" t="s">
        <v>2149</v>
      </c>
      <c r="U12" s="672" t="s">
        <v>2155</v>
      </c>
      <c r="V12" s="672" t="s">
        <v>2149</v>
      </c>
      <c r="W12" s="672" t="s">
        <v>2155</v>
      </c>
      <c r="X12" s="666" t="s">
        <v>2</v>
      </c>
      <c r="Y12" s="670" t="s">
        <v>2</v>
      </c>
      <c r="Z12" s="666" t="s">
        <v>2</v>
      </c>
      <c r="AA12" s="670" t="s">
        <v>651</v>
      </c>
      <c r="AB12" s="671" t="s">
        <v>652</v>
      </c>
    </row>
    <row r="13" spans="1:28" ht="26.25">
      <c r="A13" s="238">
        <v>8</v>
      </c>
      <c r="B13" s="14" t="s">
        <v>653</v>
      </c>
      <c r="C13" s="4" t="s">
        <v>654</v>
      </c>
      <c r="D13" s="4" t="s">
        <v>657</v>
      </c>
      <c r="E13" s="776" t="s">
        <v>658</v>
      </c>
      <c r="F13" s="4" t="s">
        <v>63</v>
      </c>
      <c r="G13" s="244">
        <v>2487</v>
      </c>
      <c r="H13" s="245">
        <v>2021</v>
      </c>
      <c r="I13" s="247">
        <v>44602</v>
      </c>
      <c r="J13" s="398">
        <v>45697</v>
      </c>
      <c r="K13" s="245">
        <v>5</v>
      </c>
      <c r="L13" s="246" t="s">
        <v>634</v>
      </c>
      <c r="M13" s="245">
        <v>2100</v>
      </c>
      <c r="N13" s="245" t="s">
        <v>58</v>
      </c>
      <c r="O13" s="333">
        <v>47300</v>
      </c>
      <c r="P13" s="245" t="s">
        <v>649</v>
      </c>
      <c r="Q13" s="714">
        <v>143000</v>
      </c>
      <c r="R13" s="336"/>
      <c r="S13" s="337"/>
      <c r="T13" s="672" t="s">
        <v>2149</v>
      </c>
      <c r="U13" s="672" t="s">
        <v>2155</v>
      </c>
      <c r="V13" s="672" t="s">
        <v>2149</v>
      </c>
      <c r="W13" s="672" t="s">
        <v>2155</v>
      </c>
      <c r="X13" s="666" t="s">
        <v>2</v>
      </c>
      <c r="Y13" s="670" t="s">
        <v>2</v>
      </c>
      <c r="Z13" s="666" t="s">
        <v>2</v>
      </c>
      <c r="AA13" s="670" t="s">
        <v>651</v>
      </c>
      <c r="AB13" s="671" t="s">
        <v>652</v>
      </c>
    </row>
    <row r="14" spans="1:28" ht="12.75">
      <c r="A14" s="933" t="s">
        <v>56</v>
      </c>
      <c r="B14" s="934"/>
      <c r="C14" s="934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4"/>
      <c r="O14" s="934"/>
      <c r="P14" s="934"/>
      <c r="Q14" s="934"/>
      <c r="R14" s="934"/>
      <c r="S14" s="934"/>
      <c r="T14" s="934"/>
      <c r="U14" s="934"/>
      <c r="V14" s="934"/>
      <c r="W14" s="934"/>
      <c r="X14" s="934"/>
      <c r="Y14" s="934"/>
      <c r="Z14" s="934"/>
      <c r="AA14" s="934"/>
      <c r="AB14" s="935"/>
    </row>
    <row r="15" spans="1:28" ht="26.25">
      <c r="A15" s="238">
        <v>1</v>
      </c>
      <c r="B15" s="14" t="s">
        <v>151</v>
      </c>
      <c r="C15" s="4" t="s">
        <v>152</v>
      </c>
      <c r="D15" s="4" t="s">
        <v>153</v>
      </c>
      <c r="E15" s="776" t="s">
        <v>154</v>
      </c>
      <c r="F15" s="4" t="s">
        <v>63</v>
      </c>
      <c r="G15" s="61" t="s">
        <v>160</v>
      </c>
      <c r="H15" s="61">
        <v>2006</v>
      </c>
      <c r="I15" s="61" t="s">
        <v>161</v>
      </c>
      <c r="J15" s="61" t="s">
        <v>2204</v>
      </c>
      <c r="K15" s="61">
        <v>9</v>
      </c>
      <c r="L15" s="248" t="s">
        <v>164</v>
      </c>
      <c r="M15" s="61">
        <v>2940</v>
      </c>
      <c r="N15" s="61" t="s">
        <v>54</v>
      </c>
      <c r="O15" s="403">
        <v>343430</v>
      </c>
      <c r="P15" s="61" t="s">
        <v>166</v>
      </c>
      <c r="Q15" s="714">
        <v>23400</v>
      </c>
      <c r="R15" s="338"/>
      <c r="S15" s="338"/>
      <c r="T15" s="676" t="s">
        <v>2156</v>
      </c>
      <c r="U15" s="676" t="s">
        <v>2160</v>
      </c>
      <c r="V15" s="676" t="s">
        <v>2156</v>
      </c>
      <c r="W15" s="676" t="s">
        <v>2160</v>
      </c>
      <c r="X15" s="666" t="s">
        <v>2</v>
      </c>
      <c r="Y15" s="666" t="s">
        <v>2</v>
      </c>
      <c r="Z15" s="666" t="s">
        <v>2</v>
      </c>
      <c r="AA15" s="666" t="s">
        <v>651</v>
      </c>
      <c r="AB15" s="675" t="s">
        <v>652</v>
      </c>
    </row>
    <row r="16" spans="1:28" ht="26.25">
      <c r="A16" s="238">
        <v>2</v>
      </c>
      <c r="B16" s="14" t="s">
        <v>155</v>
      </c>
      <c r="C16" s="4" t="s">
        <v>156</v>
      </c>
      <c r="D16" s="4" t="s">
        <v>157</v>
      </c>
      <c r="E16" s="776" t="s">
        <v>158</v>
      </c>
      <c r="F16" s="4" t="s">
        <v>159</v>
      </c>
      <c r="G16" s="4" t="s">
        <v>162</v>
      </c>
      <c r="H16" s="4">
        <v>2012</v>
      </c>
      <c r="I16" s="4" t="s">
        <v>163</v>
      </c>
      <c r="J16" s="252">
        <v>45857</v>
      </c>
      <c r="K16" s="4">
        <v>3</v>
      </c>
      <c r="L16" s="249" t="s">
        <v>165</v>
      </c>
      <c r="M16" s="4">
        <v>2661</v>
      </c>
      <c r="N16" s="4" t="s">
        <v>54</v>
      </c>
      <c r="O16" s="402">
        <v>220480</v>
      </c>
      <c r="P16" s="4" t="s">
        <v>167</v>
      </c>
      <c r="Q16" s="339"/>
      <c r="R16" s="338"/>
      <c r="S16" s="338"/>
      <c r="T16" s="237" t="s">
        <v>2157</v>
      </c>
      <c r="U16" s="237" t="s">
        <v>2161</v>
      </c>
      <c r="V16" s="237" t="s">
        <v>652</v>
      </c>
      <c r="W16" s="237" t="s">
        <v>652</v>
      </c>
      <c r="X16" s="666" t="s">
        <v>2</v>
      </c>
      <c r="Y16" s="666" t="s">
        <v>2</v>
      </c>
      <c r="Z16" s="4" t="s">
        <v>652</v>
      </c>
      <c r="AA16" s="4" t="s">
        <v>652</v>
      </c>
      <c r="AB16" s="675" t="s">
        <v>652</v>
      </c>
    </row>
    <row r="17" spans="1:28" ht="26.25">
      <c r="A17" s="238">
        <v>3</v>
      </c>
      <c r="B17" s="14" t="s">
        <v>309</v>
      </c>
      <c r="C17" s="4" t="s">
        <v>659</v>
      </c>
      <c r="D17" s="4" t="s">
        <v>660</v>
      </c>
      <c r="E17" s="776" t="s">
        <v>115</v>
      </c>
      <c r="F17" s="4" t="s">
        <v>661</v>
      </c>
      <c r="G17" s="4"/>
      <c r="H17" s="4">
        <v>1996</v>
      </c>
      <c r="I17" s="4" t="s">
        <v>662</v>
      </c>
      <c r="J17" s="4" t="s">
        <v>663</v>
      </c>
      <c r="K17" s="4"/>
      <c r="L17" s="249" t="s">
        <v>664</v>
      </c>
      <c r="M17" s="4"/>
      <c r="N17" s="4"/>
      <c r="O17" s="306"/>
      <c r="P17" s="4"/>
      <c r="Q17" s="253"/>
      <c r="R17" s="338"/>
      <c r="S17" s="338"/>
      <c r="T17" s="237" t="s">
        <v>2158</v>
      </c>
      <c r="U17" s="237" t="s">
        <v>2162</v>
      </c>
      <c r="V17" s="237" t="s">
        <v>652</v>
      </c>
      <c r="W17" s="237" t="s">
        <v>652</v>
      </c>
      <c r="X17" s="666" t="s">
        <v>2</v>
      </c>
      <c r="Y17" s="4" t="s">
        <v>652</v>
      </c>
      <c r="Z17" s="4" t="s">
        <v>652</v>
      </c>
      <c r="AA17" s="4" t="s">
        <v>652</v>
      </c>
      <c r="AB17" s="675" t="s">
        <v>652</v>
      </c>
    </row>
    <row r="18" spans="1:28" ht="48" customHeight="1">
      <c r="A18" s="238">
        <v>4</v>
      </c>
      <c r="B18" s="14" t="s">
        <v>665</v>
      </c>
      <c r="C18" s="4" t="s">
        <v>666</v>
      </c>
      <c r="D18" s="4" t="s">
        <v>667</v>
      </c>
      <c r="E18" s="776" t="s">
        <v>668</v>
      </c>
      <c r="F18" s="4" t="s">
        <v>63</v>
      </c>
      <c r="G18" s="4" t="s">
        <v>669</v>
      </c>
      <c r="H18" s="4">
        <v>2020</v>
      </c>
      <c r="I18" s="4" t="s">
        <v>670</v>
      </c>
      <c r="J18" s="252">
        <v>45654</v>
      </c>
      <c r="K18" s="4">
        <v>9</v>
      </c>
      <c r="L18" s="249" t="s">
        <v>671</v>
      </c>
      <c r="M18" s="4">
        <v>3190</v>
      </c>
      <c r="N18" s="4" t="s">
        <v>54</v>
      </c>
      <c r="O18" s="402">
        <v>23740</v>
      </c>
      <c r="P18" s="4" t="s">
        <v>672</v>
      </c>
      <c r="Q18" s="714">
        <v>126700</v>
      </c>
      <c r="R18" s="338"/>
      <c r="S18" s="338"/>
      <c r="T18" s="237" t="s">
        <v>2159</v>
      </c>
      <c r="U18" s="237" t="s">
        <v>2163</v>
      </c>
      <c r="V18" s="237" t="s">
        <v>2159</v>
      </c>
      <c r="W18" s="237" t="s">
        <v>2163</v>
      </c>
      <c r="X18" s="666" t="s">
        <v>2</v>
      </c>
      <c r="Y18" s="666" t="s">
        <v>2</v>
      </c>
      <c r="Z18" s="666" t="s">
        <v>2</v>
      </c>
      <c r="AA18" s="4" t="s">
        <v>652</v>
      </c>
      <c r="AB18" s="675" t="s">
        <v>652</v>
      </c>
    </row>
    <row r="19" spans="1:28" ht="12.75">
      <c r="A19" s="933" t="s">
        <v>68</v>
      </c>
      <c r="B19" s="934"/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4"/>
      <c r="W19" s="934"/>
      <c r="X19" s="934"/>
      <c r="Y19" s="934"/>
      <c r="Z19" s="934"/>
      <c r="AA19" s="934"/>
      <c r="AB19" s="935"/>
    </row>
    <row r="20" spans="1:28" ht="20.25" customHeight="1">
      <c r="A20" s="238">
        <v>1</v>
      </c>
      <c r="B20" s="14" t="s">
        <v>190</v>
      </c>
      <c r="C20" s="4" t="s">
        <v>169</v>
      </c>
      <c r="D20" s="4" t="s">
        <v>170</v>
      </c>
      <c r="E20" s="776" t="s">
        <v>673</v>
      </c>
      <c r="F20" s="4"/>
      <c r="G20" s="61">
        <v>1870</v>
      </c>
      <c r="H20" s="61">
        <v>2005</v>
      </c>
      <c r="I20" s="250">
        <v>38426</v>
      </c>
      <c r="J20" s="251" t="s">
        <v>2170</v>
      </c>
      <c r="K20" s="61">
        <v>9</v>
      </c>
      <c r="L20" s="248">
        <v>1044</v>
      </c>
      <c r="M20" s="61">
        <v>2760</v>
      </c>
      <c r="N20" s="61" t="s">
        <v>58</v>
      </c>
      <c r="O20" s="305">
        <v>207860</v>
      </c>
      <c r="P20" s="61" t="s">
        <v>674</v>
      </c>
      <c r="Q20" s="714">
        <v>17700</v>
      </c>
      <c r="R20" s="5"/>
      <c r="S20" s="5"/>
      <c r="T20" s="674" t="s">
        <v>2164</v>
      </c>
      <c r="U20" s="674" t="s">
        <v>2166</v>
      </c>
      <c r="V20" s="674" t="s">
        <v>2164</v>
      </c>
      <c r="W20" s="674" t="s">
        <v>2166</v>
      </c>
      <c r="X20" s="666" t="s">
        <v>2</v>
      </c>
      <c r="Y20" s="666" t="s">
        <v>2</v>
      </c>
      <c r="Z20" s="666" t="s">
        <v>2</v>
      </c>
      <c r="AA20" s="666" t="s">
        <v>676</v>
      </c>
      <c r="AB20" s="677" t="s">
        <v>652</v>
      </c>
    </row>
    <row r="21" spans="1:28" ht="20.25" customHeight="1">
      <c r="A21" s="238">
        <v>2</v>
      </c>
      <c r="B21" s="14" t="s">
        <v>190</v>
      </c>
      <c r="C21" s="4" t="s">
        <v>169</v>
      </c>
      <c r="D21" s="4" t="s">
        <v>677</v>
      </c>
      <c r="E21" s="776" t="s">
        <v>678</v>
      </c>
      <c r="F21" s="4"/>
      <c r="G21" s="4">
        <v>1997</v>
      </c>
      <c r="H21" s="4">
        <v>2019</v>
      </c>
      <c r="I21" s="252">
        <v>43788</v>
      </c>
      <c r="J21" s="252">
        <v>45976</v>
      </c>
      <c r="K21" s="4">
        <v>9</v>
      </c>
      <c r="L21" s="249">
        <v>966</v>
      </c>
      <c r="M21" s="4">
        <v>3070</v>
      </c>
      <c r="N21" s="4" t="s">
        <v>58</v>
      </c>
      <c r="O21" s="306">
        <v>27212</v>
      </c>
      <c r="P21" s="4" t="s">
        <v>674</v>
      </c>
      <c r="Q21" s="714">
        <v>79100</v>
      </c>
      <c r="R21" s="5"/>
      <c r="S21" s="5"/>
      <c r="T21" s="674" t="s">
        <v>2165</v>
      </c>
      <c r="U21" s="674" t="s">
        <v>2167</v>
      </c>
      <c r="V21" s="674" t="s">
        <v>2165</v>
      </c>
      <c r="W21" s="674" t="s">
        <v>2167</v>
      </c>
      <c r="X21" s="666" t="s">
        <v>2</v>
      </c>
      <c r="Y21" s="666" t="s">
        <v>2</v>
      </c>
      <c r="Z21" s="666" t="s">
        <v>2</v>
      </c>
      <c r="AA21" s="666" t="s">
        <v>676</v>
      </c>
      <c r="AB21" s="677" t="s">
        <v>652</v>
      </c>
    </row>
    <row r="22" spans="1:28" ht="12.75">
      <c r="A22" s="933" t="s">
        <v>679</v>
      </c>
      <c r="B22" s="934"/>
      <c r="C22" s="934"/>
      <c r="D22" s="934"/>
      <c r="E22" s="934"/>
      <c r="F22" s="934"/>
      <c r="G22" s="934"/>
      <c r="H22" s="934"/>
      <c r="I22" s="934"/>
      <c r="J22" s="934"/>
      <c r="K22" s="934"/>
      <c r="L22" s="934"/>
      <c r="M22" s="934"/>
      <c r="N22" s="934"/>
      <c r="O22" s="934"/>
      <c r="P22" s="934"/>
      <c r="Q22" s="934"/>
      <c r="R22" s="934"/>
      <c r="S22" s="934"/>
      <c r="T22" s="934"/>
      <c r="U22" s="934"/>
      <c r="V22" s="934"/>
      <c r="W22" s="934"/>
      <c r="X22" s="934"/>
      <c r="Y22" s="934"/>
      <c r="Z22" s="934"/>
      <c r="AA22" s="934"/>
      <c r="AB22" s="935"/>
    </row>
    <row r="23" spans="1:28" ht="28.5" customHeight="1">
      <c r="A23" s="238">
        <v>1</v>
      </c>
      <c r="B23" s="14" t="s">
        <v>253</v>
      </c>
      <c r="C23" s="4" t="s">
        <v>680</v>
      </c>
      <c r="D23" s="4">
        <v>6404428</v>
      </c>
      <c r="E23" s="776" t="s">
        <v>256</v>
      </c>
      <c r="F23" s="4" t="s">
        <v>257</v>
      </c>
      <c r="G23" s="4" t="s">
        <v>681</v>
      </c>
      <c r="H23" s="4">
        <v>1989</v>
      </c>
      <c r="I23" s="252">
        <v>32646</v>
      </c>
      <c r="J23" s="250">
        <v>45985</v>
      </c>
      <c r="K23" s="4">
        <v>1</v>
      </c>
      <c r="L23" s="4" t="s">
        <v>682</v>
      </c>
      <c r="M23" s="4" t="s">
        <v>683</v>
      </c>
      <c r="N23" s="4" t="s">
        <v>54</v>
      </c>
      <c r="O23" s="408" t="s">
        <v>110</v>
      </c>
      <c r="P23" s="4"/>
      <c r="Q23" s="253"/>
      <c r="R23" s="5"/>
      <c r="S23" s="5"/>
      <c r="T23" s="678">
        <v>45475</v>
      </c>
      <c r="U23" s="678">
        <v>45839</v>
      </c>
      <c r="V23" s="670" t="s">
        <v>652</v>
      </c>
      <c r="W23" s="670" t="s">
        <v>652</v>
      </c>
      <c r="X23" s="666" t="s">
        <v>2</v>
      </c>
      <c r="Y23" s="666" t="s">
        <v>2</v>
      </c>
      <c r="Z23" s="5" t="s">
        <v>652</v>
      </c>
      <c r="AA23" s="5" t="s">
        <v>652</v>
      </c>
      <c r="AB23" s="677" t="s">
        <v>652</v>
      </c>
    </row>
    <row r="24" spans="1:28" ht="26.25">
      <c r="A24" s="238">
        <v>2</v>
      </c>
      <c r="B24" s="14" t="s">
        <v>684</v>
      </c>
      <c r="C24" s="4" t="s">
        <v>685</v>
      </c>
      <c r="D24" s="4" t="s">
        <v>274</v>
      </c>
      <c r="E24" s="776" t="s">
        <v>686</v>
      </c>
      <c r="F24" s="4" t="s">
        <v>186</v>
      </c>
      <c r="G24" s="4" t="s">
        <v>160</v>
      </c>
      <c r="H24" s="4">
        <v>2006</v>
      </c>
      <c r="I24" s="252">
        <v>39062</v>
      </c>
      <c r="J24" s="252">
        <v>45612</v>
      </c>
      <c r="K24" s="4">
        <v>9</v>
      </c>
      <c r="L24" s="4" t="s">
        <v>687</v>
      </c>
      <c r="M24" s="4" t="s">
        <v>688</v>
      </c>
      <c r="N24" s="4" t="s">
        <v>54</v>
      </c>
      <c r="O24" s="409">
        <v>265955</v>
      </c>
      <c r="P24" s="4" t="s">
        <v>180</v>
      </c>
      <c r="Q24" s="714">
        <v>23500</v>
      </c>
      <c r="R24" s="5"/>
      <c r="S24" s="5"/>
      <c r="T24" s="674">
        <v>45642</v>
      </c>
      <c r="U24" s="674">
        <v>46006</v>
      </c>
      <c r="V24" s="674">
        <v>45642</v>
      </c>
      <c r="W24" s="674">
        <v>46006</v>
      </c>
      <c r="X24" s="666" t="s">
        <v>2</v>
      </c>
      <c r="Y24" s="666" t="s">
        <v>2</v>
      </c>
      <c r="Z24" s="666" t="s">
        <v>2</v>
      </c>
      <c r="AA24" s="666" t="s">
        <v>676</v>
      </c>
      <c r="AB24" s="677" t="s">
        <v>652</v>
      </c>
    </row>
    <row r="25" spans="1:28" ht="26.25">
      <c r="A25" s="238">
        <v>3</v>
      </c>
      <c r="B25" s="14" t="s">
        <v>264</v>
      </c>
      <c r="C25" s="4" t="s">
        <v>689</v>
      </c>
      <c r="D25" s="4" t="s">
        <v>690</v>
      </c>
      <c r="E25" s="776" t="s">
        <v>691</v>
      </c>
      <c r="F25" s="4" t="s">
        <v>186</v>
      </c>
      <c r="G25" s="4" t="s">
        <v>692</v>
      </c>
      <c r="H25" s="4">
        <v>2015</v>
      </c>
      <c r="I25" s="252">
        <v>42275</v>
      </c>
      <c r="J25" s="252">
        <v>45642</v>
      </c>
      <c r="K25" s="4">
        <v>5</v>
      </c>
      <c r="L25" s="4" t="s">
        <v>693</v>
      </c>
      <c r="M25" s="4" t="s">
        <v>694</v>
      </c>
      <c r="N25" s="4" t="s">
        <v>54</v>
      </c>
      <c r="O25" s="691">
        <v>91949</v>
      </c>
      <c r="P25" s="4" t="s">
        <v>180</v>
      </c>
      <c r="Q25" s="714">
        <v>37800</v>
      </c>
      <c r="R25" s="5"/>
      <c r="S25" s="5"/>
      <c r="T25" s="674">
        <v>45563</v>
      </c>
      <c r="U25" s="674">
        <v>45927</v>
      </c>
      <c r="V25" s="674">
        <v>45563</v>
      </c>
      <c r="W25" s="674">
        <v>45927</v>
      </c>
      <c r="X25" s="666" t="s">
        <v>2</v>
      </c>
      <c r="Y25" s="666" t="s">
        <v>2</v>
      </c>
      <c r="Z25" s="666" t="s">
        <v>2</v>
      </c>
      <c r="AA25" s="666" t="s">
        <v>676</v>
      </c>
      <c r="AB25" s="677" t="s">
        <v>652</v>
      </c>
    </row>
    <row r="26" spans="1:28" ht="26.25">
      <c r="A26" s="238">
        <v>4</v>
      </c>
      <c r="B26" s="14" t="s">
        <v>264</v>
      </c>
      <c r="C26" s="4" t="s">
        <v>695</v>
      </c>
      <c r="D26" s="4" t="s">
        <v>1835</v>
      </c>
      <c r="E26" s="776" t="s">
        <v>696</v>
      </c>
      <c r="F26" s="4" t="s">
        <v>186</v>
      </c>
      <c r="G26" s="4" t="s">
        <v>697</v>
      </c>
      <c r="H26" s="4">
        <v>2018</v>
      </c>
      <c r="I26" s="252">
        <v>43446</v>
      </c>
      <c r="J26" s="252">
        <v>45638</v>
      </c>
      <c r="K26" s="4">
        <v>9</v>
      </c>
      <c r="L26" s="4" t="s">
        <v>698</v>
      </c>
      <c r="M26" s="4" t="s">
        <v>699</v>
      </c>
      <c r="N26" s="4" t="s">
        <v>54</v>
      </c>
      <c r="O26" s="2">
        <v>87300</v>
      </c>
      <c r="P26" s="4" t="s">
        <v>180</v>
      </c>
      <c r="Q26" s="714">
        <v>85500</v>
      </c>
      <c r="R26" s="5"/>
      <c r="S26" s="5"/>
      <c r="T26" s="674">
        <v>45638</v>
      </c>
      <c r="U26" s="674">
        <v>46002</v>
      </c>
      <c r="V26" s="674">
        <v>45638</v>
      </c>
      <c r="W26" s="674">
        <v>46002</v>
      </c>
      <c r="X26" s="666" t="s">
        <v>2</v>
      </c>
      <c r="Y26" s="666" t="s">
        <v>2</v>
      </c>
      <c r="Z26" s="666" t="s">
        <v>2</v>
      </c>
      <c r="AA26" s="666" t="s">
        <v>676</v>
      </c>
      <c r="AB26" s="677" t="s">
        <v>652</v>
      </c>
    </row>
    <row r="27" spans="1:28" ht="12.75">
      <c r="A27" s="238">
        <v>5</v>
      </c>
      <c r="B27" s="355" t="s">
        <v>259</v>
      </c>
      <c r="C27" s="4" t="s">
        <v>263</v>
      </c>
      <c r="D27" s="4" t="s">
        <v>261</v>
      </c>
      <c r="E27" s="776" t="s">
        <v>700</v>
      </c>
      <c r="F27" s="4" t="s">
        <v>55</v>
      </c>
      <c r="G27" s="4"/>
      <c r="H27" s="4">
        <v>2012</v>
      </c>
      <c r="I27" s="252">
        <v>41236</v>
      </c>
      <c r="J27" s="4" t="s">
        <v>663</v>
      </c>
      <c r="K27" s="4"/>
      <c r="L27" s="4"/>
      <c r="M27" s="4"/>
      <c r="N27" s="4"/>
      <c r="O27" s="4"/>
      <c r="P27" s="4"/>
      <c r="Q27" s="253"/>
      <c r="R27" s="5"/>
      <c r="S27" s="5"/>
      <c r="T27" s="674">
        <v>45619</v>
      </c>
      <c r="U27" s="674">
        <v>45983</v>
      </c>
      <c r="V27" s="674" t="s">
        <v>652</v>
      </c>
      <c r="W27" s="674" t="s">
        <v>2092</v>
      </c>
      <c r="X27" s="666" t="s">
        <v>2</v>
      </c>
      <c r="Y27" s="5" t="s">
        <v>652</v>
      </c>
      <c r="Z27" s="5" t="s">
        <v>2092</v>
      </c>
      <c r="AA27" s="5" t="s">
        <v>652</v>
      </c>
      <c r="AB27" s="677" t="s">
        <v>652</v>
      </c>
    </row>
    <row r="28" spans="1:28" ht="12.75">
      <c r="A28" s="933" t="s">
        <v>701</v>
      </c>
      <c r="B28" s="934"/>
      <c r="C28" s="934"/>
      <c r="D28" s="934"/>
      <c r="E28" s="934"/>
      <c r="F28" s="934"/>
      <c r="G28" s="934"/>
      <c r="H28" s="934"/>
      <c r="I28" s="934"/>
      <c r="J28" s="934"/>
      <c r="K28" s="934"/>
      <c r="L28" s="934"/>
      <c r="M28" s="934"/>
      <c r="N28" s="934"/>
      <c r="O28" s="934"/>
      <c r="P28" s="934"/>
      <c r="Q28" s="934"/>
      <c r="R28" s="934"/>
      <c r="S28" s="934"/>
      <c r="T28" s="934"/>
      <c r="U28" s="934"/>
      <c r="V28" s="934"/>
      <c r="W28" s="934"/>
      <c r="X28" s="934"/>
      <c r="Y28" s="934"/>
      <c r="Z28" s="934"/>
      <c r="AA28" s="934"/>
      <c r="AB28" s="935"/>
    </row>
    <row r="29" spans="1:28" ht="26.25">
      <c r="A29" s="238">
        <v>1</v>
      </c>
      <c r="B29" s="14" t="s">
        <v>702</v>
      </c>
      <c r="C29" s="4" t="s">
        <v>191</v>
      </c>
      <c r="D29" s="4" t="s">
        <v>192</v>
      </c>
      <c r="E29" s="776" t="s">
        <v>193</v>
      </c>
      <c r="F29" s="4" t="s">
        <v>194</v>
      </c>
      <c r="G29" s="4">
        <v>1.9</v>
      </c>
      <c r="H29" s="4">
        <v>2004</v>
      </c>
      <c r="I29" s="252">
        <v>38133</v>
      </c>
      <c r="J29" s="252">
        <v>45751</v>
      </c>
      <c r="K29" s="4" t="s">
        <v>203</v>
      </c>
      <c r="L29" s="4" t="s">
        <v>703</v>
      </c>
      <c r="M29" s="4" t="s">
        <v>205</v>
      </c>
      <c r="N29" s="4" t="s">
        <v>54</v>
      </c>
      <c r="O29" s="148">
        <v>177132</v>
      </c>
      <c r="P29" s="4" t="s">
        <v>704</v>
      </c>
      <c r="Q29" s="714">
        <v>16400</v>
      </c>
      <c r="R29" s="5"/>
      <c r="S29" s="5"/>
      <c r="T29" s="674" t="s">
        <v>2202</v>
      </c>
      <c r="U29" s="674" t="s">
        <v>2168</v>
      </c>
      <c r="V29" s="674" t="s">
        <v>2202</v>
      </c>
      <c r="W29" s="674" t="s">
        <v>2168</v>
      </c>
      <c r="X29" s="666" t="s">
        <v>2</v>
      </c>
      <c r="Y29" s="666" t="s">
        <v>2</v>
      </c>
      <c r="Z29" s="666" t="s">
        <v>2</v>
      </c>
      <c r="AA29" s="666" t="s">
        <v>676</v>
      </c>
      <c r="AB29" s="677" t="s">
        <v>652</v>
      </c>
    </row>
    <row r="30" spans="1:28" ht="26.25">
      <c r="A30" s="238">
        <v>2</v>
      </c>
      <c r="B30" s="14" t="s">
        <v>705</v>
      </c>
      <c r="C30" s="4" t="s">
        <v>706</v>
      </c>
      <c r="D30" s="4" t="s">
        <v>197</v>
      </c>
      <c r="E30" s="776" t="s">
        <v>198</v>
      </c>
      <c r="F30" s="4" t="s">
        <v>194</v>
      </c>
      <c r="G30" s="4">
        <v>2</v>
      </c>
      <c r="H30" s="4">
        <v>2013</v>
      </c>
      <c r="I30" s="252">
        <v>41379</v>
      </c>
      <c r="J30" s="252">
        <v>45772</v>
      </c>
      <c r="K30" s="4" t="s">
        <v>203</v>
      </c>
      <c r="L30" s="4" t="s">
        <v>707</v>
      </c>
      <c r="M30" s="4" t="s">
        <v>708</v>
      </c>
      <c r="N30" s="4" t="s">
        <v>54</v>
      </c>
      <c r="O30" s="148">
        <v>67809</v>
      </c>
      <c r="P30" s="4" t="s">
        <v>704</v>
      </c>
      <c r="Q30" s="714">
        <v>59600</v>
      </c>
      <c r="R30" s="5"/>
      <c r="S30" s="5"/>
      <c r="T30" s="674" t="s">
        <v>2203</v>
      </c>
      <c r="U30" s="674" t="s">
        <v>2169</v>
      </c>
      <c r="V30" s="674" t="s">
        <v>2203</v>
      </c>
      <c r="W30" s="674" t="s">
        <v>2169</v>
      </c>
      <c r="X30" s="666" t="s">
        <v>2</v>
      </c>
      <c r="Y30" s="666" t="s">
        <v>2</v>
      </c>
      <c r="Z30" s="666" t="s">
        <v>2</v>
      </c>
      <c r="AA30" s="666" t="s">
        <v>651</v>
      </c>
      <c r="AB30" s="677" t="s">
        <v>652</v>
      </c>
    </row>
    <row r="31" spans="1:28" ht="12.75">
      <c r="A31" s="933" t="s">
        <v>96</v>
      </c>
      <c r="B31" s="934"/>
      <c r="C31" s="934"/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4"/>
      <c r="O31" s="939"/>
      <c r="P31" s="934"/>
      <c r="Q31" s="934"/>
      <c r="R31" s="934"/>
      <c r="S31" s="934"/>
      <c r="T31" s="934"/>
      <c r="U31" s="934"/>
      <c r="V31" s="934"/>
      <c r="W31" s="934"/>
      <c r="X31" s="934"/>
      <c r="Y31" s="934"/>
      <c r="Z31" s="934"/>
      <c r="AA31" s="934"/>
      <c r="AB31" s="935"/>
    </row>
    <row r="32" spans="1:28" ht="26.25">
      <c r="A32" s="254">
        <v>1</v>
      </c>
      <c r="B32" s="255" t="s">
        <v>174</v>
      </c>
      <c r="C32" s="255" t="s">
        <v>175</v>
      </c>
      <c r="D32" s="255" t="s">
        <v>176</v>
      </c>
      <c r="E32" s="433" t="s">
        <v>177</v>
      </c>
      <c r="F32" s="255" t="s">
        <v>178</v>
      </c>
      <c r="G32" s="255">
        <v>1781</v>
      </c>
      <c r="H32" s="255">
        <v>2007</v>
      </c>
      <c r="I32" s="255" t="s">
        <v>179</v>
      </c>
      <c r="J32" s="256">
        <v>45625</v>
      </c>
      <c r="K32" s="255">
        <v>5</v>
      </c>
      <c r="L32" s="257">
        <v>577</v>
      </c>
      <c r="M32" s="114">
        <v>2015</v>
      </c>
      <c r="N32" s="114" t="s">
        <v>58</v>
      </c>
      <c r="O32" s="5">
        <v>273125</v>
      </c>
      <c r="P32" s="114" t="s">
        <v>709</v>
      </c>
      <c r="Q32" s="714">
        <v>12900</v>
      </c>
      <c r="R32" s="5"/>
      <c r="S32" s="5"/>
      <c r="T32" s="674" t="s">
        <v>2205</v>
      </c>
      <c r="U32" s="674" t="s">
        <v>2171</v>
      </c>
      <c r="V32" s="674" t="s">
        <v>2205</v>
      </c>
      <c r="W32" s="674" t="s">
        <v>2171</v>
      </c>
      <c r="X32" s="666" t="s">
        <v>2</v>
      </c>
      <c r="Y32" s="666" t="s">
        <v>2</v>
      </c>
      <c r="Z32" s="666" t="s">
        <v>2</v>
      </c>
      <c r="AA32" s="666" t="s">
        <v>676</v>
      </c>
      <c r="AB32" s="677" t="s">
        <v>652</v>
      </c>
    </row>
    <row r="33" spans="1:28" ht="12.75">
      <c r="A33" s="933" t="s">
        <v>710</v>
      </c>
      <c r="B33" s="934"/>
      <c r="C33" s="934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935"/>
    </row>
    <row r="34" spans="1:29" ht="26.25">
      <c r="A34" s="238">
        <v>1</v>
      </c>
      <c r="B34" s="239" t="s">
        <v>182</v>
      </c>
      <c r="C34" s="240" t="s">
        <v>240</v>
      </c>
      <c r="D34" s="240" t="s">
        <v>241</v>
      </c>
      <c r="E34" s="332" t="s">
        <v>242</v>
      </c>
      <c r="F34" s="240" t="s">
        <v>186</v>
      </c>
      <c r="G34" s="244" t="s">
        <v>711</v>
      </c>
      <c r="H34" s="244">
        <v>2018</v>
      </c>
      <c r="I34" s="244">
        <v>43231</v>
      </c>
      <c r="J34" s="258">
        <v>45774</v>
      </c>
      <c r="K34" s="244">
        <v>5</v>
      </c>
      <c r="L34" s="244" t="s">
        <v>712</v>
      </c>
      <c r="M34" s="244" t="s">
        <v>713</v>
      </c>
      <c r="N34" s="244" t="s">
        <v>54</v>
      </c>
      <c r="O34" s="259">
        <v>56967</v>
      </c>
      <c r="P34" s="244" t="s">
        <v>714</v>
      </c>
      <c r="Q34" s="715">
        <v>41100</v>
      </c>
      <c r="R34" s="5"/>
      <c r="S34" s="5"/>
      <c r="T34" s="683" t="s">
        <v>2206</v>
      </c>
      <c r="U34" s="683" t="s">
        <v>2172</v>
      </c>
      <c r="V34" s="683" t="s">
        <v>2206</v>
      </c>
      <c r="W34" s="683" t="s">
        <v>2172</v>
      </c>
      <c r="X34" s="666" t="s">
        <v>2</v>
      </c>
      <c r="Y34" s="666" t="s">
        <v>2</v>
      </c>
      <c r="Z34" s="666" t="s">
        <v>2</v>
      </c>
      <c r="AA34" s="666" t="s">
        <v>676</v>
      </c>
      <c r="AB34" s="677" t="s">
        <v>652</v>
      </c>
      <c r="AC34" s="260"/>
    </row>
    <row r="35" spans="1:28" ht="12.75">
      <c r="A35" s="933" t="s">
        <v>74</v>
      </c>
      <c r="B35" s="934"/>
      <c r="C35" s="934"/>
      <c r="D35" s="934"/>
      <c r="E35" s="934"/>
      <c r="F35" s="934"/>
      <c r="G35" s="934"/>
      <c r="H35" s="934"/>
      <c r="I35" s="934"/>
      <c r="J35" s="934"/>
      <c r="K35" s="934"/>
      <c r="L35" s="934"/>
      <c r="M35" s="934"/>
      <c r="N35" s="934"/>
      <c r="O35" s="934"/>
      <c r="P35" s="934"/>
      <c r="Q35" s="934"/>
      <c r="R35" s="934"/>
      <c r="S35" s="934"/>
      <c r="T35" s="934"/>
      <c r="U35" s="934"/>
      <c r="V35" s="934"/>
      <c r="W35" s="934"/>
      <c r="X35" s="934"/>
      <c r="Y35" s="934"/>
      <c r="Z35" s="934"/>
      <c r="AA35" s="934"/>
      <c r="AB35" s="935"/>
    </row>
    <row r="36" spans="1:28" ht="39">
      <c r="A36" s="238">
        <v>1</v>
      </c>
      <c r="B36" s="14" t="s">
        <v>298</v>
      </c>
      <c r="C36" s="4" t="s">
        <v>299</v>
      </c>
      <c r="D36" s="4" t="s">
        <v>300</v>
      </c>
      <c r="E36" s="776" t="s">
        <v>715</v>
      </c>
      <c r="F36" s="4" t="s">
        <v>501</v>
      </c>
      <c r="G36" s="61">
        <v>2198</v>
      </c>
      <c r="H36" s="61">
        <v>2011</v>
      </c>
      <c r="I36" s="250">
        <v>40987</v>
      </c>
      <c r="J36" s="250">
        <v>45737</v>
      </c>
      <c r="K36" s="61">
        <v>7</v>
      </c>
      <c r="L36" s="248">
        <v>1347</v>
      </c>
      <c r="M36" s="61" t="s">
        <v>716</v>
      </c>
      <c r="N36" s="61" t="s">
        <v>58</v>
      </c>
      <c r="O36" s="691">
        <v>190717</v>
      </c>
      <c r="P36" s="61" t="s">
        <v>717</v>
      </c>
      <c r="Q36" s="714">
        <v>39700</v>
      </c>
      <c r="R36" s="61" t="s">
        <v>1523</v>
      </c>
      <c r="S36" s="61">
        <v>240.01</v>
      </c>
      <c r="T36" s="678" t="s">
        <v>675</v>
      </c>
      <c r="U36" s="678" t="s">
        <v>2173</v>
      </c>
      <c r="V36" s="678" t="s">
        <v>675</v>
      </c>
      <c r="W36" s="678" t="s">
        <v>2173</v>
      </c>
      <c r="X36" s="666" t="s">
        <v>2</v>
      </c>
      <c r="Y36" s="666" t="s">
        <v>2</v>
      </c>
      <c r="Z36" s="666" t="s">
        <v>2</v>
      </c>
      <c r="AA36" s="666" t="s">
        <v>676</v>
      </c>
      <c r="AB36" s="677" t="s">
        <v>652</v>
      </c>
    </row>
    <row r="37" spans="1:28" ht="39">
      <c r="A37" s="238">
        <v>2</v>
      </c>
      <c r="B37" s="14" t="s">
        <v>319</v>
      </c>
      <c r="C37" s="4" t="s">
        <v>320</v>
      </c>
      <c r="D37" s="4" t="s">
        <v>321</v>
      </c>
      <c r="E37" s="776" t="s">
        <v>632</v>
      </c>
      <c r="F37" s="4" t="s">
        <v>719</v>
      </c>
      <c r="G37" s="4">
        <v>1600</v>
      </c>
      <c r="H37" s="4">
        <v>1990</v>
      </c>
      <c r="I37" s="4" t="s">
        <v>632</v>
      </c>
      <c r="J37" s="4" t="s">
        <v>632</v>
      </c>
      <c r="K37" s="4">
        <v>2</v>
      </c>
      <c r="L37" s="249" t="s">
        <v>632</v>
      </c>
      <c r="M37" s="4" t="s">
        <v>632</v>
      </c>
      <c r="N37" s="4" t="s">
        <v>58</v>
      </c>
      <c r="O37" s="4" t="s">
        <v>632</v>
      </c>
      <c r="P37" s="4" t="s">
        <v>632</v>
      </c>
      <c r="Q37" s="253"/>
      <c r="R37" s="4"/>
      <c r="S37" s="4"/>
      <c r="T37" s="674" t="s">
        <v>2207</v>
      </c>
      <c r="U37" s="674" t="s">
        <v>2174</v>
      </c>
      <c r="V37" s="5" t="s">
        <v>652</v>
      </c>
      <c r="W37" s="5" t="s">
        <v>652</v>
      </c>
      <c r="X37" s="666" t="s">
        <v>2</v>
      </c>
      <c r="Y37" s="666" t="s">
        <v>2</v>
      </c>
      <c r="Z37" s="5" t="s">
        <v>652</v>
      </c>
      <c r="AA37" s="5" t="s">
        <v>652</v>
      </c>
      <c r="AB37" s="677" t="s">
        <v>652</v>
      </c>
    </row>
    <row r="38" spans="1:28" ht="26.25">
      <c r="A38" s="238">
        <v>3</v>
      </c>
      <c r="B38" s="14" t="s">
        <v>720</v>
      </c>
      <c r="C38" s="4" t="s">
        <v>290</v>
      </c>
      <c r="D38" s="4" t="s">
        <v>291</v>
      </c>
      <c r="E38" s="776" t="s">
        <v>721</v>
      </c>
      <c r="F38" s="4" t="s">
        <v>722</v>
      </c>
      <c r="G38" s="4" t="s">
        <v>632</v>
      </c>
      <c r="H38" s="4">
        <v>2009</v>
      </c>
      <c r="I38" s="252">
        <v>39986</v>
      </c>
      <c r="J38" s="252">
        <v>45579</v>
      </c>
      <c r="K38" s="4" t="s">
        <v>632</v>
      </c>
      <c r="L38" s="249" t="s">
        <v>632</v>
      </c>
      <c r="M38" s="4" t="s">
        <v>723</v>
      </c>
      <c r="N38" s="4" t="s">
        <v>58</v>
      </c>
      <c r="O38" s="4" t="s">
        <v>632</v>
      </c>
      <c r="P38" s="4" t="s">
        <v>632</v>
      </c>
      <c r="Q38" s="253"/>
      <c r="R38" s="4"/>
      <c r="S38" s="4"/>
      <c r="T38" s="674" t="s">
        <v>2208</v>
      </c>
      <c r="U38" s="674" t="s">
        <v>2175</v>
      </c>
      <c r="V38" s="5" t="s">
        <v>652</v>
      </c>
      <c r="W38" s="5" t="s">
        <v>652</v>
      </c>
      <c r="X38" s="666" t="s">
        <v>2</v>
      </c>
      <c r="Y38" s="5" t="s">
        <v>652</v>
      </c>
      <c r="Z38" s="5" t="s">
        <v>652</v>
      </c>
      <c r="AA38" s="5" t="s">
        <v>652</v>
      </c>
      <c r="AB38" s="677" t="s">
        <v>652</v>
      </c>
    </row>
    <row r="39" spans="1:28" ht="26.25">
      <c r="A39" s="238">
        <v>4</v>
      </c>
      <c r="B39" s="14" t="s">
        <v>724</v>
      </c>
      <c r="C39" s="4" t="s">
        <v>632</v>
      </c>
      <c r="D39" s="4">
        <v>941010802</v>
      </c>
      <c r="E39" s="776" t="s">
        <v>725</v>
      </c>
      <c r="F39" s="4" t="s">
        <v>224</v>
      </c>
      <c r="G39" s="4" t="s">
        <v>632</v>
      </c>
      <c r="H39" s="4">
        <v>1994</v>
      </c>
      <c r="I39" s="252">
        <v>41387</v>
      </c>
      <c r="J39" s="252">
        <v>45570</v>
      </c>
      <c r="K39" s="4" t="s">
        <v>632</v>
      </c>
      <c r="L39" s="249">
        <v>5150</v>
      </c>
      <c r="M39" s="4">
        <v>7550</v>
      </c>
      <c r="N39" s="4" t="s">
        <v>58</v>
      </c>
      <c r="O39" s="4" t="s">
        <v>632</v>
      </c>
      <c r="P39" s="4" t="s">
        <v>632</v>
      </c>
      <c r="Q39" s="253"/>
      <c r="R39" s="4"/>
      <c r="S39" s="4"/>
      <c r="T39" s="674" t="s">
        <v>2156</v>
      </c>
      <c r="U39" s="674" t="s">
        <v>2160</v>
      </c>
      <c r="V39" s="5" t="s">
        <v>652</v>
      </c>
      <c r="W39" s="5" t="s">
        <v>652</v>
      </c>
      <c r="X39" s="666" t="s">
        <v>2</v>
      </c>
      <c r="Y39" s="5" t="s">
        <v>652</v>
      </c>
      <c r="Z39" s="5" t="s">
        <v>652</v>
      </c>
      <c r="AA39" s="5" t="s">
        <v>652</v>
      </c>
      <c r="AB39" s="677" t="s">
        <v>652</v>
      </c>
    </row>
    <row r="40" spans="1:28" ht="26.25">
      <c r="A40" s="238">
        <v>5</v>
      </c>
      <c r="B40" s="14" t="s">
        <v>726</v>
      </c>
      <c r="C40" s="4" t="s">
        <v>310</v>
      </c>
      <c r="D40" s="4" t="s">
        <v>311</v>
      </c>
      <c r="E40" s="776" t="s">
        <v>727</v>
      </c>
      <c r="F40" s="4" t="s">
        <v>728</v>
      </c>
      <c r="G40" s="4" t="s">
        <v>632</v>
      </c>
      <c r="H40" s="4">
        <v>1998</v>
      </c>
      <c r="I40" s="252">
        <v>35908</v>
      </c>
      <c r="J40" s="252">
        <v>45570</v>
      </c>
      <c r="K40" s="4" t="s">
        <v>632</v>
      </c>
      <c r="L40" s="4">
        <v>1390</v>
      </c>
      <c r="M40" s="4">
        <v>2000</v>
      </c>
      <c r="N40" s="4" t="s">
        <v>58</v>
      </c>
      <c r="O40" s="4" t="s">
        <v>632</v>
      </c>
      <c r="P40" s="4" t="s">
        <v>632</v>
      </c>
      <c r="Q40" s="253"/>
      <c r="R40" s="4"/>
      <c r="S40" s="4"/>
      <c r="T40" s="674" t="s">
        <v>2202</v>
      </c>
      <c r="U40" s="674" t="s">
        <v>2168</v>
      </c>
      <c r="V40" s="5" t="s">
        <v>652</v>
      </c>
      <c r="W40" s="5" t="s">
        <v>652</v>
      </c>
      <c r="X40" s="666" t="s">
        <v>2</v>
      </c>
      <c r="Y40" s="5" t="s">
        <v>652</v>
      </c>
      <c r="Z40" s="5" t="s">
        <v>652</v>
      </c>
      <c r="AA40" s="5" t="s">
        <v>652</v>
      </c>
      <c r="AB40" s="677" t="s">
        <v>652</v>
      </c>
    </row>
    <row r="41" spans="1:28" ht="12.75">
      <c r="A41" s="238">
        <v>6</v>
      </c>
      <c r="B41" s="14" t="s">
        <v>729</v>
      </c>
      <c r="C41" s="4" t="s">
        <v>285</v>
      </c>
      <c r="D41" s="4" t="s">
        <v>286</v>
      </c>
      <c r="E41" s="776" t="s">
        <v>730</v>
      </c>
      <c r="F41" s="4" t="s">
        <v>257</v>
      </c>
      <c r="G41" s="4">
        <v>3925</v>
      </c>
      <c r="H41" s="4">
        <v>2013</v>
      </c>
      <c r="I41" s="252">
        <v>41351</v>
      </c>
      <c r="J41" s="252">
        <v>45737</v>
      </c>
      <c r="K41" s="4">
        <v>1</v>
      </c>
      <c r="L41" s="4" t="s">
        <v>632</v>
      </c>
      <c r="M41" s="4">
        <v>6000</v>
      </c>
      <c r="N41" s="4" t="s">
        <v>58</v>
      </c>
      <c r="O41" s="474">
        <v>2286</v>
      </c>
      <c r="P41" s="4" t="s">
        <v>632</v>
      </c>
      <c r="Q41" s="714">
        <v>57000</v>
      </c>
      <c r="R41" s="4"/>
      <c r="S41" s="4"/>
      <c r="T41" s="674" t="s">
        <v>718</v>
      </c>
      <c r="U41" s="674" t="s">
        <v>2176</v>
      </c>
      <c r="V41" s="674" t="s">
        <v>718</v>
      </c>
      <c r="W41" s="674" t="s">
        <v>2176</v>
      </c>
      <c r="X41" s="666" t="s">
        <v>2</v>
      </c>
      <c r="Y41" s="666" t="s">
        <v>2</v>
      </c>
      <c r="Z41" s="666" t="s">
        <v>2</v>
      </c>
      <c r="AA41" s="5" t="s">
        <v>652</v>
      </c>
      <c r="AB41" s="677" t="s">
        <v>652</v>
      </c>
    </row>
    <row r="42" spans="1:28" ht="12.75">
      <c r="A42" s="238">
        <v>7</v>
      </c>
      <c r="B42" s="14" t="s">
        <v>323</v>
      </c>
      <c r="C42" s="4" t="s">
        <v>324</v>
      </c>
      <c r="D42" s="4">
        <v>140314</v>
      </c>
      <c r="E42" s="776" t="s">
        <v>731</v>
      </c>
      <c r="F42" s="4" t="s">
        <v>732</v>
      </c>
      <c r="G42" s="4" t="s">
        <v>632</v>
      </c>
      <c r="H42" s="4">
        <v>2014</v>
      </c>
      <c r="I42" s="4" t="s">
        <v>632</v>
      </c>
      <c r="J42" s="4" t="s">
        <v>632</v>
      </c>
      <c r="K42" s="4" t="s">
        <v>632</v>
      </c>
      <c r="L42" s="4">
        <v>12660</v>
      </c>
      <c r="M42" s="4">
        <v>18000</v>
      </c>
      <c r="N42" s="4" t="s">
        <v>58</v>
      </c>
      <c r="O42" s="4" t="s">
        <v>632</v>
      </c>
      <c r="P42" s="4" t="s">
        <v>632</v>
      </c>
      <c r="Q42" s="253"/>
      <c r="R42" s="4"/>
      <c r="S42" s="4"/>
      <c r="T42" s="674" t="s">
        <v>2209</v>
      </c>
      <c r="U42" s="674" t="s">
        <v>2177</v>
      </c>
      <c r="V42" s="5" t="s">
        <v>652</v>
      </c>
      <c r="W42" s="5" t="s">
        <v>652</v>
      </c>
      <c r="X42" s="666" t="s">
        <v>2</v>
      </c>
      <c r="Y42" s="5" t="s">
        <v>652</v>
      </c>
      <c r="Z42" s="5" t="s">
        <v>652</v>
      </c>
      <c r="AA42" s="5" t="s">
        <v>652</v>
      </c>
      <c r="AB42" s="677" t="s">
        <v>652</v>
      </c>
    </row>
    <row r="43" spans="1:28" ht="12.75">
      <c r="A43" s="238">
        <v>8</v>
      </c>
      <c r="B43" s="14" t="s">
        <v>278</v>
      </c>
      <c r="C43" s="4" t="s">
        <v>279</v>
      </c>
      <c r="D43" s="4" t="s">
        <v>280</v>
      </c>
      <c r="E43" s="776" t="s">
        <v>281</v>
      </c>
      <c r="F43" s="4" t="s">
        <v>399</v>
      </c>
      <c r="G43" s="4">
        <v>2670</v>
      </c>
      <c r="H43" s="4">
        <v>2014</v>
      </c>
      <c r="I43" s="252">
        <v>42072</v>
      </c>
      <c r="J43" s="252">
        <v>45737</v>
      </c>
      <c r="K43" s="4">
        <v>1</v>
      </c>
      <c r="L43" s="4" t="s">
        <v>632</v>
      </c>
      <c r="M43" s="4">
        <v>3490</v>
      </c>
      <c r="N43" s="4" t="s">
        <v>58</v>
      </c>
      <c r="O43" s="475">
        <v>2070</v>
      </c>
      <c r="P43" s="4" t="s">
        <v>632</v>
      </c>
      <c r="Q43" s="714">
        <v>33800</v>
      </c>
      <c r="R43" s="4"/>
      <c r="S43" s="4"/>
      <c r="T43" s="674" t="s">
        <v>2210</v>
      </c>
      <c r="U43" s="674" t="s">
        <v>2178</v>
      </c>
      <c r="V43" s="674" t="s">
        <v>2210</v>
      </c>
      <c r="W43" s="674" t="s">
        <v>2178</v>
      </c>
      <c r="X43" s="666" t="s">
        <v>2</v>
      </c>
      <c r="Y43" s="666" t="s">
        <v>2</v>
      </c>
      <c r="Z43" s="666" t="s">
        <v>2</v>
      </c>
      <c r="AA43" s="5" t="s">
        <v>652</v>
      </c>
      <c r="AB43" s="677" t="s">
        <v>652</v>
      </c>
    </row>
    <row r="44" spans="1:28" ht="26.25">
      <c r="A44" s="238">
        <v>9</v>
      </c>
      <c r="B44" s="14" t="s">
        <v>229</v>
      </c>
      <c r="C44" s="4" t="s">
        <v>294</v>
      </c>
      <c r="D44" s="4" t="s">
        <v>295</v>
      </c>
      <c r="E44" s="776" t="s">
        <v>296</v>
      </c>
      <c r="F44" s="4" t="s">
        <v>501</v>
      </c>
      <c r="G44" s="4">
        <v>2464</v>
      </c>
      <c r="H44" s="4">
        <v>2008</v>
      </c>
      <c r="I44" s="252">
        <v>39654</v>
      </c>
      <c r="J44" s="252">
        <v>45579</v>
      </c>
      <c r="K44" s="4">
        <v>3</v>
      </c>
      <c r="L44" s="4">
        <v>1173</v>
      </c>
      <c r="M44" s="4">
        <v>2985</v>
      </c>
      <c r="N44" s="4" t="s">
        <v>58</v>
      </c>
      <c r="O44" s="475">
        <v>344370</v>
      </c>
      <c r="P44" s="4" t="s">
        <v>717</v>
      </c>
      <c r="Q44" s="714">
        <v>20500</v>
      </c>
      <c r="R44" s="4"/>
      <c r="S44" s="4"/>
      <c r="T44" s="674" t="s">
        <v>2211</v>
      </c>
      <c r="U44" s="674" t="s">
        <v>2179</v>
      </c>
      <c r="V44" s="674" t="s">
        <v>2211</v>
      </c>
      <c r="W44" s="674" t="s">
        <v>2179</v>
      </c>
      <c r="X44" s="666" t="s">
        <v>2</v>
      </c>
      <c r="Y44" s="666" t="s">
        <v>2</v>
      </c>
      <c r="Z44" s="666" t="s">
        <v>2</v>
      </c>
      <c r="AA44" s="5" t="s">
        <v>652</v>
      </c>
      <c r="AB44" s="677" t="s">
        <v>652</v>
      </c>
    </row>
    <row r="45" spans="1:28" ht="26.25">
      <c r="A45" s="238">
        <v>10</v>
      </c>
      <c r="B45" s="14" t="s">
        <v>314</v>
      </c>
      <c r="C45" s="4" t="s">
        <v>315</v>
      </c>
      <c r="D45" s="4" t="s">
        <v>316</v>
      </c>
      <c r="E45" s="776" t="s">
        <v>317</v>
      </c>
      <c r="F45" s="4" t="s">
        <v>186</v>
      </c>
      <c r="G45" s="4">
        <v>1598</v>
      </c>
      <c r="H45" s="4">
        <v>2017</v>
      </c>
      <c r="I45" s="252">
        <v>42906</v>
      </c>
      <c r="J45" s="252">
        <v>45823</v>
      </c>
      <c r="K45" s="4">
        <v>5</v>
      </c>
      <c r="L45" s="4" t="s">
        <v>632</v>
      </c>
      <c r="M45" s="4">
        <v>2809</v>
      </c>
      <c r="N45" s="4" t="s">
        <v>58</v>
      </c>
      <c r="O45" s="474">
        <v>73372</v>
      </c>
      <c r="P45" s="4" t="s">
        <v>717</v>
      </c>
      <c r="Q45" s="714">
        <v>43400</v>
      </c>
      <c r="R45" s="4"/>
      <c r="S45" s="4"/>
      <c r="T45" s="674" t="s">
        <v>2207</v>
      </c>
      <c r="U45" s="674" t="s">
        <v>2174</v>
      </c>
      <c r="V45" s="674" t="s">
        <v>2207</v>
      </c>
      <c r="W45" s="674" t="s">
        <v>2174</v>
      </c>
      <c r="X45" s="666" t="s">
        <v>2</v>
      </c>
      <c r="Y45" s="666" t="s">
        <v>2</v>
      </c>
      <c r="Z45" s="666" t="s">
        <v>2</v>
      </c>
      <c r="AA45" s="666" t="s">
        <v>651</v>
      </c>
      <c r="AB45" s="677" t="s">
        <v>652</v>
      </c>
    </row>
    <row r="46" spans="1:28" ht="26.25">
      <c r="A46" s="238">
        <v>11</v>
      </c>
      <c r="B46" s="14" t="s">
        <v>314</v>
      </c>
      <c r="C46" s="4" t="s">
        <v>315</v>
      </c>
      <c r="D46" s="4" t="s">
        <v>330</v>
      </c>
      <c r="E46" s="776" t="s">
        <v>733</v>
      </c>
      <c r="F46" s="4" t="s">
        <v>186</v>
      </c>
      <c r="G46" s="4">
        <v>1598</v>
      </c>
      <c r="H46" s="4">
        <v>2017</v>
      </c>
      <c r="I46" s="252">
        <v>43109</v>
      </c>
      <c r="J46" s="252">
        <v>45684</v>
      </c>
      <c r="K46" s="4">
        <v>5</v>
      </c>
      <c r="L46" s="4" t="s">
        <v>632</v>
      </c>
      <c r="M46" s="4">
        <v>2809</v>
      </c>
      <c r="N46" s="4" t="s">
        <v>58</v>
      </c>
      <c r="O46" s="474">
        <v>91526</v>
      </c>
      <c r="P46" s="4" t="s">
        <v>717</v>
      </c>
      <c r="Q46" s="714">
        <v>44500</v>
      </c>
      <c r="R46" s="4"/>
      <c r="S46" s="4"/>
      <c r="T46" s="674" t="s">
        <v>2212</v>
      </c>
      <c r="U46" s="674" t="s">
        <v>2180</v>
      </c>
      <c r="V46" s="674" t="s">
        <v>2212</v>
      </c>
      <c r="W46" s="674" t="s">
        <v>2180</v>
      </c>
      <c r="X46" s="666" t="s">
        <v>2</v>
      </c>
      <c r="Y46" s="666" t="s">
        <v>2</v>
      </c>
      <c r="Z46" s="666" t="s">
        <v>2</v>
      </c>
      <c r="AA46" s="666" t="s">
        <v>651</v>
      </c>
      <c r="AB46" s="677" t="s">
        <v>652</v>
      </c>
    </row>
    <row r="47" spans="1:28" ht="26.25">
      <c r="A47" s="238">
        <v>12</v>
      </c>
      <c r="B47" s="14" t="s">
        <v>729</v>
      </c>
      <c r="C47" s="4" t="s">
        <v>326</v>
      </c>
      <c r="D47" s="4" t="s">
        <v>327</v>
      </c>
      <c r="E47" s="776" t="s">
        <v>731</v>
      </c>
      <c r="F47" s="4" t="s">
        <v>734</v>
      </c>
      <c r="G47" s="4" t="s">
        <v>632</v>
      </c>
      <c r="H47" s="4">
        <v>2018</v>
      </c>
      <c r="I47" s="4" t="s">
        <v>632</v>
      </c>
      <c r="J47" s="4" t="s">
        <v>632</v>
      </c>
      <c r="K47" s="4" t="s">
        <v>632</v>
      </c>
      <c r="L47" s="4" t="s">
        <v>632</v>
      </c>
      <c r="M47" s="4" t="s">
        <v>632</v>
      </c>
      <c r="N47" s="4" t="s">
        <v>58</v>
      </c>
      <c r="O47" s="4" t="s">
        <v>632</v>
      </c>
      <c r="P47" s="4" t="s">
        <v>632</v>
      </c>
      <c r="Q47" s="253"/>
      <c r="R47" s="4"/>
      <c r="S47" s="4"/>
      <c r="T47" s="674" t="s">
        <v>2213</v>
      </c>
      <c r="U47" s="674" t="s">
        <v>2181</v>
      </c>
      <c r="V47" s="5" t="s">
        <v>652</v>
      </c>
      <c r="W47" s="5" t="s">
        <v>652</v>
      </c>
      <c r="X47" s="666" t="s">
        <v>2</v>
      </c>
      <c r="Y47" s="5" t="s">
        <v>652</v>
      </c>
      <c r="Z47" s="5" t="s">
        <v>652</v>
      </c>
      <c r="AA47" s="5" t="s">
        <v>652</v>
      </c>
      <c r="AB47" s="677" t="s">
        <v>652</v>
      </c>
    </row>
    <row r="48" spans="1:28" ht="12.75">
      <c r="A48" s="933" t="s">
        <v>589</v>
      </c>
      <c r="B48" s="934"/>
      <c r="C48" s="934"/>
      <c r="D48" s="934"/>
      <c r="E48" s="934"/>
      <c r="F48" s="934"/>
      <c r="G48" s="934"/>
      <c r="H48" s="934"/>
      <c r="I48" s="934"/>
      <c r="J48" s="934"/>
      <c r="K48" s="934"/>
      <c r="L48" s="934"/>
      <c r="M48" s="934"/>
      <c r="N48" s="934"/>
      <c r="O48" s="934"/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5"/>
    </row>
    <row r="49" spans="1:28" ht="12" customHeight="1">
      <c r="A49" s="238">
        <v>1</v>
      </c>
      <c r="B49" s="14" t="s">
        <v>229</v>
      </c>
      <c r="C49" s="4" t="s">
        <v>230</v>
      </c>
      <c r="D49" s="4" t="s">
        <v>231</v>
      </c>
      <c r="E49" s="776" t="s">
        <v>232</v>
      </c>
      <c r="F49" s="4" t="s">
        <v>63</v>
      </c>
      <c r="G49" s="61" t="s">
        <v>233</v>
      </c>
      <c r="H49" s="61">
        <v>2004</v>
      </c>
      <c r="I49" s="61" t="s">
        <v>234</v>
      </c>
      <c r="J49" s="61" t="s">
        <v>2214</v>
      </c>
      <c r="K49" s="61">
        <v>9</v>
      </c>
      <c r="L49" s="248" t="s">
        <v>735</v>
      </c>
      <c r="M49" s="61" t="s">
        <v>736</v>
      </c>
      <c r="N49" s="61" t="s">
        <v>58</v>
      </c>
      <c r="O49" s="691">
        <v>166116</v>
      </c>
      <c r="P49" s="61" t="s">
        <v>737</v>
      </c>
      <c r="Q49" s="714">
        <v>16600</v>
      </c>
      <c r="R49" s="5"/>
      <c r="S49" s="5"/>
      <c r="T49" s="676" t="s">
        <v>2215</v>
      </c>
      <c r="U49" s="676" t="s">
        <v>2182</v>
      </c>
      <c r="V49" s="676" t="s">
        <v>2215</v>
      </c>
      <c r="W49" s="676" t="s">
        <v>2182</v>
      </c>
      <c r="X49" s="666" t="s">
        <v>2</v>
      </c>
      <c r="Y49" s="666" t="s">
        <v>2</v>
      </c>
      <c r="Z49" s="666" t="s">
        <v>2</v>
      </c>
      <c r="AA49" s="666" t="s">
        <v>651</v>
      </c>
      <c r="AB49" s="677" t="s">
        <v>652</v>
      </c>
    </row>
    <row r="50" spans="1:28" ht="12.75">
      <c r="A50" s="933" t="s">
        <v>738</v>
      </c>
      <c r="B50" s="934"/>
      <c r="C50" s="934"/>
      <c r="D50" s="934"/>
      <c r="E50" s="934"/>
      <c r="F50" s="934"/>
      <c r="G50" s="934"/>
      <c r="H50" s="934"/>
      <c r="I50" s="934"/>
      <c r="J50" s="934"/>
      <c r="K50" s="934"/>
      <c r="L50" s="934"/>
      <c r="M50" s="934"/>
      <c r="N50" s="934"/>
      <c r="O50" s="934"/>
      <c r="P50" s="934"/>
      <c r="Q50" s="934"/>
      <c r="R50" s="934"/>
      <c r="S50" s="934"/>
      <c r="T50" s="934"/>
      <c r="U50" s="934"/>
      <c r="V50" s="934"/>
      <c r="W50" s="934"/>
      <c r="X50" s="934"/>
      <c r="Y50" s="934"/>
      <c r="Z50" s="934"/>
      <c r="AA50" s="934"/>
      <c r="AB50" s="935"/>
    </row>
    <row r="51" spans="1:28" ht="12.75">
      <c r="A51" s="238">
        <v>1</v>
      </c>
      <c r="B51" s="14" t="s">
        <v>77</v>
      </c>
      <c r="C51" s="4" t="s">
        <v>739</v>
      </c>
      <c r="D51" s="4" t="s">
        <v>79</v>
      </c>
      <c r="E51" s="776" t="s">
        <v>116</v>
      </c>
      <c r="F51" s="4" t="s">
        <v>740</v>
      </c>
      <c r="G51" s="4">
        <v>1896</v>
      </c>
      <c r="H51" s="4">
        <v>1999</v>
      </c>
      <c r="I51" s="252">
        <v>36354</v>
      </c>
      <c r="J51" s="252">
        <v>44760</v>
      </c>
      <c r="K51" s="4">
        <v>9</v>
      </c>
      <c r="L51" s="4"/>
      <c r="M51" s="4">
        <v>2600</v>
      </c>
      <c r="N51" s="4" t="s">
        <v>58</v>
      </c>
      <c r="O51" s="691">
        <v>285580</v>
      </c>
      <c r="P51" s="4" t="s">
        <v>58</v>
      </c>
      <c r="Q51" s="253"/>
      <c r="R51" s="4"/>
      <c r="S51" s="4"/>
      <c r="T51" s="674" t="s">
        <v>2216</v>
      </c>
      <c r="U51" s="674" t="s">
        <v>2183</v>
      </c>
      <c r="V51" s="237" t="s">
        <v>652</v>
      </c>
      <c r="W51" s="237" t="s">
        <v>652</v>
      </c>
      <c r="X51" s="666" t="s">
        <v>2</v>
      </c>
      <c r="Y51" s="666" t="s">
        <v>2</v>
      </c>
      <c r="Z51" s="4" t="s">
        <v>652</v>
      </c>
      <c r="AA51" s="4" t="s">
        <v>652</v>
      </c>
      <c r="AB51" s="675" t="s">
        <v>652</v>
      </c>
    </row>
    <row r="52" spans="1:28" ht="12.75">
      <c r="A52" s="933" t="s">
        <v>603</v>
      </c>
      <c r="B52" s="934"/>
      <c r="C52" s="934"/>
      <c r="D52" s="934"/>
      <c r="E52" s="934"/>
      <c r="F52" s="934"/>
      <c r="G52" s="934"/>
      <c r="H52" s="934"/>
      <c r="I52" s="934"/>
      <c r="J52" s="934"/>
      <c r="K52" s="934"/>
      <c r="L52" s="934"/>
      <c r="M52" s="934"/>
      <c r="N52" s="934"/>
      <c r="O52" s="934"/>
      <c r="P52" s="934"/>
      <c r="Q52" s="934"/>
      <c r="R52" s="934"/>
      <c r="S52" s="934"/>
      <c r="T52" s="934"/>
      <c r="U52" s="934"/>
      <c r="V52" s="934"/>
      <c r="W52" s="934"/>
      <c r="X52" s="934"/>
      <c r="Y52" s="934"/>
      <c r="Z52" s="934"/>
      <c r="AA52" s="934"/>
      <c r="AB52" s="935"/>
    </row>
    <row r="53" spans="1:28" ht="27.75" customHeight="1">
      <c r="A53" s="254">
        <v>1</v>
      </c>
      <c r="B53" s="113" t="s">
        <v>253</v>
      </c>
      <c r="C53" s="114" t="s">
        <v>397</v>
      </c>
      <c r="D53" s="114">
        <v>402596</v>
      </c>
      <c r="E53" s="480" t="s">
        <v>398</v>
      </c>
      <c r="F53" s="114" t="s">
        <v>399</v>
      </c>
      <c r="G53" s="255">
        <v>1960</v>
      </c>
      <c r="H53" s="255">
        <v>1987</v>
      </c>
      <c r="I53" s="255" t="s">
        <v>400</v>
      </c>
      <c r="J53" s="255"/>
      <c r="K53" s="255">
        <v>1</v>
      </c>
      <c r="L53" s="257"/>
      <c r="M53" s="114"/>
      <c r="N53" s="114"/>
      <c r="O53" s="114"/>
      <c r="P53" s="114"/>
      <c r="Q53" s="253"/>
      <c r="R53" s="255"/>
      <c r="S53" s="255"/>
      <c r="T53" s="687" t="s">
        <v>2217</v>
      </c>
      <c r="U53" s="687" t="s">
        <v>2184</v>
      </c>
      <c r="V53" s="5" t="s">
        <v>652</v>
      </c>
      <c r="W53" s="5" t="s">
        <v>652</v>
      </c>
      <c r="X53" s="679" t="s">
        <v>2</v>
      </c>
      <c r="Y53" s="666" t="s">
        <v>2</v>
      </c>
      <c r="Z53" s="5" t="s">
        <v>652</v>
      </c>
      <c r="AA53" s="5" t="s">
        <v>652</v>
      </c>
      <c r="AB53" s="677" t="s">
        <v>652</v>
      </c>
    </row>
    <row r="54" spans="1:28" ht="27.75" customHeight="1">
      <c r="A54" s="254">
        <v>2</v>
      </c>
      <c r="B54" s="113" t="s">
        <v>253</v>
      </c>
      <c r="C54" s="114" t="s">
        <v>254</v>
      </c>
      <c r="D54" s="114">
        <v>640205</v>
      </c>
      <c r="E54" s="480" t="s">
        <v>403</v>
      </c>
      <c r="F54" s="114" t="s">
        <v>399</v>
      </c>
      <c r="G54" s="114">
        <v>2502</v>
      </c>
      <c r="H54" s="114">
        <v>1989</v>
      </c>
      <c r="I54" s="114" t="s">
        <v>404</v>
      </c>
      <c r="J54" s="114"/>
      <c r="K54" s="114">
        <v>1</v>
      </c>
      <c r="L54" s="261"/>
      <c r="M54" s="114"/>
      <c r="N54" s="114" t="s">
        <v>57</v>
      </c>
      <c r="O54" s="114"/>
      <c r="P54" s="114"/>
      <c r="Q54" s="253"/>
      <c r="R54" s="114"/>
      <c r="S54" s="114"/>
      <c r="T54" s="687" t="s">
        <v>2217</v>
      </c>
      <c r="U54" s="687" t="s">
        <v>2184</v>
      </c>
      <c r="V54" s="5" t="s">
        <v>652</v>
      </c>
      <c r="W54" s="5" t="s">
        <v>652</v>
      </c>
      <c r="X54" s="679" t="s">
        <v>2</v>
      </c>
      <c r="Y54" s="666" t="s">
        <v>2</v>
      </c>
      <c r="Z54" s="5" t="s">
        <v>652</v>
      </c>
      <c r="AA54" s="5" t="s">
        <v>652</v>
      </c>
      <c r="AB54" s="677" t="s">
        <v>652</v>
      </c>
    </row>
    <row r="55" spans="1:28" ht="27.75" customHeight="1">
      <c r="A55" s="254">
        <v>3</v>
      </c>
      <c r="B55" s="113" t="s">
        <v>741</v>
      </c>
      <c r="C55" s="114" t="s">
        <v>405</v>
      </c>
      <c r="D55" s="114">
        <v>8086</v>
      </c>
      <c r="E55" s="480" t="s">
        <v>406</v>
      </c>
      <c r="F55" s="114" t="s">
        <v>399</v>
      </c>
      <c r="G55" s="114"/>
      <c r="H55" s="114">
        <v>1986</v>
      </c>
      <c r="I55" s="114" t="s">
        <v>407</v>
      </c>
      <c r="J55" s="114"/>
      <c r="K55" s="114">
        <v>1</v>
      </c>
      <c r="L55" s="261"/>
      <c r="M55" s="114"/>
      <c r="N55" s="114" t="s">
        <v>57</v>
      </c>
      <c r="O55" s="114"/>
      <c r="P55" s="114"/>
      <c r="Q55" s="253"/>
      <c r="R55" s="114"/>
      <c r="S55" s="114"/>
      <c r="T55" s="687" t="s">
        <v>2217</v>
      </c>
      <c r="U55" s="687" t="s">
        <v>2184</v>
      </c>
      <c r="V55" s="5" t="s">
        <v>652</v>
      </c>
      <c r="W55" s="5" t="s">
        <v>652</v>
      </c>
      <c r="X55" s="679" t="s">
        <v>2</v>
      </c>
      <c r="Y55" s="666" t="s">
        <v>2</v>
      </c>
      <c r="Z55" s="5" t="s">
        <v>652</v>
      </c>
      <c r="AA55" s="5" t="s">
        <v>652</v>
      </c>
      <c r="AB55" s="677" t="s">
        <v>652</v>
      </c>
    </row>
    <row r="56" spans="1:28" ht="27.75" customHeight="1">
      <c r="A56" s="254">
        <v>4</v>
      </c>
      <c r="B56" s="113" t="s">
        <v>253</v>
      </c>
      <c r="C56" s="114" t="s">
        <v>408</v>
      </c>
      <c r="D56" s="114">
        <v>4010</v>
      </c>
      <c r="E56" s="480" t="s">
        <v>409</v>
      </c>
      <c r="F56" s="114" t="s">
        <v>399</v>
      </c>
      <c r="G56" s="114">
        <v>6842</v>
      </c>
      <c r="H56" s="114">
        <v>19996</v>
      </c>
      <c r="I56" s="114" t="s">
        <v>410</v>
      </c>
      <c r="J56" s="114"/>
      <c r="K56" s="114">
        <v>1</v>
      </c>
      <c r="L56" s="261"/>
      <c r="M56" s="114"/>
      <c r="N56" s="114"/>
      <c r="O56" s="114"/>
      <c r="P56" s="114"/>
      <c r="Q56" s="253"/>
      <c r="R56" s="114"/>
      <c r="S56" s="114"/>
      <c r="T56" s="687" t="s">
        <v>2217</v>
      </c>
      <c r="U56" s="687" t="s">
        <v>2184</v>
      </c>
      <c r="V56" s="5" t="s">
        <v>652</v>
      </c>
      <c r="W56" s="5" t="s">
        <v>652</v>
      </c>
      <c r="X56" s="679" t="s">
        <v>2</v>
      </c>
      <c r="Y56" s="666" t="s">
        <v>2</v>
      </c>
      <c r="Z56" s="5" t="s">
        <v>652</v>
      </c>
      <c r="AA56" s="5" t="s">
        <v>652</v>
      </c>
      <c r="AB56" s="677" t="s">
        <v>652</v>
      </c>
    </row>
    <row r="57" spans="1:28" ht="27.75" customHeight="1">
      <c r="A57" s="254">
        <v>5</v>
      </c>
      <c r="B57" s="113" t="s">
        <v>411</v>
      </c>
      <c r="C57" s="114" t="s">
        <v>412</v>
      </c>
      <c r="D57" s="114" t="s">
        <v>413</v>
      </c>
      <c r="E57" s="480" t="s">
        <v>414</v>
      </c>
      <c r="F57" s="114" t="s">
        <v>415</v>
      </c>
      <c r="G57" s="114"/>
      <c r="H57" s="114">
        <v>2002</v>
      </c>
      <c r="I57" s="114" t="s">
        <v>416</v>
      </c>
      <c r="J57" s="114"/>
      <c r="K57" s="114"/>
      <c r="L57" s="261" t="s">
        <v>417</v>
      </c>
      <c r="M57" s="114">
        <v>2000</v>
      </c>
      <c r="N57" s="114"/>
      <c r="O57" s="114"/>
      <c r="P57" s="114"/>
      <c r="Q57" s="253"/>
      <c r="R57" s="114"/>
      <c r="S57" s="114"/>
      <c r="T57" s="686" t="s">
        <v>2218</v>
      </c>
      <c r="U57" s="686" t="s">
        <v>2185</v>
      </c>
      <c r="V57" s="5" t="s">
        <v>652</v>
      </c>
      <c r="W57" s="5" t="s">
        <v>652</v>
      </c>
      <c r="X57" s="680" t="s">
        <v>2</v>
      </c>
      <c r="Y57" s="5" t="s">
        <v>652</v>
      </c>
      <c r="Z57" s="5" t="s">
        <v>652</v>
      </c>
      <c r="AA57" s="5" t="s">
        <v>652</v>
      </c>
      <c r="AB57" s="677" t="s">
        <v>652</v>
      </c>
    </row>
    <row r="58" spans="1:29" s="262" customFormat="1" ht="27.75" customHeight="1">
      <c r="A58" s="254">
        <v>6</v>
      </c>
      <c r="B58" s="113" t="s">
        <v>420</v>
      </c>
      <c r="C58" s="114" t="s">
        <v>421</v>
      </c>
      <c r="D58" s="114">
        <v>111027</v>
      </c>
      <c r="E58" s="480" t="s">
        <v>422</v>
      </c>
      <c r="F58" s="114" t="s">
        <v>263</v>
      </c>
      <c r="G58" s="114"/>
      <c r="H58" s="114">
        <v>1983</v>
      </c>
      <c r="I58" s="114" t="s">
        <v>423</v>
      </c>
      <c r="J58" s="114"/>
      <c r="K58" s="114"/>
      <c r="L58" s="261" t="s">
        <v>424</v>
      </c>
      <c r="M58" s="114"/>
      <c r="N58" s="114"/>
      <c r="O58" s="114"/>
      <c r="P58" s="114"/>
      <c r="Q58" s="253"/>
      <c r="R58" s="114"/>
      <c r="S58" s="114"/>
      <c r="T58" s="687" t="s">
        <v>2217</v>
      </c>
      <c r="U58" s="687" t="s">
        <v>2184</v>
      </c>
      <c r="V58" s="5" t="s">
        <v>652</v>
      </c>
      <c r="W58" s="5" t="s">
        <v>652</v>
      </c>
      <c r="X58" s="680" t="s">
        <v>2</v>
      </c>
      <c r="Y58" s="5" t="s">
        <v>652</v>
      </c>
      <c r="Z58" s="5" t="s">
        <v>652</v>
      </c>
      <c r="AA58" s="5" t="s">
        <v>652</v>
      </c>
      <c r="AB58" s="677" t="s">
        <v>652</v>
      </c>
      <c r="AC58" s="8"/>
    </row>
    <row r="59" spans="1:29" s="262" customFormat="1" ht="27.75" customHeight="1">
      <c r="A59" s="254">
        <v>7</v>
      </c>
      <c r="B59" s="113" t="s">
        <v>425</v>
      </c>
      <c r="C59" s="114" t="s">
        <v>426</v>
      </c>
      <c r="D59" s="114" t="s">
        <v>427</v>
      </c>
      <c r="E59" s="480" t="s">
        <v>428</v>
      </c>
      <c r="F59" s="114" t="s">
        <v>429</v>
      </c>
      <c r="G59" s="114">
        <v>2800</v>
      </c>
      <c r="H59" s="114">
        <v>1998</v>
      </c>
      <c r="I59" s="114" t="s">
        <v>430</v>
      </c>
      <c r="J59" s="114"/>
      <c r="K59" s="114">
        <v>20</v>
      </c>
      <c r="L59" s="261"/>
      <c r="M59" s="114"/>
      <c r="N59" s="114"/>
      <c r="O59" s="114"/>
      <c r="P59" s="114" t="s">
        <v>431</v>
      </c>
      <c r="Q59" s="253"/>
      <c r="R59" s="114" t="s">
        <v>432</v>
      </c>
      <c r="S59" s="114"/>
      <c r="T59" s="686" t="s">
        <v>2219</v>
      </c>
      <c r="U59" s="686" t="s">
        <v>2186</v>
      </c>
      <c r="V59" s="5" t="s">
        <v>652</v>
      </c>
      <c r="W59" s="5" t="s">
        <v>652</v>
      </c>
      <c r="X59" s="680" t="s">
        <v>2</v>
      </c>
      <c r="Y59" s="666" t="s">
        <v>2</v>
      </c>
      <c r="Z59" s="5" t="s">
        <v>652</v>
      </c>
      <c r="AA59" s="5" t="s">
        <v>652</v>
      </c>
      <c r="AB59" s="667" t="s">
        <v>2</v>
      </c>
      <c r="AC59" s="260"/>
    </row>
    <row r="60" spans="1:29" s="262" customFormat="1" ht="27.75" customHeight="1">
      <c r="A60" s="254">
        <v>8</v>
      </c>
      <c r="B60" s="113" t="s">
        <v>435</v>
      </c>
      <c r="C60" s="114" t="s">
        <v>436</v>
      </c>
      <c r="D60" s="114" t="s">
        <v>437</v>
      </c>
      <c r="E60" s="480" t="s">
        <v>438</v>
      </c>
      <c r="F60" s="114" t="s">
        <v>63</v>
      </c>
      <c r="G60" s="114">
        <v>1389</v>
      </c>
      <c r="H60" s="114">
        <v>2000</v>
      </c>
      <c r="I60" s="114" t="s">
        <v>439</v>
      </c>
      <c r="J60" s="114"/>
      <c r="K60" s="114">
        <v>5</v>
      </c>
      <c r="L60" s="261"/>
      <c r="M60" s="114"/>
      <c r="N60" s="114" t="s">
        <v>57</v>
      </c>
      <c r="O60" s="114"/>
      <c r="P60" s="114" t="s">
        <v>180</v>
      </c>
      <c r="Q60" s="253"/>
      <c r="R60" s="114" t="s">
        <v>440</v>
      </c>
      <c r="S60" s="114"/>
      <c r="T60" s="686" t="s">
        <v>2220</v>
      </c>
      <c r="U60" s="686" t="s">
        <v>2187</v>
      </c>
      <c r="V60" s="5" t="s">
        <v>652</v>
      </c>
      <c r="W60" s="5" t="s">
        <v>652</v>
      </c>
      <c r="X60" s="680" t="s">
        <v>2</v>
      </c>
      <c r="Y60" s="666" t="s">
        <v>2</v>
      </c>
      <c r="Z60" s="5" t="s">
        <v>652</v>
      </c>
      <c r="AA60" s="5" t="s">
        <v>652</v>
      </c>
      <c r="AB60" s="677" t="s">
        <v>652</v>
      </c>
      <c r="AC60" s="8"/>
    </row>
    <row r="61" spans="1:29" s="262" customFormat="1" ht="27.75" customHeight="1">
      <c r="A61" s="254">
        <v>9</v>
      </c>
      <c r="B61" s="113" t="s">
        <v>298</v>
      </c>
      <c r="C61" s="114" t="s">
        <v>443</v>
      </c>
      <c r="D61" s="114" t="s">
        <v>444</v>
      </c>
      <c r="E61" s="480" t="s">
        <v>445</v>
      </c>
      <c r="F61" s="114" t="s">
        <v>63</v>
      </c>
      <c r="G61" s="114">
        <v>1560</v>
      </c>
      <c r="H61" s="114">
        <v>2006</v>
      </c>
      <c r="I61" s="114" t="s">
        <v>446</v>
      </c>
      <c r="J61" s="114"/>
      <c r="K61" s="114">
        <v>5</v>
      </c>
      <c r="L61" s="261"/>
      <c r="M61" s="114"/>
      <c r="N61" s="114"/>
      <c r="O61" s="114"/>
      <c r="P61" s="114" t="s">
        <v>180</v>
      </c>
      <c r="Q61" s="253"/>
      <c r="R61" s="114" t="s">
        <v>440</v>
      </c>
      <c r="S61" s="114"/>
      <c r="T61" s="686" t="s">
        <v>2221</v>
      </c>
      <c r="U61" s="686" t="s">
        <v>2188</v>
      </c>
      <c r="V61" s="5" t="s">
        <v>652</v>
      </c>
      <c r="W61" s="5" t="s">
        <v>652</v>
      </c>
      <c r="X61" s="680" t="s">
        <v>2</v>
      </c>
      <c r="Y61" s="666" t="s">
        <v>2</v>
      </c>
      <c r="Z61" s="5" t="s">
        <v>652</v>
      </c>
      <c r="AA61" s="692" t="s">
        <v>676</v>
      </c>
      <c r="AB61" s="667" t="s">
        <v>2</v>
      </c>
      <c r="AC61" s="8"/>
    </row>
    <row r="62" spans="1:29" s="262" customFormat="1" ht="27.75" customHeight="1">
      <c r="A62" s="254">
        <v>10</v>
      </c>
      <c r="B62" s="113" t="s">
        <v>449</v>
      </c>
      <c r="C62" s="114" t="s">
        <v>450</v>
      </c>
      <c r="D62" s="114" t="s">
        <v>451</v>
      </c>
      <c r="E62" s="480" t="s">
        <v>452</v>
      </c>
      <c r="F62" s="114" t="s">
        <v>399</v>
      </c>
      <c r="G62" s="114" t="s">
        <v>453</v>
      </c>
      <c r="H62" s="114">
        <v>2003</v>
      </c>
      <c r="I62" s="114" t="s">
        <v>454</v>
      </c>
      <c r="J62" s="114"/>
      <c r="K62" s="114">
        <v>1</v>
      </c>
      <c r="L62" s="261"/>
      <c r="M62" s="114"/>
      <c r="N62" s="114"/>
      <c r="O62" s="114"/>
      <c r="P62" s="114"/>
      <c r="Q62" s="253"/>
      <c r="R62" s="114"/>
      <c r="S62" s="114"/>
      <c r="T62" s="686" t="s">
        <v>2222</v>
      </c>
      <c r="U62" s="686" t="s">
        <v>2189</v>
      </c>
      <c r="V62" s="5" t="s">
        <v>652</v>
      </c>
      <c r="W62" s="5" t="s">
        <v>652</v>
      </c>
      <c r="X62" s="680" t="s">
        <v>2</v>
      </c>
      <c r="Y62" s="666" t="s">
        <v>2</v>
      </c>
      <c r="Z62" s="5" t="s">
        <v>652</v>
      </c>
      <c r="AA62" s="5" t="s">
        <v>652</v>
      </c>
      <c r="AB62" s="677" t="s">
        <v>652</v>
      </c>
      <c r="AC62" s="8"/>
    </row>
    <row r="63" spans="1:29" s="262" customFormat="1" ht="27.75" customHeight="1">
      <c r="A63" s="254">
        <v>11</v>
      </c>
      <c r="B63" s="113" t="s">
        <v>457</v>
      </c>
      <c r="C63" s="114" t="s">
        <v>458</v>
      </c>
      <c r="D63" s="114">
        <v>6000143</v>
      </c>
      <c r="E63" s="480" t="s">
        <v>459</v>
      </c>
      <c r="F63" s="114" t="s">
        <v>399</v>
      </c>
      <c r="G63" s="114" t="s">
        <v>460</v>
      </c>
      <c r="H63" s="114">
        <v>2006</v>
      </c>
      <c r="I63" s="114" t="s">
        <v>454</v>
      </c>
      <c r="J63" s="114"/>
      <c r="K63" s="114">
        <v>1</v>
      </c>
      <c r="L63" s="261"/>
      <c r="M63" s="114"/>
      <c r="N63" s="114" t="s">
        <v>57</v>
      </c>
      <c r="O63" s="114"/>
      <c r="P63" s="114"/>
      <c r="Q63" s="253"/>
      <c r="R63" s="114"/>
      <c r="S63" s="114"/>
      <c r="T63" s="686" t="s">
        <v>2222</v>
      </c>
      <c r="U63" s="686" t="s">
        <v>2189</v>
      </c>
      <c r="V63" s="5" t="s">
        <v>652</v>
      </c>
      <c r="W63" s="5" t="s">
        <v>652</v>
      </c>
      <c r="X63" s="680" t="s">
        <v>2</v>
      </c>
      <c r="Y63" s="666" t="s">
        <v>2</v>
      </c>
      <c r="Z63" s="5" t="s">
        <v>652</v>
      </c>
      <c r="AA63" s="5" t="s">
        <v>652</v>
      </c>
      <c r="AB63" s="677" t="s">
        <v>652</v>
      </c>
      <c r="AC63" s="8"/>
    </row>
    <row r="64" spans="1:29" s="262" customFormat="1" ht="27.75" customHeight="1">
      <c r="A64" s="254">
        <v>12</v>
      </c>
      <c r="B64" s="113" t="s">
        <v>461</v>
      </c>
      <c r="C64" s="114">
        <v>7441</v>
      </c>
      <c r="D64" s="114" t="s">
        <v>462</v>
      </c>
      <c r="E64" s="480" t="s">
        <v>463</v>
      </c>
      <c r="F64" s="114" t="s">
        <v>399</v>
      </c>
      <c r="G64" s="114">
        <v>4156</v>
      </c>
      <c r="H64" s="114">
        <v>2007</v>
      </c>
      <c r="I64" s="114" t="s">
        <v>464</v>
      </c>
      <c r="J64" s="114"/>
      <c r="K64" s="114">
        <v>1</v>
      </c>
      <c r="L64" s="261"/>
      <c r="M64" s="114"/>
      <c r="N64" s="114" t="s">
        <v>57</v>
      </c>
      <c r="O64" s="114"/>
      <c r="P64" s="114"/>
      <c r="Q64" s="253"/>
      <c r="R64" s="114"/>
      <c r="S64" s="114"/>
      <c r="T64" s="686" t="s">
        <v>2223</v>
      </c>
      <c r="U64" s="686" t="s">
        <v>2190</v>
      </c>
      <c r="V64" s="5" t="s">
        <v>652</v>
      </c>
      <c r="W64" s="5" t="s">
        <v>652</v>
      </c>
      <c r="X64" s="680" t="s">
        <v>2</v>
      </c>
      <c r="Y64" s="666" t="s">
        <v>2</v>
      </c>
      <c r="Z64" s="5" t="s">
        <v>652</v>
      </c>
      <c r="AA64" s="5" t="s">
        <v>652</v>
      </c>
      <c r="AB64" s="677" t="s">
        <v>652</v>
      </c>
      <c r="AC64" s="8"/>
    </row>
    <row r="65" spans="1:29" s="262" customFormat="1" ht="27.75" customHeight="1">
      <c r="A65" s="254">
        <v>13</v>
      </c>
      <c r="B65" s="113" t="s">
        <v>461</v>
      </c>
      <c r="C65" s="114">
        <v>7421</v>
      </c>
      <c r="D65" s="114" t="s">
        <v>467</v>
      </c>
      <c r="E65" s="480" t="s">
        <v>468</v>
      </c>
      <c r="F65" s="114" t="s">
        <v>399</v>
      </c>
      <c r="G65" s="114">
        <v>4156</v>
      </c>
      <c r="H65" s="114">
        <v>2008</v>
      </c>
      <c r="I65" s="114" t="s">
        <v>464</v>
      </c>
      <c r="J65" s="114"/>
      <c r="K65" s="114">
        <v>1</v>
      </c>
      <c r="L65" s="261"/>
      <c r="M65" s="114"/>
      <c r="N65" s="114"/>
      <c r="O65" s="114"/>
      <c r="P65" s="114"/>
      <c r="Q65" s="253"/>
      <c r="R65" s="114"/>
      <c r="S65" s="114"/>
      <c r="T65" s="686" t="s">
        <v>2223</v>
      </c>
      <c r="U65" s="686" t="s">
        <v>2190</v>
      </c>
      <c r="V65" s="5" t="s">
        <v>652</v>
      </c>
      <c r="W65" s="5" t="s">
        <v>652</v>
      </c>
      <c r="X65" s="680" t="s">
        <v>2</v>
      </c>
      <c r="Y65" s="666" t="s">
        <v>2</v>
      </c>
      <c r="Z65" s="5" t="s">
        <v>652</v>
      </c>
      <c r="AA65" s="5" t="s">
        <v>652</v>
      </c>
      <c r="AB65" s="677" t="s">
        <v>652</v>
      </c>
      <c r="AC65" s="8"/>
    </row>
    <row r="66" spans="1:29" s="262" customFormat="1" ht="27.75" customHeight="1">
      <c r="A66" s="254">
        <v>14</v>
      </c>
      <c r="B66" s="113" t="s">
        <v>449</v>
      </c>
      <c r="C66" s="114">
        <v>5050</v>
      </c>
      <c r="D66" s="114" t="s">
        <v>469</v>
      </c>
      <c r="E66" s="480" t="s">
        <v>470</v>
      </c>
      <c r="F66" s="114" t="s">
        <v>399</v>
      </c>
      <c r="G66" s="114">
        <v>4485</v>
      </c>
      <c r="H66" s="114">
        <v>2008</v>
      </c>
      <c r="I66" s="114" t="s">
        <v>464</v>
      </c>
      <c r="J66" s="114"/>
      <c r="K66" s="114">
        <v>1</v>
      </c>
      <c r="L66" s="261"/>
      <c r="M66" s="114"/>
      <c r="N66" s="114"/>
      <c r="O66" s="114"/>
      <c r="P66" s="114"/>
      <c r="Q66" s="253"/>
      <c r="R66" s="114"/>
      <c r="S66" s="114"/>
      <c r="T66" s="686" t="s">
        <v>2223</v>
      </c>
      <c r="U66" s="686" t="s">
        <v>2190</v>
      </c>
      <c r="V66" s="5" t="s">
        <v>652</v>
      </c>
      <c r="W66" s="5" t="s">
        <v>652</v>
      </c>
      <c r="X66" s="680" t="s">
        <v>2</v>
      </c>
      <c r="Y66" s="666" t="s">
        <v>2</v>
      </c>
      <c r="Z66" s="5" t="s">
        <v>652</v>
      </c>
      <c r="AA66" s="5" t="s">
        <v>652</v>
      </c>
      <c r="AB66" s="677" t="s">
        <v>652</v>
      </c>
      <c r="AC66" s="8"/>
    </row>
    <row r="67" spans="1:29" s="262" customFormat="1" ht="27.75" customHeight="1">
      <c r="A67" s="254">
        <v>15</v>
      </c>
      <c r="B67" s="113" t="s">
        <v>471</v>
      </c>
      <c r="C67" s="114"/>
      <c r="D67" s="114" t="s">
        <v>742</v>
      </c>
      <c r="E67" s="480" t="s">
        <v>472</v>
      </c>
      <c r="F67" s="114" t="s">
        <v>473</v>
      </c>
      <c r="G67" s="114"/>
      <c r="H67" s="114">
        <v>2007</v>
      </c>
      <c r="I67" s="114" t="s">
        <v>464</v>
      </c>
      <c r="J67" s="114"/>
      <c r="K67" s="114"/>
      <c r="L67" s="261" t="s">
        <v>474</v>
      </c>
      <c r="M67" s="114"/>
      <c r="N67" s="114"/>
      <c r="O67" s="114"/>
      <c r="P67" s="114"/>
      <c r="Q67" s="253"/>
      <c r="R67" s="114"/>
      <c r="S67" s="114"/>
      <c r="T67" s="686" t="s">
        <v>2223</v>
      </c>
      <c r="U67" s="686" t="s">
        <v>2190</v>
      </c>
      <c r="V67" s="5" t="s">
        <v>652</v>
      </c>
      <c r="W67" s="5" t="s">
        <v>652</v>
      </c>
      <c r="X67" s="680" t="s">
        <v>2</v>
      </c>
      <c r="Y67" s="5" t="s">
        <v>652</v>
      </c>
      <c r="Z67" s="5" t="s">
        <v>652</v>
      </c>
      <c r="AA67" s="5" t="s">
        <v>652</v>
      </c>
      <c r="AB67" s="677" t="s">
        <v>652</v>
      </c>
      <c r="AC67" s="8"/>
    </row>
    <row r="68" spans="1:29" s="262" customFormat="1" ht="27.75" customHeight="1">
      <c r="A68" s="254">
        <v>16</v>
      </c>
      <c r="B68" s="113" t="s">
        <v>475</v>
      </c>
      <c r="C68" s="114" t="s">
        <v>743</v>
      </c>
      <c r="D68" s="114" t="s">
        <v>744</v>
      </c>
      <c r="E68" s="480" t="s">
        <v>476</v>
      </c>
      <c r="F68" s="114" t="s">
        <v>473</v>
      </c>
      <c r="G68" s="114"/>
      <c r="H68" s="114">
        <v>1989</v>
      </c>
      <c r="I68" s="114"/>
      <c r="J68" s="114"/>
      <c r="K68" s="114"/>
      <c r="L68" s="261" t="s">
        <v>474</v>
      </c>
      <c r="M68" s="114"/>
      <c r="N68" s="114"/>
      <c r="O68" s="114"/>
      <c r="P68" s="114"/>
      <c r="Q68" s="253"/>
      <c r="R68" s="114"/>
      <c r="S68" s="114"/>
      <c r="T68" s="686" t="s">
        <v>2224</v>
      </c>
      <c r="U68" s="686" t="s">
        <v>2191</v>
      </c>
      <c r="V68" s="5" t="s">
        <v>652</v>
      </c>
      <c r="W68" s="5" t="s">
        <v>652</v>
      </c>
      <c r="X68" s="680" t="s">
        <v>2</v>
      </c>
      <c r="Y68" s="5" t="s">
        <v>652</v>
      </c>
      <c r="Z68" s="5" t="s">
        <v>652</v>
      </c>
      <c r="AA68" s="5" t="s">
        <v>652</v>
      </c>
      <c r="AB68" s="677" t="s">
        <v>652</v>
      </c>
      <c r="AC68" s="8"/>
    </row>
    <row r="69" spans="1:29" s="262" customFormat="1" ht="27.75" customHeight="1">
      <c r="A69" s="254">
        <v>17</v>
      </c>
      <c r="B69" s="113" t="s">
        <v>475</v>
      </c>
      <c r="C69" s="114" t="s">
        <v>743</v>
      </c>
      <c r="D69" s="114" t="s">
        <v>745</v>
      </c>
      <c r="E69" s="480" t="s">
        <v>479</v>
      </c>
      <c r="F69" s="114" t="s">
        <v>473</v>
      </c>
      <c r="G69" s="114"/>
      <c r="H69" s="114">
        <v>1989</v>
      </c>
      <c r="I69" s="114"/>
      <c r="J69" s="114"/>
      <c r="K69" s="114"/>
      <c r="L69" s="261" t="s">
        <v>474</v>
      </c>
      <c r="M69" s="114"/>
      <c r="N69" s="114"/>
      <c r="O69" s="114"/>
      <c r="P69" s="114"/>
      <c r="Q69" s="253"/>
      <c r="R69" s="114"/>
      <c r="S69" s="114"/>
      <c r="T69" s="686" t="s">
        <v>2224</v>
      </c>
      <c r="U69" s="686" t="s">
        <v>2191</v>
      </c>
      <c r="V69" s="5" t="s">
        <v>652</v>
      </c>
      <c r="W69" s="5" t="s">
        <v>652</v>
      </c>
      <c r="X69" s="680" t="s">
        <v>2</v>
      </c>
      <c r="Y69" s="5" t="s">
        <v>652</v>
      </c>
      <c r="Z69" s="5" t="s">
        <v>652</v>
      </c>
      <c r="AA69" s="5" t="s">
        <v>652</v>
      </c>
      <c r="AB69" s="677" t="s">
        <v>652</v>
      </c>
      <c r="AC69" s="8"/>
    </row>
    <row r="70" spans="1:29" s="262" customFormat="1" ht="27.75" customHeight="1">
      <c r="A70" s="254">
        <v>18</v>
      </c>
      <c r="B70" s="113" t="s">
        <v>475</v>
      </c>
      <c r="C70" s="114" t="s">
        <v>746</v>
      </c>
      <c r="D70" s="114">
        <v>110050</v>
      </c>
      <c r="E70" s="480" t="s">
        <v>480</v>
      </c>
      <c r="F70" s="114" t="s">
        <v>473</v>
      </c>
      <c r="G70" s="114"/>
      <c r="H70" s="114">
        <v>2011</v>
      </c>
      <c r="I70" s="114"/>
      <c r="J70" s="114"/>
      <c r="K70" s="114"/>
      <c r="L70" s="261" t="s">
        <v>481</v>
      </c>
      <c r="M70" s="114"/>
      <c r="N70" s="114"/>
      <c r="O70" s="114"/>
      <c r="P70" s="114"/>
      <c r="Q70" s="253"/>
      <c r="R70" s="114"/>
      <c r="S70" s="114"/>
      <c r="T70" s="686" t="s">
        <v>2225</v>
      </c>
      <c r="U70" s="686" t="s">
        <v>2192</v>
      </c>
      <c r="V70" s="5" t="s">
        <v>652</v>
      </c>
      <c r="W70" s="5" t="s">
        <v>652</v>
      </c>
      <c r="X70" s="680" t="s">
        <v>2</v>
      </c>
      <c r="Y70" s="5" t="s">
        <v>652</v>
      </c>
      <c r="Z70" s="5" t="s">
        <v>652</v>
      </c>
      <c r="AA70" s="5" t="s">
        <v>652</v>
      </c>
      <c r="AB70" s="677" t="s">
        <v>652</v>
      </c>
      <c r="AC70" s="8"/>
    </row>
    <row r="71" spans="1:29" s="262" customFormat="1" ht="27.75" customHeight="1">
      <c r="A71" s="254">
        <v>19</v>
      </c>
      <c r="B71" s="113" t="s">
        <v>229</v>
      </c>
      <c r="C71" s="114" t="s">
        <v>484</v>
      </c>
      <c r="D71" s="114" t="s">
        <v>485</v>
      </c>
      <c r="E71" s="480" t="s">
        <v>486</v>
      </c>
      <c r="F71" s="114" t="s">
        <v>63</v>
      </c>
      <c r="G71" s="114">
        <v>1995</v>
      </c>
      <c r="H71" s="114">
        <v>2008</v>
      </c>
      <c r="I71" s="114" t="s">
        <v>487</v>
      </c>
      <c r="J71" s="114"/>
      <c r="K71" s="114">
        <v>9</v>
      </c>
      <c r="L71" s="261"/>
      <c r="M71" s="114">
        <v>3040</v>
      </c>
      <c r="N71" s="114"/>
      <c r="O71" s="12" t="s">
        <v>2352</v>
      </c>
      <c r="P71" s="263"/>
      <c r="Q71" s="714">
        <v>23300</v>
      </c>
      <c r="R71" s="114"/>
      <c r="S71" s="114"/>
      <c r="T71" s="686" t="s">
        <v>2226</v>
      </c>
      <c r="U71" s="686" t="s">
        <v>2193</v>
      </c>
      <c r="V71" s="686" t="s">
        <v>2226</v>
      </c>
      <c r="W71" s="686" t="s">
        <v>2193</v>
      </c>
      <c r="X71" s="680" t="s">
        <v>2</v>
      </c>
      <c r="Y71" s="666" t="s">
        <v>2</v>
      </c>
      <c r="Z71" s="666" t="s">
        <v>2</v>
      </c>
      <c r="AA71" s="666" t="s">
        <v>676</v>
      </c>
      <c r="AB71" s="667" t="s">
        <v>2</v>
      </c>
      <c r="AC71" s="8"/>
    </row>
    <row r="72" spans="1:29" s="262" customFormat="1" ht="27.75" customHeight="1">
      <c r="A72" s="254">
        <v>20</v>
      </c>
      <c r="B72" s="113" t="s">
        <v>490</v>
      </c>
      <c r="C72" s="114" t="s">
        <v>491</v>
      </c>
      <c r="D72" s="114" t="s">
        <v>492</v>
      </c>
      <c r="E72" s="480" t="s">
        <v>632</v>
      </c>
      <c r="F72" s="114" t="s">
        <v>493</v>
      </c>
      <c r="G72" s="114"/>
      <c r="H72" s="114">
        <v>2002</v>
      </c>
      <c r="I72" s="114"/>
      <c r="J72" s="114"/>
      <c r="K72" s="114"/>
      <c r="L72" s="261"/>
      <c r="M72" s="114"/>
      <c r="N72" s="114"/>
      <c r="O72" s="114"/>
      <c r="P72" s="114"/>
      <c r="Q72" s="693"/>
      <c r="R72" s="114"/>
      <c r="S72" s="114"/>
      <c r="T72" s="685" t="s">
        <v>2227</v>
      </c>
      <c r="U72" s="685" t="s">
        <v>2194</v>
      </c>
      <c r="V72" s="5" t="s">
        <v>652</v>
      </c>
      <c r="W72" s="5" t="s">
        <v>652</v>
      </c>
      <c r="X72" s="680" t="s">
        <v>2</v>
      </c>
      <c r="Y72" s="666" t="s">
        <v>2</v>
      </c>
      <c r="Z72" s="5" t="s">
        <v>652</v>
      </c>
      <c r="AA72" s="5" t="s">
        <v>652</v>
      </c>
      <c r="AB72" s="677" t="s">
        <v>652</v>
      </c>
      <c r="AC72" s="8"/>
    </row>
    <row r="73" spans="1:28" ht="27.75" customHeight="1">
      <c r="A73" s="254">
        <v>21</v>
      </c>
      <c r="B73" s="113" t="s">
        <v>461</v>
      </c>
      <c r="C73" s="114">
        <v>3320</v>
      </c>
      <c r="D73" s="114" t="s">
        <v>747</v>
      </c>
      <c r="E73" s="480" t="s">
        <v>496</v>
      </c>
      <c r="F73" s="114" t="s">
        <v>399</v>
      </c>
      <c r="G73" s="114">
        <v>2700</v>
      </c>
      <c r="H73" s="114">
        <v>1997</v>
      </c>
      <c r="I73" s="114"/>
      <c r="J73" s="114"/>
      <c r="K73" s="114"/>
      <c r="L73" s="261"/>
      <c r="M73" s="114"/>
      <c r="N73" s="114"/>
      <c r="O73" s="114"/>
      <c r="P73" s="114"/>
      <c r="Q73" s="253"/>
      <c r="R73" s="114"/>
      <c r="S73" s="114"/>
      <c r="T73" s="685" t="s">
        <v>2217</v>
      </c>
      <c r="U73" s="685" t="s">
        <v>2184</v>
      </c>
      <c r="V73" s="5" t="s">
        <v>652</v>
      </c>
      <c r="W73" s="5" t="s">
        <v>652</v>
      </c>
      <c r="X73" s="680" t="s">
        <v>2</v>
      </c>
      <c r="Y73" s="666" t="s">
        <v>2</v>
      </c>
      <c r="Z73" s="5" t="s">
        <v>652</v>
      </c>
      <c r="AA73" s="5" t="s">
        <v>652</v>
      </c>
      <c r="AB73" s="677" t="s">
        <v>652</v>
      </c>
    </row>
    <row r="74" spans="1:28" ht="27.75" customHeight="1">
      <c r="A74" s="254">
        <v>22</v>
      </c>
      <c r="B74" s="113" t="s">
        <v>497</v>
      </c>
      <c r="C74" s="114" t="s">
        <v>498</v>
      </c>
      <c r="D74" s="114" t="s">
        <v>499</v>
      </c>
      <c r="E74" s="480" t="s">
        <v>500</v>
      </c>
      <c r="F74" s="114" t="s">
        <v>501</v>
      </c>
      <c r="G74" s="114">
        <v>3972</v>
      </c>
      <c r="H74" s="114">
        <v>1968</v>
      </c>
      <c r="I74" s="114" t="s">
        <v>502</v>
      </c>
      <c r="J74" s="114"/>
      <c r="K74" s="114">
        <v>3</v>
      </c>
      <c r="L74" s="114" t="s">
        <v>503</v>
      </c>
      <c r="M74" s="114">
        <v>6145</v>
      </c>
      <c r="N74" s="114"/>
      <c r="O74" s="114"/>
      <c r="P74" s="114"/>
      <c r="Q74" s="253"/>
      <c r="R74" s="114"/>
      <c r="S74" s="114"/>
      <c r="T74" s="686" t="s">
        <v>2228</v>
      </c>
      <c r="U74" s="686" t="s">
        <v>2195</v>
      </c>
      <c r="V74" s="5" t="s">
        <v>652</v>
      </c>
      <c r="W74" s="5" t="s">
        <v>652</v>
      </c>
      <c r="X74" s="680" t="s">
        <v>2</v>
      </c>
      <c r="Y74" s="666" t="s">
        <v>2</v>
      </c>
      <c r="Z74" s="5" t="s">
        <v>652</v>
      </c>
      <c r="AA74" s="5" t="s">
        <v>652</v>
      </c>
      <c r="AB74" s="677" t="s">
        <v>652</v>
      </c>
    </row>
    <row r="75" spans="1:28" ht="27.75" customHeight="1">
      <c r="A75" s="254">
        <v>23</v>
      </c>
      <c r="B75" s="113" t="s">
        <v>506</v>
      </c>
      <c r="C75" s="114" t="s">
        <v>507</v>
      </c>
      <c r="D75" s="114">
        <v>2603</v>
      </c>
      <c r="E75" s="480" t="s">
        <v>508</v>
      </c>
      <c r="F75" s="114" t="s">
        <v>473</v>
      </c>
      <c r="G75" s="114"/>
      <c r="H75" s="114">
        <v>1990</v>
      </c>
      <c r="I75" s="114" t="s">
        <v>509</v>
      </c>
      <c r="J75" s="114"/>
      <c r="K75" s="114"/>
      <c r="L75" s="114" t="s">
        <v>424</v>
      </c>
      <c r="M75" s="114">
        <v>6360</v>
      </c>
      <c r="N75" s="114"/>
      <c r="O75" s="114"/>
      <c r="P75" s="114"/>
      <c r="Q75" s="253"/>
      <c r="R75" s="114"/>
      <c r="S75" s="114"/>
      <c r="T75" s="686" t="s">
        <v>2217</v>
      </c>
      <c r="U75" s="686" t="s">
        <v>2184</v>
      </c>
      <c r="V75" s="5" t="s">
        <v>652</v>
      </c>
      <c r="W75" s="5" t="s">
        <v>652</v>
      </c>
      <c r="X75" s="680" t="s">
        <v>2</v>
      </c>
      <c r="Y75" s="5" t="s">
        <v>652</v>
      </c>
      <c r="Z75" s="5" t="s">
        <v>652</v>
      </c>
      <c r="AA75" s="5" t="s">
        <v>652</v>
      </c>
      <c r="AB75" s="677" t="s">
        <v>652</v>
      </c>
    </row>
    <row r="76" spans="1:28" ht="27.75" customHeight="1">
      <c r="A76" s="254">
        <v>24</v>
      </c>
      <c r="B76" s="113" t="s">
        <v>748</v>
      </c>
      <c r="C76" s="114" t="s">
        <v>749</v>
      </c>
      <c r="D76" s="114" t="s">
        <v>750</v>
      </c>
      <c r="E76" s="480" t="s">
        <v>751</v>
      </c>
      <c r="F76" s="114" t="s">
        <v>399</v>
      </c>
      <c r="G76" s="114">
        <v>6057</v>
      </c>
      <c r="H76" s="114">
        <v>2018</v>
      </c>
      <c r="I76" s="264">
        <v>43894</v>
      </c>
      <c r="J76" s="264">
        <v>44258</v>
      </c>
      <c r="K76" s="114">
        <v>1</v>
      </c>
      <c r="L76" s="114"/>
      <c r="M76" s="114">
        <v>11500</v>
      </c>
      <c r="N76" s="114"/>
      <c r="O76" s="263"/>
      <c r="P76" s="263"/>
      <c r="Q76" s="335"/>
      <c r="R76" s="263"/>
      <c r="S76" s="114"/>
      <c r="T76" s="686" t="s">
        <v>2229</v>
      </c>
      <c r="U76" s="686" t="s">
        <v>2196</v>
      </c>
      <c r="V76" s="5" t="s">
        <v>652</v>
      </c>
      <c r="W76" s="5" t="s">
        <v>652</v>
      </c>
      <c r="X76" s="680" t="s">
        <v>2</v>
      </c>
      <c r="Y76" s="666" t="s">
        <v>2</v>
      </c>
      <c r="Z76" s="5" t="s">
        <v>652</v>
      </c>
      <c r="AA76" s="5" t="s">
        <v>652</v>
      </c>
      <c r="AB76" s="677" t="s">
        <v>652</v>
      </c>
    </row>
    <row r="77" spans="1:28" ht="27.75" customHeight="1">
      <c r="A77" s="254">
        <v>25</v>
      </c>
      <c r="B77" s="113" t="s">
        <v>753</v>
      </c>
      <c r="C77" s="114" t="s">
        <v>754</v>
      </c>
      <c r="D77" s="114" t="s">
        <v>755</v>
      </c>
      <c r="E77" s="480" t="s">
        <v>756</v>
      </c>
      <c r="F77" s="114" t="s">
        <v>399</v>
      </c>
      <c r="G77" s="114">
        <v>1758</v>
      </c>
      <c r="H77" s="114">
        <v>2018</v>
      </c>
      <c r="I77" s="264">
        <v>43894</v>
      </c>
      <c r="J77" s="264">
        <v>44258</v>
      </c>
      <c r="K77" s="114">
        <v>1</v>
      </c>
      <c r="L77" s="114"/>
      <c r="M77" s="114">
        <v>2400</v>
      </c>
      <c r="N77" s="114"/>
      <c r="O77" s="12" t="s">
        <v>2351</v>
      </c>
      <c r="P77" s="12"/>
      <c r="Q77" s="714">
        <v>89000</v>
      </c>
      <c r="R77" s="12"/>
      <c r="S77" s="12"/>
      <c r="T77" s="690" t="s">
        <v>2229</v>
      </c>
      <c r="U77" s="690" t="s">
        <v>2196</v>
      </c>
      <c r="V77" s="688" t="s">
        <v>2230</v>
      </c>
      <c r="W77" s="688" t="s">
        <v>2231</v>
      </c>
      <c r="X77" s="689" t="s">
        <v>2</v>
      </c>
      <c r="Y77" s="666" t="s">
        <v>2</v>
      </c>
      <c r="Z77" s="666" t="s">
        <v>2</v>
      </c>
      <c r="AA77" s="5" t="s">
        <v>652</v>
      </c>
      <c r="AB77" s="677" t="s">
        <v>652</v>
      </c>
    </row>
    <row r="78" spans="1:28" ht="27.75" customHeight="1">
      <c r="A78" s="254">
        <v>26</v>
      </c>
      <c r="B78" s="113" t="s">
        <v>411</v>
      </c>
      <c r="C78" s="114" t="s">
        <v>284</v>
      </c>
      <c r="D78" s="114" t="s">
        <v>757</v>
      </c>
      <c r="E78" s="480" t="s">
        <v>758</v>
      </c>
      <c r="F78" s="114" t="s">
        <v>759</v>
      </c>
      <c r="G78" s="114"/>
      <c r="H78" s="114">
        <v>2018</v>
      </c>
      <c r="I78" s="264">
        <v>43872</v>
      </c>
      <c r="J78" s="264">
        <v>45326</v>
      </c>
      <c r="K78" s="114"/>
      <c r="L78" s="114">
        <v>5778</v>
      </c>
      <c r="M78" s="114">
        <v>2342</v>
      </c>
      <c r="N78" s="114"/>
      <c r="O78" s="263"/>
      <c r="P78" s="263"/>
      <c r="Q78" s="335"/>
      <c r="R78" s="263"/>
      <c r="S78" s="114"/>
      <c r="T78" s="686" t="s">
        <v>2232</v>
      </c>
      <c r="U78" s="687" t="s">
        <v>2197</v>
      </c>
      <c r="V78" s="294" t="s">
        <v>652</v>
      </c>
      <c r="W78" s="294" t="s">
        <v>652</v>
      </c>
      <c r="X78" s="679" t="s">
        <v>2</v>
      </c>
      <c r="Y78" s="294" t="s">
        <v>652</v>
      </c>
      <c r="Z78" s="5" t="s">
        <v>652</v>
      </c>
      <c r="AA78" s="5" t="s">
        <v>652</v>
      </c>
      <c r="AB78" s="677" t="s">
        <v>652</v>
      </c>
    </row>
    <row r="79" spans="1:28" ht="27.75" customHeight="1">
      <c r="A79" s="254">
        <v>27</v>
      </c>
      <c r="B79" s="113" t="s">
        <v>411</v>
      </c>
      <c r="C79" s="114" t="s">
        <v>284</v>
      </c>
      <c r="D79" s="114" t="s">
        <v>760</v>
      </c>
      <c r="E79" s="480" t="s">
        <v>761</v>
      </c>
      <c r="F79" s="114" t="s">
        <v>759</v>
      </c>
      <c r="G79" s="114"/>
      <c r="H79" s="114">
        <v>2018</v>
      </c>
      <c r="I79" s="264">
        <v>43872</v>
      </c>
      <c r="J79" s="264">
        <v>45326</v>
      </c>
      <c r="K79" s="114"/>
      <c r="L79" s="114">
        <v>5778</v>
      </c>
      <c r="M79" s="114">
        <v>2342</v>
      </c>
      <c r="N79" s="114"/>
      <c r="O79" s="114"/>
      <c r="P79" s="114"/>
      <c r="Q79" s="339"/>
      <c r="R79" s="114"/>
      <c r="S79" s="114"/>
      <c r="T79" s="686" t="s">
        <v>2232</v>
      </c>
      <c r="U79" s="686" t="s">
        <v>2197</v>
      </c>
      <c r="V79" s="5" t="s">
        <v>652</v>
      </c>
      <c r="W79" s="5" t="s">
        <v>652</v>
      </c>
      <c r="X79" s="680" t="s">
        <v>2</v>
      </c>
      <c r="Y79" s="5" t="s">
        <v>652</v>
      </c>
      <c r="Z79" s="5" t="s">
        <v>652</v>
      </c>
      <c r="AA79" s="5" t="s">
        <v>652</v>
      </c>
      <c r="AB79" s="677" t="s">
        <v>652</v>
      </c>
    </row>
    <row r="80" spans="1:28" ht="27.75" customHeight="1">
      <c r="A80" s="254">
        <v>28</v>
      </c>
      <c r="B80" s="113" t="s">
        <v>411</v>
      </c>
      <c r="C80" s="114" t="s">
        <v>284</v>
      </c>
      <c r="D80" s="114" t="s">
        <v>762</v>
      </c>
      <c r="E80" s="480" t="s">
        <v>763</v>
      </c>
      <c r="F80" s="114" t="s">
        <v>473</v>
      </c>
      <c r="G80" s="114"/>
      <c r="H80" s="114">
        <v>2018</v>
      </c>
      <c r="I80" s="264">
        <v>43872</v>
      </c>
      <c r="J80" s="264">
        <v>45326</v>
      </c>
      <c r="K80" s="114"/>
      <c r="L80" s="114">
        <v>3780</v>
      </c>
      <c r="M80" s="114">
        <v>1280</v>
      </c>
      <c r="N80" s="114"/>
      <c r="O80" s="114"/>
      <c r="P80" s="114"/>
      <c r="Q80" s="339"/>
      <c r="R80" s="114"/>
      <c r="S80" s="114"/>
      <c r="T80" s="686" t="s">
        <v>752</v>
      </c>
      <c r="U80" s="686" t="s">
        <v>2198</v>
      </c>
      <c r="V80" s="5" t="s">
        <v>652</v>
      </c>
      <c r="W80" s="5" t="s">
        <v>652</v>
      </c>
      <c r="X80" s="680" t="s">
        <v>2</v>
      </c>
      <c r="Y80" s="5" t="s">
        <v>652</v>
      </c>
      <c r="Z80" s="5" t="s">
        <v>652</v>
      </c>
      <c r="AA80" s="5" t="s">
        <v>652</v>
      </c>
      <c r="AB80" s="677" t="s">
        <v>652</v>
      </c>
    </row>
    <row r="81" spans="1:28" ht="27.75" customHeight="1">
      <c r="A81" s="254">
        <v>29</v>
      </c>
      <c r="B81" s="113" t="s">
        <v>765</v>
      </c>
      <c r="C81" s="114" t="s">
        <v>766</v>
      </c>
      <c r="D81" s="114" t="s">
        <v>767</v>
      </c>
      <c r="E81" s="480" t="s">
        <v>768</v>
      </c>
      <c r="F81" s="114" t="s">
        <v>769</v>
      </c>
      <c r="G81" s="114"/>
      <c r="H81" s="114">
        <v>2018</v>
      </c>
      <c r="I81" s="264">
        <v>43892</v>
      </c>
      <c r="J81" s="114"/>
      <c r="K81" s="114"/>
      <c r="L81" s="114">
        <v>2000</v>
      </c>
      <c r="M81" s="114">
        <v>850</v>
      </c>
      <c r="N81" s="114"/>
      <c r="O81" s="114"/>
      <c r="P81" s="114"/>
      <c r="Q81" s="339"/>
      <c r="R81" s="114"/>
      <c r="S81" s="114"/>
      <c r="T81" s="686" t="s">
        <v>764</v>
      </c>
      <c r="U81" s="686" t="s">
        <v>2199</v>
      </c>
      <c r="V81" s="5" t="s">
        <v>652</v>
      </c>
      <c r="W81" s="5" t="s">
        <v>652</v>
      </c>
      <c r="X81" s="680" t="s">
        <v>2</v>
      </c>
      <c r="Y81" s="5" t="s">
        <v>652</v>
      </c>
      <c r="Z81" s="5" t="s">
        <v>652</v>
      </c>
      <c r="AA81" s="5" t="s">
        <v>652</v>
      </c>
      <c r="AB81" s="677" t="s">
        <v>652</v>
      </c>
    </row>
    <row r="82" spans="1:28" ht="27.75" customHeight="1">
      <c r="A82" s="254">
        <v>30</v>
      </c>
      <c r="B82" s="113" t="s">
        <v>510</v>
      </c>
      <c r="C82" s="114" t="s">
        <v>511</v>
      </c>
      <c r="D82" s="114" t="s">
        <v>512</v>
      </c>
      <c r="E82" s="480" t="s">
        <v>513</v>
      </c>
      <c r="F82" s="114" t="s">
        <v>55</v>
      </c>
      <c r="G82" s="114"/>
      <c r="H82" s="114">
        <v>2009</v>
      </c>
      <c r="I82" s="114" t="s">
        <v>514</v>
      </c>
      <c r="J82" s="114"/>
      <c r="K82" s="114"/>
      <c r="L82" s="114" t="s">
        <v>515</v>
      </c>
      <c r="M82" s="114" t="s">
        <v>516</v>
      </c>
      <c r="N82" s="114"/>
      <c r="O82" s="114"/>
      <c r="P82" s="114"/>
      <c r="Q82" s="339"/>
      <c r="R82" s="114"/>
      <c r="S82" s="114"/>
      <c r="T82" s="686" t="s">
        <v>2233</v>
      </c>
      <c r="U82" s="686" t="s">
        <v>2200</v>
      </c>
      <c r="V82" s="5" t="s">
        <v>652</v>
      </c>
      <c r="W82" s="5" t="s">
        <v>652</v>
      </c>
      <c r="X82" s="680" t="s">
        <v>2</v>
      </c>
      <c r="Y82" s="5" t="s">
        <v>652</v>
      </c>
      <c r="Z82" s="5" t="s">
        <v>652</v>
      </c>
      <c r="AA82" s="5" t="s">
        <v>652</v>
      </c>
      <c r="AB82" s="677" t="s">
        <v>652</v>
      </c>
    </row>
    <row r="83" spans="1:28" s="607" customFormat="1" ht="27.75" customHeight="1">
      <c r="A83" s="603">
        <v>31</v>
      </c>
      <c r="B83" s="604" t="s">
        <v>229</v>
      </c>
      <c r="C83" s="605" t="s">
        <v>294</v>
      </c>
      <c r="D83" s="605" t="s">
        <v>1992</v>
      </c>
      <c r="E83" s="480" t="s">
        <v>1993</v>
      </c>
      <c r="F83" s="605" t="s">
        <v>2358</v>
      </c>
      <c r="G83" s="605">
        <v>1997</v>
      </c>
      <c r="H83" s="605">
        <v>2023</v>
      </c>
      <c r="I83" s="606">
        <v>45114</v>
      </c>
      <c r="J83" s="605"/>
      <c r="K83" s="605">
        <v>9</v>
      </c>
      <c r="L83" s="605"/>
      <c r="M83" s="605">
        <v>3070</v>
      </c>
      <c r="N83" s="605"/>
      <c r="O83" s="605">
        <v>3840</v>
      </c>
      <c r="P83" s="605"/>
      <c r="Q83" s="714">
        <v>195300</v>
      </c>
      <c r="R83" s="605"/>
      <c r="S83" s="605"/>
      <c r="T83" s="690" t="s">
        <v>2238</v>
      </c>
      <c r="U83" s="690" t="s">
        <v>2239</v>
      </c>
      <c r="V83" s="690" t="s">
        <v>2238</v>
      </c>
      <c r="W83" s="690" t="s">
        <v>2239</v>
      </c>
      <c r="X83" s="680" t="s">
        <v>2</v>
      </c>
      <c r="Y83" s="680" t="s">
        <v>2</v>
      </c>
      <c r="Z83" s="680" t="s">
        <v>2</v>
      </c>
      <c r="AA83" s="681" t="s">
        <v>2092</v>
      </c>
      <c r="AB83" s="682" t="s">
        <v>2092</v>
      </c>
    </row>
    <row r="84" spans="1:28" ht="27.75" customHeight="1">
      <c r="A84" s="684">
        <v>32</v>
      </c>
      <c r="B84" s="513" t="s">
        <v>770</v>
      </c>
      <c r="C84" s="309" t="s">
        <v>771</v>
      </c>
      <c r="D84" s="309" t="s">
        <v>640</v>
      </c>
      <c r="E84" s="480" t="s">
        <v>632</v>
      </c>
      <c r="F84" s="309" t="s">
        <v>772</v>
      </c>
      <c r="G84" s="309"/>
      <c r="H84" s="309">
        <v>2018</v>
      </c>
      <c r="I84" s="309"/>
      <c r="J84" s="309"/>
      <c r="K84" s="309">
        <v>1</v>
      </c>
      <c r="L84" s="309"/>
      <c r="M84" s="309"/>
      <c r="N84" s="309"/>
      <c r="O84" s="309"/>
      <c r="P84" s="309"/>
      <c r="Q84" s="152"/>
      <c r="R84" s="309"/>
      <c r="S84" s="309"/>
      <c r="T84" s="686" t="s">
        <v>2234</v>
      </c>
      <c r="U84" s="686" t="s">
        <v>2201</v>
      </c>
      <c r="V84" s="5" t="s">
        <v>652</v>
      </c>
      <c r="W84" s="5" t="s">
        <v>652</v>
      </c>
      <c r="X84" s="680" t="s">
        <v>2</v>
      </c>
      <c r="Y84" s="5" t="s">
        <v>2</v>
      </c>
      <c r="Z84" s="5" t="s">
        <v>652</v>
      </c>
      <c r="AA84" s="5" t="s">
        <v>652</v>
      </c>
      <c r="AB84" s="677" t="s">
        <v>652</v>
      </c>
    </row>
    <row r="85" spans="1:28" ht="39">
      <c r="A85" s="779">
        <v>33</v>
      </c>
      <c r="B85" s="780" t="s">
        <v>773</v>
      </c>
      <c r="C85" s="781" t="s">
        <v>774</v>
      </c>
      <c r="D85" s="782" t="s">
        <v>775</v>
      </c>
      <c r="E85" s="783" t="s">
        <v>776</v>
      </c>
      <c r="F85" s="784" t="s">
        <v>777</v>
      </c>
      <c r="G85" s="781">
        <v>998</v>
      </c>
      <c r="H85" s="781">
        <v>2021</v>
      </c>
      <c r="I85" s="781" t="s">
        <v>778</v>
      </c>
      <c r="J85" s="781"/>
      <c r="K85" s="781">
        <v>5</v>
      </c>
      <c r="L85" s="781"/>
      <c r="M85" s="781">
        <v>1620</v>
      </c>
      <c r="N85" s="781" t="s">
        <v>57</v>
      </c>
      <c r="O85" s="781"/>
      <c r="P85" s="781"/>
      <c r="Q85" s="794">
        <v>58600</v>
      </c>
      <c r="R85" s="781" t="s">
        <v>779</v>
      </c>
      <c r="S85" s="781"/>
      <c r="T85" s="785" t="s">
        <v>2235</v>
      </c>
      <c r="U85" s="785" t="s">
        <v>2236</v>
      </c>
      <c r="V85" s="785" t="s">
        <v>2237</v>
      </c>
      <c r="W85" s="786" t="s">
        <v>2231</v>
      </c>
      <c r="X85" s="786" t="s">
        <v>2</v>
      </c>
      <c r="Y85" s="786" t="s">
        <v>2</v>
      </c>
      <c r="Z85" s="786" t="s">
        <v>2</v>
      </c>
      <c r="AA85" s="781" t="s">
        <v>652</v>
      </c>
      <c r="AB85" s="787" t="s">
        <v>652</v>
      </c>
    </row>
    <row r="86" spans="1:28" ht="13.5" thickBot="1">
      <c r="A86" s="788">
        <v>34</v>
      </c>
      <c r="B86" s="789" t="s">
        <v>2353</v>
      </c>
      <c r="C86" s="790" t="s">
        <v>2354</v>
      </c>
      <c r="D86" s="791" t="s">
        <v>2355</v>
      </c>
      <c r="E86" s="481" t="s">
        <v>2356</v>
      </c>
      <c r="F86" s="790" t="s">
        <v>55</v>
      </c>
      <c r="G86" s="790"/>
      <c r="H86" s="790">
        <v>2017</v>
      </c>
      <c r="I86" s="790" t="s">
        <v>2357</v>
      </c>
      <c r="J86" s="790"/>
      <c r="K86" s="790">
        <v>0</v>
      </c>
      <c r="L86" s="790"/>
      <c r="M86" s="790"/>
      <c r="N86" s="790"/>
      <c r="O86" s="790"/>
      <c r="P86" s="790"/>
      <c r="Q86" s="473"/>
      <c r="R86" s="790"/>
      <c r="S86" s="790"/>
      <c r="T86" s="795" t="s">
        <v>2361</v>
      </c>
      <c r="U86" s="795" t="s">
        <v>2362</v>
      </c>
      <c r="V86" s="790" t="s">
        <v>2092</v>
      </c>
      <c r="W86" s="790" t="s">
        <v>2092</v>
      </c>
      <c r="X86" s="792" t="s">
        <v>2</v>
      </c>
      <c r="Y86" s="790" t="s">
        <v>652</v>
      </c>
      <c r="Z86" s="790" t="s">
        <v>652</v>
      </c>
      <c r="AA86" s="790" t="s">
        <v>652</v>
      </c>
      <c r="AB86" s="793" t="s">
        <v>652</v>
      </c>
    </row>
    <row r="87" spans="1:9" ht="12.75" customHeight="1">
      <c r="A87" s="266"/>
      <c r="B87" s="936" t="s">
        <v>1080</v>
      </c>
      <c r="C87" s="936"/>
      <c r="D87" s="936"/>
      <c r="E87" s="936"/>
      <c r="F87" s="936"/>
      <c r="G87" s="266"/>
      <c r="H87" s="266"/>
      <c r="I87" s="266"/>
    </row>
    <row r="88" spans="1:9" ht="12.75">
      <c r="A88" s="266"/>
      <c r="B88" s="936"/>
      <c r="C88" s="936"/>
      <c r="D88" s="936"/>
      <c r="E88" s="936"/>
      <c r="F88" s="936"/>
      <c r="G88" s="266"/>
      <c r="H88" s="266"/>
      <c r="I88" s="266"/>
    </row>
    <row r="89" spans="1:17" ht="12.75" customHeight="1">
      <c r="A89" s="267"/>
      <c r="B89" s="937" t="s">
        <v>1081</v>
      </c>
      <c r="C89" s="938"/>
      <c r="D89" s="938"/>
      <c r="E89" s="938"/>
      <c r="F89" s="938"/>
      <c r="G89" s="268"/>
      <c r="H89" s="268"/>
      <c r="I89" s="268"/>
      <c r="Q89" s="269"/>
    </row>
    <row r="90" spans="1:17" ht="12.75">
      <c r="A90" s="267"/>
      <c r="B90" s="938"/>
      <c r="C90" s="938"/>
      <c r="D90" s="938"/>
      <c r="E90" s="938"/>
      <c r="F90" s="938"/>
      <c r="G90" s="267"/>
      <c r="H90" s="267"/>
      <c r="I90" s="267"/>
      <c r="Q90" s="269"/>
    </row>
    <row r="91" spans="1:17" ht="12.75">
      <c r="A91" s="267"/>
      <c r="B91" s="938"/>
      <c r="C91" s="938"/>
      <c r="D91" s="938"/>
      <c r="E91" s="938"/>
      <c r="F91" s="938"/>
      <c r="G91" s="267"/>
      <c r="H91" s="267"/>
      <c r="I91" s="267"/>
      <c r="Q91" s="269"/>
    </row>
    <row r="92" spans="1:18" ht="12.75">
      <c r="A92" s="267"/>
      <c r="B92" s="938"/>
      <c r="C92" s="938"/>
      <c r="D92" s="938"/>
      <c r="E92" s="938"/>
      <c r="F92" s="938"/>
      <c r="G92" s="267"/>
      <c r="H92" s="267"/>
      <c r="I92" s="267"/>
      <c r="Q92" s="694"/>
      <c r="R92" s="270"/>
    </row>
    <row r="93" spans="1:17" ht="12.75">
      <c r="A93" s="267"/>
      <c r="B93" s="938"/>
      <c r="C93" s="938"/>
      <c r="D93" s="938"/>
      <c r="E93" s="938"/>
      <c r="F93" s="938"/>
      <c r="G93" s="157"/>
      <c r="H93" s="157"/>
      <c r="I93" s="157"/>
      <c r="Q93" s="269"/>
    </row>
    <row r="94" spans="1:17" ht="12.75">
      <c r="A94" s="267"/>
      <c r="B94" s="938"/>
      <c r="C94" s="938"/>
      <c r="D94" s="938"/>
      <c r="E94" s="938"/>
      <c r="F94" s="938"/>
      <c r="G94" s="157"/>
      <c r="H94" s="157"/>
      <c r="I94" s="157"/>
      <c r="Q94" s="269"/>
    </row>
    <row r="95" spans="1:9" ht="12.75">
      <c r="A95" s="267"/>
      <c r="B95" s="938"/>
      <c r="C95" s="938"/>
      <c r="D95" s="938"/>
      <c r="E95" s="938"/>
      <c r="F95" s="938"/>
      <c r="G95" s="157"/>
      <c r="H95" s="157"/>
      <c r="I95" s="157"/>
    </row>
    <row r="96" spans="1:9" ht="12.75">
      <c r="A96" s="267"/>
      <c r="B96" s="938"/>
      <c r="C96" s="938"/>
      <c r="D96" s="938"/>
      <c r="E96" s="938"/>
      <c r="F96" s="938"/>
      <c r="G96" s="157"/>
      <c r="H96" s="157"/>
      <c r="I96" s="157"/>
    </row>
    <row r="97" spans="1:9" ht="12.75">
      <c r="A97" s="267"/>
      <c r="B97" s="938"/>
      <c r="C97" s="938"/>
      <c r="D97" s="938"/>
      <c r="E97" s="938"/>
      <c r="F97" s="938"/>
      <c r="G97" s="157"/>
      <c r="H97" s="157"/>
      <c r="I97" s="157"/>
    </row>
    <row r="98" spans="1:9" ht="12.75">
      <c r="A98" s="267"/>
      <c r="B98" s="938"/>
      <c r="C98" s="938"/>
      <c r="D98" s="938"/>
      <c r="E98" s="938"/>
      <c r="F98" s="938"/>
      <c r="G98" s="157"/>
      <c r="H98" s="157"/>
      <c r="I98" s="157"/>
    </row>
    <row r="99" spans="1:9" ht="12.75">
      <c r="A99" s="267"/>
      <c r="B99" s="938"/>
      <c r="C99" s="938"/>
      <c r="D99" s="938"/>
      <c r="E99" s="938"/>
      <c r="F99" s="938"/>
      <c r="G99" s="157"/>
      <c r="H99" s="157"/>
      <c r="I99" s="157"/>
    </row>
    <row r="100" spans="1:9" ht="12.75">
      <c r="A100" s="267"/>
      <c r="B100" s="938"/>
      <c r="C100" s="938"/>
      <c r="D100" s="938"/>
      <c r="E100" s="938"/>
      <c r="F100" s="938"/>
      <c r="G100" s="157"/>
      <c r="H100" s="157"/>
      <c r="I100" s="157"/>
    </row>
  </sheetData>
  <sheetProtection/>
  <mergeCells count="39">
    <mergeCell ref="B87:F88"/>
    <mergeCell ref="B89:F100"/>
    <mergeCell ref="A31:AB31"/>
    <mergeCell ref="A33:AB33"/>
    <mergeCell ref="A35:AB35"/>
    <mergeCell ref="A48:AB48"/>
    <mergeCell ref="A50:AB50"/>
    <mergeCell ref="A52:AB52"/>
    <mergeCell ref="AB2:AB4"/>
    <mergeCell ref="A5:AB5"/>
    <mergeCell ref="A14:AB14"/>
    <mergeCell ref="A19:AB19"/>
    <mergeCell ref="A22:AB22"/>
    <mergeCell ref="A28:AB28"/>
    <mergeCell ref="T2:U3"/>
    <mergeCell ref="V2:W3"/>
    <mergeCell ref="X2:X4"/>
    <mergeCell ref="Y2:Y4"/>
    <mergeCell ref="Z2:Z4"/>
    <mergeCell ref="AA2:AA4"/>
    <mergeCell ref="M2:M4"/>
    <mergeCell ref="N2:N4"/>
    <mergeCell ref="O2:O4"/>
    <mergeCell ref="P2:P4"/>
    <mergeCell ref="Q2:Q4"/>
    <mergeCell ref="R2:S3"/>
    <mergeCell ref="G2:G4"/>
    <mergeCell ref="H2:H4"/>
    <mergeCell ref="I2:I4"/>
    <mergeCell ref="J2:J4"/>
    <mergeCell ref="K2:K4"/>
    <mergeCell ref="L2:L4"/>
    <mergeCell ref="A1:F1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landscape" paperSize="9" scale="52" r:id="rId1"/>
  <rowBreaks count="1" manualBreakCount="1">
    <brk id="34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zoomScaleSheetLayoutView="80" zoomScalePageLayoutView="0" workbookViewId="0" topLeftCell="A36">
      <selection activeCell="G57" sqref="G57"/>
    </sheetView>
  </sheetViews>
  <sheetFormatPr defaultColWidth="9.140625" defaultRowHeight="12.75"/>
  <cols>
    <col min="1" max="1" width="5.140625" style="66" customWidth="1"/>
    <col min="2" max="2" width="46.7109375" style="112" customWidth="1"/>
    <col min="3" max="3" width="24.421875" style="66" customWidth="1"/>
    <col min="4" max="4" width="25.8515625" style="66" customWidth="1"/>
    <col min="5" max="5" width="13.421875" style="66" customWidth="1"/>
    <col min="6" max="6" width="16.8515625" style="66" customWidth="1"/>
    <col min="7" max="7" width="21.140625" style="132" customWidth="1"/>
    <col min="8" max="8" width="19.140625" style="66" customWidth="1"/>
    <col min="9" max="9" width="24.00390625" style="67" customWidth="1"/>
    <col min="10" max="10" width="15.7109375" style="66" customWidth="1"/>
    <col min="11" max="16384" width="9.140625" style="66" customWidth="1"/>
  </cols>
  <sheetData>
    <row r="1" spans="1:4" ht="15">
      <c r="A1" s="947" t="s">
        <v>149</v>
      </c>
      <c r="B1" s="947"/>
      <c r="C1" s="947"/>
      <c r="D1" s="947"/>
    </row>
    <row r="2" ht="15" thickBot="1">
      <c r="D2" s="66" t="s">
        <v>110</v>
      </c>
    </row>
    <row r="3" spans="1:9" ht="15.75" thickBot="1">
      <c r="A3" s="948" t="s">
        <v>128</v>
      </c>
      <c r="B3" s="949"/>
      <c r="C3" s="949"/>
      <c r="D3" s="949"/>
      <c r="E3" s="949"/>
      <c r="F3" s="949"/>
      <c r="G3" s="949"/>
      <c r="H3" s="949"/>
      <c r="I3" s="950"/>
    </row>
    <row r="4" spans="1:9" ht="78" thickBot="1">
      <c r="A4" s="133" t="s">
        <v>129</v>
      </c>
      <c r="B4" s="136" t="s">
        <v>130</v>
      </c>
      <c r="C4" s="134" t="s">
        <v>131</v>
      </c>
      <c r="D4" s="134" t="s">
        <v>132</v>
      </c>
      <c r="E4" s="134" t="s">
        <v>133</v>
      </c>
      <c r="F4" s="134" t="s">
        <v>134</v>
      </c>
      <c r="G4" s="135" t="s">
        <v>135</v>
      </c>
      <c r="H4" s="134" t="s">
        <v>136</v>
      </c>
      <c r="I4" s="518" t="s">
        <v>137</v>
      </c>
    </row>
    <row r="5" spans="1:9" ht="15.75" thickBot="1">
      <c r="A5" s="954" t="s">
        <v>637</v>
      </c>
      <c r="B5" s="955"/>
      <c r="C5" s="955"/>
      <c r="D5" s="955"/>
      <c r="E5" s="955"/>
      <c r="F5" s="955"/>
      <c r="G5" s="955"/>
      <c r="H5" s="955"/>
      <c r="I5" s="956"/>
    </row>
    <row r="6" spans="1:9" ht="45">
      <c r="A6" s="345">
        <v>1</v>
      </c>
      <c r="B6" s="346" t="s">
        <v>1082</v>
      </c>
      <c r="C6" s="347" t="s">
        <v>1083</v>
      </c>
      <c r="D6" s="416" t="s">
        <v>1084</v>
      </c>
      <c r="E6" s="348">
        <v>2015</v>
      </c>
      <c r="F6" s="349" t="s">
        <v>1085</v>
      </c>
      <c r="G6" s="454">
        <v>138744</v>
      </c>
      <c r="H6" s="350" t="s">
        <v>58</v>
      </c>
      <c r="I6" s="519" t="s">
        <v>1086</v>
      </c>
    </row>
    <row r="7" spans="1:9" ht="45">
      <c r="A7" s="351">
        <v>2</v>
      </c>
      <c r="B7" s="340" t="s">
        <v>1087</v>
      </c>
      <c r="C7" s="343" t="s">
        <v>1088</v>
      </c>
      <c r="D7" s="417" t="s">
        <v>1089</v>
      </c>
      <c r="E7" s="341">
        <v>2011</v>
      </c>
      <c r="F7" s="344" t="s">
        <v>1090</v>
      </c>
      <c r="G7" s="455">
        <v>14882.77</v>
      </c>
      <c r="H7" s="342" t="s">
        <v>58</v>
      </c>
      <c r="I7" s="520" t="s">
        <v>1086</v>
      </c>
    </row>
    <row r="8" spans="1:9" ht="60" thickBot="1">
      <c r="A8" s="390">
        <v>3</v>
      </c>
      <c r="B8" s="391" t="s">
        <v>1091</v>
      </c>
      <c r="C8" s="392" t="s">
        <v>1092</v>
      </c>
      <c r="D8" s="418" t="s">
        <v>1093</v>
      </c>
      <c r="E8" s="393">
        <v>2019</v>
      </c>
      <c r="F8" s="419" t="s">
        <v>1094</v>
      </c>
      <c r="G8" s="456">
        <v>119679</v>
      </c>
      <c r="H8" s="394" t="s">
        <v>58</v>
      </c>
      <c r="I8" s="521" t="s">
        <v>1095</v>
      </c>
    </row>
    <row r="9" spans="1:9" ht="15.75" thickBot="1">
      <c r="A9" s="395"/>
      <c r="B9" s="940" t="s">
        <v>16</v>
      </c>
      <c r="C9" s="940"/>
      <c r="D9" s="940"/>
      <c r="E9" s="940"/>
      <c r="F9" s="940"/>
      <c r="G9" s="373">
        <f>SUM(G6:G8)</f>
        <v>273305.77</v>
      </c>
      <c r="H9" s="761"/>
      <c r="I9" s="522"/>
    </row>
    <row r="10" spans="1:9" ht="15.75" thickBot="1">
      <c r="A10" s="954" t="s">
        <v>56</v>
      </c>
      <c r="B10" s="955"/>
      <c r="C10" s="955"/>
      <c r="D10" s="955"/>
      <c r="E10" s="955"/>
      <c r="F10" s="955"/>
      <c r="G10" s="955"/>
      <c r="H10" s="955"/>
      <c r="I10" s="956"/>
    </row>
    <row r="11" spans="1:9" ht="60">
      <c r="A11" s="127">
        <v>1</v>
      </c>
      <c r="B11" s="367" t="s">
        <v>1125</v>
      </c>
      <c r="C11" s="117" t="s">
        <v>1126</v>
      </c>
      <c r="D11" s="118" t="s">
        <v>1127</v>
      </c>
      <c r="E11" s="119">
        <v>1998</v>
      </c>
      <c r="F11" s="120" t="s">
        <v>1128</v>
      </c>
      <c r="G11" s="365">
        <v>22758.9</v>
      </c>
      <c r="H11" s="361" t="s">
        <v>58</v>
      </c>
      <c r="I11" s="466" t="s">
        <v>1129</v>
      </c>
    </row>
    <row r="12" spans="1:9" ht="60">
      <c r="A12" s="369">
        <v>2</v>
      </c>
      <c r="B12" s="368" t="s">
        <v>1130</v>
      </c>
      <c r="C12" s="362" t="s">
        <v>1131</v>
      </c>
      <c r="D12" s="121" t="s">
        <v>1132</v>
      </c>
      <c r="E12" s="363">
        <v>2015</v>
      </c>
      <c r="F12" s="122" t="s">
        <v>1133</v>
      </c>
      <c r="G12" s="366">
        <v>44172</v>
      </c>
      <c r="H12" s="364" t="s">
        <v>58</v>
      </c>
      <c r="I12" s="466" t="s">
        <v>1129</v>
      </c>
    </row>
    <row r="13" spans="1:9" ht="45" thickBot="1">
      <c r="A13" s="385">
        <v>3</v>
      </c>
      <c r="B13" s="386" t="s">
        <v>1134</v>
      </c>
      <c r="C13" s="370" t="s">
        <v>1135</v>
      </c>
      <c r="D13" s="387" t="s">
        <v>1136</v>
      </c>
      <c r="E13" s="388">
        <v>2022</v>
      </c>
      <c r="F13" s="371" t="s">
        <v>1133</v>
      </c>
      <c r="G13" s="389">
        <v>29000</v>
      </c>
      <c r="H13" s="379" t="s">
        <v>58</v>
      </c>
      <c r="I13" s="523" t="s">
        <v>1137</v>
      </c>
    </row>
    <row r="14" spans="1:9" ht="15.75" thickBot="1">
      <c r="A14" s="381"/>
      <c r="B14" s="946" t="s">
        <v>16</v>
      </c>
      <c r="C14" s="946"/>
      <c r="D14" s="946"/>
      <c r="E14" s="946"/>
      <c r="F14" s="946"/>
      <c r="G14" s="382">
        <f>SUM(G11:G13)</f>
        <v>95930.9</v>
      </c>
      <c r="H14" s="762"/>
      <c r="I14" s="524"/>
    </row>
    <row r="15" spans="1:9" ht="15.75" thickBot="1">
      <c r="A15" s="941" t="s">
        <v>638</v>
      </c>
      <c r="B15" s="942"/>
      <c r="C15" s="942"/>
      <c r="D15" s="942"/>
      <c r="E15" s="942"/>
      <c r="F15" s="942"/>
      <c r="G15" s="942"/>
      <c r="H15" s="942"/>
      <c r="I15" s="943"/>
    </row>
    <row r="16" spans="1:9" ht="45" customHeight="1">
      <c r="A16" s="127">
        <v>1</v>
      </c>
      <c r="B16" s="367" t="s">
        <v>1354</v>
      </c>
      <c r="C16" s="420">
        <v>3106012893</v>
      </c>
      <c r="D16" s="118" t="s">
        <v>1355</v>
      </c>
      <c r="E16" s="125">
        <v>2017</v>
      </c>
      <c r="F16" s="525" t="s">
        <v>1356</v>
      </c>
      <c r="G16" s="457">
        <v>384565</v>
      </c>
      <c r="H16" s="120" t="s">
        <v>950</v>
      </c>
      <c r="I16" s="541" t="s">
        <v>1357</v>
      </c>
    </row>
    <row r="17" spans="1:9" ht="45" customHeight="1">
      <c r="A17" s="369">
        <v>2</v>
      </c>
      <c r="B17" s="428" t="s">
        <v>1358</v>
      </c>
      <c r="C17" s="414">
        <v>3006001561</v>
      </c>
      <c r="D17" s="121" t="s">
        <v>1359</v>
      </c>
      <c r="E17" s="123">
        <v>2015</v>
      </c>
      <c r="F17" s="122" t="s">
        <v>1360</v>
      </c>
      <c r="G17" s="458">
        <v>39975</v>
      </c>
      <c r="H17" s="122" t="s">
        <v>54</v>
      </c>
      <c r="I17" s="541" t="s">
        <v>1357</v>
      </c>
    </row>
    <row r="18" spans="1:9" ht="45" customHeight="1">
      <c r="A18" s="127">
        <v>3</v>
      </c>
      <c r="B18" s="429" t="s">
        <v>1358</v>
      </c>
      <c r="C18" s="415">
        <v>3006001515</v>
      </c>
      <c r="D18" s="421" t="s">
        <v>1359</v>
      </c>
      <c r="E18" s="422">
        <v>2016</v>
      </c>
      <c r="F18" s="144" t="s">
        <v>1360</v>
      </c>
      <c r="G18" s="459">
        <v>40500</v>
      </c>
      <c r="H18" s="144" t="s">
        <v>950</v>
      </c>
      <c r="I18" s="541" t="s">
        <v>1357</v>
      </c>
    </row>
    <row r="19" spans="1:9" ht="45" customHeight="1">
      <c r="A19" s="369">
        <v>4</v>
      </c>
      <c r="B19" s="430" t="s">
        <v>1361</v>
      </c>
      <c r="C19" s="423">
        <v>3106014012</v>
      </c>
      <c r="D19" s="424" t="s">
        <v>1362</v>
      </c>
      <c r="E19" s="123">
        <v>2019</v>
      </c>
      <c r="F19" s="122" t="s">
        <v>1363</v>
      </c>
      <c r="G19" s="458">
        <v>45000</v>
      </c>
      <c r="H19" s="122" t="s">
        <v>950</v>
      </c>
      <c r="I19" s="541" t="s">
        <v>1357</v>
      </c>
    </row>
    <row r="20" spans="1:9" ht="45" customHeight="1" thickBot="1">
      <c r="A20" s="127">
        <v>5</v>
      </c>
      <c r="B20" s="547" t="s">
        <v>1364</v>
      </c>
      <c r="C20" s="425" t="s">
        <v>1365</v>
      </c>
      <c r="D20" s="426" t="s">
        <v>1366</v>
      </c>
      <c r="E20" s="422">
        <v>2019</v>
      </c>
      <c r="F20" s="144" t="s">
        <v>1367</v>
      </c>
      <c r="G20" s="459">
        <v>58400.22</v>
      </c>
      <c r="H20" s="144" t="s">
        <v>950</v>
      </c>
      <c r="I20" s="541" t="s">
        <v>1357</v>
      </c>
    </row>
    <row r="21" spans="1:9" ht="15.75" thickBot="1">
      <c r="A21" s="372"/>
      <c r="B21" s="940" t="s">
        <v>16</v>
      </c>
      <c r="C21" s="940"/>
      <c r="D21" s="940"/>
      <c r="E21" s="940"/>
      <c r="F21" s="940"/>
      <c r="G21" s="373">
        <f>SUM(G16:G20)</f>
        <v>568440.22</v>
      </c>
      <c r="H21" s="374"/>
      <c r="I21" s="526"/>
    </row>
    <row r="22" spans="1:9" ht="15.75" thickBot="1">
      <c r="A22" s="951" t="s">
        <v>96</v>
      </c>
      <c r="B22" s="952"/>
      <c r="C22" s="952"/>
      <c r="D22" s="952"/>
      <c r="E22" s="952"/>
      <c r="F22" s="952"/>
      <c r="G22" s="952"/>
      <c r="H22" s="952"/>
      <c r="I22" s="953"/>
    </row>
    <row r="23" spans="1:10" ht="45" thickBot="1">
      <c r="A23" s="127">
        <v>1</v>
      </c>
      <c r="B23" s="413" t="s">
        <v>1407</v>
      </c>
      <c r="C23" s="142" t="s">
        <v>1408</v>
      </c>
      <c r="D23" s="118" t="s">
        <v>1409</v>
      </c>
      <c r="E23" s="434">
        <v>2011</v>
      </c>
      <c r="F23" s="120" t="s">
        <v>1410</v>
      </c>
      <c r="G23" s="68">
        <v>42773.24</v>
      </c>
      <c r="H23" s="120" t="s">
        <v>58</v>
      </c>
      <c r="I23" s="541" t="s">
        <v>611</v>
      </c>
      <c r="J23" s="166"/>
    </row>
    <row r="24" spans="1:9" ht="15.75" thickBot="1">
      <c r="A24" s="383"/>
      <c r="B24" s="946" t="s">
        <v>16</v>
      </c>
      <c r="C24" s="946"/>
      <c r="D24" s="946"/>
      <c r="E24" s="946"/>
      <c r="F24" s="946"/>
      <c r="G24" s="382">
        <f>SUM(G23)</f>
        <v>42773.24</v>
      </c>
      <c r="H24" s="384"/>
      <c r="I24" s="527"/>
    </row>
    <row r="25" spans="1:9" ht="15.75" thickBot="1">
      <c r="A25" s="954" t="s">
        <v>588</v>
      </c>
      <c r="B25" s="955"/>
      <c r="C25" s="955"/>
      <c r="D25" s="955"/>
      <c r="E25" s="955"/>
      <c r="F25" s="955"/>
      <c r="G25" s="955"/>
      <c r="H25" s="955"/>
      <c r="I25" s="956"/>
    </row>
    <row r="26" spans="1:9" ht="30">
      <c r="A26" s="127">
        <v>1</v>
      </c>
      <c r="B26" s="413" t="s">
        <v>1596</v>
      </c>
      <c r="C26" s="117">
        <v>718040010</v>
      </c>
      <c r="D26" s="118" t="s">
        <v>1597</v>
      </c>
      <c r="E26" s="125">
        <v>2018</v>
      </c>
      <c r="F26" s="525" t="s">
        <v>1598</v>
      </c>
      <c r="G26" s="457">
        <v>86000</v>
      </c>
      <c r="H26" s="548"/>
      <c r="I26" s="542"/>
    </row>
    <row r="27" spans="1:9" ht="30">
      <c r="A27" s="369">
        <v>2</v>
      </c>
      <c r="B27" s="368" t="s">
        <v>1599</v>
      </c>
      <c r="C27" s="414">
        <v>18023</v>
      </c>
      <c r="D27" s="121" t="s">
        <v>1600</v>
      </c>
      <c r="E27" s="123">
        <v>2018</v>
      </c>
      <c r="F27" s="536" t="s">
        <v>1601</v>
      </c>
      <c r="G27" s="458">
        <v>47970</v>
      </c>
      <c r="H27" s="427"/>
      <c r="I27" s="529"/>
    </row>
    <row r="28" spans="1:9" ht="60">
      <c r="A28" s="127">
        <v>3</v>
      </c>
      <c r="B28" s="429" t="s">
        <v>1602</v>
      </c>
      <c r="C28" s="415">
        <v>18024</v>
      </c>
      <c r="D28" s="421" t="s">
        <v>1603</v>
      </c>
      <c r="E28" s="422">
        <v>2018</v>
      </c>
      <c r="F28" s="536" t="s">
        <v>1601</v>
      </c>
      <c r="G28" s="459">
        <v>62730</v>
      </c>
      <c r="H28" s="440" t="s">
        <v>58</v>
      </c>
      <c r="I28" s="543" t="s">
        <v>1604</v>
      </c>
    </row>
    <row r="29" spans="1:9" ht="30">
      <c r="A29" s="369">
        <v>4</v>
      </c>
      <c r="B29" s="430" t="s">
        <v>1605</v>
      </c>
      <c r="C29" s="441">
        <v>18022</v>
      </c>
      <c r="D29" s="424" t="s">
        <v>1606</v>
      </c>
      <c r="E29" s="123">
        <v>2018</v>
      </c>
      <c r="F29" s="536" t="s">
        <v>1601</v>
      </c>
      <c r="G29" s="458">
        <v>59040</v>
      </c>
      <c r="H29" s="427"/>
      <c r="I29" s="529"/>
    </row>
    <row r="30" spans="1:9" ht="30">
      <c r="A30" s="127">
        <v>5</v>
      </c>
      <c r="B30" s="430" t="s">
        <v>1607</v>
      </c>
      <c r="C30" s="442">
        <v>18026</v>
      </c>
      <c r="D30" s="443" t="s">
        <v>1608</v>
      </c>
      <c r="E30" s="422">
        <v>2018</v>
      </c>
      <c r="F30" s="536" t="s">
        <v>1601</v>
      </c>
      <c r="G30" s="459">
        <v>2952</v>
      </c>
      <c r="H30" s="444"/>
      <c r="I30" s="544"/>
    </row>
    <row r="31" spans="1:9" ht="30">
      <c r="A31" s="369">
        <v>6</v>
      </c>
      <c r="B31" s="430" t="s">
        <v>1609</v>
      </c>
      <c r="C31" s="441">
        <v>18011</v>
      </c>
      <c r="D31" s="445" t="s">
        <v>634</v>
      </c>
      <c r="E31" s="123">
        <v>2018</v>
      </c>
      <c r="F31" s="536" t="s">
        <v>1601</v>
      </c>
      <c r="G31" s="458">
        <v>1230</v>
      </c>
      <c r="H31" s="427"/>
      <c r="I31" s="529"/>
    </row>
    <row r="32" spans="1:9" ht="30">
      <c r="A32" s="127">
        <v>7</v>
      </c>
      <c r="B32" s="428" t="s">
        <v>1610</v>
      </c>
      <c r="C32" s="446">
        <v>18012</v>
      </c>
      <c r="D32" s="446" t="s">
        <v>634</v>
      </c>
      <c r="E32" s="422">
        <v>2018</v>
      </c>
      <c r="F32" s="536" t="s">
        <v>1601</v>
      </c>
      <c r="G32" s="459">
        <v>3690</v>
      </c>
      <c r="H32" s="444"/>
      <c r="I32" s="544"/>
    </row>
    <row r="33" spans="1:9" ht="30">
      <c r="A33" s="369">
        <v>8</v>
      </c>
      <c r="B33" s="414" t="s">
        <v>1611</v>
      </c>
      <c r="C33" s="446">
        <v>1801</v>
      </c>
      <c r="D33" s="446" t="s">
        <v>634</v>
      </c>
      <c r="E33" s="422">
        <v>2018</v>
      </c>
      <c r="F33" s="536" t="s">
        <v>1601</v>
      </c>
      <c r="G33" s="458">
        <v>6027</v>
      </c>
      <c r="H33" s="427"/>
      <c r="I33" s="529"/>
    </row>
    <row r="34" spans="1:9" ht="30">
      <c r="A34" s="127">
        <v>9</v>
      </c>
      <c r="B34" s="368" t="s">
        <v>1612</v>
      </c>
      <c r="C34" s="446">
        <v>1802</v>
      </c>
      <c r="D34" s="447"/>
      <c r="E34" s="422">
        <v>2018</v>
      </c>
      <c r="F34" s="536" t="s">
        <v>1601</v>
      </c>
      <c r="G34" s="459">
        <v>2091</v>
      </c>
      <c r="H34" s="444"/>
      <c r="I34" s="544"/>
    </row>
    <row r="35" spans="1:9" ht="30">
      <c r="A35" s="369">
        <v>10</v>
      </c>
      <c r="B35" s="386" t="s">
        <v>1613</v>
      </c>
      <c r="C35" s="448">
        <v>1804</v>
      </c>
      <c r="D35" s="449" t="s">
        <v>1614</v>
      </c>
      <c r="E35" s="422">
        <v>2018</v>
      </c>
      <c r="F35" s="536" t="s">
        <v>1601</v>
      </c>
      <c r="G35" s="458">
        <v>36900</v>
      </c>
      <c r="H35" s="427"/>
      <c r="I35" s="529"/>
    </row>
    <row r="36" spans="1:9" ht="15">
      <c r="A36" s="127">
        <v>11</v>
      </c>
      <c r="B36" s="450" t="s">
        <v>1615</v>
      </c>
      <c r="C36" s="451"/>
      <c r="D36" s="452"/>
      <c r="E36" s="123">
        <v>2019</v>
      </c>
      <c r="F36" s="122"/>
      <c r="G36" s="458">
        <v>58917</v>
      </c>
      <c r="H36" s="427"/>
      <c r="I36" s="529"/>
    </row>
    <row r="37" spans="1:9" ht="15" thickBot="1">
      <c r="A37" s="545">
        <v>12</v>
      </c>
      <c r="B37" s="156" t="s">
        <v>1616</v>
      </c>
      <c r="C37" s="156"/>
      <c r="D37" s="156"/>
      <c r="E37" s="453">
        <v>2019</v>
      </c>
      <c r="F37" s="546"/>
      <c r="G37" s="460">
        <v>6660</v>
      </c>
      <c r="H37" s="549"/>
      <c r="I37" s="431"/>
    </row>
    <row r="38" spans="1:9" ht="15.75" thickBot="1">
      <c r="A38" s="383"/>
      <c r="B38" s="946" t="s">
        <v>16</v>
      </c>
      <c r="C38" s="946"/>
      <c r="D38" s="946"/>
      <c r="E38" s="946"/>
      <c r="F38" s="946"/>
      <c r="G38" s="382">
        <f>SUM(G26:G37)</f>
        <v>374207</v>
      </c>
      <c r="H38" s="384"/>
      <c r="I38" s="527"/>
    </row>
    <row r="39" spans="1:9" ht="15.75" thickBot="1">
      <c r="A39" s="954" t="s">
        <v>589</v>
      </c>
      <c r="B39" s="955"/>
      <c r="C39" s="955"/>
      <c r="D39" s="955"/>
      <c r="E39" s="955"/>
      <c r="F39" s="955"/>
      <c r="G39" s="955"/>
      <c r="H39" s="955"/>
      <c r="I39" s="956"/>
    </row>
    <row r="40" spans="1:9" s="112" customFormat="1" ht="15">
      <c r="A40" s="128">
        <v>1</v>
      </c>
      <c r="B40" s="137" t="s">
        <v>2316</v>
      </c>
      <c r="C40" s="142" t="s">
        <v>2317</v>
      </c>
      <c r="D40" s="118" t="s">
        <v>2318</v>
      </c>
      <c r="E40" s="124" t="s">
        <v>2319</v>
      </c>
      <c r="F40" s="126" t="s">
        <v>2320</v>
      </c>
      <c r="G40" s="163">
        <v>8999.99</v>
      </c>
      <c r="H40" s="120" t="s">
        <v>2321</v>
      </c>
      <c r="I40" s="528" t="s">
        <v>2322</v>
      </c>
    </row>
    <row r="41" spans="1:9" s="112" customFormat="1" ht="15">
      <c r="A41" s="129">
        <v>2</v>
      </c>
      <c r="B41" s="138" t="s">
        <v>2323</v>
      </c>
      <c r="C41" s="121" t="s">
        <v>2324</v>
      </c>
      <c r="D41" s="121" t="s">
        <v>2325</v>
      </c>
      <c r="E41" s="122" t="s">
        <v>2326</v>
      </c>
      <c r="F41" s="122" t="s">
        <v>2327</v>
      </c>
      <c r="G41" s="164">
        <v>9838.74</v>
      </c>
      <c r="H41" s="122" t="s">
        <v>58</v>
      </c>
      <c r="I41" s="529" t="s">
        <v>2298</v>
      </c>
    </row>
    <row r="42" spans="1:9" s="112" customFormat="1" ht="15" thickBot="1">
      <c r="A42" s="375">
        <v>3</v>
      </c>
      <c r="B42" s="376" t="s">
        <v>2328</v>
      </c>
      <c r="C42" s="377" t="s">
        <v>2329</v>
      </c>
      <c r="D42" s="378" t="s">
        <v>2330</v>
      </c>
      <c r="E42" s="379" t="s">
        <v>2331</v>
      </c>
      <c r="F42" s="379" t="s">
        <v>2327</v>
      </c>
      <c r="G42" s="380">
        <v>20000</v>
      </c>
      <c r="H42" s="379" t="s">
        <v>58</v>
      </c>
      <c r="I42" s="530" t="s">
        <v>2298</v>
      </c>
    </row>
    <row r="43" spans="1:9" ht="15.75" thickBot="1">
      <c r="A43" s="381"/>
      <c r="B43" s="946" t="s">
        <v>16</v>
      </c>
      <c r="C43" s="946"/>
      <c r="D43" s="946"/>
      <c r="E43" s="946"/>
      <c r="F43" s="946"/>
      <c r="G43" s="382">
        <f>SUM(G40:G42)</f>
        <v>38838.729999999996</v>
      </c>
      <c r="H43" s="762"/>
      <c r="I43" s="524"/>
    </row>
    <row r="44" spans="1:9" ht="19.5" customHeight="1" thickBot="1">
      <c r="A44" s="954" t="s">
        <v>639</v>
      </c>
      <c r="B44" s="955"/>
      <c r="C44" s="955"/>
      <c r="D44" s="955"/>
      <c r="E44" s="955"/>
      <c r="F44" s="955"/>
      <c r="G44" s="955"/>
      <c r="H44" s="955"/>
      <c r="I44" s="956"/>
    </row>
    <row r="45" spans="1:9" ht="30">
      <c r="A45" s="369">
        <v>1</v>
      </c>
      <c r="B45" s="464" t="s">
        <v>1722</v>
      </c>
      <c r="C45" s="121"/>
      <c r="D45" s="121"/>
      <c r="E45" s="122"/>
      <c r="F45" s="122" t="s">
        <v>1723</v>
      </c>
      <c r="G45" s="465">
        <v>3444</v>
      </c>
      <c r="H45" s="122" t="s">
        <v>58</v>
      </c>
      <c r="I45" s="466" t="s">
        <v>1647</v>
      </c>
    </row>
    <row r="46" spans="1:9" ht="30">
      <c r="A46" s="127">
        <v>2</v>
      </c>
      <c r="B46" s="139" t="s">
        <v>1724</v>
      </c>
      <c r="C46" s="143"/>
      <c r="D46" s="421"/>
      <c r="E46" s="144"/>
      <c r="F46" s="144" t="s">
        <v>1723</v>
      </c>
      <c r="G46" s="467">
        <v>889</v>
      </c>
      <c r="H46" s="144" t="s">
        <v>58</v>
      </c>
      <c r="I46" s="468" t="s">
        <v>1647</v>
      </c>
    </row>
    <row r="47" spans="1:9" ht="30">
      <c r="A47" s="369">
        <v>3</v>
      </c>
      <c r="B47" s="464" t="s">
        <v>1725</v>
      </c>
      <c r="C47" s="121"/>
      <c r="D47" s="121"/>
      <c r="E47" s="122"/>
      <c r="F47" s="122" t="s">
        <v>1726</v>
      </c>
      <c r="G47" s="465">
        <v>2987.79</v>
      </c>
      <c r="H47" s="122" t="s">
        <v>58</v>
      </c>
      <c r="I47" s="466" t="s">
        <v>1647</v>
      </c>
    </row>
    <row r="48" spans="1:9" ht="30">
      <c r="A48" s="369">
        <v>4</v>
      </c>
      <c r="B48" s="464" t="s">
        <v>1727</v>
      </c>
      <c r="C48" s="121"/>
      <c r="D48" s="121"/>
      <c r="E48" s="122"/>
      <c r="F48" s="122" t="s">
        <v>1653</v>
      </c>
      <c r="G48" s="465">
        <v>1799</v>
      </c>
      <c r="H48" s="122" t="s">
        <v>58</v>
      </c>
      <c r="I48" s="466" t="s">
        <v>1647</v>
      </c>
    </row>
    <row r="49" spans="1:10" ht="30">
      <c r="A49" s="127">
        <v>5</v>
      </c>
      <c r="B49" s="464" t="s">
        <v>1728</v>
      </c>
      <c r="C49" s="469"/>
      <c r="D49" s="449"/>
      <c r="E49" s="122"/>
      <c r="F49" s="122" t="s">
        <v>1729</v>
      </c>
      <c r="G49" s="465">
        <v>2305.02</v>
      </c>
      <c r="H49" s="122" t="s">
        <v>58</v>
      </c>
      <c r="I49" s="466" t="s">
        <v>1647</v>
      </c>
      <c r="J49" s="222"/>
    </row>
    <row r="50" spans="1:9" ht="30">
      <c r="A50" s="369">
        <v>6</v>
      </c>
      <c r="B50" s="464" t="s">
        <v>1730</v>
      </c>
      <c r="C50" s="121"/>
      <c r="D50" s="121"/>
      <c r="E50" s="122"/>
      <c r="F50" s="122" t="s">
        <v>1731</v>
      </c>
      <c r="G50" s="465">
        <v>35744</v>
      </c>
      <c r="H50" s="122" t="s">
        <v>58</v>
      </c>
      <c r="I50" s="466" t="s">
        <v>1647</v>
      </c>
    </row>
    <row r="51" spans="1:9" ht="30">
      <c r="A51" s="127">
        <v>7</v>
      </c>
      <c r="B51" s="464" t="s">
        <v>1730</v>
      </c>
      <c r="C51" s="121"/>
      <c r="D51" s="121"/>
      <c r="E51" s="122"/>
      <c r="F51" s="122" t="s">
        <v>1731</v>
      </c>
      <c r="G51" s="465">
        <v>35744</v>
      </c>
      <c r="H51" s="122" t="s">
        <v>58</v>
      </c>
      <c r="I51" s="466" t="s">
        <v>1647</v>
      </c>
    </row>
    <row r="52" spans="1:9" ht="30">
      <c r="A52" s="369">
        <v>8</v>
      </c>
      <c r="B52" s="464" t="s">
        <v>1730</v>
      </c>
      <c r="C52" s="121"/>
      <c r="D52" s="121"/>
      <c r="E52" s="122"/>
      <c r="F52" s="122" t="s">
        <v>1731</v>
      </c>
      <c r="G52" s="465">
        <v>20295</v>
      </c>
      <c r="H52" s="122" t="s">
        <v>58</v>
      </c>
      <c r="I52" s="466" t="s">
        <v>1649</v>
      </c>
    </row>
    <row r="53" spans="1:9" ht="30">
      <c r="A53" s="127">
        <v>9</v>
      </c>
      <c r="B53" s="464" t="s">
        <v>1732</v>
      </c>
      <c r="C53" s="121"/>
      <c r="D53" s="121"/>
      <c r="E53" s="122"/>
      <c r="F53" s="122" t="s">
        <v>1731</v>
      </c>
      <c r="G53" s="465">
        <v>6150</v>
      </c>
      <c r="H53" s="122" t="s">
        <v>58</v>
      </c>
      <c r="I53" s="466" t="s">
        <v>1733</v>
      </c>
    </row>
    <row r="54" spans="1:9" ht="30" thickBot="1">
      <c r="A54" s="369">
        <v>10</v>
      </c>
      <c r="B54" s="464" t="s">
        <v>1734</v>
      </c>
      <c r="C54" s="121"/>
      <c r="D54" s="121"/>
      <c r="E54" s="122"/>
      <c r="F54" s="122" t="s">
        <v>1731</v>
      </c>
      <c r="G54" s="465">
        <v>698</v>
      </c>
      <c r="H54" s="122" t="s">
        <v>58</v>
      </c>
      <c r="I54" s="466" t="s">
        <v>1647</v>
      </c>
    </row>
    <row r="55" spans="1:9" ht="15.75" thickBot="1">
      <c r="A55" s="372"/>
      <c r="B55" s="940" t="s">
        <v>16</v>
      </c>
      <c r="C55" s="940"/>
      <c r="D55" s="940"/>
      <c r="E55" s="940"/>
      <c r="F55" s="940"/>
      <c r="G55" s="373">
        <f>SUM(G45:G54)</f>
        <v>110055.81</v>
      </c>
      <c r="H55" s="374"/>
      <c r="I55" s="526"/>
    </row>
    <row r="56" spans="4:7" ht="19.5" thickBot="1">
      <c r="D56" s="944" t="s">
        <v>16</v>
      </c>
      <c r="E56" s="945"/>
      <c r="F56" s="945"/>
      <c r="G56" s="206">
        <f>SUM(G14,G9,G43,G55,G38,G24,G21)</f>
        <v>1503551.67</v>
      </c>
    </row>
  </sheetData>
  <sheetProtection/>
  <mergeCells count="17">
    <mergeCell ref="B21:F21"/>
    <mergeCell ref="A5:I5"/>
    <mergeCell ref="A39:I39"/>
    <mergeCell ref="A44:I44"/>
    <mergeCell ref="A25:I25"/>
    <mergeCell ref="B24:F24"/>
    <mergeCell ref="A10:I10"/>
    <mergeCell ref="B55:F55"/>
    <mergeCell ref="A15:I15"/>
    <mergeCell ref="D56:F56"/>
    <mergeCell ref="B38:F38"/>
    <mergeCell ref="A1:D1"/>
    <mergeCell ref="A3:I3"/>
    <mergeCell ref="B14:F14"/>
    <mergeCell ref="B9:F9"/>
    <mergeCell ref="B43:F43"/>
    <mergeCell ref="A22:I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5.140625" style="106" customWidth="1"/>
    <col min="2" max="2" width="23.140625" style="105" customWidth="1"/>
    <col min="3" max="3" width="17.57421875" style="105" customWidth="1"/>
    <col min="4" max="4" width="17.28125" style="106" customWidth="1"/>
    <col min="5" max="5" width="16.7109375" style="106" customWidth="1"/>
    <col min="6" max="6" width="26.7109375" style="105" customWidth="1"/>
    <col min="7" max="7" width="18.28125" style="105" customWidth="1"/>
    <col min="8" max="8" width="26.7109375" style="106" customWidth="1"/>
    <col min="9" max="9" width="17.8515625" style="106" customWidth="1"/>
    <col min="10" max="16384" width="9.140625" style="105" customWidth="1"/>
  </cols>
  <sheetData>
    <row r="1" spans="1:6" ht="13.5">
      <c r="A1" s="960" t="s">
        <v>626</v>
      </c>
      <c r="B1" s="960"/>
      <c r="C1" s="960"/>
      <c r="D1" s="960"/>
      <c r="E1" s="960"/>
      <c r="F1" s="960"/>
    </row>
    <row r="2" ht="14.25" thickBot="1"/>
    <row r="3" spans="1:9" ht="14.25" thickBot="1">
      <c r="A3" s="961" t="s">
        <v>595</v>
      </c>
      <c r="B3" s="962"/>
      <c r="C3" s="962"/>
      <c r="D3" s="962"/>
      <c r="E3" s="962"/>
      <c r="F3" s="962"/>
      <c r="G3" s="962"/>
      <c r="H3" s="962"/>
      <c r="I3" s="963"/>
    </row>
    <row r="4" spans="1:9" ht="55.5" thickBot="1">
      <c r="A4" s="130" t="s">
        <v>129</v>
      </c>
      <c r="B4" s="107" t="s">
        <v>130</v>
      </c>
      <c r="C4" s="108" t="s">
        <v>131</v>
      </c>
      <c r="D4" s="108" t="s">
        <v>132</v>
      </c>
      <c r="E4" s="108" t="s">
        <v>133</v>
      </c>
      <c r="F4" s="108" t="s">
        <v>134</v>
      </c>
      <c r="G4" s="108" t="s">
        <v>627</v>
      </c>
      <c r="H4" s="108" t="s">
        <v>136</v>
      </c>
      <c r="I4" s="109" t="s">
        <v>137</v>
      </c>
    </row>
    <row r="5" spans="1:9" ht="14.25" thickBot="1">
      <c r="A5" s="964" t="s">
        <v>608</v>
      </c>
      <c r="B5" s="965"/>
      <c r="C5" s="965"/>
      <c r="D5" s="965"/>
      <c r="E5" s="965"/>
      <c r="F5" s="965"/>
      <c r="G5" s="965"/>
      <c r="H5" s="965"/>
      <c r="I5" s="966"/>
    </row>
    <row r="6" spans="1:9" ht="13.5">
      <c r="A6" s="636">
        <v>1</v>
      </c>
      <c r="B6" s="637" t="s">
        <v>1977</v>
      </c>
      <c r="C6" s="638">
        <v>16355</v>
      </c>
      <c r="D6" s="639" t="s">
        <v>1978</v>
      </c>
      <c r="E6" s="640">
        <v>2018</v>
      </c>
      <c r="F6" s="641" t="s">
        <v>1979</v>
      </c>
      <c r="G6" s="642">
        <v>137760</v>
      </c>
      <c r="H6" s="641" t="s">
        <v>58</v>
      </c>
      <c r="I6" s="643" t="s">
        <v>1920</v>
      </c>
    </row>
    <row r="7" spans="1:9" ht="13.5">
      <c r="A7" s="636">
        <v>2</v>
      </c>
      <c r="B7" s="644" t="s">
        <v>1980</v>
      </c>
      <c r="C7" s="645">
        <v>874852</v>
      </c>
      <c r="D7" s="646" t="s">
        <v>1981</v>
      </c>
      <c r="E7" s="640">
        <v>2018</v>
      </c>
      <c r="F7" s="647" t="s">
        <v>1982</v>
      </c>
      <c r="G7" s="648">
        <v>135546</v>
      </c>
      <c r="H7" s="647" t="s">
        <v>58</v>
      </c>
      <c r="I7" s="643" t="s">
        <v>1920</v>
      </c>
    </row>
    <row r="8" spans="1:9" ht="13.5">
      <c r="A8" s="636">
        <v>3</v>
      </c>
      <c r="B8" s="644" t="s">
        <v>1983</v>
      </c>
      <c r="C8" s="645" t="s">
        <v>640</v>
      </c>
      <c r="D8" s="646" t="s">
        <v>1984</v>
      </c>
      <c r="E8" s="640">
        <v>2018</v>
      </c>
      <c r="F8" s="641" t="s">
        <v>1985</v>
      </c>
      <c r="G8" s="642">
        <v>300120</v>
      </c>
      <c r="H8" s="647" t="s">
        <v>58</v>
      </c>
      <c r="I8" s="643" t="s">
        <v>1920</v>
      </c>
    </row>
    <row r="9" spans="1:9" ht="13.5">
      <c r="A9" s="649">
        <v>4</v>
      </c>
      <c r="B9" s="650" t="s">
        <v>1986</v>
      </c>
      <c r="C9" s="651" t="s">
        <v>1987</v>
      </c>
      <c r="D9" s="652"/>
      <c r="E9" s="640">
        <v>2018</v>
      </c>
      <c r="F9" s="641" t="s">
        <v>1988</v>
      </c>
      <c r="G9" s="642">
        <v>109470</v>
      </c>
      <c r="H9" s="647" t="s">
        <v>58</v>
      </c>
      <c r="I9" s="643" t="s">
        <v>1920</v>
      </c>
    </row>
    <row r="10" spans="1:9" ht="16.5" customHeight="1">
      <c r="A10" s="636">
        <v>5</v>
      </c>
      <c r="B10" s="644" t="s">
        <v>1989</v>
      </c>
      <c r="C10" s="645">
        <v>91551</v>
      </c>
      <c r="D10" s="652" t="s">
        <v>1990</v>
      </c>
      <c r="E10" s="640">
        <v>2018</v>
      </c>
      <c r="F10" s="641" t="s">
        <v>1991</v>
      </c>
      <c r="G10" s="642">
        <v>54489</v>
      </c>
      <c r="H10" s="647" t="s">
        <v>58</v>
      </c>
      <c r="I10" s="643" t="s">
        <v>1920</v>
      </c>
    </row>
    <row r="11" spans="1:9" ht="30.75" customHeight="1" thickBot="1">
      <c r="A11" s="653">
        <v>6</v>
      </c>
      <c r="B11" s="654" t="s">
        <v>490</v>
      </c>
      <c r="C11" s="655" t="s">
        <v>491</v>
      </c>
      <c r="D11" s="655" t="s">
        <v>492</v>
      </c>
      <c r="E11" s="656">
        <v>2002</v>
      </c>
      <c r="F11" s="657" t="s">
        <v>2043</v>
      </c>
      <c r="G11" s="658">
        <v>61900</v>
      </c>
      <c r="H11" s="659" t="s">
        <v>58</v>
      </c>
      <c r="I11" s="660" t="s">
        <v>1923</v>
      </c>
    </row>
    <row r="12" spans="1:9" ht="14.25" thickBot="1">
      <c r="A12" s="957" t="s">
        <v>0</v>
      </c>
      <c r="B12" s="958"/>
      <c r="C12" s="958"/>
      <c r="D12" s="958"/>
      <c r="E12" s="958"/>
      <c r="F12" s="959"/>
      <c r="G12" s="212">
        <f>SUM(G6:G11)</f>
        <v>799285</v>
      </c>
      <c r="H12" s="967"/>
      <c r="I12" s="968"/>
    </row>
  </sheetData>
  <sheetProtection/>
  <mergeCells count="5">
    <mergeCell ref="A12:F12"/>
    <mergeCell ref="A1:F1"/>
    <mergeCell ref="A3:I3"/>
    <mergeCell ref="A5:I5"/>
    <mergeCell ref="H12:I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Barbara Kwiatkowska</cp:lastModifiedBy>
  <cp:lastPrinted>2023-10-26T11:36:12Z</cp:lastPrinted>
  <dcterms:created xsi:type="dcterms:W3CDTF">2004-04-21T13:58:08Z</dcterms:created>
  <dcterms:modified xsi:type="dcterms:W3CDTF">2023-11-21T08:49:48Z</dcterms:modified>
  <cp:category/>
  <cp:version/>
  <cp:contentType/>
  <cp:contentStatus/>
</cp:coreProperties>
</file>