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7_albuminy i żywienie\Dokumenty na stronę\"/>
    </mc:Choice>
  </mc:AlternateContent>
  <xr:revisionPtr revIDLastSave="0" documentId="13_ncr:1_{3D5E1DFC-EAD9-4D9C-B9FC-07B225D65E12}" xr6:coauthVersionLast="47" xr6:coauthVersionMax="47" xr10:uidLastSave="{00000000-0000-0000-0000-000000000000}"/>
  <bookViews>
    <workbookView xWindow="780" yWindow="780" windowWidth="13005" windowHeight="15165" xr2:uid="{00000000-000D-0000-FFFF-FFFF00000000}"/>
  </bookViews>
  <sheets>
    <sheet name="Pakiet nr 1" sheetId="1" r:id="rId1"/>
    <sheet name="Pakiet nr 2" sheetId="3" r:id="rId2"/>
    <sheet name="Pakiet nr 3" sheetId="4" r:id="rId3"/>
    <sheet name="Pakiet nr 4" sheetId="5" r:id="rId4"/>
    <sheet name="Pakiet nr 5" sheetId="6" r:id="rId5"/>
    <sheet name="Pakiet nr 6" sheetId="7" r:id="rId6"/>
    <sheet name="Pakiet nr 7" sheetId="8" r:id="rId7"/>
    <sheet name="Pakiet nr 8" sheetId="9" r:id="rId8"/>
    <sheet name="Pakiet nr 9" sheetId="10" r:id="rId9"/>
    <sheet name="Pakiet nr 10" sheetId="11" r:id="rId10"/>
    <sheet name="Pakiet nr 11" sheetId="21" r:id="rId11"/>
    <sheet name="Pakiet nr 12" sheetId="22" r:id="rId12"/>
    <sheet name="Pakiet nr 13" sheetId="31" r:id="rId13"/>
    <sheet name="Pakiet nr 14" sheetId="32" r:id="rId14"/>
    <sheet name="Pakiet nr 15" sheetId="33" r:id="rId15"/>
    <sheet name="Pakiet nr 16" sheetId="34" r:id="rId16"/>
    <sheet name="Pakiet nr 17" sheetId="35" r:id="rId17"/>
    <sheet name="Pakiet nr 18" sheetId="36" r:id="rId18"/>
    <sheet name="Pakiet nr 19" sheetId="37" r:id="rId19"/>
    <sheet name="Pakiet nr 20" sheetId="38" r:id="rId20"/>
    <sheet name="Pakiet nr 21" sheetId="40" r:id="rId21"/>
    <sheet name="Pakiet nr 22" sheetId="41" r:id="rId22"/>
    <sheet name="Pakiet nr 23" sheetId="42" r:id="rId23"/>
    <sheet name="Pakiet nr 24" sheetId="43" r:id="rId24"/>
    <sheet name="Pakiet nr 25" sheetId="4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22" l="1"/>
  <c r="M14" i="45"/>
  <c r="M13" i="45"/>
  <c r="M12" i="45"/>
  <c r="M15" i="45"/>
  <c r="K15" i="45"/>
  <c r="K11" i="45"/>
  <c r="M11" i="45"/>
  <c r="I11" i="43"/>
  <c r="K11" i="43"/>
  <c r="H11" i="43"/>
  <c r="N9" i="42"/>
  <c r="L9" i="42"/>
  <c r="L10" i="41"/>
  <c r="N9" i="41"/>
  <c r="L9" i="41"/>
  <c r="L12" i="40"/>
  <c r="N12" i="40"/>
  <c r="L11" i="40"/>
  <c r="L10" i="40"/>
  <c r="L9" i="40"/>
  <c r="N11" i="40"/>
  <c r="N10" i="40"/>
  <c r="N9" i="40"/>
  <c r="L12" i="38"/>
  <c r="L11" i="38"/>
  <c r="L10" i="38"/>
  <c r="L9" i="38"/>
  <c r="N12" i="38"/>
  <c r="N11" i="38"/>
  <c r="N10" i="38"/>
  <c r="N9" i="38"/>
  <c r="K12" i="37"/>
  <c r="K11" i="37"/>
  <c r="M12" i="37"/>
  <c r="M11" i="37"/>
  <c r="M11" i="36"/>
  <c r="K11" i="36"/>
  <c r="K11" i="35"/>
  <c r="M11" i="35"/>
  <c r="J11" i="35"/>
  <c r="M14" i="34"/>
  <c r="M13" i="34"/>
  <c r="M12" i="34"/>
  <c r="M11" i="34"/>
  <c r="K13" i="34"/>
  <c r="K12" i="34"/>
  <c r="K11" i="34"/>
  <c r="M11" i="33"/>
  <c r="K11" i="33"/>
  <c r="M11" i="32"/>
  <c r="K11" i="32"/>
  <c r="M11" i="31"/>
  <c r="K11" i="31"/>
  <c r="K12" i="22"/>
  <c r="M12" i="22"/>
  <c r="M12" i="21"/>
  <c r="M11" i="21"/>
  <c r="M10" i="21"/>
  <c r="K11" i="21"/>
  <c r="K12" i="21"/>
  <c r="K13" i="21"/>
  <c r="K10" i="21"/>
  <c r="N10" i="11"/>
  <c r="L10" i="11"/>
  <c r="N10" i="10"/>
  <c r="L10" i="10"/>
  <c r="N10" i="9"/>
  <c r="L10" i="9"/>
  <c r="N10" i="8"/>
  <c r="L10" i="8"/>
  <c r="L10" i="7"/>
  <c r="N10" i="7"/>
  <c r="L10" i="6"/>
  <c r="N10" i="6"/>
  <c r="L10" i="5"/>
  <c r="N10" i="5"/>
  <c r="N10" i="4"/>
  <c r="L10" i="4"/>
  <c r="L10" i="3"/>
  <c r="M10" i="3"/>
  <c r="L10" i="1"/>
  <c r="N10" i="3"/>
  <c r="N10" i="1"/>
  <c r="J11" i="37"/>
  <c r="J12" i="37"/>
  <c r="J11" i="32"/>
  <c r="K12" i="45"/>
  <c r="K13" i="45"/>
  <c r="J12" i="45"/>
  <c r="J13" i="45"/>
  <c r="L13" i="45" s="1"/>
  <c r="K14" i="45"/>
  <c r="J14" i="45"/>
  <c r="J11" i="45"/>
  <c r="K9" i="42"/>
  <c r="L12" i="45" l="1"/>
  <c r="L14" i="45"/>
  <c r="L11" i="45"/>
  <c r="K10" i="9"/>
  <c r="K10" i="11"/>
  <c r="K10" i="10"/>
  <c r="K10" i="6"/>
  <c r="K10" i="5"/>
  <c r="K10" i="4"/>
  <c r="K10" i="3"/>
  <c r="K11" i="1"/>
  <c r="K10" i="1"/>
  <c r="I12" i="43" l="1"/>
  <c r="N10" i="42"/>
  <c r="L10" i="42"/>
  <c r="K10" i="41"/>
  <c r="K9" i="41"/>
  <c r="K11" i="40"/>
  <c r="K10" i="40"/>
  <c r="K9" i="40"/>
  <c r="K12" i="38"/>
  <c r="M12" i="38" s="1"/>
  <c r="K11" i="38"/>
  <c r="K10" i="38"/>
  <c r="K9" i="38"/>
  <c r="M9" i="38" s="1"/>
  <c r="N10" i="41" l="1"/>
  <c r="M10" i="41" s="1"/>
  <c r="L13" i="38"/>
  <c r="M11" i="38"/>
  <c r="N13" i="38"/>
  <c r="M10" i="38"/>
  <c r="M11" i="40"/>
  <c r="M10" i="40"/>
  <c r="L11" i="41"/>
  <c r="M9" i="42"/>
  <c r="K12" i="43"/>
  <c r="J11" i="43"/>
  <c r="N11" i="41"/>
  <c r="M9" i="41"/>
  <c r="M9" i="40"/>
  <c r="L11" i="37"/>
  <c r="K13" i="37"/>
  <c r="M13" i="37"/>
  <c r="K12" i="36"/>
  <c r="J11" i="36"/>
  <c r="K12" i="35"/>
  <c r="L12" i="37" l="1"/>
  <c r="M12" i="36"/>
  <c r="L11" i="36"/>
  <c r="L11" i="35"/>
  <c r="M12" i="35"/>
  <c r="J12" i="34"/>
  <c r="J13" i="34"/>
  <c r="J11" i="34"/>
  <c r="K12" i="33"/>
  <c r="J11" i="33"/>
  <c r="L12" i="34" l="1"/>
  <c r="L13" i="34"/>
  <c r="K14" i="34"/>
  <c r="M12" i="33"/>
  <c r="L11" i="33"/>
  <c r="K12" i="32"/>
  <c r="K12" i="31"/>
  <c r="J11" i="31"/>
  <c r="L11" i="34" l="1"/>
  <c r="L11" i="31"/>
  <c r="L11" i="32"/>
  <c r="M12" i="32"/>
  <c r="M12" i="31"/>
  <c r="J12" i="22"/>
  <c r="M13" i="22" s="1"/>
  <c r="L12" i="22" l="1"/>
  <c r="J11" i="21" l="1"/>
  <c r="J12" i="21"/>
  <c r="L12" i="21" s="1"/>
  <c r="J10" i="21"/>
  <c r="L10" i="21" l="1"/>
  <c r="L11" i="21"/>
  <c r="N11" i="11"/>
  <c r="L11" i="11"/>
  <c r="N11" i="10"/>
  <c r="L11" i="10"/>
  <c r="N11" i="9"/>
  <c r="L11" i="9"/>
  <c r="N11" i="8"/>
  <c r="L11" i="8"/>
  <c r="N11" i="7"/>
  <c r="L11" i="7"/>
  <c r="N11" i="6"/>
  <c r="L11" i="6"/>
  <c r="N11" i="5"/>
  <c r="L11" i="5"/>
  <c r="N11" i="4"/>
  <c r="L11" i="4"/>
  <c r="N11" i="3"/>
  <c r="L11" i="3"/>
  <c r="N11" i="1"/>
  <c r="N12" i="1"/>
  <c r="L11" i="1"/>
  <c r="L12" i="1" l="1"/>
  <c r="M13" i="21"/>
  <c r="M11" i="1"/>
  <c r="M10" i="11"/>
  <c r="M10" i="10"/>
  <c r="M10" i="9"/>
  <c r="M10" i="8"/>
  <c r="M10" i="7"/>
  <c r="M10" i="6"/>
  <c r="M10" i="5"/>
  <c r="M10" i="4"/>
  <c r="M10" i="1"/>
</calcChain>
</file>

<file path=xl/sharedStrings.xml><?xml version="1.0" encoding="utf-8"?>
<sst xmlns="http://schemas.openxmlformats.org/spreadsheetml/2006/main" count="772" uniqueCount="165">
  <si>
    <t>Załącznik nr 2 do SIWZ</t>
  </si>
  <si>
    <t>Nazwa handlowa</t>
  </si>
  <si>
    <t xml:space="preserve">Nazwa międzynarodowa              </t>
  </si>
  <si>
    <t>Objętość</t>
  </si>
  <si>
    <t>Postać</t>
  </si>
  <si>
    <t>Rodzaj opakowania jednostkowego</t>
  </si>
  <si>
    <t>Ilość opakowań</t>
  </si>
  <si>
    <t>Ilość w opakowaniu</t>
  </si>
  <si>
    <t>Cena jednostkowa brutto za opakowanie</t>
  </si>
  <si>
    <t>1.</t>
  </si>
  <si>
    <t xml:space="preserve">Roztwór albuminy ludzkiej 20% </t>
  </si>
  <si>
    <t>50 ml</t>
  </si>
  <si>
    <t>roztw. do inf.</t>
  </si>
  <si>
    <t>butelka / worek</t>
  </si>
  <si>
    <t>szt.</t>
  </si>
  <si>
    <t>2.</t>
  </si>
  <si>
    <t>100 ml</t>
  </si>
  <si>
    <t>Razem:</t>
  </si>
  <si>
    <t>Szczecin, dnia …………………..</t>
  </si>
  <si>
    <t>........................................................</t>
  </si>
  <si>
    <t>podpis osoby upoważnionej</t>
  </si>
  <si>
    <t>Kod CPV: 33600000-6, 33692200-9</t>
  </si>
  <si>
    <t>emulsja do infuzji</t>
  </si>
  <si>
    <t>worek 3 komorowy</t>
  </si>
  <si>
    <t>Emulsja do żywienia pozajelitowego, zawierająca roztwór aminokwasów, glukozę, emulsję tłuszczową i elektrolity, podanie drogą żył centralnych, wartość energetyczna całkowita 1200-1400 kcal/worek, azot 6,5-8,5g/worek, aminokwasy 45-55g/worek, tłuszcze 50-60g/worek, węglowodany 145-160g/worek</t>
  </si>
  <si>
    <t>Emulsja do żywienia pozajelitowego, zawierająca roztwór  aminokwasów, glukozę, emulsję tłuszczową i elektrolity, podanie drogą żył centralnych i obwodowych, wartość energetyczna całkowita 950-1050  kcal/worek, azot 5-6 g/worek, aminokwasy 30-40 g/worek, tłuszcze 45-55 g/worek, węglowodany 80-115 g/worek</t>
  </si>
  <si>
    <t>Emulsja do żywienia pozajelitowego, zawierająca roztwór  aminokwasów, glukozę, emulsję tłuszczową, elektrolity i kwasy omega 3, podanie drogą żył centralnych, wartość energetyczna całkowita 1600-1900  kcal/worek, azot 10-12  g/worek, aminokwasy 70-75 g/worek, tłuszcze   55-75 g/worek, węglowodany 185-225  g/worek</t>
  </si>
  <si>
    <t>Emulsja do żywienia pozajelitowego, zawierająca roztwór  aminokwasów, glukozę, emulsję tłuszczową, elektrolity i kwasy omega 3, podanie drogą żył centralnych, wartość energetyczna całkowita 1100-1300 kcal/worek, azot 6,5-8 g/worek, aminokwasy 45-50 g/worek, tłuszcze  35-50 g/worek, węglowodany 125-150 g/worek</t>
  </si>
  <si>
    <t>Emulsja do żywienia pozajelitowego, zawierająca roztwór  aminokwasów, glukozę, emulsję tłuszczową, elektrolity i kwasy omega 3, podanie drogą żył centralnych, wartość energetyczna całkowita 550-750  kcal/worek, azot  4-5 g/worek, aminokwasy 25-35 g/worek, tłuszcze 15-25   g/worek, węglowodany 60-90  g/worek</t>
  </si>
  <si>
    <t>450-625 ml</t>
  </si>
  <si>
    <t>Emulsja do żywienia pozajelitowego, zawierająca roztwór  aminokwasów, glukozę, emulsję tłuszczową, elektrolity i kwasy omega 3, podanie drogą żył centralnych, wartość energetyczna całkowita 2200-2250  kcal/worek, azot 15-16 g/worek, aminokwasy 100-110  g/worek, tłuszcze 70-80  g/worek, węglowodany  250-270 g/worek</t>
  </si>
  <si>
    <t>1850 - 2000 ml</t>
  </si>
  <si>
    <t>Pakiet nr 1 - Roztwór albuminy ludzkiej</t>
  </si>
  <si>
    <t>Cena jednostkowa netto za opakowanie</t>
  </si>
  <si>
    <t>Lp.</t>
  </si>
  <si>
    <t>Stawka podatku VAT</t>
  </si>
  <si>
    <t>Wartość netto
(7x9)</t>
  </si>
  <si>
    <t>Wartość podatku VAT</t>
  </si>
  <si>
    <t>Wartość brutto
(7x11)</t>
  </si>
  <si>
    <t>1875 - 2000 ml</t>
  </si>
  <si>
    <t>Kod CPV: 33600000-6, 33621400-3</t>
  </si>
  <si>
    <t>Pakiet nr 2 - Żywienie pozajelitowe I</t>
  </si>
  <si>
    <t>Pakiet nr 3 - Żywienie pozajelitowe II</t>
  </si>
  <si>
    <t>Pakiet nr 4 - Żywienie pozajelitowe III</t>
  </si>
  <si>
    <t>Pakiet nr 5 - Żywienie pozajelitowe IV</t>
  </si>
  <si>
    <t>Pakiet nr 6 - Żywienie pozajelitowe V</t>
  </si>
  <si>
    <t>Pakiet nr 7 - Żywienie pozajelitowe VI</t>
  </si>
  <si>
    <t>Pakiet nr 8 - Żywienie pozajelitowe VII</t>
  </si>
  <si>
    <t>Pakiet nr 9 - Żywienie pozajelitowe VIII</t>
  </si>
  <si>
    <t>Pakiet nr 10 - Żywienie pozajelitowe IX</t>
  </si>
  <si>
    <t>1250 - 1550 ml</t>
  </si>
  <si>
    <t>Emulsja do żywienia pozajelitowego, zawierająca roztwór  aminokwasów, glukozę, emulsję tłuszczową i elektrolity, podanie drogą żył centralnych, wartość energetyczna całkowita  1900-2000 kcal/worek, azot 10-11 g/worek, aminokwasy 65-75 g/worek, tłuszcze 75-80 g/worek, węglowodany 200-230g/worek</t>
  </si>
  <si>
    <t>1250 - 1500 ml</t>
  </si>
  <si>
    <t>1875 - 2100 ml</t>
  </si>
  <si>
    <t>Emulsja do żywienia pozajelitowego, zawierająca roztwór  aminokwasów, glukozę, emulsję tłuszczową i elektrolity, podanie drogą żył centralnych i obwodowych, wartość energetyczna całkowita 1300-1450 kcal/worek, azot 8-10 g/worek, aminokwasy 50-60  g/worek, tłuszcze  50-75 g/worek, węglowodany 120-150 g/worek</t>
  </si>
  <si>
    <t>950 - 1250 ml</t>
  </si>
  <si>
    <t>1450 - 1875 ml</t>
  </si>
  <si>
    <t>Emulsja do żywienia pozajelitowego, zawierająca roztwór  aminokwasów, glukozę, emulsję tłuszczową, elektrolity i kwasy omega 3, podanie drogą żył centralnych, wartość energetyczna całkowita  1450-1600 kcal/worek, azot 10-12 g/worek, aminokwasy 70-75  g/worek, tłuszcze 50-60 g/worek, węglowodany 180-190  g/worek</t>
  </si>
  <si>
    <t>Kod CPV:  33600000-6</t>
  </si>
  <si>
    <t>Dawka</t>
  </si>
  <si>
    <t>Prothrombinum multiplex humanum, ludzki czynnik krzepnięcia II, VII, IX, X, białko C, bez zawartości białka S</t>
  </si>
  <si>
    <t>600 j.m.</t>
  </si>
  <si>
    <t>proszek i rozp. do sporz. roztw. do wstrz.</t>
  </si>
  <si>
    <t>Kod CPV: 33600000-6</t>
  </si>
  <si>
    <t>roztw. do wstrz.</t>
  </si>
  <si>
    <t>1 fiolka</t>
  </si>
  <si>
    <t>Lauromacrogol</t>
  </si>
  <si>
    <t>3.</t>
  </si>
  <si>
    <t>5 mg/ml</t>
  </si>
  <si>
    <t>10 mg/ml</t>
  </si>
  <si>
    <t>20 mg/ml</t>
  </si>
  <si>
    <t>5 amp. a 2 ml</t>
  </si>
  <si>
    <t>Wartość netto
(7x8)</t>
  </si>
  <si>
    <t>1 fiolka proszku + 1 fiol. Rozp. + zestaw</t>
  </si>
  <si>
    <t>Razem</t>
  </si>
  <si>
    <t>Infliximab</t>
  </si>
  <si>
    <t xml:space="preserve">proszek do sporz. konc. roztw. do inf. </t>
  </si>
  <si>
    <t>100 mg</t>
  </si>
  <si>
    <t>Carbachol</t>
  </si>
  <si>
    <t>roztw. do stos. wewnątrzgałkowego</t>
  </si>
  <si>
    <t>0,1 mg/ml</t>
  </si>
  <si>
    <t>12 fiolek a 1,5 ml</t>
  </si>
  <si>
    <t>Paroxetine</t>
  </si>
  <si>
    <t>20 mg</t>
  </si>
  <si>
    <t xml:space="preserve">tabl. powl. </t>
  </si>
  <si>
    <t>30 tabl.</t>
  </si>
  <si>
    <t>Matryca z klejem do tkanek zawierająca fibrynogen ludzki (5,5mg/cm2) i trombinę ludzką (2,0 j.m./cm2)</t>
  </si>
  <si>
    <t>Rozmiar</t>
  </si>
  <si>
    <t>9,5 cm x 4,8 cm</t>
  </si>
  <si>
    <t>3,0 cm x 2,5 cm</t>
  </si>
  <si>
    <t xml:space="preserve">4,8 cm x 4,8 cm </t>
  </si>
  <si>
    <t>matryca z klejem do tkanek</t>
  </si>
  <si>
    <t>1 matryca</t>
  </si>
  <si>
    <t>Pakiet nr 11 - Lauromacrogol</t>
  </si>
  <si>
    <t>Pakiet nr 12 - Ludzki czynnik krzepnięcia</t>
  </si>
  <si>
    <t>Progesterone</t>
  </si>
  <si>
    <t>kapsułki miękkie</t>
  </si>
  <si>
    <t>30 kaps.</t>
  </si>
  <si>
    <t>Lynestrenol</t>
  </si>
  <si>
    <t>5 mg</t>
  </si>
  <si>
    <t>tabl.</t>
  </si>
  <si>
    <t>Ibuprofen</t>
  </si>
  <si>
    <t>400mg/100ml</t>
  </si>
  <si>
    <t>600mg/100ml</t>
  </si>
  <si>
    <t>Kod CPV:  33600000-6; 33616000-1; 33617000-8; 33692200-9</t>
  </si>
  <si>
    <t xml:space="preserve">Zestaw witamin rozpuszczalnych w wodzie do żywienia pozajelitowego </t>
  </si>
  <si>
    <t>10 ml</t>
  </si>
  <si>
    <t>prosz. do sporz. roztw do inf.</t>
  </si>
  <si>
    <t>fiolka</t>
  </si>
  <si>
    <t>op x 10 fiolek</t>
  </si>
  <si>
    <t xml:space="preserve">Zestaw witamin rozpuszczalnych w tłuszczach do żywienia pozajelitowego </t>
  </si>
  <si>
    <t>konc. do sporz. emulsji do inf.</t>
  </si>
  <si>
    <t>ampułka</t>
  </si>
  <si>
    <t>op x 10 amp.</t>
  </si>
  <si>
    <t>Koncentrat do stosowania jako uzupełnienie zapotrzebowania na fosforany podczas żywienia pozajelitowego</t>
  </si>
  <si>
    <t>20 ml</t>
  </si>
  <si>
    <t>konc. do sporz. roztw. do inf.</t>
  </si>
  <si>
    <t>4.</t>
  </si>
  <si>
    <t>Koncentrat do stosowania jako uzupełnienie zapotrzebowania na pierwiastki śladowe podczas żywienia pozajelitowego</t>
  </si>
  <si>
    <t>op x 20 amp.</t>
  </si>
  <si>
    <t>5 ml</t>
  </si>
  <si>
    <t>Kod CPV:  33600000-6; 33692200-9</t>
  </si>
  <si>
    <t>Emulsja do żywienia pozajelitowego, zawierająca roztwór aminokwasów, glukozę i emulsję tłuszczową (olej sojowy, MCT, olej z oliwewk, olej rybny), podanie drogą żył obwodowych.</t>
  </si>
  <si>
    <t>1206 ml</t>
  </si>
  <si>
    <t>Emulsja do żywienia pozajelitowego, zawierająca roztwór aminokwasów, glukozę i emulsję tłuszczową (olej sojowy, MCT, olej z oliwewk, olej rybny), podanie drogą żył centralnych .</t>
  </si>
  <si>
    <t>493 ml</t>
  </si>
  <si>
    <t>100</t>
  </si>
  <si>
    <t>986 ml</t>
  </si>
  <si>
    <t>Emulsja do żywienia pozajelitowego, zawierająca roztwór aminokwasów, glukozę i emulsję tłuszczową, podanie drogą żył centralnych, zawierająca kwasy omega-3, bez elektrolitów.</t>
  </si>
  <si>
    <t>625 ml</t>
  </si>
  <si>
    <t>1250 ml</t>
  </si>
  <si>
    <t>Zestaw witamin do żywienia pozajelitowego, zawierający wszystkie witaminy rozpuszczealne w wodzie i w tłuszczach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</si>
  <si>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</si>
  <si>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Kod CPV: 33692510-5</t>
  </si>
  <si>
    <t xml:space="preserve">Opis/skład    </t>
  </si>
  <si>
    <t>Objętość opakowania diety</t>
  </si>
  <si>
    <t>Ilość opakowań jednostkowych</t>
  </si>
  <si>
    <t>Preparat do podaży doustnej, gotowy do wypicia, dla pacjentów przed zabiegami chirurgicznymi, ogranicza głodzenie przedoperacyjne i pooperacyjną insulinooporność</t>
  </si>
  <si>
    <t>Pakiet nr 13 - Infliximab</t>
  </si>
  <si>
    <t>Pakiet nr 14 - Carbachol</t>
  </si>
  <si>
    <t>Pakiet nr 16 - Matryca z klejem do tkanek</t>
  </si>
  <si>
    <t>Pakiet nr 17 -Progesterone</t>
  </si>
  <si>
    <t>Pakiet nr 18 -Lynestrenol</t>
  </si>
  <si>
    <t>Pakiet nr 19 -Ibuprofen</t>
  </si>
  <si>
    <t>Pakiet nr 20 - Dodatki do żywienia pozajelitowego</t>
  </si>
  <si>
    <t>Pakiet nr 24 - Dietetyczne środki spożywcze specjalnego przeznaczenia medycznego, dieta doustna, napój przedoperacyjny.</t>
  </si>
  <si>
    <t>10 flakonów</t>
  </si>
  <si>
    <t>1 butelka 200ml</t>
  </si>
  <si>
    <t>Pakiet nr 15 - Paroxetine</t>
  </si>
  <si>
    <t>Pakiet nr 21 - Żywienie pozajelitowe X</t>
  </si>
  <si>
    <t>Pakiet nr 22 - Żywienie pozajelitowe XI</t>
  </si>
  <si>
    <t>Pakiet nr 23 - Dodatki do żywienia pozajelitowego II</t>
  </si>
  <si>
    <t>Pakiet nr 25 -Dexmedetomidine</t>
  </si>
  <si>
    <t>Dexmedetomidine</t>
  </si>
  <si>
    <t>0,2mg/2ml</t>
  </si>
  <si>
    <t>0,4mg/4ml</t>
  </si>
  <si>
    <t>1mg/10ml</t>
  </si>
  <si>
    <t xml:space="preserve">konc. do sporz. roztw. do inf. </t>
  </si>
  <si>
    <t>25 amp.</t>
  </si>
  <si>
    <t>5 amp.</t>
  </si>
  <si>
    <t>4 fiol.</t>
  </si>
  <si>
    <t>Wartość brutto
(7x10)</t>
  </si>
  <si>
    <t>Wartość netto
(5x6)</t>
  </si>
  <si>
    <t>Wartość brutto
(5x8)</t>
  </si>
  <si>
    <t>Znak sprawy: 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</si>
</sst>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#,##0.00&quot;     &quot;"/>
    <numFmt numFmtId="165" formatCode="#,##0.00&quot; zł &quot;;#,##0.00&quot; zł &quot;;&quot;-&quot;#&quot; zł &quot;;&quot; &quot;@&quot; &quot;"/>
    <numFmt numFmtId="166" formatCode="#,##0.00&quot;      &quot;;#,##0.00&quot;      &quot;;&quot;-&quot;#&quot;      &quot;;@&quot; &quot;"/>
    <numFmt numFmtId="167" formatCode="#,##0.00&quot;      &quot;;#,##0.00&quot;      &quot;;\-#&quot;      &quot;;@\ "/>
    <numFmt numFmtId="168" formatCode="#,##0.00&quot; zł &quot;;#,##0.00&quot; zł &quot;;\-#&quot; zł &quot;;@\ "/>
    <numFmt numFmtId="169" formatCode="#,##0.00\ [$zł-415];[Red]\-#,##0.00\ [$zł-415]"/>
    <numFmt numFmtId="170" formatCode="#,##0.00&quot; &quot;[$zł-415];[Red]&quot;-&quot;#,##0.00&quot; &quot;[$zł-415]"/>
    <numFmt numFmtId="171" formatCode="#,##0.00&quot; zł &quot;;#,##0.00&quot; zł &quot;;\-#&quot; zł &quot;;\ @\ "/>
    <numFmt numFmtId="172" formatCode="_-* #,##0.00\ [$zł-415]_-;\-* #,##0.00\ [$zł-415]_-;_-* &quot;-&quot;??\ [$zł-415]_-;_-@_-"/>
    <numFmt numFmtId="173" formatCode="#,##0.00&quot; zł &quot;;#,##0.00&quot; zł &quot;;&quot;-&quot;#&quot; zł &quot;;@&quot; &quot;"/>
    <numFmt numFmtId="174" formatCode="[$-415]General"/>
    <numFmt numFmtId="175" formatCode="&quot; &quot;#,##0.00&quot; zł &quot;;&quot;-&quot;#,##0.00&quot; zł &quot;;&quot;-&quot;#&quot; zł &quot;;&quot; &quot;@&quot; &quot;"/>
    <numFmt numFmtId="176" formatCode="[$-415]0%"/>
    <numFmt numFmtId="177" formatCode="&quot; &quot;#,##0.00&quot; &quot;[$zł-415]&quot; &quot;;&quot;-&quot;#,##0.00&quot; &quot;[$zł-415]&quot; &quot;;&quot; -&quot;00&quot; &quot;[$zł-415]&quot; &quot;;&quot; &quot;@&quot; &quot;"/>
    <numFmt numFmtId="178" formatCode="&quot; &quot;#,##0.00&quot; &quot;[$zł-415]&quot; &quot;;&quot;-&quot;#,##0.00&quot; &quot;[$zł-415]&quot; &quot;;&quot;-&quot;00&quot; &quot;[$zł-415]&quot; &quot;;&quot; &quot;@&quot; &quot;"/>
  </numFmts>
  <fonts count="7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 CE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80008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2"/>
      <color rgb="FF000000"/>
      <name val="Times New Roman CE"/>
      <charset val="238"/>
    </font>
    <font>
      <sz val="10"/>
      <color rgb="FF000000"/>
      <name val="Arial CE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0"/>
      <color rgb="FF333333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rgb="FFFF0000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8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3" fillId="0" borderId="0"/>
    <xf numFmtId="0" fontId="5" fillId="0" borderId="0"/>
    <xf numFmtId="0" fontId="6" fillId="5" borderId="0"/>
    <xf numFmtId="0" fontId="6" fillId="6" borderId="0"/>
    <xf numFmtId="0" fontId="5" fillId="7" borderId="0"/>
    <xf numFmtId="0" fontId="7" fillId="8" borderId="0"/>
    <xf numFmtId="166" fontId="8" fillId="0" borderId="0"/>
    <xf numFmtId="167" fontId="9" fillId="0" borderId="0"/>
    <xf numFmtId="0" fontId="10" fillId="9" borderId="0"/>
    <xf numFmtId="0" fontId="12" fillId="0" borderId="0"/>
    <xf numFmtId="0" fontId="13" fillId="4" borderId="0"/>
    <xf numFmtId="0" fontId="14" fillId="0" borderId="0">
      <alignment horizontal="center"/>
    </xf>
    <xf numFmtId="0" fontId="15" fillId="0" borderId="0"/>
    <xf numFmtId="0" fontId="16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9" fillId="0" borderId="0">
      <alignment horizontal="center" textRotation="90"/>
    </xf>
    <xf numFmtId="0" fontId="18" fillId="0" borderId="0">
      <alignment horizontal="center" textRotation="90"/>
    </xf>
    <xf numFmtId="0" fontId="18" fillId="0" borderId="0" applyNumberFormat="0" applyBorder="0" applyProtection="0">
      <alignment horizontal="center" textRotation="90"/>
    </xf>
    <xf numFmtId="0" fontId="18" fillId="0" borderId="0" applyNumberFormat="0" applyBorder="0" applyProtection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4" fillId="0" borderId="0">
      <alignment horizontal="center" textRotation="90"/>
    </xf>
    <xf numFmtId="0" fontId="20" fillId="1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4" fillId="0" borderId="0" applyNumberFormat="0" applyBorder="0" applyProtection="0"/>
    <xf numFmtId="0" fontId="24" fillId="0" borderId="0"/>
    <xf numFmtId="0" fontId="22" fillId="0" borderId="0"/>
    <xf numFmtId="0" fontId="25" fillId="0" borderId="0" applyNumberFormat="0" applyBorder="0" applyProtection="0"/>
    <xf numFmtId="0" fontId="26" fillId="0" borderId="0"/>
    <xf numFmtId="0" fontId="27" fillId="0" borderId="0" applyNumberFormat="0" applyFill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26" fillId="0" borderId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22" fillId="0" borderId="0"/>
    <xf numFmtId="0" fontId="28" fillId="10" borderId="1"/>
    <xf numFmtId="9" fontId="22" fillId="0" borderId="0" applyBorder="0" applyProtection="0"/>
    <xf numFmtId="9" fontId="22" fillId="0" borderId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1" fillId="0" borderId="0" applyNumberFormat="0" applyBorder="0" applyProtection="0"/>
    <xf numFmtId="0" fontId="31" fillId="0" borderId="0" applyNumberFormat="0" applyBorder="0" applyProtection="0"/>
    <xf numFmtId="0" fontId="31" fillId="0" borderId="0"/>
    <xf numFmtId="0" fontId="31" fillId="0" borderId="0"/>
    <xf numFmtId="0" fontId="29" fillId="0" borderId="0"/>
    <xf numFmtId="169" fontId="29" fillId="0" borderId="0"/>
    <xf numFmtId="170" fontId="30" fillId="0" borderId="0"/>
    <xf numFmtId="169" fontId="31" fillId="0" borderId="0"/>
    <xf numFmtId="169" fontId="31" fillId="0" borderId="0" applyBorder="0" applyProtection="0"/>
    <xf numFmtId="169" fontId="31" fillId="0" borderId="0" applyBorder="0" applyProtection="0"/>
    <xf numFmtId="169" fontId="31" fillId="0" borderId="0"/>
    <xf numFmtId="169" fontId="31" fillId="0" borderId="0"/>
    <xf numFmtId="169" fontId="29" fillId="0" borderId="0"/>
    <xf numFmtId="0" fontId="3" fillId="0" borderId="0"/>
    <xf numFmtId="169" fontId="29" fillId="0" borderId="0" applyBorder="0" applyProtection="0"/>
    <xf numFmtId="169" fontId="29" fillId="0" borderId="0"/>
    <xf numFmtId="168" fontId="22" fillId="0" borderId="0"/>
    <xf numFmtId="0" fontId="3" fillId="0" borderId="0"/>
    <xf numFmtId="171" fontId="22" fillId="0" borderId="0"/>
    <xf numFmtId="171" fontId="22" fillId="0" borderId="0"/>
    <xf numFmtId="168" fontId="22" fillId="0" borderId="0" applyBorder="0" applyProtection="0"/>
    <xf numFmtId="168" fontId="22" fillId="0" borderId="0" applyBorder="0" applyProtection="0"/>
    <xf numFmtId="168" fontId="22" fillId="0" borderId="0"/>
    <xf numFmtId="171" fontId="22" fillId="0" borderId="0"/>
    <xf numFmtId="0" fontId="7" fillId="0" borderId="0"/>
    <xf numFmtId="44" fontId="1" fillId="0" borderId="0" applyFont="0" applyFill="0" applyBorder="0" applyAlignment="0" applyProtection="0"/>
    <xf numFmtId="168" fontId="3" fillId="0" borderId="0"/>
    <xf numFmtId="9" fontId="3" fillId="0" borderId="0" applyBorder="0" applyProtection="0"/>
    <xf numFmtId="168" fontId="32" fillId="0" borderId="0"/>
    <xf numFmtId="9" fontId="1" fillId="0" borderId="0" applyFont="0" applyFill="0" applyBorder="0" applyAlignment="0" applyProtection="0"/>
    <xf numFmtId="0" fontId="33" fillId="0" borderId="0"/>
    <xf numFmtId="0" fontId="34" fillId="0" borderId="0"/>
    <xf numFmtId="0" fontId="35" fillId="5" borderId="0"/>
    <xf numFmtId="0" fontId="35" fillId="6" borderId="0"/>
    <xf numFmtId="0" fontId="34" fillId="7" borderId="0"/>
    <xf numFmtId="0" fontId="36" fillId="8" borderId="0"/>
    <xf numFmtId="0" fontId="37" fillId="9" borderId="0"/>
    <xf numFmtId="173" fontId="38" fillId="0" borderId="0"/>
    <xf numFmtId="0" fontId="38" fillId="0" borderId="0"/>
    <xf numFmtId="0" fontId="39" fillId="0" borderId="0"/>
    <xf numFmtId="0" fontId="40" fillId="4" borderId="0"/>
    <xf numFmtId="0" fontId="41" fillId="0" borderId="0">
      <alignment horizontal="center"/>
    </xf>
    <xf numFmtId="0" fontId="42" fillId="0" borderId="0"/>
    <xf numFmtId="0" fontId="43" fillId="0" borderId="0"/>
    <xf numFmtId="0" fontId="44" fillId="0" borderId="0"/>
    <xf numFmtId="0" fontId="41" fillId="0" borderId="0">
      <alignment horizontal="center" textRotation="90"/>
    </xf>
    <xf numFmtId="0" fontId="45" fillId="10" borderId="0"/>
    <xf numFmtId="0" fontId="46" fillId="10" borderId="1"/>
    <xf numFmtId="0" fontId="47" fillId="0" borderId="0"/>
    <xf numFmtId="170" fontId="47" fillId="0" borderId="0"/>
    <xf numFmtId="0" fontId="33" fillId="0" borderId="0"/>
    <xf numFmtId="0" fontId="33" fillId="0" borderId="0"/>
    <xf numFmtId="0" fontId="36" fillId="0" borderId="0"/>
    <xf numFmtId="0" fontId="47" fillId="0" borderId="0"/>
    <xf numFmtId="0" fontId="41" fillId="0" borderId="0">
      <alignment horizontal="center" textRotation="90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7" fillId="0" borderId="0"/>
    <xf numFmtId="170" fontId="47" fillId="0" borderId="0"/>
    <xf numFmtId="170" fontId="47" fillId="0" borderId="0"/>
    <xf numFmtId="0" fontId="41" fillId="0" borderId="0">
      <alignment horizontal="center" textRotation="90"/>
    </xf>
    <xf numFmtId="0" fontId="47" fillId="0" borderId="0"/>
    <xf numFmtId="170" fontId="47" fillId="0" borderId="0"/>
    <xf numFmtId="0" fontId="47" fillId="0" borderId="0"/>
    <xf numFmtId="170" fontId="47" fillId="0" borderId="0"/>
    <xf numFmtId="0" fontId="32" fillId="0" borderId="0"/>
    <xf numFmtId="177" fontId="32" fillId="0" borderId="0" applyFont="0" applyFill="0" applyBorder="0" applyAlignment="0" applyProtection="0"/>
    <xf numFmtId="9" fontId="32" fillId="0" borderId="0" applyFont="0" applyBorder="0" applyProtection="0"/>
    <xf numFmtId="174" fontId="51" fillId="12" borderId="0" applyBorder="0" applyProtection="0"/>
    <xf numFmtId="174" fontId="3" fillId="0" borderId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174" fontId="53" fillId="0" borderId="0" applyBorder="0" applyProtection="0"/>
    <xf numFmtId="0" fontId="3" fillId="0" borderId="0" applyNumberFormat="0" applyBorder="0" applyProtection="0"/>
    <xf numFmtId="176" fontId="3" fillId="0" borderId="0" applyBorder="0" applyProtection="0"/>
    <xf numFmtId="0" fontId="54" fillId="0" borderId="0" applyNumberFormat="0" applyBorder="0" applyProtection="0"/>
    <xf numFmtId="170" fontId="54" fillId="0" borderId="0" applyBorder="0" applyProtection="0"/>
    <xf numFmtId="174" fontId="55" fillId="0" borderId="0" applyBorder="0" applyProtection="0"/>
    <xf numFmtId="0" fontId="56" fillId="0" borderId="0" applyNumberFormat="0" applyBorder="0" applyProtection="0"/>
    <xf numFmtId="175" fontId="3" fillId="0" borderId="0" applyBorder="0" applyProtection="0"/>
    <xf numFmtId="178" fontId="32" fillId="0" borderId="0" applyFont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0" fontId="54" fillId="0" borderId="0" applyNumberFormat="0" applyBorder="0" applyProtection="0"/>
    <xf numFmtId="170" fontId="54" fillId="0" borderId="0" applyBorder="0" applyProtection="0"/>
    <xf numFmtId="0" fontId="52" fillId="0" borderId="0" applyNumberFormat="0" applyBorder="0" applyProtection="0">
      <alignment horizontal="center" textRotation="90"/>
    </xf>
    <xf numFmtId="0" fontId="54" fillId="0" borderId="0" applyNumberFormat="0" applyBorder="0" applyProtection="0"/>
    <xf numFmtId="170" fontId="54" fillId="0" borderId="0" applyBorder="0" applyProtection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" fillId="0" borderId="0"/>
    <xf numFmtId="0" fontId="1" fillId="0" borderId="0"/>
    <xf numFmtId="168" fontId="3" fillId="0" borderId="0"/>
    <xf numFmtId="168" fontId="32" fillId="0" borderId="0"/>
    <xf numFmtId="0" fontId="62" fillId="0" borderId="0"/>
    <xf numFmtId="0" fontId="11" fillId="0" borderId="0" applyNumberFormat="0" applyFill="0" applyBorder="0" applyProtection="0"/>
    <xf numFmtId="0" fontId="6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Border="0" applyProtection="0"/>
    <xf numFmtId="173" fontId="38" fillId="0" borderId="0"/>
    <xf numFmtId="174" fontId="3" fillId="0" borderId="0" applyBorder="0" applyProtection="0"/>
    <xf numFmtId="174" fontId="53" fillId="0" borderId="0" applyBorder="0" applyProtection="0"/>
    <xf numFmtId="0" fontId="59" fillId="0" borderId="0"/>
    <xf numFmtId="0" fontId="59" fillId="0" borderId="0"/>
    <xf numFmtId="0" fontId="22" fillId="0" borderId="0"/>
    <xf numFmtId="0" fontId="24" fillId="0" borderId="0"/>
    <xf numFmtId="0" fontId="3" fillId="0" borderId="0"/>
    <xf numFmtId="0" fontId="3" fillId="0" borderId="0" applyNumberFormat="0" applyBorder="0" applyProtection="0"/>
    <xf numFmtId="9" fontId="22" fillId="0" borderId="0" applyBorder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169" fontId="29" fillId="0" borderId="0" applyBorder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22" fillId="0" borderId="0" applyBorder="0" applyProtection="0"/>
    <xf numFmtId="171" fontId="22" fillId="0" borderId="0"/>
    <xf numFmtId="168" fontId="3" fillId="0" borderId="0"/>
    <xf numFmtId="177" fontId="3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4" applyFont="1" applyBorder="1" applyAlignment="1">
      <alignment horizontal="left"/>
    </xf>
    <xf numFmtId="0" fontId="50" fillId="0" borderId="0" xfId="1" applyFont="1"/>
    <xf numFmtId="3" fontId="50" fillId="0" borderId="2" xfId="1" applyNumberFormat="1" applyFont="1" applyBorder="1" applyAlignment="1">
      <alignment horizontal="center" vertical="center"/>
    </xf>
    <xf numFmtId="0" fontId="57" fillId="0" borderId="0" xfId="1" applyFont="1" applyAlignment="1">
      <alignment horizontal="center" vertical="center" wrapText="1"/>
    </xf>
    <xf numFmtId="0" fontId="48" fillId="0" borderId="0" xfId="1" applyFont="1" applyAlignment="1">
      <alignment horizontal="left"/>
    </xf>
    <xf numFmtId="174" fontId="57" fillId="0" borderId="0" xfId="135" applyFont="1" applyFill="1" applyAlignment="1">
      <alignment horizontal="right"/>
    </xf>
    <xf numFmtId="164" fontId="57" fillId="0" borderId="0" xfId="135" applyNumberFormat="1" applyFont="1" applyFill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0" xfId="4" applyFont="1"/>
    <xf numFmtId="0" fontId="58" fillId="0" borderId="0" xfId="4" applyFont="1" applyBorder="1" applyAlignment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4" fillId="2" borderId="0" xfId="4" applyFont="1" applyFill="1" applyBorder="1" applyAlignment="1">
      <alignment horizontal="left"/>
    </xf>
    <xf numFmtId="168" fontId="57" fillId="10" borderId="2" xfId="2" applyNumberFormat="1" applyFont="1" applyFill="1" applyBorder="1" applyAlignment="1" applyProtection="1">
      <alignment horizontal="center" vertical="center"/>
    </xf>
    <xf numFmtId="0" fontId="57" fillId="0" borderId="0" xfId="1" applyFont="1" applyAlignment="1">
      <alignment horizontal="left" wrapText="1"/>
    </xf>
    <xf numFmtId="168" fontId="57" fillId="0" borderId="0" xfId="1" applyNumberFormat="1" applyFont="1" applyAlignment="1">
      <alignment horizontal="center" vertical="center" wrapText="1"/>
    </xf>
    <xf numFmtId="168" fontId="57" fillId="0" borderId="0" xfId="3" applyNumberFormat="1" applyFont="1" applyAlignment="1">
      <alignment horizontal="center" vertical="center" wrapText="1"/>
    </xf>
    <xf numFmtId="164" fontId="57" fillId="0" borderId="0" xfId="1" applyNumberFormat="1" applyFont="1" applyAlignment="1">
      <alignment horizontal="center" vertical="center" wrapText="1"/>
    </xf>
    <xf numFmtId="0" fontId="48" fillId="0" borderId="0" xfId="1" applyFont="1"/>
    <xf numFmtId="0" fontId="57" fillId="0" borderId="0" xfId="1" applyFont="1" applyAlignment="1">
      <alignment horizontal="left"/>
    </xf>
    <xf numFmtId="164" fontId="57" fillId="0" borderId="0" xfId="1" applyNumberFormat="1" applyFont="1" applyAlignment="1">
      <alignment horizontal="center" vertical="center"/>
    </xf>
    <xf numFmtId="0" fontId="4" fillId="0" borderId="0" xfId="4" applyFont="1" applyBorder="1" applyAlignment="1">
      <alignment horizontal="left"/>
    </xf>
    <xf numFmtId="0" fontId="50" fillId="0" borderId="0" xfId="1" applyFont="1"/>
    <xf numFmtId="49" fontId="49" fillId="0" borderId="2" xfId="1" applyNumberFormat="1" applyFont="1" applyFill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/>
    </xf>
    <xf numFmtId="172" fontId="50" fillId="0" borderId="2" xfId="1" applyNumberFormat="1" applyFont="1" applyBorder="1" applyAlignment="1">
      <alignment horizontal="center" vertical="center"/>
    </xf>
    <xf numFmtId="0" fontId="50" fillId="0" borderId="2" xfId="97" applyFont="1" applyBorder="1" applyAlignment="1">
      <alignment horizontal="center" vertical="center" wrapText="1"/>
    </xf>
    <xf numFmtId="0" fontId="57" fillId="0" borderId="0" xfId="1" applyFont="1" applyAlignment="1">
      <alignment horizontal="center" vertical="center" wrapText="1"/>
    </xf>
    <xf numFmtId="0" fontId="48" fillId="0" borderId="0" xfId="1" applyFont="1" applyAlignment="1">
      <alignment horizontal="left"/>
    </xf>
    <xf numFmtId="174" fontId="57" fillId="0" borderId="0" xfId="135" applyFont="1" applyFill="1" applyAlignment="1">
      <alignment horizontal="right"/>
    </xf>
    <xf numFmtId="164" fontId="57" fillId="0" borderId="0" xfId="135" applyNumberFormat="1" applyFont="1" applyFill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0" xfId="4" applyFont="1"/>
    <xf numFmtId="0" fontId="58" fillId="0" borderId="0" xfId="4" applyFont="1" applyBorder="1" applyAlignment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4" fillId="2" borderId="0" xfId="4" applyFont="1" applyFill="1" applyBorder="1" applyAlignment="1">
      <alignment horizontal="left"/>
    </xf>
    <xf numFmtId="0" fontId="57" fillId="11" borderId="2" xfId="1" applyFont="1" applyFill="1" applyBorder="1" applyAlignment="1">
      <alignment horizontal="center" vertical="center" wrapText="1"/>
    </xf>
    <xf numFmtId="0" fontId="57" fillId="3" borderId="2" xfId="1" applyFont="1" applyFill="1" applyBorder="1" applyAlignment="1">
      <alignment horizontal="center" vertical="center"/>
    </xf>
    <xf numFmtId="0" fontId="57" fillId="0" borderId="0" xfId="1" applyFont="1" applyAlignment="1">
      <alignment horizontal="left" wrapText="1"/>
    </xf>
    <xf numFmtId="168" fontId="57" fillId="0" borderId="0" xfId="1" applyNumberFormat="1" applyFont="1" applyAlignment="1">
      <alignment horizontal="center" vertical="center" wrapText="1"/>
    </xf>
    <xf numFmtId="168" fontId="57" fillId="0" borderId="0" xfId="3" applyNumberFormat="1" applyFont="1" applyAlignment="1">
      <alignment horizontal="center" vertical="center" wrapText="1"/>
    </xf>
    <xf numFmtId="164" fontId="57" fillId="0" borderId="0" xfId="1" applyNumberFormat="1" applyFont="1" applyAlignment="1">
      <alignment horizontal="center" vertical="center" wrapText="1"/>
    </xf>
    <xf numFmtId="0" fontId="48" fillId="0" borderId="0" xfId="1" applyFont="1"/>
    <xf numFmtId="0" fontId="57" fillId="0" borderId="0" xfId="1" applyFont="1" applyAlignment="1">
      <alignment horizontal="left"/>
    </xf>
    <xf numFmtId="164" fontId="57" fillId="0" borderId="0" xfId="1" applyNumberFormat="1" applyFont="1" applyAlignment="1">
      <alignment horizontal="center" vertical="center"/>
    </xf>
    <xf numFmtId="0" fontId="48" fillId="0" borderId="0" xfId="4" applyFont="1" applyAlignment="1">
      <alignment horizontal="center" vertical="center" wrapText="1"/>
    </xf>
    <xf numFmtId="0" fontId="48" fillId="0" borderId="0" xfId="4" applyFont="1" applyAlignment="1">
      <alignment wrapText="1"/>
    </xf>
    <xf numFmtId="0" fontId="58" fillId="0" borderId="0" xfId="4" applyFont="1" applyBorder="1" applyAlignment="1">
      <alignment horizontal="center" vertical="center" wrapText="1"/>
    </xf>
    <xf numFmtId="0" fontId="58" fillId="0" borderId="0" xfId="4" applyFont="1" applyBorder="1" applyAlignment="1">
      <alignment horizontal="center" vertical="center" wrapText="1"/>
    </xf>
    <xf numFmtId="0" fontId="58" fillId="0" borderId="0" xfId="4" applyFont="1" applyBorder="1" applyAlignment="1">
      <alignment horizontal="center" vertical="center" wrapText="1"/>
    </xf>
    <xf numFmtId="0" fontId="48" fillId="0" borderId="2" xfId="4" applyFont="1" applyBorder="1" applyAlignment="1">
      <alignment horizontal="center" vertical="center" wrapText="1"/>
    </xf>
    <xf numFmtId="0" fontId="0" fillId="13" borderId="2" xfId="0" applyFill="1" applyBorder="1"/>
    <xf numFmtId="0" fontId="61" fillId="15" borderId="2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/>
    </xf>
    <xf numFmtId="9" fontId="50" fillId="0" borderId="2" xfId="153" applyFont="1" applyBorder="1" applyAlignment="1">
      <alignment horizontal="center" vertical="center"/>
    </xf>
    <xf numFmtId="172" fontId="0" fillId="0" borderId="2" xfId="0" applyNumberFormat="1" applyBorder="1" applyAlignment="1">
      <alignment horizontal="center" vertical="center"/>
    </xf>
    <xf numFmtId="172" fontId="60" fillId="13" borderId="2" xfId="0" applyNumberFormat="1" applyFont="1" applyFill="1" applyBorder="1"/>
    <xf numFmtId="172" fontId="50" fillId="0" borderId="2" xfId="0" applyNumberFormat="1" applyFont="1" applyBorder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172" fontId="50" fillId="0" borderId="0" xfId="0" applyNumberFormat="1" applyFont="1" applyAlignment="1">
      <alignment horizontal="center" vertical="center"/>
    </xf>
    <xf numFmtId="0" fontId="60" fillId="13" borderId="2" xfId="0" applyFont="1" applyFill="1" applyBorder="1"/>
    <xf numFmtId="0" fontId="60" fillId="0" borderId="0" xfId="0" applyFont="1"/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2" fontId="50" fillId="0" borderId="2" xfId="152" applyNumberFormat="1" applyFont="1" applyBorder="1" applyAlignment="1">
      <alignment horizontal="center" vertical="center"/>
    </xf>
    <xf numFmtId="172" fontId="0" fillId="0" borderId="2" xfId="152" applyNumberFormat="1" applyFont="1" applyBorder="1" applyAlignment="1">
      <alignment horizontal="center" vertical="center"/>
    </xf>
    <xf numFmtId="172" fontId="61" fillId="13" borderId="2" xfId="0" applyNumberFormat="1" applyFont="1" applyFill="1" applyBorder="1"/>
    <xf numFmtId="0" fontId="50" fillId="13" borderId="2" xfId="0" applyFont="1" applyFill="1" applyBorder="1"/>
    <xf numFmtId="0" fontId="58" fillId="0" borderId="0" xfId="4" applyFont="1" applyBorder="1" applyAlignment="1">
      <alignment horizontal="center" vertical="center" wrapText="1"/>
    </xf>
    <xf numFmtId="0" fontId="4" fillId="0" borderId="0" xfId="154" applyFont="1" applyBorder="1" applyAlignment="1">
      <alignment horizontal="left"/>
    </xf>
    <xf numFmtId="0" fontId="3" fillId="0" borderId="0" xfId="154"/>
    <xf numFmtId="0" fontId="1" fillId="0" borderId="0" xfId="155"/>
    <xf numFmtId="0" fontId="64" fillId="0" borderId="0" xfId="154" applyFont="1" applyAlignment="1">
      <alignment horizontal="left"/>
    </xf>
    <xf numFmtId="0" fontId="64" fillId="0" borderId="0" xfId="154" applyFont="1" applyAlignment="1">
      <alignment horizontal="center" vertical="center"/>
    </xf>
    <xf numFmtId="0" fontId="65" fillId="0" borderId="0" xfId="154" applyFont="1" applyAlignment="1">
      <alignment horizontal="center" vertical="center" wrapText="1"/>
    </xf>
    <xf numFmtId="0" fontId="65" fillId="0" borderId="0" xfId="154" applyFont="1" applyAlignment="1">
      <alignment horizontal="center" vertical="center"/>
    </xf>
    <xf numFmtId="0" fontId="66" fillId="0" borderId="0" xfId="154" applyFont="1" applyBorder="1" applyAlignment="1">
      <alignment horizontal="center" vertical="center" wrapText="1"/>
    </xf>
    <xf numFmtId="0" fontId="67" fillId="18" borderId="0" xfId="154" applyFont="1" applyFill="1" applyBorder="1" applyAlignment="1">
      <alignment horizontal="left"/>
    </xf>
    <xf numFmtId="0" fontId="65" fillId="11" borderId="2" xfId="154" applyFont="1" applyFill="1" applyBorder="1" applyAlignment="1">
      <alignment horizontal="center" vertical="center" wrapText="1"/>
    </xf>
    <xf numFmtId="0" fontId="65" fillId="3" borderId="2" xfId="154" applyFont="1" applyFill="1" applyBorder="1" applyAlignment="1">
      <alignment horizontal="center" vertical="center"/>
    </xf>
    <xf numFmtId="0" fontId="64" fillId="17" borderId="12" xfId="154" applyFont="1" applyFill="1" applyBorder="1" applyAlignment="1">
      <alignment horizontal="center"/>
    </xf>
    <xf numFmtId="0" fontId="64" fillId="0" borderId="2" xfId="154" applyFont="1" applyBorder="1" applyAlignment="1">
      <alignment horizontal="center" vertical="center"/>
    </xf>
    <xf numFmtId="0" fontId="68" fillId="0" borderId="2" xfId="154" applyFont="1" applyBorder="1" applyAlignment="1">
      <alignment horizontal="center" vertical="center" wrapText="1"/>
    </xf>
    <xf numFmtId="0" fontId="69" fillId="0" borderId="2" xfId="155" applyFont="1" applyBorder="1" applyAlignment="1">
      <alignment horizontal="center" vertical="center" wrapText="1"/>
    </xf>
    <xf numFmtId="0" fontId="65" fillId="0" borderId="6" xfId="154" applyFont="1" applyBorder="1" applyAlignment="1">
      <alignment horizontal="center" vertical="center" wrapText="1"/>
    </xf>
    <xf numFmtId="171" fontId="64" fillId="0" borderId="2" xfId="156" applyNumberFormat="1" applyFont="1" applyBorder="1" applyAlignment="1" applyProtection="1">
      <alignment horizontal="center" vertical="center"/>
    </xf>
    <xf numFmtId="9" fontId="65" fillId="0" borderId="2" xfId="163" applyFont="1" applyBorder="1" applyAlignment="1" applyProtection="1">
      <alignment horizontal="center" vertical="center"/>
    </xf>
    <xf numFmtId="168" fontId="65" fillId="0" borderId="2" xfId="156" applyFont="1" applyBorder="1" applyAlignment="1" applyProtection="1">
      <alignment horizontal="center" vertical="center"/>
    </xf>
    <xf numFmtId="168" fontId="64" fillId="0" borderId="2" xfId="156" applyFont="1" applyBorder="1" applyAlignment="1" applyProtection="1">
      <alignment horizontal="center" vertical="center"/>
    </xf>
    <xf numFmtId="0" fontId="3" fillId="0" borderId="0" xfId="154" applyAlignment="1">
      <alignment horizontal="center" vertical="center"/>
    </xf>
    <xf numFmtId="0" fontId="1" fillId="0" borderId="0" xfId="155" applyAlignment="1">
      <alignment horizontal="center" vertical="center"/>
    </xf>
    <xf numFmtId="168" fontId="65" fillId="19" borderId="10" xfId="156" applyFont="1" applyFill="1" applyBorder="1" applyAlignment="1" applyProtection="1">
      <alignment horizontal="center" vertical="center"/>
    </xf>
    <xf numFmtId="168" fontId="65" fillId="0" borderId="10" xfId="156" applyFont="1" applyBorder="1" applyAlignment="1" applyProtection="1">
      <alignment horizontal="right" wrapText="1"/>
    </xf>
    <xf numFmtId="0" fontId="64" fillId="0" borderId="0" xfId="154" applyFont="1"/>
    <xf numFmtId="0" fontId="64" fillId="0" borderId="0" xfId="154" applyFont="1" applyBorder="1" applyAlignment="1">
      <alignment horizontal="left" vertical="center" wrapText="1"/>
    </xf>
    <xf numFmtId="0" fontId="64" fillId="0" borderId="0" xfId="154" applyFont="1" applyAlignment="1">
      <alignment wrapText="1"/>
    </xf>
    <xf numFmtId="0" fontId="65" fillId="0" borderId="0" xfId="154" applyFont="1" applyAlignment="1">
      <alignment horizontal="left" wrapText="1"/>
    </xf>
    <xf numFmtId="168" fontId="65" fillId="0" borderId="0" xfId="154" applyNumberFormat="1" applyFont="1" applyAlignment="1">
      <alignment horizontal="center" vertical="center" wrapText="1"/>
    </xf>
    <xf numFmtId="168" fontId="65" fillId="0" borderId="0" xfId="157" applyFont="1" applyAlignment="1">
      <alignment horizontal="center" vertical="center" wrapText="1"/>
    </xf>
    <xf numFmtId="164" fontId="65" fillId="0" borderId="0" xfId="154" applyNumberFormat="1" applyFont="1" applyAlignment="1">
      <alignment horizontal="center" vertical="center" wrapText="1"/>
    </xf>
    <xf numFmtId="0" fontId="65" fillId="0" borderId="0" xfId="154" applyFont="1" applyAlignment="1">
      <alignment horizontal="left"/>
    </xf>
    <xf numFmtId="164" fontId="65" fillId="0" borderId="0" xfId="154" applyNumberFormat="1" applyFont="1" applyAlignment="1">
      <alignment horizontal="center" vertical="center"/>
    </xf>
    <xf numFmtId="168" fontId="65" fillId="0" borderId="0" xfId="157" applyFont="1" applyAlignment="1">
      <alignment horizontal="center" vertical="center"/>
    </xf>
    <xf numFmtId="168" fontId="65" fillId="0" borderId="0" xfId="3" applyNumberFormat="1" applyFont="1" applyAlignment="1">
      <alignment horizontal="center" vertical="center" wrapText="1"/>
    </xf>
    <xf numFmtId="168" fontId="65" fillId="0" borderId="0" xfId="3" applyNumberFormat="1" applyFont="1" applyAlignment="1">
      <alignment horizontal="center" vertical="center"/>
    </xf>
    <xf numFmtId="0" fontId="3" fillId="0" borderId="0" xfId="4"/>
    <xf numFmtId="0" fontId="64" fillId="0" borderId="0" xfId="4" applyFont="1" applyAlignment="1">
      <alignment horizontal="left"/>
    </xf>
    <xf numFmtId="0" fontId="65" fillId="0" borderId="0" xfId="4" applyFont="1" applyAlignment="1">
      <alignment horizontal="center" vertical="center" wrapText="1"/>
    </xf>
    <xf numFmtId="0" fontId="65" fillId="0" borderId="0" xfId="4" applyFont="1" applyAlignment="1">
      <alignment horizontal="center" vertical="center"/>
    </xf>
    <xf numFmtId="0" fontId="64" fillId="0" borderId="0" xfId="4" applyFont="1" applyAlignment="1">
      <alignment horizontal="center" vertical="center"/>
    </xf>
    <xf numFmtId="0" fontId="66" fillId="0" borderId="0" xfId="4" applyFont="1" applyBorder="1" applyAlignment="1">
      <alignment horizontal="center" vertical="center" wrapText="1"/>
    </xf>
    <xf numFmtId="0" fontId="67" fillId="18" borderId="0" xfId="4" applyFont="1" applyFill="1" applyBorder="1" applyAlignment="1">
      <alignment horizontal="left"/>
    </xf>
    <xf numFmtId="0" fontId="65" fillId="11" borderId="2" xfId="4" applyFont="1" applyFill="1" applyBorder="1" applyAlignment="1">
      <alignment horizontal="center" vertical="center" wrapText="1"/>
    </xf>
    <xf numFmtId="0" fontId="65" fillId="3" borderId="2" xfId="4" applyFont="1" applyFill="1" applyBorder="1" applyAlignment="1">
      <alignment horizontal="center" vertical="center"/>
    </xf>
    <xf numFmtId="0" fontId="64" fillId="17" borderId="12" xfId="4" applyFont="1" applyFill="1" applyBorder="1" applyAlignment="1">
      <alignment horizontal="center"/>
    </xf>
    <xf numFmtId="168" fontId="65" fillId="0" borderId="10" xfId="162" applyNumberFormat="1" applyFont="1" applyBorder="1" applyAlignment="1" applyProtection="1">
      <alignment horizontal="right" wrapText="1"/>
    </xf>
    <xf numFmtId="0" fontId="64" fillId="0" borderId="0" xfId="4" applyFont="1"/>
    <xf numFmtId="0" fontId="64" fillId="0" borderId="0" xfId="4" applyFont="1" applyBorder="1" applyAlignment="1">
      <alignment horizontal="left" vertical="center" wrapText="1"/>
    </xf>
    <xf numFmtId="0" fontId="64" fillId="0" borderId="0" xfId="4" applyFont="1" applyAlignment="1">
      <alignment wrapText="1"/>
    </xf>
    <xf numFmtId="0" fontId="65" fillId="0" borderId="0" xfId="4" applyFont="1" applyAlignment="1">
      <alignment horizontal="left" wrapText="1"/>
    </xf>
    <xf numFmtId="168" fontId="65" fillId="0" borderId="0" xfId="4" applyNumberFormat="1" applyFont="1" applyAlignment="1">
      <alignment horizontal="center" vertical="center" wrapText="1"/>
    </xf>
    <xf numFmtId="164" fontId="65" fillId="0" borderId="0" xfId="4" applyNumberFormat="1" applyFont="1" applyAlignment="1">
      <alignment horizontal="center" vertical="center" wrapText="1"/>
    </xf>
    <xf numFmtId="0" fontId="65" fillId="0" borderId="0" xfId="4" applyFont="1" applyAlignment="1">
      <alignment horizontal="left"/>
    </xf>
    <xf numFmtId="164" fontId="65" fillId="0" borderId="0" xfId="4" applyNumberFormat="1" applyFont="1" applyAlignment="1">
      <alignment horizontal="center" vertical="center"/>
    </xf>
    <xf numFmtId="168" fontId="65" fillId="20" borderId="10" xfId="162" applyNumberFormat="1" applyFont="1" applyFill="1" applyBorder="1" applyAlignment="1" applyProtection="1">
      <alignment horizontal="center" vertical="center"/>
    </xf>
    <xf numFmtId="0" fontId="70" fillId="0" borderId="11" xfId="4" applyFont="1" applyFill="1" applyBorder="1" applyAlignment="1">
      <alignment horizontal="center" vertical="center"/>
    </xf>
    <xf numFmtId="0" fontId="70" fillId="0" borderId="2" xfId="4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70" fillId="0" borderId="6" xfId="160" applyFont="1" applyFill="1" applyBorder="1" applyAlignment="1">
      <alignment horizontal="center" vertical="center" wrapText="1"/>
    </xf>
    <xf numFmtId="0" fontId="70" fillId="0" borderId="6" xfId="4" applyFont="1" applyBorder="1" applyAlignment="1">
      <alignment horizontal="center" vertical="center"/>
    </xf>
    <xf numFmtId="172" fontId="70" fillId="0" borderId="6" xfId="4" applyNumberFormat="1" applyFont="1" applyBorder="1" applyAlignment="1">
      <alignment horizontal="center" vertical="center"/>
    </xf>
    <xf numFmtId="9" fontId="70" fillId="0" borderId="6" xfId="153" applyFont="1" applyFill="1" applyBorder="1" applyAlignment="1" applyProtection="1">
      <alignment horizontal="center" vertical="center"/>
    </xf>
    <xf numFmtId="165" fontId="70" fillId="0" borderId="11" xfId="5" applyFont="1" applyFill="1" applyBorder="1" applyAlignment="1" applyProtection="1">
      <alignment horizontal="center" vertical="center"/>
    </xf>
    <xf numFmtId="172" fontId="70" fillId="0" borderId="2" xfId="4" applyNumberFormat="1" applyFont="1" applyBorder="1" applyAlignment="1">
      <alignment horizontal="center" vertical="center"/>
    </xf>
    <xf numFmtId="0" fontId="70" fillId="0" borderId="0" xfId="4" applyFont="1" applyAlignment="1">
      <alignment horizontal="center" vertical="center"/>
    </xf>
    <xf numFmtId="0" fontId="66" fillId="0" borderId="0" xfId="4" applyFont="1" applyBorder="1" applyAlignment="1">
      <alignment horizontal="center" vertical="center" wrapText="1"/>
    </xf>
    <xf numFmtId="0" fontId="66" fillId="0" borderId="0" xfId="4" applyFont="1" applyBorder="1" applyAlignment="1">
      <alignment horizontal="center" vertical="center" wrapText="1"/>
    </xf>
    <xf numFmtId="0" fontId="70" fillId="0" borderId="13" xfId="4" applyFont="1" applyFill="1" applyBorder="1" applyAlignment="1">
      <alignment horizontal="center" vertical="center"/>
    </xf>
    <xf numFmtId="0" fontId="70" fillId="0" borderId="12" xfId="4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 wrapText="1"/>
    </xf>
    <xf numFmtId="0" fontId="70" fillId="0" borderId="14" xfId="160" applyFont="1" applyFill="1" applyBorder="1" applyAlignment="1">
      <alignment horizontal="center" vertical="center" wrapText="1"/>
    </xf>
    <xf numFmtId="0" fontId="70" fillId="0" borderId="14" xfId="4" applyFont="1" applyBorder="1" applyAlignment="1">
      <alignment horizontal="center" vertical="center"/>
    </xf>
    <xf numFmtId="172" fontId="70" fillId="0" borderId="14" xfId="4" applyNumberFormat="1" applyFont="1" applyBorder="1" applyAlignment="1">
      <alignment horizontal="center" vertical="center"/>
    </xf>
    <xf numFmtId="9" fontId="70" fillId="0" borderId="14" xfId="153" applyFont="1" applyFill="1" applyBorder="1" applyAlignment="1" applyProtection="1">
      <alignment horizontal="center" vertical="center"/>
    </xf>
    <xf numFmtId="165" fontId="70" fillId="0" borderId="13" xfId="5" applyFont="1" applyFill="1" applyBorder="1" applyAlignment="1" applyProtection="1">
      <alignment horizontal="center" vertical="center"/>
    </xf>
    <xf numFmtId="172" fontId="70" fillId="0" borderId="12" xfId="4" applyNumberFormat="1" applyFont="1" applyBorder="1" applyAlignment="1">
      <alignment horizontal="center" vertical="center"/>
    </xf>
    <xf numFmtId="0" fontId="70" fillId="0" borderId="2" xfId="4" applyFont="1" applyFill="1" applyBorder="1" applyAlignment="1">
      <alignment horizontal="center" vertical="center"/>
    </xf>
    <xf numFmtId="0" fontId="70" fillId="0" borderId="2" xfId="160" applyFont="1" applyFill="1" applyBorder="1" applyAlignment="1">
      <alignment horizontal="center" vertical="center" wrapText="1"/>
    </xf>
    <xf numFmtId="9" fontId="70" fillId="0" borderId="2" xfId="153" applyFont="1" applyFill="1" applyBorder="1" applyAlignment="1" applyProtection="1">
      <alignment horizontal="center" vertical="center"/>
    </xf>
    <xf numFmtId="165" fontId="70" fillId="0" borderId="2" xfId="5" applyFont="1" applyFill="1" applyBorder="1" applyAlignment="1" applyProtection="1">
      <alignment horizontal="center" vertical="center"/>
    </xf>
    <xf numFmtId="0" fontId="64" fillId="0" borderId="12" xfId="4" applyFont="1" applyFill="1" applyBorder="1" applyAlignment="1">
      <alignment horizontal="center"/>
    </xf>
    <xf numFmtId="0" fontId="64" fillId="0" borderId="2" xfId="4" applyFont="1" applyFill="1" applyBorder="1" applyAlignment="1">
      <alignment horizontal="center" vertical="center"/>
    </xf>
    <xf numFmtId="172" fontId="64" fillId="0" borderId="12" xfId="4" applyNumberFormat="1" applyFont="1" applyFill="1" applyBorder="1" applyAlignment="1">
      <alignment horizontal="center"/>
    </xf>
    <xf numFmtId="0" fontId="58" fillId="0" borderId="0" xfId="4" applyFont="1" applyBorder="1" applyAlignment="1">
      <alignment horizontal="center" vertical="center" wrapText="1"/>
    </xf>
    <xf numFmtId="0" fontId="66" fillId="0" borderId="0" xfId="4" applyFont="1" applyBorder="1" applyAlignment="1">
      <alignment horizontal="center" vertical="center" wrapText="1"/>
    </xf>
    <xf numFmtId="0" fontId="1" fillId="0" borderId="0" xfId="1"/>
    <xf numFmtId="0" fontId="64" fillId="0" borderId="0" xfId="1" applyFont="1" applyAlignment="1">
      <alignment horizontal="left"/>
    </xf>
    <xf numFmtId="0" fontId="65" fillId="0" borderId="0" xfId="1" applyFont="1" applyAlignment="1">
      <alignment horizontal="center" vertical="center" wrapText="1"/>
    </xf>
    <xf numFmtId="0" fontId="65" fillId="0" borderId="0" xfId="1" applyFont="1" applyAlignment="1">
      <alignment horizontal="center" vertical="center"/>
    </xf>
    <xf numFmtId="0" fontId="64" fillId="0" borderId="0" xfId="1" applyFont="1" applyAlignment="1">
      <alignment horizontal="center" vertical="center"/>
    </xf>
    <xf numFmtId="0" fontId="67" fillId="2" borderId="0" xfId="4" applyFont="1" applyFill="1" applyBorder="1" applyAlignment="1">
      <alignment horizontal="left"/>
    </xf>
    <xf numFmtId="0" fontId="65" fillId="11" borderId="2" xfId="1" applyFont="1" applyFill="1" applyBorder="1" applyAlignment="1">
      <alignment horizontal="center" vertical="center" wrapText="1"/>
    </xf>
    <xf numFmtId="0" fontId="65" fillId="3" borderId="2" xfId="1" applyFont="1" applyFill="1" applyBorder="1" applyAlignment="1">
      <alignment horizontal="center" vertical="center"/>
    </xf>
    <xf numFmtId="0" fontId="64" fillId="17" borderId="2" xfId="1" applyFont="1" applyFill="1" applyBorder="1" applyAlignment="1">
      <alignment horizontal="center"/>
    </xf>
    <xf numFmtId="0" fontId="50" fillId="0" borderId="2" xfId="89" applyFont="1" applyBorder="1" applyAlignment="1">
      <alignment horizontal="center" vertical="center" wrapText="1"/>
    </xf>
    <xf numFmtId="9" fontId="50" fillId="0" borderId="2" xfId="88" applyFont="1" applyBorder="1" applyAlignment="1">
      <alignment horizontal="center" vertical="center"/>
    </xf>
    <xf numFmtId="0" fontId="71" fillId="0" borderId="2" xfId="97" applyFont="1" applyBorder="1" applyAlignment="1">
      <alignment horizontal="center" vertical="center" wrapText="1"/>
    </xf>
    <xf numFmtId="0" fontId="50" fillId="0" borderId="2" xfId="89" applyFont="1" applyBorder="1" applyAlignment="1">
      <alignment horizontal="center" vertical="center"/>
    </xf>
    <xf numFmtId="168" fontId="65" fillId="19" borderId="2" xfId="84" applyNumberFormat="1" applyFont="1" applyFill="1" applyBorder="1" applyAlignment="1" applyProtection="1">
      <alignment horizontal="center" vertical="center"/>
    </xf>
    <xf numFmtId="168" fontId="65" fillId="0" borderId="2" xfId="84" applyNumberFormat="1" applyFont="1" applyBorder="1" applyAlignment="1" applyProtection="1">
      <alignment horizontal="right" wrapText="1"/>
    </xf>
    <xf numFmtId="0" fontId="64" fillId="0" borderId="0" xfId="1" applyFont="1"/>
    <xf numFmtId="0" fontId="65" fillId="0" borderId="0" xfId="1" applyFont="1" applyAlignment="1">
      <alignment horizontal="left" wrapText="1"/>
    </xf>
    <xf numFmtId="168" fontId="65" fillId="0" borderId="0" xfId="1" applyNumberFormat="1" applyFont="1" applyAlignment="1">
      <alignment horizontal="center" vertical="center" wrapText="1"/>
    </xf>
    <xf numFmtId="164" fontId="65" fillId="0" borderId="0" xfId="1" applyNumberFormat="1" applyFont="1" applyAlignment="1">
      <alignment horizontal="center" vertical="center" wrapText="1"/>
    </xf>
    <xf numFmtId="0" fontId="65" fillId="0" borderId="0" xfId="1" applyFont="1" applyAlignment="1">
      <alignment horizontal="left"/>
    </xf>
    <xf numFmtId="164" fontId="65" fillId="0" borderId="0" xfId="1" applyNumberFormat="1" applyFont="1" applyAlignment="1">
      <alignment horizontal="center" vertical="center"/>
    </xf>
    <xf numFmtId="9" fontId="50" fillId="0" borderId="2" xfId="174" applyFont="1" applyBorder="1" applyAlignment="1">
      <alignment horizontal="center" vertical="center"/>
    </xf>
    <xf numFmtId="168" fontId="65" fillId="0" borderId="0" xfId="179" applyNumberFormat="1" applyFont="1" applyAlignment="1">
      <alignment horizontal="center" vertical="center" wrapText="1"/>
    </xf>
    <xf numFmtId="168" fontId="65" fillId="0" borderId="0" xfId="179" applyNumberFormat="1" applyFont="1" applyAlignment="1">
      <alignment horizontal="center" vertical="center"/>
    </xf>
    <xf numFmtId="0" fontId="48" fillId="0" borderId="2" xfId="1" applyFont="1" applyFill="1" applyBorder="1" applyAlignment="1">
      <alignment horizontal="center" vertical="center"/>
    </xf>
    <xf numFmtId="0" fontId="58" fillId="0" borderId="0" xfId="4" applyFont="1" applyBorder="1" applyAlignment="1">
      <alignment vertical="center" wrapText="1"/>
    </xf>
    <xf numFmtId="0" fontId="5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72" fillId="0" borderId="0" xfId="1" applyFont="1"/>
    <xf numFmtId="0" fontId="4" fillId="0" borderId="0" xfId="1" applyFont="1" applyFill="1" applyBorder="1" applyAlignment="1">
      <alignment horizontal="left"/>
    </xf>
    <xf numFmtId="0" fontId="65" fillId="11" borderId="2" xfId="171" applyFont="1" applyFill="1" applyBorder="1" applyAlignment="1">
      <alignment horizontal="center" vertical="center" wrapText="1"/>
    </xf>
    <xf numFmtId="0" fontId="61" fillId="16" borderId="2" xfId="1" applyFont="1" applyFill="1" applyBorder="1" applyAlignment="1">
      <alignment horizontal="center" vertical="center"/>
    </xf>
    <xf numFmtId="0" fontId="48" fillId="0" borderId="0" xfId="1" applyFont="1" applyAlignment="1">
      <alignment horizontal="center" vertical="center" wrapText="1"/>
    </xf>
    <xf numFmtId="44" fontId="50" fillId="0" borderId="2" xfId="1" applyNumberFormat="1" applyFont="1" applyBorder="1" applyAlignment="1">
      <alignment horizontal="center" vertical="center"/>
    </xf>
    <xf numFmtId="172" fontId="50" fillId="0" borderId="2" xfId="1" applyNumberFormat="1" applyFont="1" applyFill="1" applyBorder="1" applyAlignment="1">
      <alignment horizontal="center" vertical="center"/>
    </xf>
    <xf numFmtId="0" fontId="50" fillId="0" borderId="0" xfId="1" applyFont="1" applyAlignment="1">
      <alignment horizontal="center" vertical="center"/>
    </xf>
    <xf numFmtId="172" fontId="72" fillId="13" borderId="2" xfId="1" applyNumberFormat="1" applyFont="1" applyFill="1" applyBorder="1"/>
    <xf numFmtId="0" fontId="73" fillId="13" borderId="2" xfId="1" applyFont="1" applyFill="1" applyBorder="1"/>
    <xf numFmtId="0" fontId="48" fillId="0" borderId="0" xfId="1" applyFont="1" applyBorder="1" applyAlignment="1">
      <alignment horizontal="left" vertical="center" wrapText="1"/>
    </xf>
    <xf numFmtId="168" fontId="57" fillId="0" borderId="0" xfId="179" applyNumberFormat="1" applyFont="1" applyAlignment="1">
      <alignment horizontal="center" vertical="center" wrapText="1"/>
    </xf>
    <xf numFmtId="0" fontId="64" fillId="0" borderId="12" xfId="4" applyFont="1" applyFill="1" applyBorder="1" applyAlignment="1">
      <alignment horizontal="center" vertical="center"/>
    </xf>
    <xf numFmtId="0" fontId="64" fillId="0" borderId="12" xfId="4" applyFont="1" applyFill="1" applyBorder="1" applyAlignment="1">
      <alignment horizontal="center" wrapText="1"/>
    </xf>
    <xf numFmtId="0" fontId="64" fillId="0" borderId="2" xfId="4" applyFont="1" applyFill="1" applyBorder="1" applyAlignment="1">
      <alignment horizontal="center" wrapText="1"/>
    </xf>
    <xf numFmtId="172" fontId="64" fillId="0" borderId="12" xfId="4" applyNumberFormat="1" applyFont="1" applyFill="1" applyBorder="1" applyAlignment="1">
      <alignment horizontal="center" vertical="center"/>
    </xf>
    <xf numFmtId="0" fontId="57" fillId="13" borderId="2" xfId="1" applyFont="1" applyFill="1" applyBorder="1" applyAlignment="1">
      <alignment horizontal="right" vertical="center" wrapText="1"/>
    </xf>
    <xf numFmtId="0" fontId="57" fillId="14" borderId="3" xfId="1" applyFont="1" applyFill="1" applyBorder="1" applyAlignment="1">
      <alignment horizontal="center" vertical="center"/>
    </xf>
    <xf numFmtId="0" fontId="57" fillId="14" borderId="4" xfId="1" applyFont="1" applyFill="1" applyBorder="1" applyAlignment="1">
      <alignment horizontal="center" vertical="center"/>
    </xf>
    <xf numFmtId="0" fontId="57" fillId="14" borderId="5" xfId="1" applyFont="1" applyFill="1" applyBorder="1" applyAlignment="1">
      <alignment horizontal="center" vertical="center"/>
    </xf>
    <xf numFmtId="0" fontId="66" fillId="0" borderId="0" xfId="4" applyFont="1" applyBorder="1" applyAlignment="1">
      <alignment horizontal="center" vertical="center" wrapText="1"/>
    </xf>
    <xf numFmtId="0" fontId="57" fillId="13" borderId="3" xfId="1" applyFont="1" applyFill="1" applyBorder="1" applyAlignment="1">
      <alignment horizontal="right" vertical="center" wrapText="1"/>
    </xf>
    <xf numFmtId="0" fontId="57" fillId="13" borderId="4" xfId="1" applyFont="1" applyFill="1" applyBorder="1" applyAlignment="1">
      <alignment horizontal="right" vertical="center" wrapText="1"/>
    </xf>
    <xf numFmtId="0" fontId="57" fillId="13" borderId="5" xfId="1" applyFont="1" applyFill="1" applyBorder="1" applyAlignment="1">
      <alignment horizontal="right" vertical="center" wrapText="1"/>
    </xf>
    <xf numFmtId="0" fontId="57" fillId="13" borderId="3" xfId="1" applyFont="1" applyFill="1" applyBorder="1" applyAlignment="1">
      <alignment horizontal="right" vertical="center"/>
    </xf>
    <xf numFmtId="0" fontId="57" fillId="13" borderId="4" xfId="1" applyFont="1" applyFill="1" applyBorder="1" applyAlignment="1">
      <alignment horizontal="right" vertical="center"/>
    </xf>
    <xf numFmtId="0" fontId="57" fillId="13" borderId="5" xfId="1" applyFont="1" applyFill="1" applyBorder="1" applyAlignment="1">
      <alignment horizontal="right" vertical="center"/>
    </xf>
    <xf numFmtId="0" fontId="65" fillId="0" borderId="7" xfId="154" applyFont="1" applyBorder="1" applyAlignment="1">
      <alignment horizontal="right" vertical="center" wrapText="1"/>
    </xf>
    <xf numFmtId="0" fontId="65" fillId="0" borderId="8" xfId="154" applyFont="1" applyBorder="1" applyAlignment="1">
      <alignment horizontal="right" vertical="center" wrapText="1"/>
    </xf>
    <xf numFmtId="0" fontId="65" fillId="0" borderId="9" xfId="154" applyFont="1" applyBorder="1" applyAlignment="1">
      <alignment horizontal="right" vertical="center" wrapText="1"/>
    </xf>
    <xf numFmtId="0" fontId="65" fillId="0" borderId="10" xfId="4" applyFont="1" applyBorder="1" applyAlignment="1">
      <alignment horizontal="right" vertical="center" wrapText="1"/>
    </xf>
    <xf numFmtId="0" fontId="65" fillId="0" borderId="2" xfId="1" applyFont="1" applyBorder="1" applyAlignment="1">
      <alignment horizontal="right" vertical="center" wrapText="1"/>
    </xf>
    <xf numFmtId="0" fontId="48" fillId="17" borderId="3" xfId="174" applyNumberFormat="1" applyFont="1" applyFill="1" applyBorder="1" applyAlignment="1">
      <alignment horizontal="center"/>
    </xf>
    <xf numFmtId="0" fontId="48" fillId="17" borderId="4" xfId="174" applyNumberFormat="1" applyFont="1" applyFill="1" applyBorder="1" applyAlignment="1">
      <alignment horizontal="center"/>
    </xf>
    <xf numFmtId="0" fontId="48" fillId="17" borderId="5" xfId="174" applyNumberFormat="1" applyFont="1" applyFill="1" applyBorder="1" applyAlignment="1">
      <alignment horizontal="center"/>
    </xf>
    <xf numFmtId="0" fontId="64" fillId="0" borderId="0" xfId="1" applyFont="1" applyAlignment="1">
      <alignment horizontal="center" vertical="center" wrapText="1"/>
    </xf>
    <xf numFmtId="0" fontId="48" fillId="0" borderId="0" xfId="136" applyFont="1" applyFill="1" applyAlignment="1"/>
    <xf numFmtId="0" fontId="74" fillId="0" borderId="0" xfId="4" applyFont="1" applyBorder="1" applyAlignment="1">
      <alignment horizontal="center" vertical="center" wrapText="1"/>
    </xf>
    <xf numFmtId="0" fontId="64" fillId="0" borderId="0" xfId="136" applyFont="1" applyFill="1" applyAlignment="1"/>
  </cellXfs>
  <cellStyles count="185">
    <cellStyle name="Accent" xfId="6" xr:uid="{00000000-0005-0000-0000-000000000000}"/>
    <cellStyle name="Accent 1" xfId="7" xr:uid="{00000000-0005-0000-0000-000001000000}"/>
    <cellStyle name="Accent 1 2" xfId="91" xr:uid="{00000000-0005-0000-0000-000002000000}"/>
    <cellStyle name="Accent 2" xfId="8" xr:uid="{00000000-0005-0000-0000-000003000000}"/>
    <cellStyle name="Accent 2 2" xfId="92" xr:uid="{00000000-0005-0000-0000-000004000000}"/>
    <cellStyle name="Accent 3" xfId="9" xr:uid="{00000000-0005-0000-0000-000005000000}"/>
    <cellStyle name="Accent 3 2" xfId="93" xr:uid="{00000000-0005-0000-0000-000006000000}"/>
    <cellStyle name="Accent 4" xfId="90" xr:uid="{00000000-0005-0000-0000-000007000000}"/>
    <cellStyle name="Bad" xfId="10" xr:uid="{00000000-0005-0000-0000-000008000000}"/>
    <cellStyle name="Bad 2" xfId="94" xr:uid="{00000000-0005-0000-0000-000009000000}"/>
    <cellStyle name="Dziesiętny 2" xfId="11" xr:uid="{00000000-0005-0000-0000-00000A000000}"/>
    <cellStyle name="Dziesiętny 2 2" xfId="12" xr:uid="{00000000-0005-0000-0000-00000B000000}"/>
    <cellStyle name="Error" xfId="13" xr:uid="{00000000-0005-0000-0000-00000C000000}"/>
    <cellStyle name="Error 2" xfId="95" xr:uid="{00000000-0005-0000-0000-00000D000000}"/>
    <cellStyle name="Excel Built-in Currency" xfId="96" xr:uid="{00000000-0005-0000-0000-00000E000000}"/>
    <cellStyle name="Excel Built-in Currency 2" xfId="164" xr:uid="{00000000-0005-0000-0000-00000F000000}"/>
    <cellStyle name="Excel Built-in Explanatory Text" xfId="97" xr:uid="{00000000-0005-0000-0000-000010000000}"/>
    <cellStyle name="Excel Built-in Explanatory Text 2" xfId="131" xr:uid="{00000000-0005-0000-0000-000011000000}"/>
    <cellStyle name="Excel Built-in Normal" xfId="132" xr:uid="{00000000-0005-0000-0000-000012000000}"/>
    <cellStyle name="Excel Built-in Normal 2" xfId="165" xr:uid="{00000000-0005-0000-0000-000013000000}"/>
    <cellStyle name="Excel Built-in Normal 3" xfId="166" xr:uid="{00000000-0005-0000-0000-000014000000}"/>
    <cellStyle name="Excel_BuiltIn_Currency" xfId="5" xr:uid="{00000000-0005-0000-0000-000015000000}"/>
    <cellStyle name="Footnote" xfId="14" xr:uid="{00000000-0005-0000-0000-000016000000}"/>
    <cellStyle name="Footnote 2" xfId="98" xr:uid="{00000000-0005-0000-0000-000017000000}"/>
    <cellStyle name="Good" xfId="15" xr:uid="{00000000-0005-0000-0000-000018000000}"/>
    <cellStyle name="Good 2" xfId="99" xr:uid="{00000000-0005-0000-0000-000019000000}"/>
    <cellStyle name="Heading" xfId="16" xr:uid="{00000000-0005-0000-0000-00001A000000}"/>
    <cellStyle name="Heading (user)" xfId="17" xr:uid="{00000000-0005-0000-0000-00001B000000}"/>
    <cellStyle name="Heading (user) 2" xfId="101" xr:uid="{00000000-0005-0000-0000-00001C000000}"/>
    <cellStyle name="Heading 1" xfId="18" xr:uid="{00000000-0005-0000-0000-00001D000000}"/>
    <cellStyle name="Heading 1 2" xfId="102" xr:uid="{00000000-0005-0000-0000-00001E000000}"/>
    <cellStyle name="Heading 10" xfId="114" xr:uid="{00000000-0005-0000-0000-00001F000000}"/>
    <cellStyle name="Heading 11" xfId="133" xr:uid="{00000000-0005-0000-0000-000020000000}"/>
    <cellStyle name="Heading 12" xfId="145" xr:uid="{00000000-0005-0000-0000-000021000000}"/>
    <cellStyle name="Heading 13" xfId="144" xr:uid="{00000000-0005-0000-0000-000022000000}"/>
    <cellStyle name="Heading 2" xfId="19" xr:uid="{00000000-0005-0000-0000-000023000000}"/>
    <cellStyle name="Heading 2 2" xfId="20" xr:uid="{00000000-0005-0000-0000-000024000000}"/>
    <cellStyle name="Heading 2 3" xfId="103" xr:uid="{00000000-0005-0000-0000-000025000000}"/>
    <cellStyle name="Heading 3" xfId="21" xr:uid="{00000000-0005-0000-0000-000026000000}"/>
    <cellStyle name="Heading 3 2" xfId="22" xr:uid="{00000000-0005-0000-0000-000027000000}"/>
    <cellStyle name="Heading 4" xfId="23" xr:uid="{00000000-0005-0000-0000-000028000000}"/>
    <cellStyle name="Heading 5" xfId="24" xr:uid="{00000000-0005-0000-0000-000029000000}"/>
    <cellStyle name="Heading 6" xfId="100" xr:uid="{00000000-0005-0000-0000-00002A000000}"/>
    <cellStyle name="Heading 7" xfId="116" xr:uid="{00000000-0005-0000-0000-00002B000000}"/>
    <cellStyle name="Heading 8" xfId="115" xr:uid="{00000000-0005-0000-0000-00002C000000}"/>
    <cellStyle name="Heading 9" xfId="117" xr:uid="{00000000-0005-0000-0000-00002D000000}"/>
    <cellStyle name="Heading1" xfId="25" xr:uid="{00000000-0005-0000-0000-00002E000000}"/>
    <cellStyle name="Heading1 (user)" xfId="26" xr:uid="{00000000-0005-0000-0000-00002F000000}"/>
    <cellStyle name="Heading1 10" xfId="123" xr:uid="{00000000-0005-0000-0000-000030000000}"/>
    <cellStyle name="Heading1 11" xfId="134" xr:uid="{00000000-0005-0000-0000-000031000000}"/>
    <cellStyle name="Heading1 12" xfId="146" xr:uid="{00000000-0005-0000-0000-000032000000}"/>
    <cellStyle name="Heading1 13" xfId="149" xr:uid="{00000000-0005-0000-0000-000033000000}"/>
    <cellStyle name="Heading1 2" xfId="27" xr:uid="{00000000-0005-0000-0000-000034000000}"/>
    <cellStyle name="Heading1 2 2" xfId="28" xr:uid="{00000000-0005-0000-0000-000035000000}"/>
    <cellStyle name="Heading1 3" xfId="29" xr:uid="{00000000-0005-0000-0000-000036000000}"/>
    <cellStyle name="Heading1 3 2" xfId="30" xr:uid="{00000000-0005-0000-0000-000037000000}"/>
    <cellStyle name="Heading1 4" xfId="31" xr:uid="{00000000-0005-0000-0000-000038000000}"/>
    <cellStyle name="Heading1 5" xfId="32" xr:uid="{00000000-0005-0000-0000-000039000000}"/>
    <cellStyle name="Heading1 6" xfId="104" xr:uid="{00000000-0005-0000-0000-00003A000000}"/>
    <cellStyle name="Heading1 7" xfId="118" xr:uid="{00000000-0005-0000-0000-00003B000000}"/>
    <cellStyle name="Heading1 8" xfId="113" xr:uid="{00000000-0005-0000-0000-00003C000000}"/>
    <cellStyle name="Heading1 9" xfId="119" xr:uid="{00000000-0005-0000-0000-00003D000000}"/>
    <cellStyle name="Neutral" xfId="33" xr:uid="{00000000-0005-0000-0000-00003E000000}"/>
    <cellStyle name="Neutral 2" xfId="105" xr:uid="{00000000-0005-0000-0000-00003F000000}"/>
    <cellStyle name="Normal 2" xfId="34" xr:uid="{00000000-0005-0000-0000-000040000000}"/>
    <cellStyle name="Normalny" xfId="0" builtinId="0"/>
    <cellStyle name="Normalny 10" xfId="128" xr:uid="{00000000-0005-0000-0000-000042000000}"/>
    <cellStyle name="Normalny 11" xfId="1" xr:uid="{00000000-0005-0000-0000-000043000000}"/>
    <cellStyle name="Normalny 12" xfId="167" xr:uid="{00000000-0005-0000-0000-000044000000}"/>
    <cellStyle name="Normalny 13" xfId="168" xr:uid="{00000000-0005-0000-0000-000045000000}"/>
    <cellStyle name="Normalny 2" xfId="4" xr:uid="{00000000-0005-0000-0000-000046000000}"/>
    <cellStyle name="Normalny 2 2" xfId="35" xr:uid="{00000000-0005-0000-0000-000047000000}"/>
    <cellStyle name="Normalny 2 2 2" xfId="36" xr:uid="{00000000-0005-0000-0000-000048000000}"/>
    <cellStyle name="Normalny 2 2 2 2" xfId="169" xr:uid="{00000000-0005-0000-0000-000049000000}"/>
    <cellStyle name="Normalny 2 3" xfId="37" xr:uid="{00000000-0005-0000-0000-00004A000000}"/>
    <cellStyle name="Normalny 2 4" xfId="38" xr:uid="{00000000-0005-0000-0000-00004B000000}"/>
    <cellStyle name="Normalny 2 5" xfId="39" xr:uid="{00000000-0005-0000-0000-00004C000000}"/>
    <cellStyle name="Normalny 2 5 2" xfId="170" xr:uid="{00000000-0005-0000-0000-00004D000000}"/>
    <cellStyle name="Normalny 2 6" xfId="135" xr:uid="{00000000-0005-0000-0000-00004E000000}"/>
    <cellStyle name="Normalny 2 6 2" xfId="171" xr:uid="{00000000-0005-0000-0000-00004F000000}"/>
    <cellStyle name="Normalny 2 7" xfId="158" xr:uid="{00000000-0005-0000-0000-000050000000}"/>
    <cellStyle name="Normalny 3" xfId="40" xr:uid="{00000000-0005-0000-0000-000051000000}"/>
    <cellStyle name="Normalny 3 2" xfId="41" xr:uid="{00000000-0005-0000-0000-000052000000}"/>
    <cellStyle name="Normalny 3 3" xfId="42" xr:uid="{00000000-0005-0000-0000-000053000000}"/>
    <cellStyle name="Normalny 4" xfId="43" xr:uid="{00000000-0005-0000-0000-000054000000}"/>
    <cellStyle name="Normalny 4 2" xfId="44" xr:uid="{00000000-0005-0000-0000-000055000000}"/>
    <cellStyle name="Normalny 4 3" xfId="45" xr:uid="{00000000-0005-0000-0000-000056000000}"/>
    <cellStyle name="Normalny 4 4" xfId="159" xr:uid="{00000000-0005-0000-0000-000057000000}"/>
    <cellStyle name="Normalny 5" xfId="46" xr:uid="{00000000-0005-0000-0000-000058000000}"/>
    <cellStyle name="Normalny 5 2" xfId="47" xr:uid="{00000000-0005-0000-0000-000059000000}"/>
    <cellStyle name="Normalny 6" xfId="48" xr:uid="{00000000-0005-0000-0000-00005A000000}"/>
    <cellStyle name="Normalny 6 2" xfId="49" xr:uid="{00000000-0005-0000-0000-00005B000000}"/>
    <cellStyle name="Normalny 7" xfId="50" xr:uid="{00000000-0005-0000-0000-00005C000000}"/>
    <cellStyle name="Normalny 7 2" xfId="51" xr:uid="{00000000-0005-0000-0000-00005D000000}"/>
    <cellStyle name="Normalny 8" xfId="52" xr:uid="{00000000-0005-0000-0000-00005E000000}"/>
    <cellStyle name="Normalny 9" xfId="89" xr:uid="{00000000-0005-0000-0000-00005F000000}"/>
    <cellStyle name="Normalny 9 2" xfId="136" xr:uid="{00000000-0005-0000-0000-000060000000}"/>
    <cellStyle name="Normalny 9 2 2" xfId="154" xr:uid="{00000000-0005-0000-0000-000061000000}"/>
    <cellStyle name="Normalny 9 2 3" xfId="172" xr:uid="{00000000-0005-0000-0000-000062000000}"/>
    <cellStyle name="Normalny 9 3" xfId="155" xr:uid="{00000000-0005-0000-0000-000063000000}"/>
    <cellStyle name="Normalny_Arkusz1_Arkusz1" xfId="160" xr:uid="{00000000-0005-0000-0000-000064000000}"/>
    <cellStyle name="Note" xfId="53" xr:uid="{00000000-0005-0000-0000-000065000000}"/>
    <cellStyle name="Note 2" xfId="106" xr:uid="{00000000-0005-0000-0000-000066000000}"/>
    <cellStyle name="Procentowy" xfId="153" builtinId="5"/>
    <cellStyle name="Procentowy 2" xfId="54" xr:uid="{00000000-0005-0000-0000-000068000000}"/>
    <cellStyle name="Procentowy 2 2" xfId="86" xr:uid="{00000000-0005-0000-0000-000069000000}"/>
    <cellStyle name="Procentowy 2 3" xfId="137" xr:uid="{00000000-0005-0000-0000-00006A000000}"/>
    <cellStyle name="Procentowy 2 4" xfId="173" xr:uid="{00000000-0005-0000-0000-00006B000000}"/>
    <cellStyle name="Procentowy 3" xfId="55" xr:uid="{00000000-0005-0000-0000-00006C000000}"/>
    <cellStyle name="Procentowy 4" xfId="130" xr:uid="{00000000-0005-0000-0000-00006D000000}"/>
    <cellStyle name="Procentowy 4 2" xfId="163" xr:uid="{00000000-0005-0000-0000-00006E000000}"/>
    <cellStyle name="Procentowy 4 3" xfId="174" xr:uid="{00000000-0005-0000-0000-00006F000000}"/>
    <cellStyle name="Procentowy 5" xfId="88" xr:uid="{00000000-0005-0000-0000-000070000000}"/>
    <cellStyle name="Procentowy 6" xfId="161" xr:uid="{00000000-0005-0000-0000-000071000000}"/>
    <cellStyle name="Procentowy 7" xfId="175" xr:uid="{00000000-0005-0000-0000-000072000000}"/>
    <cellStyle name="Procentowy 8" xfId="176" xr:uid="{00000000-0005-0000-0000-000073000000}"/>
    <cellStyle name="Procentowy 9" xfId="177" xr:uid="{00000000-0005-0000-0000-000074000000}"/>
    <cellStyle name="Result" xfId="56" xr:uid="{00000000-0005-0000-0000-000075000000}"/>
    <cellStyle name="Result (user)" xfId="57" xr:uid="{00000000-0005-0000-0000-000076000000}"/>
    <cellStyle name="Result 10" xfId="126" xr:uid="{00000000-0005-0000-0000-000077000000}"/>
    <cellStyle name="Result 11" xfId="138" xr:uid="{00000000-0005-0000-0000-000078000000}"/>
    <cellStyle name="Result 12" xfId="147" xr:uid="{00000000-0005-0000-0000-000079000000}"/>
    <cellStyle name="Result 13" xfId="150" xr:uid="{00000000-0005-0000-0000-00007A000000}"/>
    <cellStyle name="Result 2" xfId="58" xr:uid="{00000000-0005-0000-0000-00007B000000}"/>
    <cellStyle name="Result 2 2" xfId="59" xr:uid="{00000000-0005-0000-0000-00007C000000}"/>
    <cellStyle name="Result 3" xfId="60" xr:uid="{00000000-0005-0000-0000-00007D000000}"/>
    <cellStyle name="Result 3 2" xfId="61" xr:uid="{00000000-0005-0000-0000-00007E000000}"/>
    <cellStyle name="Result 4" xfId="62" xr:uid="{00000000-0005-0000-0000-00007F000000}"/>
    <cellStyle name="Result 5" xfId="63" xr:uid="{00000000-0005-0000-0000-000080000000}"/>
    <cellStyle name="Result 6" xfId="107" xr:uid="{00000000-0005-0000-0000-000081000000}"/>
    <cellStyle name="Result 7" xfId="120" xr:uid="{00000000-0005-0000-0000-000082000000}"/>
    <cellStyle name="Result 8" xfId="112" xr:uid="{00000000-0005-0000-0000-000083000000}"/>
    <cellStyle name="Result 9" xfId="124" xr:uid="{00000000-0005-0000-0000-000084000000}"/>
    <cellStyle name="Result2" xfId="64" xr:uid="{00000000-0005-0000-0000-000085000000}"/>
    <cellStyle name="Result2 (user)" xfId="65" xr:uid="{00000000-0005-0000-0000-000086000000}"/>
    <cellStyle name="Result2 10" xfId="127" xr:uid="{00000000-0005-0000-0000-000087000000}"/>
    <cellStyle name="Result2 11" xfId="139" xr:uid="{00000000-0005-0000-0000-000088000000}"/>
    <cellStyle name="Result2 12" xfId="148" xr:uid="{00000000-0005-0000-0000-000089000000}"/>
    <cellStyle name="Result2 13" xfId="151" xr:uid="{00000000-0005-0000-0000-00008A000000}"/>
    <cellStyle name="Result2 2" xfId="66" xr:uid="{00000000-0005-0000-0000-00008B000000}"/>
    <cellStyle name="Result2 2 2" xfId="67" xr:uid="{00000000-0005-0000-0000-00008C000000}"/>
    <cellStyle name="Result2 3" xfId="68" xr:uid="{00000000-0005-0000-0000-00008D000000}"/>
    <cellStyle name="Result2 3 2" xfId="69" xr:uid="{00000000-0005-0000-0000-00008E000000}"/>
    <cellStyle name="Result2 4" xfId="70" xr:uid="{00000000-0005-0000-0000-00008F000000}"/>
    <cellStyle name="Result2 5" xfId="71" xr:uid="{00000000-0005-0000-0000-000090000000}"/>
    <cellStyle name="Result2 6" xfId="108" xr:uid="{00000000-0005-0000-0000-000091000000}"/>
    <cellStyle name="Result2 7" xfId="121" xr:uid="{00000000-0005-0000-0000-000092000000}"/>
    <cellStyle name="Result2 8" xfId="122" xr:uid="{00000000-0005-0000-0000-000093000000}"/>
    <cellStyle name="Result2 9" xfId="125" xr:uid="{00000000-0005-0000-0000-000094000000}"/>
    <cellStyle name="Status" xfId="72" xr:uid="{00000000-0005-0000-0000-000095000000}"/>
    <cellStyle name="Status 2" xfId="109" xr:uid="{00000000-0005-0000-0000-000096000000}"/>
    <cellStyle name="Tekst objaśnienia 2" xfId="73" xr:uid="{00000000-0005-0000-0000-000097000000}"/>
    <cellStyle name="Tekst objaśnienia 2 2" xfId="74" xr:uid="{00000000-0005-0000-0000-000098000000}"/>
    <cellStyle name="Tekst objaśnienia 2 3" xfId="87" xr:uid="{00000000-0005-0000-0000-000099000000}"/>
    <cellStyle name="Tekst objaśnienia 2 4" xfId="140" xr:uid="{00000000-0005-0000-0000-00009A000000}"/>
    <cellStyle name="Tekst objaśnienia 2 5" xfId="178" xr:uid="{00000000-0005-0000-0000-00009B000000}"/>
    <cellStyle name="Tekst objaśnienia 3" xfId="75" xr:uid="{00000000-0005-0000-0000-00009C000000}"/>
    <cellStyle name="Tekst objaśnienia 4" xfId="141" xr:uid="{00000000-0005-0000-0000-00009D000000}"/>
    <cellStyle name="Tekst objaśnienia 4 2" xfId="157" xr:uid="{00000000-0005-0000-0000-00009E000000}"/>
    <cellStyle name="Tekst objaśnienia 4 3" xfId="179" xr:uid="{00000000-0005-0000-0000-00009F000000}"/>
    <cellStyle name="Tekst objaśnienia 5" xfId="3" xr:uid="{00000000-0005-0000-0000-0000A0000000}"/>
    <cellStyle name="Tekst objaśnienia 6" xfId="180" xr:uid="{00000000-0005-0000-0000-0000A1000000}"/>
    <cellStyle name="Text" xfId="76" xr:uid="{00000000-0005-0000-0000-0000A2000000}"/>
    <cellStyle name="Text 2" xfId="110" xr:uid="{00000000-0005-0000-0000-0000A3000000}"/>
    <cellStyle name="Walutowy" xfId="152" builtinId="4"/>
    <cellStyle name="Walutowy 2" xfId="77" xr:uid="{00000000-0005-0000-0000-0000A5000000}"/>
    <cellStyle name="Walutowy 2 2" xfId="78" xr:uid="{00000000-0005-0000-0000-0000A6000000}"/>
    <cellStyle name="Walutowy 2 3" xfId="79" xr:uid="{00000000-0005-0000-0000-0000A7000000}"/>
    <cellStyle name="Walutowy 2 3 2" xfId="181" xr:uid="{00000000-0005-0000-0000-0000A8000000}"/>
    <cellStyle name="Walutowy 2 4" xfId="85" xr:uid="{00000000-0005-0000-0000-0000A9000000}"/>
    <cellStyle name="Walutowy 2 5" xfId="142" xr:uid="{00000000-0005-0000-0000-0000AA000000}"/>
    <cellStyle name="Walutowy 2 6" xfId="182" xr:uid="{00000000-0005-0000-0000-0000AB000000}"/>
    <cellStyle name="Walutowy 3" xfId="80" xr:uid="{00000000-0005-0000-0000-0000AC000000}"/>
    <cellStyle name="Walutowy 3 2" xfId="81" xr:uid="{00000000-0005-0000-0000-0000AD000000}"/>
    <cellStyle name="Walutowy 4" xfId="82" xr:uid="{00000000-0005-0000-0000-0000AE000000}"/>
    <cellStyle name="Walutowy 5" xfId="84" xr:uid="{00000000-0005-0000-0000-0000AF000000}"/>
    <cellStyle name="Walutowy 5 2" xfId="143" xr:uid="{00000000-0005-0000-0000-0000B0000000}"/>
    <cellStyle name="Walutowy 5 2 2" xfId="183" xr:uid="{00000000-0005-0000-0000-0000B1000000}"/>
    <cellStyle name="Walutowy 5 3" xfId="156" xr:uid="{00000000-0005-0000-0000-0000B2000000}"/>
    <cellStyle name="Walutowy 6" xfId="129" xr:uid="{00000000-0005-0000-0000-0000B3000000}"/>
    <cellStyle name="Walutowy 6 2" xfId="162" xr:uid="{00000000-0005-0000-0000-0000B4000000}"/>
    <cellStyle name="Walutowy 7" xfId="2" xr:uid="{00000000-0005-0000-0000-0000B5000000}"/>
    <cellStyle name="Walutowy 8" xfId="184" xr:uid="{00000000-0005-0000-0000-0000B6000000}"/>
    <cellStyle name="Warning" xfId="83" xr:uid="{00000000-0005-0000-0000-0000B7000000}"/>
    <cellStyle name="Warning 2" xfId="111" xr:uid="{00000000-0005-0000-0000-0000B8000000}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="80" zoomScaleNormal="80" workbookViewId="0">
      <selection activeCell="E23" sqref="E23"/>
    </sheetView>
  </sheetViews>
  <sheetFormatPr defaultRowHeight="15"/>
  <cols>
    <col min="3" max="3" width="22.42578125" customWidth="1"/>
    <col min="7" max="7" width="9.28515625" bestFit="1" customWidth="1"/>
    <col min="9" max="9" width="10.140625" bestFit="1" customWidth="1"/>
    <col min="10" max="10" width="9.28515625" bestFit="1" customWidth="1"/>
    <col min="11" max="11" width="10.140625" bestFit="1" customWidth="1"/>
    <col min="12" max="12" width="14.28515625" bestFit="1" customWidth="1"/>
    <col min="13" max="13" width="17.140625" customWidth="1"/>
    <col min="14" max="14" width="15.42578125" bestFit="1" customWidth="1"/>
  </cols>
  <sheetData>
    <row r="1" spans="1:14">
      <c r="A1" s="2"/>
      <c r="B1" s="223" t="s">
        <v>164</v>
      </c>
      <c r="C1" s="224"/>
      <c r="D1" s="11"/>
      <c r="E1" s="11"/>
      <c r="F1" s="11"/>
      <c r="G1" s="11"/>
      <c r="H1" s="11"/>
      <c r="I1" s="52"/>
      <c r="J1" s="52"/>
      <c r="K1" s="10"/>
      <c r="L1" s="6" t="s">
        <v>0</v>
      </c>
    </row>
    <row r="2" spans="1:14">
      <c r="A2" s="2"/>
      <c r="B2" s="5"/>
      <c r="C2" s="4"/>
      <c r="D2" s="8"/>
      <c r="E2" s="8"/>
      <c r="F2" s="8"/>
      <c r="G2" s="9"/>
      <c r="H2" s="9"/>
      <c r="I2" s="34"/>
      <c r="J2" s="34"/>
      <c r="K2" s="2"/>
      <c r="L2" s="2"/>
    </row>
    <row r="3" spans="1:14" ht="36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11"/>
      <c r="B4" s="11"/>
      <c r="C4" s="11"/>
      <c r="D4" s="11"/>
      <c r="E4" s="11"/>
      <c r="F4" s="11"/>
      <c r="G4" s="11"/>
      <c r="H4" s="11"/>
      <c r="I4" s="52"/>
      <c r="J4" s="52"/>
      <c r="K4" s="11"/>
      <c r="L4" s="11"/>
    </row>
    <row r="5" spans="1:14">
      <c r="A5" s="12"/>
      <c r="B5" s="1" t="s">
        <v>32</v>
      </c>
      <c r="C5" s="12"/>
      <c r="D5" s="12"/>
      <c r="E5" s="12"/>
      <c r="F5" s="10"/>
      <c r="G5" s="10"/>
      <c r="H5" s="10"/>
      <c r="I5" s="35"/>
      <c r="J5" s="35"/>
      <c r="K5" s="10"/>
      <c r="L5" s="10"/>
    </row>
    <row r="6" spans="1:14">
      <c r="A6" s="10"/>
      <c r="B6" s="13" t="s">
        <v>40</v>
      </c>
      <c r="C6" s="12"/>
      <c r="D6" s="10"/>
      <c r="E6" s="10"/>
      <c r="F6" s="10"/>
      <c r="G6" s="10"/>
      <c r="H6" s="10"/>
      <c r="I6" s="35"/>
      <c r="J6" s="35"/>
      <c r="K6" s="10"/>
      <c r="L6" s="10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1" customFormat="1" ht="25.5">
      <c r="A10" s="26" t="s">
        <v>9</v>
      </c>
      <c r="B10" s="26"/>
      <c r="C10" s="24" t="s">
        <v>10</v>
      </c>
      <c r="D10" s="26" t="s">
        <v>11</v>
      </c>
      <c r="E10" s="53" t="s">
        <v>12</v>
      </c>
      <c r="F10" s="25" t="s">
        <v>13</v>
      </c>
      <c r="G10" s="26">
        <v>100</v>
      </c>
      <c r="H10" s="26" t="s">
        <v>14</v>
      </c>
      <c r="I10" s="27"/>
      <c r="J10" s="57">
        <v>0.08</v>
      </c>
      <c r="K10" s="27">
        <f>I10*1.08</f>
        <v>0</v>
      </c>
      <c r="L10" s="27">
        <f>I10*G10</f>
        <v>0</v>
      </c>
      <c r="M10" s="60">
        <f>N10-L10</f>
        <v>0</v>
      </c>
      <c r="N10" s="60">
        <f>K10*G10</f>
        <v>0</v>
      </c>
    </row>
    <row r="11" spans="1:14" s="61" customFormat="1" ht="25.5">
      <c r="A11" s="26" t="s">
        <v>15</v>
      </c>
      <c r="B11" s="26"/>
      <c r="C11" s="24" t="s">
        <v>10</v>
      </c>
      <c r="D11" s="26" t="s">
        <v>16</v>
      </c>
      <c r="E11" s="53" t="s">
        <v>12</v>
      </c>
      <c r="F11" s="25" t="s">
        <v>13</v>
      </c>
      <c r="G11" s="3">
        <v>500</v>
      </c>
      <c r="H11" s="26" t="s">
        <v>14</v>
      </c>
      <c r="I11" s="27"/>
      <c r="J11" s="57">
        <v>0.08</v>
      </c>
      <c r="K11" s="27">
        <f>I11*1.08</f>
        <v>0</v>
      </c>
      <c r="L11" s="27">
        <f>I11*G11</f>
        <v>0</v>
      </c>
      <c r="M11" s="60">
        <f>N11-L11</f>
        <v>0</v>
      </c>
      <c r="N11" s="60">
        <f>K11*G11</f>
        <v>0</v>
      </c>
    </row>
    <row r="12" spans="1:14">
      <c r="A12" s="203" t="s">
        <v>17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4">
        <f>SUM(L10:L11)</f>
        <v>0</v>
      </c>
      <c r="M12" s="54"/>
      <c r="N12" s="59">
        <f>SUM(N10:N11)</f>
        <v>0</v>
      </c>
    </row>
    <row r="13" spans="1:14">
      <c r="A13" s="10"/>
      <c r="B13" s="10"/>
      <c r="C13" s="10"/>
      <c r="D13" s="10"/>
      <c r="E13" s="10"/>
      <c r="F13" s="10"/>
      <c r="G13" s="10"/>
      <c r="H13" s="10"/>
      <c r="I13" s="35"/>
      <c r="J13" s="35"/>
      <c r="K13" s="10"/>
      <c r="L13" s="10"/>
    </row>
    <row r="14" spans="1:14">
      <c r="A14" s="19"/>
      <c r="B14" s="15"/>
      <c r="C14" s="16"/>
      <c r="D14" s="4"/>
      <c r="E14" s="4"/>
      <c r="F14" s="17"/>
      <c r="G14" s="18"/>
      <c r="H14" s="18"/>
      <c r="I14" s="44"/>
      <c r="J14" s="44"/>
      <c r="K14" s="18"/>
      <c r="L14" s="19"/>
    </row>
    <row r="15" spans="1:14">
      <c r="A15" s="19"/>
      <c r="B15" s="20" t="s">
        <v>18</v>
      </c>
      <c r="C15" s="16"/>
      <c r="D15" s="16"/>
      <c r="E15" s="4"/>
      <c r="F15" s="17"/>
      <c r="G15" s="21"/>
      <c r="H15" s="7" t="s">
        <v>19</v>
      </c>
      <c r="I15" s="32"/>
      <c r="J15" s="32"/>
      <c r="K15" s="18"/>
      <c r="L15" s="19"/>
    </row>
    <row r="16" spans="1:14">
      <c r="A16" s="19"/>
      <c r="B16" s="5"/>
      <c r="C16" s="4"/>
      <c r="D16" s="4"/>
      <c r="E16" s="8"/>
      <c r="F16" s="8"/>
      <c r="G16" s="8"/>
      <c r="H16" s="7" t="s">
        <v>20</v>
      </c>
      <c r="I16" s="32"/>
      <c r="J16" s="32"/>
      <c r="K16" s="9"/>
      <c r="L16" s="19"/>
    </row>
  </sheetData>
  <mergeCells count="3">
    <mergeCell ref="A12:K12"/>
    <mergeCell ref="A9:N9"/>
    <mergeCell ref="A3:M3"/>
  </mergeCells>
  <pageMargins left="0.7" right="0.7" top="0.75" bottom="0.75" header="0.3" footer="0.3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72.85546875" customWidth="1"/>
    <col min="11" max="11" width="10" bestFit="1" customWidth="1"/>
    <col min="12" max="12" width="11.28515625" bestFit="1" customWidth="1"/>
    <col min="13" max="13" width="9.85546875" bestFit="1" customWidth="1"/>
    <col min="14" max="14" width="11.28515625" bestFit="1" customWidth="1"/>
  </cols>
  <sheetData>
    <row r="1" spans="1:14">
      <c r="A1" s="23"/>
      <c r="B1" s="225" t="s">
        <v>164</v>
      </c>
      <c r="C1" s="51"/>
      <c r="D1" s="51"/>
      <c r="E1" s="51"/>
      <c r="F1" s="51"/>
      <c r="G1" s="51"/>
      <c r="H1" s="51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59.2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4">
      <c r="A5" s="37"/>
      <c r="B5" s="22" t="s">
        <v>49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117" customHeight="1">
      <c r="A10" s="26" t="s">
        <v>9</v>
      </c>
      <c r="B10" s="24"/>
      <c r="C10" s="24" t="s">
        <v>30</v>
      </c>
      <c r="D10" s="25" t="s">
        <v>31</v>
      </c>
      <c r="E10" s="25" t="s">
        <v>22</v>
      </c>
      <c r="F10" s="25" t="s">
        <v>23</v>
      </c>
      <c r="G10" s="26">
        <v>60</v>
      </c>
      <c r="H10" s="26" t="s">
        <v>14</v>
      </c>
      <c r="I10" s="66"/>
      <c r="J10" s="57">
        <v>0.08</v>
      </c>
      <c r="K10" s="27">
        <f>I10*1.08</f>
        <v>0</v>
      </c>
      <c r="L10" s="58">
        <f>I10*G10</f>
        <v>0</v>
      </c>
      <c r="M10" s="58">
        <f>N10-L10</f>
        <v>0</v>
      </c>
      <c r="N10" s="58">
        <f>K10*G10</f>
        <v>0</v>
      </c>
    </row>
    <row r="11" spans="1:14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5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7"/>
  <sheetViews>
    <sheetView workbookViewId="0">
      <selection activeCell="B1" sqref="B1"/>
    </sheetView>
  </sheetViews>
  <sheetFormatPr defaultRowHeight="15"/>
  <cols>
    <col min="3" max="3" width="15.7109375" bestFit="1" customWidth="1"/>
    <col min="4" max="4" width="19.28515625" customWidth="1"/>
    <col min="7" max="7" width="18.5703125" customWidth="1"/>
    <col min="8" max="8" width="16.28515625" customWidth="1"/>
    <col min="10" max="10" width="15.140625" customWidth="1"/>
    <col min="11" max="11" width="18" customWidth="1"/>
    <col min="12" max="12" width="13.85546875" customWidth="1"/>
    <col min="13" max="13" width="12.7109375" customWidth="1"/>
  </cols>
  <sheetData>
    <row r="1" spans="1:13">
      <c r="A1" s="23"/>
      <c r="B1" s="225" t="s">
        <v>164</v>
      </c>
      <c r="C1" s="72"/>
      <c r="D1" s="72"/>
      <c r="E1" s="72"/>
      <c r="F1" s="72"/>
      <c r="G1" s="72"/>
      <c r="H1" s="72"/>
      <c r="I1" s="72"/>
      <c r="J1" s="35"/>
      <c r="K1" s="31" t="s">
        <v>0</v>
      </c>
    </row>
    <row r="2" spans="1:13">
      <c r="A2" s="23"/>
      <c r="B2" s="30"/>
      <c r="C2" s="29"/>
      <c r="D2" s="33"/>
      <c r="E2" s="33"/>
      <c r="F2" s="34"/>
      <c r="G2" s="34"/>
      <c r="H2" s="34"/>
      <c r="I2" s="34"/>
      <c r="J2" s="23"/>
      <c r="K2" s="23"/>
    </row>
    <row r="3" spans="1:13" ht="36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3">
      <c r="A5" s="37"/>
      <c r="B5" s="22" t="s">
        <v>93</v>
      </c>
      <c r="C5" s="37"/>
      <c r="D5" s="37"/>
      <c r="E5" s="37"/>
      <c r="F5" s="35"/>
      <c r="G5" s="35"/>
      <c r="H5" s="35"/>
      <c r="I5" s="35"/>
      <c r="J5" s="35"/>
      <c r="K5" s="35"/>
    </row>
    <row r="6" spans="1:13">
      <c r="A6" s="35"/>
      <c r="B6" s="38" t="s">
        <v>40</v>
      </c>
      <c r="C6" s="37"/>
      <c r="D6" s="35"/>
      <c r="E6" s="35"/>
      <c r="F6" s="35"/>
      <c r="G6" s="35"/>
      <c r="H6" s="35"/>
      <c r="I6" s="35"/>
      <c r="J6" s="35"/>
      <c r="K6" s="35"/>
    </row>
    <row r="7" spans="1:13" ht="63" customHeight="1">
      <c r="A7" s="39" t="s">
        <v>34</v>
      </c>
      <c r="B7" s="39" t="s">
        <v>1</v>
      </c>
      <c r="C7" s="39" t="s">
        <v>2</v>
      </c>
      <c r="D7" s="39" t="s">
        <v>59</v>
      </c>
      <c r="E7" s="39" t="s">
        <v>4</v>
      </c>
      <c r="F7" s="39" t="s">
        <v>6</v>
      </c>
      <c r="G7" s="39" t="s">
        <v>7</v>
      </c>
      <c r="H7" s="39" t="s">
        <v>33</v>
      </c>
      <c r="I7" s="39" t="s">
        <v>35</v>
      </c>
      <c r="J7" s="39" t="s">
        <v>8</v>
      </c>
      <c r="K7" s="39" t="s">
        <v>36</v>
      </c>
      <c r="L7" s="55" t="s">
        <v>37</v>
      </c>
      <c r="M7" s="55" t="s">
        <v>38</v>
      </c>
    </row>
    <row r="8" spans="1:1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7</v>
      </c>
      <c r="G8" s="40">
        <v>8</v>
      </c>
      <c r="H8" s="40">
        <v>9</v>
      </c>
      <c r="I8" s="40">
        <v>10</v>
      </c>
      <c r="J8" s="40">
        <v>11</v>
      </c>
      <c r="K8" s="40">
        <v>12</v>
      </c>
      <c r="L8" s="56">
        <v>13</v>
      </c>
      <c r="M8" s="56">
        <v>14</v>
      </c>
    </row>
    <row r="9" spans="1:13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6"/>
    </row>
    <row r="10" spans="1:13" s="61" customFormat="1" ht="25.5">
      <c r="A10" s="26" t="s">
        <v>9</v>
      </c>
      <c r="B10" s="26"/>
      <c r="C10" s="24" t="s">
        <v>66</v>
      </c>
      <c r="D10" s="26" t="s">
        <v>68</v>
      </c>
      <c r="E10" s="53" t="s">
        <v>64</v>
      </c>
      <c r="F10" s="26">
        <v>30</v>
      </c>
      <c r="G10" s="25" t="s">
        <v>71</v>
      </c>
      <c r="H10" s="27"/>
      <c r="I10" s="57">
        <v>0.08</v>
      </c>
      <c r="J10" s="27">
        <f>H10+(H10*I10)</f>
        <v>0</v>
      </c>
      <c r="K10" s="27">
        <f>H10*F10</f>
        <v>0</v>
      </c>
      <c r="L10" s="60">
        <f>M10-K10</f>
        <v>0</v>
      </c>
      <c r="M10" s="60">
        <f>J10*F10</f>
        <v>0</v>
      </c>
    </row>
    <row r="11" spans="1:13" s="61" customFormat="1" ht="25.5">
      <c r="A11" s="26" t="s">
        <v>15</v>
      </c>
      <c r="B11" s="26"/>
      <c r="C11" s="24" t="s">
        <v>66</v>
      </c>
      <c r="D11" s="26" t="s">
        <v>69</v>
      </c>
      <c r="E11" s="53" t="s">
        <v>64</v>
      </c>
      <c r="F11" s="26">
        <v>40</v>
      </c>
      <c r="G11" s="25" t="s">
        <v>71</v>
      </c>
      <c r="H11" s="27"/>
      <c r="I11" s="57">
        <v>0.08</v>
      </c>
      <c r="J11" s="27">
        <f t="shared" ref="J11:J12" si="0">H11+(H11*I11)</f>
        <v>0</v>
      </c>
      <c r="K11" s="27">
        <f>H11*F11</f>
        <v>0</v>
      </c>
      <c r="L11" s="60">
        <f t="shared" ref="L11:L12" si="1">M11-K11</f>
        <v>0</v>
      </c>
      <c r="M11" s="60">
        <f>J11*F11</f>
        <v>0</v>
      </c>
    </row>
    <row r="12" spans="1:13" s="61" customFormat="1" ht="25.5">
      <c r="A12" s="26" t="s">
        <v>67</v>
      </c>
      <c r="B12" s="26"/>
      <c r="C12" s="24" t="s">
        <v>66</v>
      </c>
      <c r="D12" s="26" t="s">
        <v>70</v>
      </c>
      <c r="E12" s="53" t="s">
        <v>64</v>
      </c>
      <c r="F12" s="3">
        <v>30</v>
      </c>
      <c r="G12" s="25" t="s">
        <v>71</v>
      </c>
      <c r="H12" s="27"/>
      <c r="I12" s="57">
        <v>0.08</v>
      </c>
      <c r="J12" s="27">
        <f t="shared" si="0"/>
        <v>0</v>
      </c>
      <c r="K12" s="27">
        <f>H12*F12</f>
        <v>0</v>
      </c>
      <c r="L12" s="60">
        <f t="shared" si="1"/>
        <v>0</v>
      </c>
      <c r="M12" s="60">
        <f>J12*F12</f>
        <v>0</v>
      </c>
    </row>
    <row r="13" spans="1:13">
      <c r="A13" s="203" t="s">
        <v>17</v>
      </c>
      <c r="B13" s="203"/>
      <c r="C13" s="203"/>
      <c r="D13" s="203"/>
      <c r="E13" s="203"/>
      <c r="F13" s="203"/>
      <c r="G13" s="203"/>
      <c r="H13" s="203"/>
      <c r="I13" s="203"/>
      <c r="J13" s="203"/>
      <c r="K13" s="14">
        <f>SUM(K10:K12)</f>
        <v>0</v>
      </c>
      <c r="L13" s="54"/>
      <c r="M13" s="59">
        <f>SUM(M10:M12)</f>
        <v>0</v>
      </c>
    </row>
    <row r="14" spans="1:1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3">
      <c r="A15" s="45"/>
      <c r="B15" s="41"/>
      <c r="C15" s="42"/>
      <c r="D15" s="29"/>
      <c r="E15" s="29"/>
      <c r="F15" s="44"/>
      <c r="G15" s="44"/>
      <c r="H15" s="44"/>
      <c r="I15" s="44"/>
      <c r="J15" s="44"/>
      <c r="K15" s="45"/>
    </row>
    <row r="16" spans="1:13">
      <c r="A16" s="45"/>
      <c r="B16" s="46" t="s">
        <v>18</v>
      </c>
      <c r="C16" s="42"/>
      <c r="D16" s="42"/>
      <c r="E16" s="29"/>
      <c r="F16" s="47"/>
      <c r="G16" s="32" t="s">
        <v>19</v>
      </c>
      <c r="H16" s="32"/>
      <c r="I16" s="32"/>
      <c r="J16" s="44"/>
      <c r="K16" s="45"/>
    </row>
    <row r="17" spans="1:11">
      <c r="A17" s="45"/>
      <c r="B17" s="30"/>
      <c r="C17" s="29"/>
      <c r="D17" s="29"/>
      <c r="E17" s="33"/>
      <c r="F17" s="33"/>
      <c r="G17" s="32" t="s">
        <v>20</v>
      </c>
      <c r="H17" s="32"/>
      <c r="I17" s="32"/>
      <c r="J17" s="34"/>
      <c r="K17" s="45"/>
    </row>
  </sheetData>
  <mergeCells count="3">
    <mergeCell ref="A9:M9"/>
    <mergeCell ref="A13:J13"/>
    <mergeCell ref="A3:M3"/>
  </mergeCells>
  <pageMargins left="0.7" right="0.7" top="0.75" bottom="0.75" header="0.3" footer="0.3"/>
  <pageSetup paperSize="9" scale="7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9"/>
  <sheetViews>
    <sheetView workbookViewId="0">
      <selection activeCell="D16" sqref="D16"/>
    </sheetView>
  </sheetViews>
  <sheetFormatPr defaultRowHeight="14.25"/>
  <cols>
    <col min="1" max="2" width="9.140625" style="75"/>
    <col min="3" max="3" width="22.5703125" style="75" customWidth="1"/>
    <col min="4" max="9" width="9.140625" style="75"/>
    <col min="10" max="10" width="13.140625" style="75" customWidth="1"/>
    <col min="11" max="11" width="11.140625" style="75" bestFit="1" customWidth="1"/>
    <col min="12" max="12" width="9.140625" style="75"/>
    <col min="13" max="13" width="13.7109375" style="75" bestFit="1" customWidth="1"/>
    <col min="14" max="16384" width="9.140625" style="75"/>
  </cols>
  <sheetData>
    <row r="1" spans="1:14" ht="15">
      <c r="A1" s="76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">
      <c r="A2" s="76"/>
      <c r="B2" s="74"/>
      <c r="C2" s="74"/>
      <c r="D2" s="74"/>
      <c r="E2" s="74"/>
      <c r="F2" s="74"/>
      <c r="G2" s="74"/>
      <c r="H2" s="74"/>
      <c r="I2" s="74"/>
      <c r="J2" s="74"/>
      <c r="K2" s="74"/>
      <c r="L2" s="77" t="s">
        <v>0</v>
      </c>
      <c r="M2" s="74"/>
      <c r="N2" s="74"/>
    </row>
    <row r="3" spans="1:14" ht="15">
      <c r="A3" s="74"/>
      <c r="B3" s="76"/>
      <c r="C3" s="78"/>
      <c r="D3" s="79"/>
      <c r="E3" s="79"/>
      <c r="F3" s="79"/>
      <c r="G3" s="79"/>
      <c r="H3" s="79"/>
      <c r="I3" s="77"/>
      <c r="J3" s="77"/>
      <c r="K3" s="74"/>
      <c r="L3" s="74"/>
      <c r="M3" s="74"/>
      <c r="N3" s="74"/>
    </row>
    <row r="4" spans="1:14" ht="33.75" customHeight="1">
      <c r="A4" s="207" t="s">
        <v>132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74"/>
    </row>
    <row r="5" spans="1:14" ht="1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74"/>
    </row>
    <row r="6" spans="1:14" ht="15">
      <c r="A6" s="77"/>
      <c r="B6" s="73" t="s">
        <v>94</v>
      </c>
      <c r="C6" s="77"/>
      <c r="D6" s="77"/>
      <c r="E6" s="77"/>
      <c r="F6" s="77"/>
      <c r="G6" s="77"/>
      <c r="H6" s="77"/>
      <c r="I6" s="77"/>
      <c r="J6" s="77"/>
      <c r="K6" s="74"/>
      <c r="L6" s="74"/>
      <c r="M6" s="74"/>
      <c r="N6" s="74"/>
    </row>
    <row r="7" spans="1:14" ht="15">
      <c r="A7" s="74"/>
      <c r="B7" s="73" t="s">
        <v>58</v>
      </c>
      <c r="C7" s="77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5">
      <c r="A8" s="74"/>
      <c r="B8" s="81"/>
      <c r="C8" s="77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63">
      <c r="A9" s="82" t="s">
        <v>34</v>
      </c>
      <c r="B9" s="82" t="s">
        <v>1</v>
      </c>
      <c r="C9" s="82" t="s">
        <v>2</v>
      </c>
      <c r="D9" s="82" t="s">
        <v>59</v>
      </c>
      <c r="E9" s="82" t="s">
        <v>4</v>
      </c>
      <c r="F9" s="82" t="s">
        <v>7</v>
      </c>
      <c r="G9" s="82" t="s">
        <v>6</v>
      </c>
      <c r="H9" s="82" t="s">
        <v>33</v>
      </c>
      <c r="I9" s="82" t="s">
        <v>35</v>
      </c>
      <c r="J9" s="82" t="s">
        <v>8</v>
      </c>
      <c r="K9" s="82" t="s">
        <v>72</v>
      </c>
      <c r="L9" s="82" t="s">
        <v>37</v>
      </c>
      <c r="M9" s="82" t="s">
        <v>161</v>
      </c>
      <c r="N9" s="74"/>
    </row>
    <row r="10" spans="1:14" ht="15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  <c r="N10" s="74"/>
    </row>
    <row r="11" spans="1:14" ht="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74"/>
    </row>
    <row r="12" spans="1:14" s="94" customFormat="1" ht="52.5">
      <c r="A12" s="85" t="s">
        <v>9</v>
      </c>
      <c r="B12" s="86"/>
      <c r="C12" s="87" t="s">
        <v>60</v>
      </c>
      <c r="D12" s="87" t="s">
        <v>61</v>
      </c>
      <c r="E12" s="87" t="s">
        <v>62</v>
      </c>
      <c r="F12" s="87" t="s">
        <v>73</v>
      </c>
      <c r="G12" s="88">
        <v>7</v>
      </c>
      <c r="H12" s="89"/>
      <c r="I12" s="90">
        <v>0.08</v>
      </c>
      <c r="J12" s="91">
        <f>H12+(H12*I12)</f>
        <v>0</v>
      </c>
      <c r="K12" s="92">
        <f>H12*G12</f>
        <v>0</v>
      </c>
      <c r="L12" s="92">
        <f>M12-K12</f>
        <v>0</v>
      </c>
      <c r="M12" s="92">
        <f>J12*G12</f>
        <v>0</v>
      </c>
      <c r="N12" s="93"/>
    </row>
    <row r="13" spans="1:14" ht="15">
      <c r="A13" s="214" t="s">
        <v>74</v>
      </c>
      <c r="B13" s="215"/>
      <c r="C13" s="215"/>
      <c r="D13" s="215"/>
      <c r="E13" s="215"/>
      <c r="F13" s="215"/>
      <c r="G13" s="215"/>
      <c r="H13" s="215"/>
      <c r="I13" s="215"/>
      <c r="J13" s="216"/>
      <c r="K13" s="95">
        <f>SUM(K12)</f>
        <v>0</v>
      </c>
      <c r="L13" s="96" t="s">
        <v>74</v>
      </c>
      <c r="M13" s="95">
        <f>SUM(M12)</f>
        <v>0</v>
      </c>
      <c r="N13" s="74"/>
    </row>
    <row r="14" spans="1:14" ht="15">
      <c r="A14" s="97"/>
      <c r="B14" s="98"/>
      <c r="C14" s="98"/>
      <c r="D14" s="98"/>
      <c r="E14" s="98"/>
      <c r="F14" s="98"/>
      <c r="G14" s="98"/>
      <c r="H14" s="97"/>
      <c r="I14" s="99"/>
      <c r="J14" s="97"/>
      <c r="K14" s="97"/>
      <c r="L14" s="97"/>
      <c r="M14" s="97"/>
      <c r="N14" s="74"/>
    </row>
    <row r="15" spans="1:14" ht="15">
      <c r="A15" s="97"/>
      <c r="B15" s="100"/>
      <c r="C15" s="101"/>
      <c r="D15" s="78"/>
      <c r="E15" s="78"/>
      <c r="F15" s="102"/>
      <c r="G15" s="103"/>
      <c r="H15" s="103"/>
      <c r="I15" s="103"/>
      <c r="J15" s="103"/>
      <c r="K15" s="97"/>
      <c r="L15" s="97"/>
      <c r="M15" s="97"/>
      <c r="N15" s="74"/>
    </row>
    <row r="16" spans="1:14" ht="15">
      <c r="A16" s="97"/>
      <c r="B16" s="104" t="s">
        <v>18</v>
      </c>
      <c r="C16" s="101"/>
      <c r="D16" s="78"/>
      <c r="E16" s="78"/>
      <c r="F16" s="102"/>
      <c r="G16" s="105"/>
      <c r="H16" s="105" t="s">
        <v>19</v>
      </c>
      <c r="I16" s="105"/>
      <c r="J16" s="103"/>
      <c r="K16" s="97"/>
      <c r="L16" s="97"/>
      <c r="M16" s="97"/>
      <c r="N16" s="74"/>
    </row>
    <row r="17" spans="1:14" ht="15">
      <c r="A17" s="97"/>
      <c r="B17" s="76"/>
      <c r="C17" s="78"/>
      <c r="D17" s="79"/>
      <c r="E17" s="79"/>
      <c r="F17" s="79"/>
      <c r="G17" s="79"/>
      <c r="H17" s="79" t="s">
        <v>20</v>
      </c>
      <c r="I17" s="106"/>
      <c r="J17" s="77"/>
      <c r="K17" s="97"/>
      <c r="L17" s="97"/>
      <c r="M17" s="97"/>
      <c r="N17" s="74"/>
    </row>
    <row r="18" spans="1:14" ht="1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</sheetData>
  <mergeCells count="2">
    <mergeCell ref="A4:M4"/>
    <mergeCell ref="A13:J13"/>
  </mergeCells>
  <pageMargins left="0.7" right="0.7" top="0.75" bottom="0.75" header="0.3" footer="0.3"/>
  <pageSetup paperSize="9" scale="9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17"/>
  <sheetViews>
    <sheetView workbookViewId="0">
      <selection activeCell="B1" sqref="B1"/>
    </sheetView>
  </sheetViews>
  <sheetFormatPr defaultRowHeight="15"/>
  <cols>
    <col min="5" max="5" width="11.85546875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32.2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s="109" customFormat="1">
      <c r="A5" s="113"/>
      <c r="B5" s="22" t="s">
        <v>138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38" customFormat="1" ht="33.75" customHeight="1">
      <c r="A11" s="129">
        <v>1</v>
      </c>
      <c r="B11" s="130"/>
      <c r="C11" s="131" t="s">
        <v>75</v>
      </c>
      <c r="D11" s="131" t="s">
        <v>77</v>
      </c>
      <c r="E11" s="132" t="s">
        <v>76</v>
      </c>
      <c r="F11" s="132" t="s">
        <v>65</v>
      </c>
      <c r="G11" s="133">
        <v>10</v>
      </c>
      <c r="H11" s="134"/>
      <c r="I11" s="135">
        <v>0.08</v>
      </c>
      <c r="J11" s="136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09" customForma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128">
        <f>SUM(K11:K11)</f>
        <v>0</v>
      </c>
      <c r="L12" s="119" t="s">
        <v>74</v>
      </c>
      <c r="M12" s="128">
        <f>SUM(M11:M11)</f>
        <v>0</v>
      </c>
    </row>
    <row r="13" spans="1:13" s="109" customFormat="1">
      <c r="A13" s="120"/>
      <c r="B13" s="121"/>
      <c r="C13" s="121"/>
      <c r="D13" s="121"/>
      <c r="E13" s="121"/>
      <c r="F13" s="121"/>
      <c r="G13" s="121"/>
      <c r="H13" s="120"/>
      <c r="I13" s="122"/>
      <c r="J13" s="120"/>
      <c r="K13" s="120"/>
      <c r="L13" s="120"/>
      <c r="M13" s="120"/>
    </row>
    <row r="14" spans="1:13" s="109" customFormat="1">
      <c r="A14" s="120"/>
      <c r="B14" s="123"/>
      <c r="C14" s="124"/>
      <c r="D14" s="124"/>
      <c r="E14" s="111"/>
      <c r="F14" s="107"/>
      <c r="G14" s="125"/>
      <c r="H14" s="125"/>
      <c r="I14" s="125"/>
      <c r="J14" s="125"/>
      <c r="K14" s="120"/>
      <c r="L14" s="120"/>
      <c r="M14" s="120"/>
    </row>
    <row r="15" spans="1:13" s="109" customFormat="1">
      <c r="A15" s="120"/>
      <c r="B15" s="126" t="s">
        <v>18</v>
      </c>
      <c r="C15" s="124"/>
      <c r="D15" s="124"/>
      <c r="E15" s="111"/>
      <c r="F15" s="107"/>
      <c r="G15" s="127"/>
      <c r="H15" s="127" t="s">
        <v>19</v>
      </c>
      <c r="I15" s="127"/>
      <c r="J15" s="125"/>
      <c r="K15" s="120"/>
      <c r="L15" s="120"/>
      <c r="M15" s="120"/>
    </row>
    <row r="16" spans="1:13" s="109" customFormat="1">
      <c r="A16" s="120"/>
      <c r="B16" s="110"/>
      <c r="C16" s="111"/>
      <c r="D16" s="111"/>
      <c r="E16" s="112"/>
      <c r="F16" s="112"/>
      <c r="G16" s="112"/>
      <c r="H16" s="112" t="s">
        <v>20</v>
      </c>
      <c r="I16" s="108"/>
      <c r="J16" s="113"/>
      <c r="K16" s="120"/>
      <c r="L16" s="120"/>
      <c r="M16" s="120"/>
    </row>
    <row r="17" s="109" customFormat="1"/>
  </sheetData>
  <mergeCells count="2">
    <mergeCell ref="A3:M3"/>
    <mergeCell ref="A12:J12"/>
  </mergeCells>
  <pageMargins left="0.7" right="0.7" top="0.75" bottom="0.75" header="0.3" footer="0.3"/>
  <pageSetup paperSize="9" scale="9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7"/>
  <sheetViews>
    <sheetView workbookViewId="0">
      <selection activeCell="B1" sqref="B1"/>
    </sheetView>
  </sheetViews>
  <sheetFormatPr defaultRowHeight="15"/>
  <cols>
    <col min="5" max="5" width="22.85546875" customWidth="1"/>
    <col min="11" max="11" width="11.140625" bestFit="1" customWidth="1"/>
    <col min="13" max="13" width="11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24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s="109" customFormat="1">
      <c r="A5" s="113"/>
      <c r="B5" s="22" t="s">
        <v>139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38" customFormat="1" ht="33.75" customHeight="1">
      <c r="A11" s="129">
        <v>1</v>
      </c>
      <c r="B11" s="130"/>
      <c r="C11" s="131" t="s">
        <v>78</v>
      </c>
      <c r="D11" s="131" t="s">
        <v>80</v>
      </c>
      <c r="E11" s="132" t="s">
        <v>79</v>
      </c>
      <c r="F11" s="132" t="s">
        <v>81</v>
      </c>
      <c r="G11" s="133">
        <v>20</v>
      </c>
      <c r="H11" s="134"/>
      <c r="I11" s="135">
        <v>0.08</v>
      </c>
      <c r="J11" s="136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09" customForma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128">
        <f>SUM(K11:K11)</f>
        <v>0</v>
      </c>
      <c r="L12" s="119" t="s">
        <v>74</v>
      </c>
      <c r="M12" s="128">
        <f>SUM(M11:M11)</f>
        <v>0</v>
      </c>
    </row>
    <row r="13" spans="1:13" s="109" customFormat="1">
      <c r="A13" s="120"/>
      <c r="B13" s="121"/>
      <c r="C13" s="121"/>
      <c r="D13" s="121"/>
      <c r="E13" s="121"/>
      <c r="F13" s="121"/>
      <c r="G13" s="121"/>
      <c r="H13" s="120"/>
      <c r="I13" s="122"/>
      <c r="J13" s="120"/>
      <c r="K13" s="120"/>
      <c r="L13" s="120"/>
      <c r="M13" s="120"/>
    </row>
    <row r="14" spans="1:13" s="109" customFormat="1">
      <c r="A14" s="120"/>
      <c r="B14" s="123"/>
      <c r="C14" s="124"/>
      <c r="D14" s="124"/>
      <c r="E14" s="111"/>
      <c r="F14" s="107"/>
      <c r="G14" s="125"/>
      <c r="H14" s="125"/>
      <c r="I14" s="125"/>
      <c r="J14" s="125"/>
      <c r="K14" s="120"/>
      <c r="L14" s="120"/>
      <c r="M14" s="120"/>
    </row>
    <row r="15" spans="1:13" s="109" customFormat="1">
      <c r="A15" s="120"/>
      <c r="B15" s="126" t="s">
        <v>18</v>
      </c>
      <c r="C15" s="124"/>
      <c r="D15" s="124"/>
      <c r="E15" s="111"/>
      <c r="F15" s="107"/>
      <c r="G15" s="127"/>
      <c r="H15" s="127" t="s">
        <v>19</v>
      </c>
      <c r="I15" s="127"/>
      <c r="J15" s="125"/>
      <c r="K15" s="120"/>
      <c r="L15" s="120"/>
      <c r="M15" s="120"/>
    </row>
    <row r="16" spans="1:13" s="109" customFormat="1">
      <c r="A16" s="120"/>
      <c r="B16" s="110"/>
      <c r="C16" s="111"/>
      <c r="D16" s="111"/>
      <c r="E16" s="112"/>
      <c r="F16" s="112"/>
      <c r="G16" s="112"/>
      <c r="H16" s="112" t="s">
        <v>20</v>
      </c>
      <c r="I16" s="108"/>
      <c r="J16" s="113"/>
      <c r="K16" s="120"/>
      <c r="L16" s="120"/>
      <c r="M16" s="120"/>
    </row>
    <row r="17" s="109" customFormat="1"/>
  </sheetData>
  <mergeCells count="2">
    <mergeCell ref="A3:M3"/>
    <mergeCell ref="A12:J12"/>
  </mergeCells>
  <pageMargins left="0.7" right="0.7" top="0.75" bottom="0.75" header="0.3" footer="0.3"/>
  <pageSetup paperSize="9" scale="9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7"/>
  <sheetViews>
    <sheetView workbookViewId="0">
      <selection activeCell="B1" sqref="B1"/>
    </sheetView>
  </sheetViews>
  <sheetFormatPr defaultRowHeight="15"/>
  <cols>
    <col min="5" max="5" width="22.42578125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30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s="109" customFormat="1">
      <c r="A5" s="113"/>
      <c r="B5" s="22" t="s">
        <v>148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38" customFormat="1" ht="33.75" customHeight="1">
      <c r="A11" s="129">
        <v>1</v>
      </c>
      <c r="B11" s="130"/>
      <c r="C11" s="131" t="s">
        <v>82</v>
      </c>
      <c r="D11" s="131" t="s">
        <v>83</v>
      </c>
      <c r="E11" s="132" t="s">
        <v>84</v>
      </c>
      <c r="F11" s="132" t="s">
        <v>85</v>
      </c>
      <c r="G11" s="133">
        <v>5</v>
      </c>
      <c r="H11" s="134"/>
      <c r="I11" s="135">
        <v>0.08</v>
      </c>
      <c r="J11" s="136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09" customForma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128">
        <f>SUM(K11:K11)</f>
        <v>0</v>
      </c>
      <c r="L12" s="119" t="s">
        <v>74</v>
      </c>
      <c r="M12" s="128">
        <f>SUM(M11:M11)</f>
        <v>0</v>
      </c>
    </row>
    <row r="13" spans="1:13" s="109" customFormat="1">
      <c r="A13" s="120"/>
      <c r="B13" s="121"/>
      <c r="C13" s="121"/>
      <c r="D13" s="121"/>
      <c r="E13" s="121"/>
      <c r="F13" s="121"/>
      <c r="G13" s="121"/>
      <c r="H13" s="120"/>
      <c r="I13" s="122"/>
      <c r="J13" s="120"/>
      <c r="K13" s="120"/>
      <c r="L13" s="120"/>
      <c r="M13" s="120"/>
    </row>
    <row r="14" spans="1:13" s="109" customFormat="1">
      <c r="A14" s="120"/>
      <c r="B14" s="123"/>
      <c r="C14" s="124"/>
      <c r="D14" s="124"/>
      <c r="E14" s="111"/>
      <c r="F14" s="107"/>
      <c r="G14" s="125"/>
      <c r="H14" s="125"/>
      <c r="I14" s="125"/>
      <c r="J14" s="125"/>
      <c r="K14" s="120"/>
      <c r="L14" s="120"/>
      <c r="M14" s="120"/>
    </row>
    <row r="15" spans="1:13" s="109" customFormat="1">
      <c r="A15" s="120"/>
      <c r="B15" s="126" t="s">
        <v>18</v>
      </c>
      <c r="C15" s="124"/>
      <c r="D15" s="124"/>
      <c r="E15" s="111"/>
      <c r="F15" s="107"/>
      <c r="G15" s="127"/>
      <c r="H15" s="127" t="s">
        <v>19</v>
      </c>
      <c r="I15" s="127"/>
      <c r="J15" s="125"/>
      <c r="K15" s="120"/>
      <c r="L15" s="120"/>
      <c r="M15" s="120"/>
    </row>
    <row r="16" spans="1:13" s="109" customFormat="1">
      <c r="A16" s="120"/>
      <c r="B16" s="110"/>
      <c r="C16" s="111"/>
      <c r="D16" s="111"/>
      <c r="E16" s="112"/>
      <c r="F16" s="112"/>
      <c r="G16" s="112"/>
      <c r="H16" s="112" t="s">
        <v>20</v>
      </c>
      <c r="I16" s="108"/>
      <c r="J16" s="113"/>
      <c r="K16" s="120"/>
      <c r="L16" s="120"/>
      <c r="M16" s="120"/>
    </row>
    <row r="17" s="109" customFormat="1"/>
  </sheetData>
  <mergeCells count="2">
    <mergeCell ref="A3:M3"/>
    <mergeCell ref="A12:J12"/>
  </mergeCells>
  <pageMargins left="0.7" right="0.7" top="0.75" bottom="0.75" header="0.3" footer="0.3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9"/>
  <sheetViews>
    <sheetView workbookViewId="0">
      <selection activeCell="B1" sqref="B1"/>
    </sheetView>
  </sheetViews>
  <sheetFormatPr defaultRowHeight="15"/>
  <cols>
    <col min="3" max="3" width="35.5703125" customWidth="1"/>
    <col min="4" max="4" width="26" customWidth="1"/>
    <col min="8" max="8" width="9.85546875" bestFit="1" customWidth="1"/>
    <col min="11" max="11" width="11.140625" bestFit="1" customWidth="1"/>
    <col min="13" max="13" width="11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36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s="109" customFormat="1">
      <c r="A5" s="113"/>
      <c r="B5" s="22" t="s">
        <v>140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87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38" customFormat="1" ht="33.75" customHeight="1">
      <c r="A11" s="141">
        <v>1</v>
      </c>
      <c r="B11" s="142"/>
      <c r="C11" s="143" t="s">
        <v>86</v>
      </c>
      <c r="D11" s="143" t="s">
        <v>88</v>
      </c>
      <c r="E11" s="144" t="s">
        <v>91</v>
      </c>
      <c r="F11" s="144" t="s">
        <v>92</v>
      </c>
      <c r="G11" s="145">
        <v>5</v>
      </c>
      <c r="H11" s="146"/>
      <c r="I11" s="147">
        <v>0.08</v>
      </c>
      <c r="J11" s="148">
        <f>H11+(H11*I11)</f>
        <v>0</v>
      </c>
      <c r="K11" s="149">
        <f>H11*G11</f>
        <v>0</v>
      </c>
      <c r="L11" s="149">
        <f>M11-K11</f>
        <v>0</v>
      </c>
      <c r="M11" s="149">
        <f>J11*G11</f>
        <v>0</v>
      </c>
    </row>
    <row r="12" spans="1:13" s="138" customFormat="1" ht="33.75" customHeight="1">
      <c r="A12" s="150">
        <v>2</v>
      </c>
      <c r="B12" s="130"/>
      <c r="C12" s="143" t="s">
        <v>86</v>
      </c>
      <c r="D12" s="143" t="s">
        <v>89</v>
      </c>
      <c r="E12" s="144" t="s">
        <v>91</v>
      </c>
      <c r="F12" s="144" t="s">
        <v>92</v>
      </c>
      <c r="G12" s="142">
        <v>15</v>
      </c>
      <c r="H12" s="149"/>
      <c r="I12" s="147">
        <v>0.08</v>
      </c>
      <c r="J12" s="148">
        <f t="shared" ref="J12:J13" si="0">H12+(H12*I12)</f>
        <v>0</v>
      </c>
      <c r="K12" s="149">
        <f>H12*G12</f>
        <v>0</v>
      </c>
      <c r="L12" s="149">
        <f t="shared" ref="L12:L13" si="1">M12-K12</f>
        <v>0</v>
      </c>
      <c r="M12" s="149">
        <f>J12*G12</f>
        <v>0</v>
      </c>
    </row>
    <row r="13" spans="1:13" s="138" customFormat="1" ht="33.75" customHeight="1">
      <c r="A13" s="150">
        <v>3</v>
      </c>
      <c r="B13" s="130"/>
      <c r="C13" s="131" t="s">
        <v>86</v>
      </c>
      <c r="D13" s="131" t="s">
        <v>90</v>
      </c>
      <c r="E13" s="151" t="s">
        <v>91</v>
      </c>
      <c r="F13" s="151" t="s">
        <v>92</v>
      </c>
      <c r="G13" s="130">
        <v>5</v>
      </c>
      <c r="H13" s="137"/>
      <c r="I13" s="152">
        <v>0.08</v>
      </c>
      <c r="J13" s="153">
        <f t="shared" si="0"/>
        <v>0</v>
      </c>
      <c r="K13" s="137">
        <f>H13*G13</f>
        <v>0</v>
      </c>
      <c r="L13" s="137">
        <f t="shared" si="1"/>
        <v>0</v>
      </c>
      <c r="M13" s="137">
        <f>J13*G13</f>
        <v>0</v>
      </c>
    </row>
    <row r="14" spans="1:13" s="109" customFormat="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128">
        <f>SUM(K11:K13)</f>
        <v>0</v>
      </c>
      <c r="L14" s="119" t="s">
        <v>74</v>
      </c>
      <c r="M14" s="128">
        <f>SUM(M11:M13)</f>
        <v>0</v>
      </c>
    </row>
    <row r="15" spans="1:13" s="109" customFormat="1">
      <c r="A15" s="120"/>
      <c r="B15" s="121"/>
      <c r="C15" s="121"/>
      <c r="D15" s="121"/>
      <c r="E15" s="121"/>
      <c r="F15" s="121"/>
      <c r="G15" s="121"/>
      <c r="H15" s="120"/>
      <c r="I15" s="122"/>
      <c r="J15" s="120"/>
      <c r="K15" s="120"/>
      <c r="L15" s="120"/>
      <c r="M15" s="120"/>
    </row>
    <row r="16" spans="1:13" s="109" customFormat="1">
      <c r="A16" s="120"/>
      <c r="B16" s="123"/>
      <c r="C16" s="124"/>
      <c r="D16" s="124"/>
      <c r="E16" s="111"/>
      <c r="F16" s="107"/>
      <c r="G16" s="125"/>
      <c r="H16" s="125"/>
      <c r="I16" s="125"/>
      <c r="J16" s="125"/>
      <c r="K16" s="120"/>
      <c r="L16" s="120"/>
      <c r="M16" s="120"/>
    </row>
    <row r="17" spans="1:13" s="109" customFormat="1">
      <c r="A17" s="120"/>
      <c r="B17" s="126" t="s">
        <v>18</v>
      </c>
      <c r="C17" s="124"/>
      <c r="D17" s="124"/>
      <c r="E17" s="111"/>
      <c r="F17" s="107"/>
      <c r="G17" s="127"/>
      <c r="H17" s="127" t="s">
        <v>19</v>
      </c>
      <c r="I17" s="127"/>
      <c r="J17" s="125"/>
      <c r="K17" s="120"/>
      <c r="L17" s="120"/>
      <c r="M17" s="120"/>
    </row>
    <row r="18" spans="1:13" s="109" customFormat="1">
      <c r="A18" s="120"/>
      <c r="B18" s="110"/>
      <c r="C18" s="111"/>
      <c r="D18" s="111"/>
      <c r="E18" s="112"/>
      <c r="F18" s="112"/>
      <c r="G18" s="112"/>
      <c r="H18" s="112" t="s">
        <v>20</v>
      </c>
      <c r="I18" s="108"/>
      <c r="J18" s="113"/>
      <c r="K18" s="120"/>
      <c r="L18" s="120"/>
      <c r="M18" s="120"/>
    </row>
    <row r="19" spans="1:13" s="109" customFormat="1"/>
  </sheetData>
  <mergeCells count="2">
    <mergeCell ref="A3:M3"/>
    <mergeCell ref="A14:J14"/>
  </mergeCells>
  <pageMargins left="0.7" right="0.7" top="0.75" bottom="0.75" header="0.3" footer="0.3"/>
  <pageSetup paperSize="9" scale="7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7"/>
  <sheetViews>
    <sheetView workbookViewId="0">
      <selection activeCell="B1" sqref="B1"/>
    </sheetView>
  </sheetViews>
  <sheetFormatPr defaultRowHeight="15"/>
  <cols>
    <col min="3" max="3" width="28.7109375" bestFit="1" customWidth="1"/>
    <col min="11" max="11" width="10.140625" bestFit="1" customWidth="1"/>
    <col min="13" max="13" width="10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26.2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s="109" customFormat="1">
      <c r="A5" s="113"/>
      <c r="B5" s="22" t="s">
        <v>141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38" customFormat="1" ht="33.75" customHeight="1">
      <c r="A11" s="150">
        <v>1</v>
      </c>
      <c r="B11" s="130"/>
      <c r="C11" s="131" t="s">
        <v>95</v>
      </c>
      <c r="D11" s="131" t="s">
        <v>77</v>
      </c>
      <c r="E11" s="151" t="s">
        <v>96</v>
      </c>
      <c r="F11" s="151" t="s">
        <v>97</v>
      </c>
      <c r="G11" s="130">
        <v>5</v>
      </c>
      <c r="H11" s="137"/>
      <c r="I11" s="152">
        <v>0.08</v>
      </c>
      <c r="J11" s="153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09" customForma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128">
        <f>SUM(K11:K11)</f>
        <v>0</v>
      </c>
      <c r="L12" s="119" t="s">
        <v>74</v>
      </c>
      <c r="M12" s="128">
        <f>SUM(M11:M11)</f>
        <v>0</v>
      </c>
    </row>
    <row r="13" spans="1:13" s="109" customFormat="1">
      <c r="A13" s="120"/>
      <c r="B13" s="121"/>
      <c r="C13" s="121"/>
      <c r="D13" s="121"/>
      <c r="E13" s="121"/>
      <c r="F13" s="121"/>
      <c r="G13" s="121"/>
      <c r="H13" s="120"/>
      <c r="I13" s="122"/>
      <c r="J13" s="120"/>
      <c r="K13" s="120"/>
      <c r="L13" s="120"/>
      <c r="M13" s="120"/>
    </row>
    <row r="14" spans="1:13" s="109" customFormat="1">
      <c r="A14" s="120"/>
      <c r="B14" s="123"/>
      <c r="C14" s="124"/>
      <c r="D14" s="124"/>
      <c r="E14" s="111"/>
      <c r="F14" s="107"/>
      <c r="G14" s="125"/>
      <c r="H14" s="125"/>
      <c r="I14" s="125"/>
      <c r="J14" s="125"/>
      <c r="K14" s="120"/>
      <c r="L14" s="120"/>
      <c r="M14" s="120"/>
    </row>
    <row r="15" spans="1:13" s="109" customFormat="1">
      <c r="A15" s="120"/>
      <c r="B15" s="126" t="s">
        <v>18</v>
      </c>
      <c r="C15" s="124"/>
      <c r="D15" s="124"/>
      <c r="E15" s="111"/>
      <c r="F15" s="107"/>
      <c r="G15" s="127"/>
      <c r="H15" s="127" t="s">
        <v>19</v>
      </c>
      <c r="I15" s="127"/>
      <c r="J15" s="125"/>
      <c r="K15" s="120"/>
      <c r="L15" s="120"/>
      <c r="M15" s="120"/>
    </row>
    <row r="16" spans="1:13" s="109" customFormat="1">
      <c r="A16" s="120"/>
      <c r="B16" s="110"/>
      <c r="C16" s="111"/>
      <c r="D16" s="111"/>
      <c r="E16" s="112"/>
      <c r="F16" s="112"/>
      <c r="G16" s="112"/>
      <c r="H16" s="112" t="s">
        <v>20</v>
      </c>
      <c r="I16" s="108"/>
      <c r="J16" s="113"/>
      <c r="K16" s="120"/>
      <c r="L16" s="120"/>
      <c r="M16" s="120"/>
    </row>
    <row r="17" s="109" customFormat="1"/>
  </sheetData>
  <mergeCells count="2">
    <mergeCell ref="A3:M3"/>
    <mergeCell ref="A12:J12"/>
  </mergeCells>
  <pageMargins left="0.7" right="0.7" top="0.75" bottom="0.75" header="0.3" footer="0.3"/>
  <pageSetup paperSize="9" scale="9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7"/>
  <sheetViews>
    <sheetView workbookViewId="0">
      <selection activeCell="F19" sqref="F19"/>
    </sheetView>
  </sheetViews>
  <sheetFormatPr defaultRowHeight="15"/>
  <cols>
    <col min="11" max="11" width="10.140625" bestFit="1" customWidth="1"/>
    <col min="13" max="13" width="10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s="109" customFormat="1">
      <c r="A5" s="113"/>
      <c r="B5" s="22" t="s">
        <v>142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38" customFormat="1" ht="33.75" customHeight="1">
      <c r="A11" s="150">
        <v>1</v>
      </c>
      <c r="B11" s="130"/>
      <c r="C11" s="131" t="s">
        <v>98</v>
      </c>
      <c r="D11" s="131" t="s">
        <v>99</v>
      </c>
      <c r="E11" s="151" t="s">
        <v>100</v>
      </c>
      <c r="F11" s="151" t="s">
        <v>97</v>
      </c>
      <c r="G11" s="130">
        <v>5</v>
      </c>
      <c r="H11" s="137"/>
      <c r="I11" s="152">
        <v>0.08</v>
      </c>
      <c r="J11" s="153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09" customForma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128">
        <f>SUM(K11:K11)</f>
        <v>0</v>
      </c>
      <c r="L12" s="119" t="s">
        <v>74</v>
      </c>
      <c r="M12" s="128">
        <f>SUM(M11:M11)</f>
        <v>0</v>
      </c>
    </row>
    <row r="13" spans="1:13" s="109" customFormat="1">
      <c r="A13" s="120"/>
      <c r="B13" s="121"/>
      <c r="C13" s="121"/>
      <c r="D13" s="121"/>
      <c r="E13" s="121"/>
      <c r="F13" s="121"/>
      <c r="G13" s="121"/>
      <c r="H13" s="120"/>
      <c r="I13" s="122"/>
      <c r="J13" s="120"/>
      <c r="K13" s="120"/>
      <c r="L13" s="120"/>
      <c r="M13" s="120"/>
    </row>
    <row r="14" spans="1:13" s="109" customFormat="1">
      <c r="A14" s="120"/>
      <c r="B14" s="123"/>
      <c r="C14" s="124"/>
      <c r="D14" s="124"/>
      <c r="E14" s="111"/>
      <c r="F14" s="107"/>
      <c r="G14" s="125"/>
      <c r="H14" s="125"/>
      <c r="I14" s="125"/>
      <c r="J14" s="125"/>
      <c r="K14" s="120"/>
      <c r="L14" s="120"/>
      <c r="M14" s="120"/>
    </row>
    <row r="15" spans="1:13" s="109" customFormat="1">
      <c r="A15" s="120"/>
      <c r="B15" s="126" t="s">
        <v>18</v>
      </c>
      <c r="C15" s="124"/>
      <c r="D15" s="124"/>
      <c r="E15" s="111"/>
      <c r="F15" s="107"/>
      <c r="G15" s="127"/>
      <c r="H15" s="127" t="s">
        <v>19</v>
      </c>
      <c r="I15" s="127"/>
      <c r="J15" s="125"/>
      <c r="K15" s="120"/>
      <c r="L15" s="120"/>
      <c r="M15" s="120"/>
    </row>
    <row r="16" spans="1:13" s="109" customFormat="1">
      <c r="A16" s="120"/>
      <c r="B16" s="110"/>
      <c r="C16" s="111"/>
      <c r="D16" s="111"/>
      <c r="E16" s="112"/>
      <c r="F16" s="112"/>
      <c r="G16" s="112"/>
      <c r="H16" s="112" t="s">
        <v>20</v>
      </c>
      <c r="I16" s="108"/>
      <c r="J16" s="113"/>
      <c r="K16" s="120"/>
      <c r="L16" s="120"/>
      <c r="M16" s="120"/>
    </row>
    <row r="17" s="109" customFormat="1"/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8"/>
  <sheetViews>
    <sheetView workbookViewId="0">
      <selection activeCell="E2" sqref="E2"/>
    </sheetView>
  </sheetViews>
  <sheetFormatPr defaultRowHeight="15"/>
  <cols>
    <col min="4" max="4" width="10.140625" bestFit="1" customWidth="1"/>
    <col min="5" max="5" width="10.28515625" bestFit="1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24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s="109" customFormat="1">
      <c r="A5" s="113"/>
      <c r="B5" s="22" t="s">
        <v>143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09" customFormat="1">
      <c r="A11" s="154">
        <v>1</v>
      </c>
      <c r="B11" s="154"/>
      <c r="C11" s="154" t="s">
        <v>101</v>
      </c>
      <c r="D11" s="154" t="s">
        <v>102</v>
      </c>
      <c r="E11" s="154" t="s">
        <v>12</v>
      </c>
      <c r="F11" s="154" t="s">
        <v>146</v>
      </c>
      <c r="G11" s="154">
        <v>450</v>
      </c>
      <c r="H11" s="156"/>
      <c r="I11" s="152">
        <v>0.08</v>
      </c>
      <c r="J11" s="153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38" customFormat="1" ht="33.75" customHeight="1">
      <c r="A12" s="150">
        <v>2</v>
      </c>
      <c r="B12" s="130"/>
      <c r="C12" s="155" t="s">
        <v>101</v>
      </c>
      <c r="D12" s="131" t="s">
        <v>103</v>
      </c>
      <c r="E12" s="155" t="s">
        <v>12</v>
      </c>
      <c r="F12" s="155" t="s">
        <v>146</v>
      </c>
      <c r="G12" s="130">
        <v>200</v>
      </c>
      <c r="H12" s="137"/>
      <c r="I12" s="152">
        <v>0.08</v>
      </c>
      <c r="J12" s="153">
        <f>H12+(H12*I12)</f>
        <v>0</v>
      </c>
      <c r="K12" s="137">
        <f>H12*G12</f>
        <v>0</v>
      </c>
      <c r="L12" s="137">
        <f>M12-K12</f>
        <v>0</v>
      </c>
      <c r="M12" s="137">
        <f>J12*G12</f>
        <v>0</v>
      </c>
    </row>
    <row r="13" spans="1:13" s="109" customFormat="1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128">
        <f>SUM(K11:K12)</f>
        <v>0</v>
      </c>
      <c r="L13" s="119" t="s">
        <v>74</v>
      </c>
      <c r="M13" s="128">
        <f>SUM(M11:M12)</f>
        <v>0</v>
      </c>
    </row>
    <row r="14" spans="1:13" s="109" customFormat="1">
      <c r="A14" s="120"/>
      <c r="B14" s="121"/>
      <c r="C14" s="121"/>
      <c r="D14" s="121"/>
      <c r="E14" s="121"/>
      <c r="F14" s="121"/>
      <c r="G14" s="121"/>
      <c r="H14" s="120"/>
      <c r="I14" s="122"/>
      <c r="J14" s="120"/>
      <c r="K14" s="120"/>
      <c r="L14" s="120"/>
      <c r="M14" s="120"/>
    </row>
    <row r="15" spans="1:13" s="109" customFormat="1">
      <c r="A15" s="120"/>
      <c r="B15" s="123"/>
      <c r="C15" s="124"/>
      <c r="D15" s="124"/>
      <c r="E15" s="111"/>
      <c r="F15" s="107"/>
      <c r="G15" s="125"/>
      <c r="H15" s="125"/>
      <c r="I15" s="125"/>
      <c r="J15" s="125"/>
      <c r="K15" s="120"/>
      <c r="L15" s="120"/>
      <c r="M15" s="120"/>
    </row>
    <row r="16" spans="1:13" s="109" customFormat="1">
      <c r="A16" s="120"/>
      <c r="B16" s="126" t="s">
        <v>18</v>
      </c>
      <c r="C16" s="124"/>
      <c r="D16" s="124"/>
      <c r="E16" s="111"/>
      <c r="F16" s="107"/>
      <c r="G16" s="127"/>
      <c r="H16" s="127" t="s">
        <v>19</v>
      </c>
      <c r="I16" s="127"/>
      <c r="J16" s="125"/>
      <c r="K16" s="120"/>
      <c r="L16" s="120"/>
      <c r="M16" s="120"/>
    </row>
    <row r="17" spans="1:13" s="109" customFormat="1">
      <c r="A17" s="120"/>
      <c r="B17" s="110"/>
      <c r="C17" s="111"/>
      <c r="D17" s="111"/>
      <c r="E17" s="112"/>
      <c r="F17" s="112"/>
      <c r="G17" s="112"/>
      <c r="H17" s="112" t="s">
        <v>20</v>
      </c>
      <c r="I17" s="108"/>
      <c r="J17" s="113"/>
      <c r="K17" s="120"/>
      <c r="L17" s="120"/>
      <c r="M17" s="120"/>
    </row>
    <row r="18" spans="1:13" s="109" customFormat="1"/>
  </sheetData>
  <mergeCells count="2">
    <mergeCell ref="A3:M3"/>
    <mergeCell ref="A13:J13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workbookViewId="0">
      <selection activeCell="C2" sqref="C2"/>
    </sheetView>
  </sheetViews>
  <sheetFormatPr defaultRowHeight="15"/>
  <cols>
    <col min="3" max="3" width="66.42578125" customWidth="1"/>
    <col min="12" max="12" width="12.5703125" bestFit="1" customWidth="1"/>
    <col min="13" max="13" width="11.5703125" bestFit="1" customWidth="1"/>
    <col min="14" max="14" width="12.5703125" bestFit="1" customWidth="1"/>
  </cols>
  <sheetData>
    <row r="1" spans="1:14">
      <c r="A1" s="23"/>
      <c r="B1" s="225" t="s">
        <v>164</v>
      </c>
      <c r="C1" s="224"/>
      <c r="D1" s="36"/>
      <c r="E1" s="36"/>
      <c r="F1" s="36"/>
      <c r="G1" s="36"/>
      <c r="H1" s="36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42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>
      <c r="A5" s="37"/>
      <c r="B5" s="22" t="s">
        <v>41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2" customFormat="1" ht="127.5" customHeight="1">
      <c r="A10" s="26" t="s">
        <v>9</v>
      </c>
      <c r="B10" s="28"/>
      <c r="C10" s="24" t="s">
        <v>24</v>
      </c>
      <c r="D10" s="25" t="s">
        <v>50</v>
      </c>
      <c r="E10" s="25" t="s">
        <v>22</v>
      </c>
      <c r="F10" s="25" t="s">
        <v>23</v>
      </c>
      <c r="G10" s="26">
        <v>120</v>
      </c>
      <c r="H10" s="26" t="s">
        <v>14</v>
      </c>
      <c r="I10" s="63"/>
      <c r="J10" s="57">
        <v>0.08</v>
      </c>
      <c r="K10" s="27">
        <f>I10*1.08</f>
        <v>0</v>
      </c>
      <c r="L10" s="60">
        <f>I10*G10</f>
        <v>0</v>
      </c>
      <c r="M10" s="60">
        <f>N10-L10</f>
        <v>0</v>
      </c>
      <c r="N10" s="60">
        <f>K10*G10</f>
        <v>0</v>
      </c>
    </row>
    <row r="11" spans="1:14" s="65" customFormat="1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6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7"/>
  <sheetViews>
    <sheetView workbookViewId="0">
      <selection activeCell="C2" sqref="C2"/>
    </sheetView>
  </sheetViews>
  <sheetFormatPr defaultRowHeight="14.25"/>
  <cols>
    <col min="1" max="2" width="9.140625" style="159"/>
    <col min="3" max="3" width="21.28515625" style="159" customWidth="1"/>
    <col min="4" max="8" width="9.140625" style="159"/>
    <col min="9" max="9" width="25.5703125" style="159" bestFit="1" customWidth="1"/>
    <col min="10" max="10" width="9.140625" style="159"/>
    <col min="11" max="11" width="10" style="159" bestFit="1" customWidth="1"/>
    <col min="12" max="12" width="12.5703125" style="159" bestFit="1" customWidth="1"/>
    <col min="13" max="13" width="15.85546875" style="159" customWidth="1"/>
    <col min="14" max="14" width="12.5703125" style="159" bestFit="1" customWidth="1"/>
    <col min="15" max="16384" width="9.140625" style="159"/>
  </cols>
  <sheetData>
    <row r="1" spans="1:14" s="109" customFormat="1" ht="15.75" customHeight="1">
      <c r="A1" s="159"/>
      <c r="B1" s="160" t="s">
        <v>164</v>
      </c>
      <c r="C1" s="161"/>
      <c r="D1" s="162"/>
      <c r="E1" s="162"/>
      <c r="F1" s="162"/>
      <c r="G1" s="159"/>
      <c r="H1" s="163"/>
      <c r="I1" s="159"/>
      <c r="J1" s="163" t="s">
        <v>0</v>
      </c>
      <c r="K1" s="159"/>
      <c r="L1" s="159"/>
      <c r="M1" s="159"/>
    </row>
    <row r="2" spans="1:14" s="109" customFormat="1" ht="15.75" customHeight="1">
      <c r="A2" s="159"/>
      <c r="B2" s="160"/>
      <c r="C2" s="161"/>
      <c r="D2" s="162"/>
      <c r="E2" s="162"/>
      <c r="F2" s="162"/>
      <c r="G2" s="163"/>
      <c r="H2" s="163"/>
      <c r="I2" s="159"/>
      <c r="J2" s="159"/>
      <c r="K2" s="159"/>
      <c r="L2" s="159"/>
      <c r="M2" s="159"/>
    </row>
    <row r="3" spans="1:14" s="109" customFormat="1" ht="39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 s="109" customFormat="1" ht="15.75" customHeight="1">
      <c r="A4" s="113"/>
      <c r="B4" s="22" t="s">
        <v>144</v>
      </c>
      <c r="C4" s="113"/>
      <c r="D4" s="113"/>
      <c r="E4" s="113"/>
    </row>
    <row r="5" spans="1:14" s="109" customFormat="1" ht="15.75" customHeight="1">
      <c r="B5" s="164" t="s">
        <v>104</v>
      </c>
      <c r="C5" s="113"/>
    </row>
    <row r="6" spans="1:14" ht="63">
      <c r="A6" s="165" t="s">
        <v>34</v>
      </c>
      <c r="B6" s="165" t="s">
        <v>1</v>
      </c>
      <c r="C6" s="165" t="s">
        <v>2</v>
      </c>
      <c r="D6" s="165" t="s">
        <v>3</v>
      </c>
      <c r="E6" s="165" t="s">
        <v>4</v>
      </c>
      <c r="F6" s="165" t="s">
        <v>5</v>
      </c>
      <c r="G6" s="165" t="s">
        <v>6</v>
      </c>
      <c r="H6" s="165" t="s">
        <v>7</v>
      </c>
      <c r="I6" s="165" t="s">
        <v>33</v>
      </c>
      <c r="J6" s="165" t="s">
        <v>35</v>
      </c>
      <c r="K6" s="165" t="s">
        <v>8</v>
      </c>
      <c r="L6" s="165" t="s">
        <v>36</v>
      </c>
      <c r="M6" s="165" t="s">
        <v>37</v>
      </c>
      <c r="N6" s="165" t="s">
        <v>38</v>
      </c>
    </row>
    <row r="7" spans="1:14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66">
        <v>12</v>
      </c>
      <c r="M7" s="166">
        <v>13</v>
      </c>
      <c r="N7" s="166">
        <v>14</v>
      </c>
    </row>
    <row r="8" spans="1:14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ht="51">
      <c r="A9" s="26" t="s">
        <v>9</v>
      </c>
      <c r="B9" s="26"/>
      <c r="C9" s="24" t="s">
        <v>105</v>
      </c>
      <c r="D9" s="168" t="s">
        <v>106</v>
      </c>
      <c r="E9" s="25" t="s">
        <v>107</v>
      </c>
      <c r="F9" s="26" t="s">
        <v>108</v>
      </c>
      <c r="G9" s="26">
        <v>90</v>
      </c>
      <c r="H9" s="25" t="s">
        <v>109</v>
      </c>
      <c r="I9" s="27"/>
      <c r="J9" s="169">
        <v>0.08</v>
      </c>
      <c r="K9" s="27">
        <f t="shared" ref="K9:K12" si="0">I9+(I9*J9)</f>
        <v>0</v>
      </c>
      <c r="L9" s="27">
        <f>I9*G9</f>
        <v>0</v>
      </c>
      <c r="M9" s="27">
        <f>N9-L9</f>
        <v>0</v>
      </c>
      <c r="N9" s="27">
        <f>K9*G9</f>
        <v>0</v>
      </c>
    </row>
    <row r="10" spans="1:14" ht="51">
      <c r="A10" s="26" t="s">
        <v>15</v>
      </c>
      <c r="B10" s="26"/>
      <c r="C10" s="24" t="s">
        <v>110</v>
      </c>
      <c r="D10" s="168" t="s">
        <v>106</v>
      </c>
      <c r="E10" s="25" t="s">
        <v>111</v>
      </c>
      <c r="F10" s="26" t="s">
        <v>112</v>
      </c>
      <c r="G10" s="26">
        <v>90</v>
      </c>
      <c r="H10" s="25" t="s">
        <v>113</v>
      </c>
      <c r="I10" s="27"/>
      <c r="J10" s="169">
        <v>0.08</v>
      </c>
      <c r="K10" s="27">
        <f t="shared" si="0"/>
        <v>0</v>
      </c>
      <c r="L10" s="27">
        <f>I10*G10</f>
        <v>0</v>
      </c>
      <c r="M10" s="27">
        <f t="shared" ref="M10:M12" si="1">N10-L10</f>
        <v>0</v>
      </c>
      <c r="N10" s="27">
        <f>K10*G10</f>
        <v>0</v>
      </c>
    </row>
    <row r="11" spans="1:14" ht="76.5">
      <c r="A11" s="26" t="s">
        <v>67</v>
      </c>
      <c r="B11" s="26"/>
      <c r="C11" s="24" t="s">
        <v>114</v>
      </c>
      <c r="D11" s="170" t="s">
        <v>115</v>
      </c>
      <c r="E11" s="25" t="s">
        <v>116</v>
      </c>
      <c r="F11" s="26" t="s">
        <v>108</v>
      </c>
      <c r="G11" s="26">
        <v>55</v>
      </c>
      <c r="H11" s="25" t="s">
        <v>109</v>
      </c>
      <c r="I11" s="27"/>
      <c r="J11" s="169">
        <v>0.08</v>
      </c>
      <c r="K11" s="27">
        <f>I11+(I11*J11)</f>
        <v>0</v>
      </c>
      <c r="L11" s="27">
        <f>I11*G11</f>
        <v>0</v>
      </c>
      <c r="M11" s="27">
        <f>N11-L11</f>
        <v>0</v>
      </c>
      <c r="N11" s="27">
        <f>K11*G11</f>
        <v>0</v>
      </c>
    </row>
    <row r="12" spans="1:14" ht="89.25">
      <c r="A12" s="26" t="s">
        <v>117</v>
      </c>
      <c r="B12" s="26"/>
      <c r="C12" s="24" t="s">
        <v>118</v>
      </c>
      <c r="D12" s="171" t="s">
        <v>106</v>
      </c>
      <c r="E12" s="25" t="s">
        <v>116</v>
      </c>
      <c r="F12" s="26" t="s">
        <v>112</v>
      </c>
      <c r="G12" s="26">
        <v>155</v>
      </c>
      <c r="H12" s="25" t="s">
        <v>119</v>
      </c>
      <c r="I12" s="27"/>
      <c r="J12" s="169">
        <v>0.08</v>
      </c>
      <c r="K12" s="27">
        <f t="shared" si="0"/>
        <v>0</v>
      </c>
      <c r="L12" s="27">
        <f>I12*G12</f>
        <v>0</v>
      </c>
      <c r="M12" s="27">
        <f t="shared" si="1"/>
        <v>0</v>
      </c>
      <c r="N12" s="27">
        <f>K12*G12</f>
        <v>0</v>
      </c>
    </row>
    <row r="13" spans="1:14">
      <c r="A13" s="218" t="s">
        <v>74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172">
        <f>SUM(L9:L12)</f>
        <v>0</v>
      </c>
      <c r="M13" s="173" t="s">
        <v>74</v>
      </c>
      <c r="N13" s="172">
        <f>SUM(N9:N12)</f>
        <v>0</v>
      </c>
    </row>
    <row r="14" spans="1:14" s="109" customFormat="1" ht="15.75" customHeight="1"/>
    <row r="15" spans="1:14">
      <c r="A15" s="174"/>
      <c r="B15" s="175"/>
      <c r="C15" s="176"/>
      <c r="D15" s="161"/>
      <c r="E15" s="161"/>
      <c r="F15" s="107"/>
      <c r="G15" s="177"/>
      <c r="H15" s="177"/>
      <c r="I15" s="177"/>
      <c r="J15" s="177"/>
      <c r="K15" s="177"/>
      <c r="L15" s="174"/>
      <c r="M15" s="174"/>
      <c r="N15" s="174"/>
    </row>
    <row r="16" spans="1:14">
      <c r="A16" s="174"/>
      <c r="B16" s="178" t="s">
        <v>18</v>
      </c>
      <c r="C16" s="176"/>
      <c r="D16" s="161"/>
      <c r="E16" s="161"/>
      <c r="F16" s="107"/>
      <c r="G16" s="179"/>
      <c r="H16" s="179"/>
      <c r="I16" s="179" t="s">
        <v>19</v>
      </c>
      <c r="J16" s="179"/>
      <c r="K16" s="177"/>
      <c r="L16" s="174"/>
      <c r="M16" s="174"/>
      <c r="N16" s="174"/>
    </row>
    <row r="17" spans="1:14">
      <c r="A17" s="174"/>
      <c r="B17" s="160"/>
      <c r="C17" s="161"/>
      <c r="D17" s="162"/>
      <c r="E17" s="162"/>
      <c r="F17" s="162"/>
      <c r="G17" s="162"/>
      <c r="H17" s="162"/>
      <c r="I17" s="162" t="s">
        <v>20</v>
      </c>
      <c r="J17" s="108"/>
      <c r="K17" s="163"/>
      <c r="L17" s="174"/>
      <c r="M17" s="174"/>
      <c r="N17" s="174"/>
    </row>
  </sheetData>
  <mergeCells count="2">
    <mergeCell ref="A3:M3"/>
    <mergeCell ref="A13:K13"/>
  </mergeCells>
  <pageMargins left="0.7" right="0.7" top="0.75" bottom="0.75" header="0.3" footer="0.3"/>
  <pageSetup paperSize="9"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16"/>
  <sheetViews>
    <sheetView workbookViewId="0">
      <selection activeCell="D1" sqref="D1"/>
    </sheetView>
  </sheetViews>
  <sheetFormatPr defaultRowHeight="14.25"/>
  <cols>
    <col min="1" max="2" width="9.140625" style="159"/>
    <col min="3" max="3" width="46.140625" style="159" customWidth="1"/>
    <col min="4" max="6" width="9.140625" style="159"/>
    <col min="7" max="7" width="24.42578125" style="159" customWidth="1"/>
    <col min="8" max="11" width="9.140625" style="159"/>
    <col min="12" max="12" width="12.5703125" style="159" bestFit="1" customWidth="1"/>
    <col min="13" max="13" width="11.5703125" style="159" bestFit="1" customWidth="1"/>
    <col min="14" max="14" width="12.5703125" style="159" bestFit="1" customWidth="1"/>
    <col min="15" max="16384" width="9.140625" style="159"/>
  </cols>
  <sheetData>
    <row r="1" spans="1:14" s="109" customFormat="1" ht="15.75" customHeight="1">
      <c r="A1" s="159"/>
      <c r="B1" s="160"/>
      <c r="C1" s="222" t="s">
        <v>164</v>
      </c>
      <c r="D1" s="162"/>
      <c r="E1" s="162"/>
      <c r="F1" s="162"/>
      <c r="G1" s="159"/>
      <c r="H1" s="163"/>
      <c r="I1" s="159"/>
      <c r="J1" s="163" t="s">
        <v>0</v>
      </c>
      <c r="K1" s="159"/>
      <c r="L1" s="159"/>
      <c r="M1" s="159"/>
    </row>
    <row r="2" spans="1:14" s="109" customFormat="1" ht="15.75" customHeight="1">
      <c r="A2" s="159"/>
      <c r="B2" s="160"/>
      <c r="C2" s="161"/>
      <c r="D2" s="162"/>
      <c r="E2" s="162"/>
      <c r="F2" s="162"/>
      <c r="G2" s="163"/>
      <c r="H2" s="163"/>
      <c r="I2" s="159"/>
      <c r="J2" s="159"/>
      <c r="K2" s="159"/>
      <c r="L2" s="159"/>
      <c r="M2" s="159"/>
    </row>
    <row r="3" spans="1:14" s="109" customFormat="1" ht="39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 s="109" customFormat="1" ht="15.75" customHeight="1">
      <c r="A4" s="113"/>
      <c r="B4" s="22" t="s">
        <v>149</v>
      </c>
      <c r="C4" s="113"/>
      <c r="D4" s="113"/>
      <c r="E4" s="113"/>
    </row>
    <row r="5" spans="1:14" s="109" customFormat="1" ht="15.75" customHeight="1">
      <c r="B5" s="164" t="s">
        <v>121</v>
      </c>
      <c r="C5" s="113"/>
    </row>
    <row r="6" spans="1:14" ht="63">
      <c r="A6" s="165" t="s">
        <v>34</v>
      </c>
      <c r="B6" s="165" t="s">
        <v>1</v>
      </c>
      <c r="C6" s="165" t="s">
        <v>2</v>
      </c>
      <c r="D6" s="165" t="s">
        <v>3</v>
      </c>
      <c r="E6" s="165" t="s">
        <v>4</v>
      </c>
      <c r="F6" s="165" t="s">
        <v>5</v>
      </c>
      <c r="G6" s="165" t="s">
        <v>6</v>
      </c>
      <c r="H6" s="165" t="s">
        <v>7</v>
      </c>
      <c r="I6" s="165" t="s">
        <v>33</v>
      </c>
      <c r="J6" s="165" t="s">
        <v>35</v>
      </c>
      <c r="K6" s="165" t="s">
        <v>8</v>
      </c>
      <c r="L6" s="165" t="s">
        <v>36</v>
      </c>
      <c r="M6" s="165" t="s">
        <v>37</v>
      </c>
      <c r="N6" s="165" t="s">
        <v>38</v>
      </c>
    </row>
    <row r="7" spans="1:14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66">
        <v>12</v>
      </c>
      <c r="M7" s="166">
        <v>13</v>
      </c>
      <c r="N7" s="166">
        <v>14</v>
      </c>
    </row>
    <row r="8" spans="1:14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ht="51">
      <c r="A9" s="183" t="s">
        <v>9</v>
      </c>
      <c r="B9" s="183"/>
      <c r="C9" s="24" t="s">
        <v>122</v>
      </c>
      <c r="D9" s="183" t="s">
        <v>123</v>
      </c>
      <c r="E9" s="25" t="s">
        <v>22</v>
      </c>
      <c r="F9" s="25" t="s">
        <v>23</v>
      </c>
      <c r="G9" s="183">
        <v>300</v>
      </c>
      <c r="H9" s="26" t="s">
        <v>14</v>
      </c>
      <c r="I9" s="183"/>
      <c r="J9" s="180">
        <v>0.08</v>
      </c>
      <c r="K9" s="27">
        <f>I9+(I9*J9)</f>
        <v>0</v>
      </c>
      <c r="L9" s="27">
        <f>I9*G9</f>
        <v>0</v>
      </c>
      <c r="M9" s="27">
        <f>N9-L9</f>
        <v>0</v>
      </c>
      <c r="N9" s="27">
        <f>K9*G9</f>
        <v>0</v>
      </c>
    </row>
    <row r="10" spans="1:14" ht="51">
      <c r="A10" s="26" t="s">
        <v>15</v>
      </c>
      <c r="B10" s="26"/>
      <c r="C10" s="24" t="s">
        <v>124</v>
      </c>
      <c r="D10" s="170" t="s">
        <v>125</v>
      </c>
      <c r="E10" s="25" t="s">
        <v>22</v>
      </c>
      <c r="F10" s="25" t="s">
        <v>23</v>
      </c>
      <c r="G10" s="24" t="s">
        <v>126</v>
      </c>
      <c r="H10" s="26" t="s">
        <v>14</v>
      </c>
      <c r="I10" s="27"/>
      <c r="J10" s="180">
        <v>0.08</v>
      </c>
      <c r="K10" s="27">
        <f>I10+(I10*J10)</f>
        <v>0</v>
      </c>
      <c r="L10" s="27">
        <f>I10*G10</f>
        <v>0</v>
      </c>
      <c r="M10" s="27">
        <f>N10-L10</f>
        <v>0</v>
      </c>
      <c r="N10" s="27">
        <f>K10*G10</f>
        <v>0</v>
      </c>
    </row>
    <row r="11" spans="1:14" ht="51">
      <c r="A11" s="26" t="s">
        <v>67</v>
      </c>
      <c r="B11" s="26"/>
      <c r="C11" s="24" t="s">
        <v>124</v>
      </c>
      <c r="D11" s="168" t="s">
        <v>127</v>
      </c>
      <c r="E11" s="25" t="s">
        <v>22</v>
      </c>
      <c r="F11" s="25" t="s">
        <v>23</v>
      </c>
      <c r="G11" s="26">
        <v>100</v>
      </c>
      <c r="H11" s="26" t="s">
        <v>14</v>
      </c>
      <c r="I11" s="27"/>
      <c r="J11" s="180">
        <v>0.08</v>
      </c>
      <c r="K11" s="27">
        <f>I11+(I11*J11)</f>
        <v>0</v>
      </c>
      <c r="L11" s="27">
        <f>I11*G11</f>
        <v>0</v>
      </c>
      <c r="M11" s="27">
        <f>N11-L11</f>
        <v>0</v>
      </c>
      <c r="N11" s="27">
        <f>K11*G11</f>
        <v>0</v>
      </c>
    </row>
    <row r="12" spans="1:14">
      <c r="A12" s="218" t="s">
        <v>74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172">
        <f>SUM(L9:L11)</f>
        <v>0</v>
      </c>
      <c r="M12" s="173" t="s">
        <v>74</v>
      </c>
      <c r="N12" s="172">
        <f>SUM(N9:N11)</f>
        <v>0</v>
      </c>
    </row>
    <row r="13" spans="1:14" s="109" customFormat="1" ht="15.75" customHeight="1"/>
    <row r="14" spans="1:14">
      <c r="A14" s="174"/>
      <c r="B14" s="175"/>
      <c r="C14" s="176"/>
      <c r="D14" s="161"/>
      <c r="E14" s="161"/>
      <c r="F14" s="181"/>
      <c r="G14" s="177"/>
      <c r="H14" s="177"/>
      <c r="I14" s="177"/>
      <c r="J14" s="177"/>
      <c r="K14" s="177"/>
      <c r="L14" s="174"/>
      <c r="M14" s="174"/>
      <c r="N14" s="174"/>
    </row>
    <row r="15" spans="1:14">
      <c r="A15" s="174"/>
      <c r="B15" s="178" t="s">
        <v>18</v>
      </c>
      <c r="C15" s="176"/>
      <c r="D15" s="161"/>
      <c r="E15" s="161"/>
      <c r="F15" s="181"/>
      <c r="G15" s="179"/>
      <c r="H15" s="179"/>
      <c r="I15" s="179" t="s">
        <v>19</v>
      </c>
      <c r="J15" s="179"/>
      <c r="K15" s="177"/>
      <c r="L15" s="174"/>
      <c r="M15" s="174"/>
      <c r="N15" s="174"/>
    </row>
    <row r="16" spans="1:14">
      <c r="A16" s="174"/>
      <c r="B16" s="160"/>
      <c r="C16" s="161"/>
      <c r="D16" s="162"/>
      <c r="E16" s="162"/>
      <c r="F16" s="162"/>
      <c r="G16" s="162"/>
      <c r="H16" s="162"/>
      <c r="I16" s="162" t="s">
        <v>20</v>
      </c>
      <c r="J16" s="182"/>
      <c r="K16" s="163"/>
      <c r="L16" s="174"/>
      <c r="M16" s="174"/>
      <c r="N16" s="174"/>
    </row>
  </sheetData>
  <mergeCells count="2">
    <mergeCell ref="A3:M3"/>
    <mergeCell ref="A12:K12"/>
  </mergeCells>
  <pageMargins left="0.7" right="0.7" top="0.75" bottom="0.75" header="0.3" footer="0.3"/>
  <pageSetup paperSize="9" scale="6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15"/>
  <sheetViews>
    <sheetView workbookViewId="0">
      <selection activeCell="C1" sqref="C1"/>
    </sheetView>
  </sheetViews>
  <sheetFormatPr defaultRowHeight="14.25"/>
  <cols>
    <col min="1" max="2" width="9.140625" style="159"/>
    <col min="3" max="3" width="27.28515625" style="159" customWidth="1"/>
    <col min="4" max="11" width="9.140625" style="159"/>
    <col min="12" max="12" width="10" style="159" bestFit="1" customWidth="1"/>
    <col min="13" max="13" width="9.140625" style="159"/>
    <col min="14" max="14" width="10.140625" style="159" bestFit="1" customWidth="1"/>
    <col min="15" max="16384" width="9.140625" style="159"/>
  </cols>
  <sheetData>
    <row r="1" spans="1:14">
      <c r="B1" s="160"/>
      <c r="C1" s="222" t="s">
        <v>164</v>
      </c>
      <c r="D1" s="162"/>
      <c r="E1" s="162"/>
      <c r="F1" s="162"/>
      <c r="I1" s="163"/>
      <c r="K1" s="163" t="s">
        <v>0</v>
      </c>
    </row>
    <row r="2" spans="1:14">
      <c r="B2" s="160"/>
      <c r="C2" s="161"/>
      <c r="D2" s="162"/>
      <c r="E2" s="162"/>
      <c r="F2" s="162"/>
      <c r="G2" s="163"/>
      <c r="H2" s="163"/>
      <c r="I2" s="163"/>
    </row>
    <row r="3" spans="1:14" ht="36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158"/>
    </row>
    <row r="4" spans="1:14" ht="15">
      <c r="A4" s="113"/>
      <c r="B4" s="22" t="s">
        <v>150</v>
      </c>
      <c r="C4" s="113"/>
      <c r="D4" s="113"/>
      <c r="E4" s="113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>
      <c r="A5" s="109"/>
      <c r="B5" s="164" t="s">
        <v>121</v>
      </c>
      <c r="C5" s="113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63">
      <c r="A6" s="165" t="s">
        <v>34</v>
      </c>
      <c r="B6" s="165" t="s">
        <v>1</v>
      </c>
      <c r="C6" s="165" t="s">
        <v>2</v>
      </c>
      <c r="D6" s="165" t="s">
        <v>3</v>
      </c>
      <c r="E6" s="165" t="s">
        <v>4</v>
      </c>
      <c r="F6" s="165" t="s">
        <v>5</v>
      </c>
      <c r="G6" s="165" t="s">
        <v>6</v>
      </c>
      <c r="H6" s="165" t="s">
        <v>7</v>
      </c>
      <c r="I6" s="165" t="s">
        <v>33</v>
      </c>
      <c r="J6" s="165" t="s">
        <v>35</v>
      </c>
      <c r="K6" s="165" t="s">
        <v>8</v>
      </c>
      <c r="L6" s="165" t="s">
        <v>36</v>
      </c>
      <c r="M6" s="165" t="s">
        <v>37</v>
      </c>
      <c r="N6" s="165" t="s">
        <v>38</v>
      </c>
    </row>
    <row r="7" spans="1:14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66">
        <v>12</v>
      </c>
      <c r="M7" s="166">
        <v>13</v>
      </c>
      <c r="N7" s="166">
        <v>14</v>
      </c>
    </row>
    <row r="8" spans="1:14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ht="89.25">
      <c r="A9" s="26">
        <v>1</v>
      </c>
      <c r="B9" s="24"/>
      <c r="C9" s="24" t="s">
        <v>128</v>
      </c>
      <c r="D9" s="26" t="s">
        <v>129</v>
      </c>
      <c r="E9" s="25" t="s">
        <v>22</v>
      </c>
      <c r="F9" s="25" t="s">
        <v>23</v>
      </c>
      <c r="G9" s="26">
        <v>10</v>
      </c>
      <c r="H9" s="26" t="s">
        <v>14</v>
      </c>
      <c r="I9" s="27"/>
      <c r="J9" s="180">
        <v>0.08</v>
      </c>
      <c r="K9" s="27">
        <f t="shared" ref="K9:K10" si="0">I9+(I9*J9)</f>
        <v>0</v>
      </c>
      <c r="L9" s="27">
        <f>I9*G9</f>
        <v>0</v>
      </c>
      <c r="M9" s="27">
        <f t="shared" ref="M9:M10" si="1">N9-L9</f>
        <v>0</v>
      </c>
      <c r="N9" s="27">
        <f>K9*G9</f>
        <v>0</v>
      </c>
    </row>
    <row r="10" spans="1:14" ht="89.25">
      <c r="A10" s="26">
        <v>2</v>
      </c>
      <c r="B10" s="24"/>
      <c r="C10" s="24" t="s">
        <v>128</v>
      </c>
      <c r="D10" s="26" t="s">
        <v>130</v>
      </c>
      <c r="E10" s="25" t="s">
        <v>22</v>
      </c>
      <c r="F10" s="25" t="s">
        <v>23</v>
      </c>
      <c r="G10" s="26">
        <v>10</v>
      </c>
      <c r="H10" s="26" t="s">
        <v>14</v>
      </c>
      <c r="I10" s="27"/>
      <c r="J10" s="180">
        <v>0.08</v>
      </c>
      <c r="K10" s="27">
        <f t="shared" si="0"/>
        <v>0</v>
      </c>
      <c r="L10" s="27">
        <f>I10*G10</f>
        <v>0</v>
      </c>
      <c r="M10" s="27">
        <f t="shared" si="1"/>
        <v>0</v>
      </c>
      <c r="N10" s="27">
        <f>K10*G10</f>
        <v>0</v>
      </c>
    </row>
    <row r="11" spans="1:14">
      <c r="A11" s="218" t="s">
        <v>74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172">
        <f>SUM(L9:L10)</f>
        <v>0</v>
      </c>
      <c r="M11" s="173" t="s">
        <v>74</v>
      </c>
      <c r="N11" s="172">
        <f>SUM(N9:N10)</f>
        <v>0</v>
      </c>
    </row>
    <row r="12" spans="1:14" s="109" customFormat="1" ht="15.75" customHeight="1"/>
    <row r="13" spans="1:14">
      <c r="A13" s="174"/>
      <c r="B13" s="175"/>
      <c r="C13" s="176"/>
      <c r="D13" s="161"/>
      <c r="E13" s="161"/>
      <c r="F13" s="181"/>
      <c r="G13" s="177"/>
      <c r="H13" s="177"/>
      <c r="I13" s="177"/>
      <c r="J13" s="177"/>
      <c r="K13" s="177"/>
      <c r="L13" s="174"/>
      <c r="M13" s="174"/>
      <c r="N13" s="174"/>
    </row>
    <row r="14" spans="1:14">
      <c r="A14" s="174"/>
      <c r="B14" s="178" t="s">
        <v>18</v>
      </c>
      <c r="C14" s="176"/>
      <c r="D14" s="161"/>
      <c r="E14" s="161"/>
      <c r="F14" s="181"/>
      <c r="G14" s="179"/>
      <c r="H14" s="179"/>
      <c r="I14" s="179" t="s">
        <v>19</v>
      </c>
      <c r="J14" s="179"/>
      <c r="K14" s="177"/>
      <c r="L14" s="174"/>
      <c r="M14" s="174"/>
      <c r="N14" s="174"/>
    </row>
    <row r="15" spans="1:14">
      <c r="A15" s="174"/>
      <c r="B15" s="160"/>
      <c r="C15" s="161"/>
      <c r="D15" s="162"/>
      <c r="E15" s="162"/>
      <c r="F15" s="162"/>
      <c r="G15" s="162"/>
      <c r="H15" s="162"/>
      <c r="I15" s="162" t="s">
        <v>20</v>
      </c>
      <c r="J15" s="182"/>
      <c r="K15" s="163"/>
      <c r="L15" s="174"/>
      <c r="M15" s="174"/>
      <c r="N15" s="174"/>
    </row>
  </sheetData>
  <mergeCells count="2">
    <mergeCell ref="A11:K11"/>
    <mergeCell ref="A3:M3"/>
  </mergeCells>
  <pageMargins left="0.7" right="0.7" top="0.75" bottom="0.75" header="0.3" footer="0.3"/>
  <pageSetup paperSize="9" scale="88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4"/>
  <sheetViews>
    <sheetView workbookViewId="0">
      <selection activeCell="E2" sqref="E2"/>
    </sheetView>
  </sheetViews>
  <sheetFormatPr defaultRowHeight="14.25"/>
  <cols>
    <col min="1" max="2" width="9.140625" style="159"/>
    <col min="3" max="3" width="22.28515625" style="159" customWidth="1"/>
    <col min="4" max="8" width="9.140625" style="159"/>
    <col min="9" max="9" width="25.5703125" style="159" bestFit="1" customWidth="1"/>
    <col min="10" max="10" width="9.140625" style="159"/>
    <col min="11" max="11" width="10" style="159" bestFit="1" customWidth="1"/>
    <col min="12" max="14" width="12.5703125" style="159" bestFit="1" customWidth="1"/>
    <col min="15" max="16384" width="9.140625" style="159"/>
  </cols>
  <sheetData>
    <row r="1" spans="1:14" s="109" customFormat="1" ht="15.75" customHeight="1">
      <c r="A1" s="159"/>
      <c r="B1" s="160"/>
      <c r="C1" s="222" t="s">
        <v>164</v>
      </c>
      <c r="D1" s="162"/>
      <c r="E1" s="162"/>
      <c r="F1" s="162"/>
      <c r="G1" s="159"/>
      <c r="H1" s="163"/>
      <c r="I1" s="159"/>
      <c r="J1" s="163" t="s">
        <v>0</v>
      </c>
      <c r="K1" s="159"/>
      <c r="L1" s="159"/>
      <c r="M1" s="159"/>
    </row>
    <row r="2" spans="1:14" s="109" customFormat="1" ht="15.75" customHeight="1">
      <c r="A2" s="159"/>
      <c r="B2" s="160"/>
      <c r="C2" s="161"/>
      <c r="D2" s="162"/>
      <c r="E2" s="162"/>
      <c r="F2" s="162"/>
      <c r="G2" s="163"/>
      <c r="H2" s="163"/>
      <c r="I2" s="159"/>
      <c r="J2" s="159"/>
      <c r="K2" s="159"/>
      <c r="L2" s="159"/>
      <c r="M2" s="159"/>
    </row>
    <row r="3" spans="1:14" s="109" customFormat="1" ht="39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 s="109" customFormat="1" ht="15.75" customHeight="1">
      <c r="A4" s="113"/>
      <c r="B4" s="22" t="s">
        <v>151</v>
      </c>
      <c r="C4" s="113"/>
      <c r="D4" s="113"/>
      <c r="E4" s="113"/>
    </row>
    <row r="5" spans="1:14" s="109" customFormat="1" ht="15.75" customHeight="1">
      <c r="B5" s="164" t="s">
        <v>104</v>
      </c>
      <c r="C5" s="113"/>
    </row>
    <row r="6" spans="1:14" ht="63">
      <c r="A6" s="165" t="s">
        <v>34</v>
      </c>
      <c r="B6" s="165" t="s">
        <v>1</v>
      </c>
      <c r="C6" s="165" t="s">
        <v>2</v>
      </c>
      <c r="D6" s="165" t="s">
        <v>3</v>
      </c>
      <c r="E6" s="165" t="s">
        <v>4</v>
      </c>
      <c r="F6" s="165" t="s">
        <v>5</v>
      </c>
      <c r="G6" s="165" t="s">
        <v>6</v>
      </c>
      <c r="H6" s="165" t="s">
        <v>7</v>
      </c>
      <c r="I6" s="165" t="s">
        <v>33</v>
      </c>
      <c r="J6" s="165" t="s">
        <v>35</v>
      </c>
      <c r="K6" s="165" t="s">
        <v>8</v>
      </c>
      <c r="L6" s="165" t="s">
        <v>36</v>
      </c>
      <c r="M6" s="165" t="s">
        <v>37</v>
      </c>
      <c r="N6" s="165" t="s">
        <v>38</v>
      </c>
    </row>
    <row r="7" spans="1:14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66">
        <v>12</v>
      </c>
      <c r="M7" s="166">
        <v>13</v>
      </c>
      <c r="N7" s="166">
        <v>14</v>
      </c>
    </row>
    <row r="8" spans="1:14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ht="72" customHeight="1">
      <c r="A9" s="26" t="s">
        <v>9</v>
      </c>
      <c r="B9" s="26"/>
      <c r="C9" s="24" t="s">
        <v>131</v>
      </c>
      <c r="D9" s="168" t="s">
        <v>120</v>
      </c>
      <c r="E9" s="25" t="s">
        <v>107</v>
      </c>
      <c r="F9" s="26" t="s">
        <v>108</v>
      </c>
      <c r="G9" s="26">
        <v>200</v>
      </c>
      <c r="H9" s="25" t="s">
        <v>109</v>
      </c>
      <c r="I9" s="27"/>
      <c r="J9" s="180">
        <v>0.08</v>
      </c>
      <c r="K9" s="27">
        <f>I9*1.08</f>
        <v>0</v>
      </c>
      <c r="L9" s="27">
        <f>I9*G9</f>
        <v>0</v>
      </c>
      <c r="M9" s="27">
        <f t="shared" ref="M9" si="0">N9-L9</f>
        <v>0</v>
      </c>
      <c r="N9" s="27">
        <f>K9*G9</f>
        <v>0</v>
      </c>
    </row>
    <row r="10" spans="1:14">
      <c r="A10" s="218" t="s">
        <v>74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172">
        <f>SUM(L9:L9)</f>
        <v>0</v>
      </c>
      <c r="M10" s="173" t="s">
        <v>74</v>
      </c>
      <c r="N10" s="172">
        <f>SUM(N8:N9)</f>
        <v>0</v>
      </c>
    </row>
    <row r="11" spans="1:14" s="109" customFormat="1" ht="15.75" customHeight="1"/>
    <row r="12" spans="1:14">
      <c r="A12" s="174"/>
      <c r="B12" s="175"/>
      <c r="C12" s="176"/>
      <c r="D12" s="161"/>
      <c r="E12" s="161"/>
      <c r="F12" s="181"/>
      <c r="G12" s="177"/>
      <c r="H12" s="177"/>
      <c r="I12" s="177"/>
      <c r="J12" s="177"/>
      <c r="K12" s="177"/>
      <c r="L12" s="174"/>
      <c r="M12" s="174"/>
      <c r="N12" s="174"/>
    </row>
    <row r="13" spans="1:14">
      <c r="A13" s="174"/>
      <c r="B13" s="178" t="s">
        <v>18</v>
      </c>
      <c r="C13" s="176"/>
      <c r="D13" s="161"/>
      <c r="E13" s="161"/>
      <c r="F13" s="181"/>
      <c r="G13" s="179"/>
      <c r="H13" s="179"/>
      <c r="I13" s="179" t="s">
        <v>19</v>
      </c>
      <c r="J13" s="179"/>
      <c r="K13" s="177"/>
      <c r="L13" s="174"/>
      <c r="M13" s="174"/>
      <c r="N13" s="174"/>
    </row>
    <row r="14" spans="1:14">
      <c r="A14" s="174"/>
      <c r="B14" s="160"/>
      <c r="C14" s="161"/>
      <c r="D14" s="162"/>
      <c r="E14" s="162"/>
      <c r="F14" s="162"/>
      <c r="G14" s="162"/>
      <c r="H14" s="162"/>
      <c r="I14" s="162" t="s">
        <v>20</v>
      </c>
      <c r="J14" s="182"/>
      <c r="K14" s="163"/>
      <c r="L14" s="174"/>
      <c r="M14" s="174"/>
      <c r="N14" s="174"/>
    </row>
  </sheetData>
  <mergeCells count="2">
    <mergeCell ref="A3:M3"/>
    <mergeCell ref="A10:K10"/>
  </mergeCells>
  <pageMargins left="0.7" right="0.7" top="0.75" bottom="0.75" header="0.3" footer="0.3"/>
  <pageSetup paperSize="9" scale="77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16"/>
  <sheetViews>
    <sheetView workbookViewId="0">
      <selection activeCell="B1" sqref="B1"/>
    </sheetView>
  </sheetViews>
  <sheetFormatPr defaultRowHeight="12.75"/>
  <cols>
    <col min="1" max="1" width="3.7109375" style="187" bestFit="1" customWidth="1"/>
    <col min="2" max="2" width="24.140625" style="187" customWidth="1"/>
    <col min="3" max="3" width="41.28515625" style="187" customWidth="1"/>
    <col min="4" max="4" width="19.85546875" style="187" customWidth="1"/>
    <col min="5" max="5" width="12.7109375" style="187" customWidth="1"/>
    <col min="6" max="6" width="18.42578125" style="187" customWidth="1"/>
    <col min="7" max="7" width="16.5703125" style="187" customWidth="1"/>
    <col min="8" max="8" width="9.140625" style="187"/>
    <col min="9" max="9" width="10" style="187" bestFit="1" customWidth="1"/>
    <col min="10" max="10" width="9.140625" style="187"/>
    <col min="11" max="11" width="10" style="187" bestFit="1" customWidth="1"/>
    <col min="12" max="16384" width="9.140625" style="187"/>
  </cols>
  <sheetData>
    <row r="1" spans="1:14" s="23" customFormat="1">
      <c r="B1" s="160" t="s">
        <v>164</v>
      </c>
      <c r="C1" s="29"/>
      <c r="D1" s="33"/>
      <c r="E1" s="33"/>
      <c r="F1" s="34"/>
      <c r="G1" s="31" t="s">
        <v>0</v>
      </c>
    </row>
    <row r="2" spans="1:14" s="23" customFormat="1">
      <c r="B2" s="46"/>
      <c r="C2" s="29"/>
      <c r="D2" s="33"/>
      <c r="E2" s="33"/>
      <c r="F2" s="34"/>
    </row>
    <row r="3" spans="1:14" s="23" customFormat="1" ht="58.5" customHeight="1">
      <c r="A3" s="184"/>
      <c r="B3" s="207" t="s">
        <v>132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s="23" customFormat="1">
      <c r="A4" s="157"/>
      <c r="B4" s="185"/>
      <c r="C4" s="185"/>
      <c r="D4" s="185"/>
      <c r="E4" s="185"/>
      <c r="F4" s="185"/>
      <c r="G4" s="185"/>
      <c r="H4" s="157"/>
      <c r="I4" s="157"/>
    </row>
    <row r="5" spans="1:14">
      <c r="A5" s="34"/>
      <c r="B5" s="186" t="s">
        <v>145</v>
      </c>
      <c r="C5" s="34"/>
      <c r="D5" s="34"/>
      <c r="E5" s="34"/>
      <c r="F5" s="34"/>
    </row>
    <row r="6" spans="1:14">
      <c r="B6" s="188" t="s">
        <v>133</v>
      </c>
      <c r="C6" s="34"/>
    </row>
    <row r="7" spans="1:14">
      <c r="B7" s="188"/>
      <c r="C7" s="34"/>
    </row>
    <row r="8" spans="1:14" ht="63">
      <c r="A8" s="39" t="s">
        <v>34</v>
      </c>
      <c r="B8" s="39" t="s">
        <v>1</v>
      </c>
      <c r="C8" s="39" t="s">
        <v>134</v>
      </c>
      <c r="D8" s="39" t="s">
        <v>135</v>
      </c>
      <c r="E8" s="39" t="s">
        <v>136</v>
      </c>
      <c r="F8" s="189" t="s">
        <v>33</v>
      </c>
      <c r="G8" s="189" t="s">
        <v>35</v>
      </c>
      <c r="H8" s="189" t="s">
        <v>8</v>
      </c>
      <c r="I8" s="189" t="s">
        <v>162</v>
      </c>
      <c r="J8" s="189" t="s">
        <v>37</v>
      </c>
      <c r="K8" s="189" t="s">
        <v>163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190">
        <v>8</v>
      </c>
      <c r="I9" s="190">
        <v>9</v>
      </c>
      <c r="J9" s="190">
        <v>10</v>
      </c>
      <c r="K9" s="190">
        <v>11</v>
      </c>
    </row>
    <row r="10" spans="1:14">
      <c r="A10" s="219"/>
      <c r="B10" s="220"/>
      <c r="C10" s="220"/>
      <c r="D10" s="220"/>
      <c r="E10" s="220"/>
      <c r="F10" s="220"/>
      <c r="G10" s="220"/>
      <c r="H10" s="220"/>
      <c r="I10" s="220"/>
      <c r="J10" s="220"/>
      <c r="K10" s="221"/>
    </row>
    <row r="11" spans="1:14" s="194" customFormat="1" ht="36.75" customHeight="1">
      <c r="A11" s="26" t="s">
        <v>9</v>
      </c>
      <c r="B11" s="26"/>
      <c r="C11" s="191" t="s">
        <v>137</v>
      </c>
      <c r="D11" s="26" t="s">
        <v>147</v>
      </c>
      <c r="E11" s="26">
        <v>80</v>
      </c>
      <c r="F11" s="192"/>
      <c r="G11" s="180">
        <v>0.23</v>
      </c>
      <c r="H11" s="193">
        <f>F11*1.23</f>
        <v>0</v>
      </c>
      <c r="I11" s="27">
        <f>F11*E11</f>
        <v>0</v>
      </c>
      <c r="J11" s="27">
        <f>K11-I11</f>
        <v>0</v>
      </c>
      <c r="K11" s="27">
        <f>H11*E11</f>
        <v>0</v>
      </c>
    </row>
    <row r="12" spans="1:14" ht="12.75" customHeight="1">
      <c r="A12" s="208" t="s">
        <v>17</v>
      </c>
      <c r="B12" s="209"/>
      <c r="C12" s="209"/>
      <c r="D12" s="209"/>
      <c r="E12" s="209"/>
      <c r="F12" s="209"/>
      <c r="G12" s="209"/>
      <c r="H12" s="210"/>
      <c r="I12" s="195">
        <f>SUM(I11)</f>
        <v>0</v>
      </c>
      <c r="J12" s="196" t="s">
        <v>17</v>
      </c>
      <c r="K12" s="195">
        <f>SUM(K11)</f>
        <v>0</v>
      </c>
    </row>
    <row r="13" spans="1:14">
      <c r="A13" s="45"/>
      <c r="B13" s="197"/>
      <c r="C13" s="197"/>
      <c r="D13" s="197"/>
      <c r="E13" s="197"/>
      <c r="F13" s="45"/>
      <c r="G13" s="45"/>
    </row>
    <row r="14" spans="1:14">
      <c r="A14" s="45"/>
      <c r="B14" s="41"/>
      <c r="C14" s="42"/>
      <c r="D14" s="198"/>
      <c r="E14" s="44"/>
      <c r="F14" s="44"/>
      <c r="G14" s="45"/>
    </row>
    <row r="15" spans="1:14">
      <c r="A15" s="45"/>
      <c r="B15" s="46" t="s">
        <v>18</v>
      </c>
      <c r="C15" s="42"/>
      <c r="D15" s="198"/>
      <c r="E15" s="47"/>
      <c r="F15" s="32" t="s">
        <v>19</v>
      </c>
      <c r="G15" s="45"/>
    </row>
    <row r="16" spans="1:14">
      <c r="A16" s="45"/>
      <c r="B16" s="30"/>
      <c r="C16" s="29"/>
      <c r="D16" s="33"/>
      <c r="E16" s="33"/>
      <c r="F16" s="32" t="s">
        <v>20</v>
      </c>
      <c r="G16" s="45"/>
    </row>
  </sheetData>
  <mergeCells count="3">
    <mergeCell ref="A10:K10"/>
    <mergeCell ref="A12:H12"/>
    <mergeCell ref="B3:N3"/>
  </mergeCells>
  <pageMargins left="0.7" right="0.7" top="0.75" bottom="0.75" header="0.3" footer="0.3"/>
  <pageSetup paperSize="9" scale="6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20"/>
  <sheetViews>
    <sheetView workbookViewId="0">
      <selection activeCell="C1" sqref="C1"/>
    </sheetView>
  </sheetViews>
  <sheetFormatPr defaultRowHeight="15"/>
  <cols>
    <col min="3" max="3" width="13.28515625" bestFit="1" customWidth="1"/>
    <col min="4" max="4" width="10.140625" bestFit="1" customWidth="1"/>
    <col min="5" max="5" width="10.28515625" bestFit="1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 s="109" customFormat="1">
      <c r="B1" s="110" t="s">
        <v>164</v>
      </c>
      <c r="C1" s="111"/>
      <c r="D1" s="111"/>
      <c r="E1" s="112"/>
      <c r="F1" s="112"/>
      <c r="G1" s="112"/>
      <c r="H1" s="112"/>
      <c r="J1" s="113"/>
      <c r="L1" s="113" t="s">
        <v>0</v>
      </c>
    </row>
    <row r="2" spans="1:13" s="109" customFormat="1">
      <c r="B2" s="110"/>
      <c r="C2" s="111"/>
      <c r="D2" s="111"/>
      <c r="E2" s="112"/>
      <c r="F2" s="112"/>
      <c r="G2" s="112"/>
      <c r="H2" s="112"/>
      <c r="I2" s="113"/>
      <c r="J2" s="113"/>
    </row>
    <row r="3" spans="1:13" s="109" customFormat="1" ht="54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s="109" customForma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s="109" customFormat="1">
      <c r="A5" s="113"/>
      <c r="B5" s="22" t="s">
        <v>152</v>
      </c>
      <c r="C5" s="113"/>
      <c r="D5" s="113"/>
      <c r="E5" s="113"/>
      <c r="F5" s="113"/>
      <c r="G5" s="113"/>
      <c r="H5" s="113"/>
      <c r="I5" s="113"/>
      <c r="J5" s="113"/>
    </row>
    <row r="6" spans="1:13" s="109" customFormat="1">
      <c r="B6" s="22" t="s">
        <v>63</v>
      </c>
      <c r="C6" s="113"/>
      <c r="D6" s="113"/>
    </row>
    <row r="7" spans="1:13" s="109" customFormat="1">
      <c r="B7" s="115"/>
      <c r="C7" s="113"/>
      <c r="D7" s="113"/>
    </row>
    <row r="8" spans="1:13" s="109" customFormat="1" ht="63">
      <c r="A8" s="116" t="s">
        <v>34</v>
      </c>
      <c r="B8" s="116" t="s">
        <v>1</v>
      </c>
      <c r="C8" s="116" t="s">
        <v>2</v>
      </c>
      <c r="D8" s="116" t="s">
        <v>59</v>
      </c>
      <c r="E8" s="116" t="s">
        <v>4</v>
      </c>
      <c r="F8" s="116" t="s">
        <v>7</v>
      </c>
      <c r="G8" s="116" t="s">
        <v>6</v>
      </c>
      <c r="H8" s="116" t="s">
        <v>33</v>
      </c>
      <c r="I8" s="116" t="s">
        <v>35</v>
      </c>
      <c r="J8" s="116" t="s">
        <v>8</v>
      </c>
      <c r="K8" s="116" t="s">
        <v>72</v>
      </c>
      <c r="L8" s="116" t="s">
        <v>37</v>
      </c>
      <c r="M8" s="116" t="s">
        <v>161</v>
      </c>
    </row>
    <row r="9" spans="1:13" s="109" customFormat="1">
      <c r="A9" s="117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  <c r="I9" s="117">
        <v>9</v>
      </c>
      <c r="J9" s="117">
        <v>10</v>
      </c>
      <c r="K9" s="117">
        <v>11</v>
      </c>
      <c r="L9" s="117">
        <v>12</v>
      </c>
      <c r="M9" s="117">
        <v>13</v>
      </c>
    </row>
    <row r="10" spans="1:13" s="109" customForma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s="109" customFormat="1" ht="33">
      <c r="A11" s="154">
        <v>1</v>
      </c>
      <c r="B11" s="154"/>
      <c r="C11" s="199" t="s">
        <v>153</v>
      </c>
      <c r="D11" s="199" t="s">
        <v>154</v>
      </c>
      <c r="E11" s="200" t="s">
        <v>157</v>
      </c>
      <c r="F11" s="154" t="s">
        <v>158</v>
      </c>
      <c r="G11" s="199">
        <v>80</v>
      </c>
      <c r="H11" s="202"/>
      <c r="I11" s="152">
        <v>0.08</v>
      </c>
      <c r="J11" s="153">
        <f>H11+(H11*I11)</f>
        <v>0</v>
      </c>
      <c r="K11" s="137">
        <f>H11*G11</f>
        <v>0</v>
      </c>
      <c r="L11" s="137">
        <f>M11-K11</f>
        <v>0</v>
      </c>
      <c r="M11" s="137">
        <f>J11*G11</f>
        <v>0</v>
      </c>
    </row>
    <row r="12" spans="1:13" s="109" customFormat="1" ht="33">
      <c r="A12" s="154">
        <v>2</v>
      </c>
      <c r="B12" s="154"/>
      <c r="C12" s="199" t="s">
        <v>153</v>
      </c>
      <c r="D12" s="199" t="s">
        <v>154</v>
      </c>
      <c r="E12" s="200" t="s">
        <v>157</v>
      </c>
      <c r="F12" s="154" t="s">
        <v>159</v>
      </c>
      <c r="G12" s="199">
        <v>5</v>
      </c>
      <c r="H12" s="202"/>
      <c r="I12" s="152">
        <v>0.08</v>
      </c>
      <c r="J12" s="153">
        <f t="shared" ref="J12:J13" si="0">H12+(H12*I12)</f>
        <v>0</v>
      </c>
      <c r="K12" s="137">
        <f t="shared" ref="K12:K13" si="1">H12*G12</f>
        <v>0</v>
      </c>
      <c r="L12" s="137">
        <f t="shared" ref="L12:L13" si="2">M12-K12</f>
        <v>0</v>
      </c>
      <c r="M12" s="137">
        <f>J12*G12</f>
        <v>0</v>
      </c>
    </row>
    <row r="13" spans="1:13" s="109" customFormat="1" ht="33">
      <c r="A13" s="154">
        <v>3</v>
      </c>
      <c r="B13" s="154"/>
      <c r="C13" s="199" t="s">
        <v>153</v>
      </c>
      <c r="D13" s="199" t="s">
        <v>155</v>
      </c>
      <c r="E13" s="200" t="s">
        <v>157</v>
      </c>
      <c r="F13" s="154" t="s">
        <v>160</v>
      </c>
      <c r="G13" s="199">
        <v>5</v>
      </c>
      <c r="H13" s="202"/>
      <c r="I13" s="152">
        <v>0.08</v>
      </c>
      <c r="J13" s="153">
        <f t="shared" si="0"/>
        <v>0</v>
      </c>
      <c r="K13" s="137">
        <f t="shared" si="1"/>
        <v>0</v>
      </c>
      <c r="L13" s="137">
        <f t="shared" si="2"/>
        <v>0</v>
      </c>
      <c r="M13" s="137">
        <f>J13*G13</f>
        <v>0</v>
      </c>
    </row>
    <row r="14" spans="1:13" s="138" customFormat="1" ht="33.75" customHeight="1">
      <c r="A14" s="150">
        <v>4</v>
      </c>
      <c r="B14" s="130"/>
      <c r="C14" s="155" t="s">
        <v>153</v>
      </c>
      <c r="D14" s="131" t="s">
        <v>156</v>
      </c>
      <c r="E14" s="201" t="s">
        <v>157</v>
      </c>
      <c r="F14" s="155" t="s">
        <v>160</v>
      </c>
      <c r="G14" s="130">
        <v>5</v>
      </c>
      <c r="H14" s="137"/>
      <c r="I14" s="152">
        <v>0.08</v>
      </c>
      <c r="J14" s="153">
        <f>H14+(H14*I14)</f>
        <v>0</v>
      </c>
      <c r="K14" s="137">
        <f>H14*G14</f>
        <v>0</v>
      </c>
      <c r="L14" s="137">
        <f>M14-K14</f>
        <v>0</v>
      </c>
      <c r="M14" s="137">
        <f>J14*G14</f>
        <v>0</v>
      </c>
    </row>
    <row r="15" spans="1:13" s="109" customFormat="1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128">
        <f>SUM(K11:K14)</f>
        <v>0</v>
      </c>
      <c r="L15" s="119" t="s">
        <v>74</v>
      </c>
      <c r="M15" s="128">
        <f>SUM(M11:M14)</f>
        <v>0</v>
      </c>
    </row>
    <row r="16" spans="1:13" s="109" customFormat="1">
      <c r="A16" s="120"/>
      <c r="B16" s="121"/>
      <c r="C16" s="121"/>
      <c r="D16" s="121"/>
      <c r="E16" s="121"/>
      <c r="F16" s="121"/>
      <c r="G16" s="121"/>
      <c r="H16" s="120"/>
      <c r="I16" s="122"/>
      <c r="J16" s="120"/>
      <c r="K16" s="120"/>
      <c r="L16" s="120"/>
      <c r="M16" s="120"/>
    </row>
    <row r="17" spans="1:13" s="109" customFormat="1">
      <c r="A17" s="120"/>
      <c r="B17" s="123"/>
      <c r="C17" s="124"/>
      <c r="D17" s="124"/>
      <c r="E17" s="111"/>
      <c r="F17" s="107"/>
      <c r="G17" s="125"/>
      <c r="H17" s="125"/>
      <c r="I17" s="125"/>
      <c r="J17" s="125"/>
      <c r="K17" s="120"/>
      <c r="L17" s="120"/>
      <c r="M17" s="120"/>
    </row>
    <row r="18" spans="1:13" s="109" customFormat="1">
      <c r="A18" s="120"/>
      <c r="B18" s="126" t="s">
        <v>18</v>
      </c>
      <c r="C18" s="124"/>
      <c r="D18" s="124"/>
      <c r="E18" s="111"/>
      <c r="F18" s="107"/>
      <c r="G18" s="127"/>
      <c r="H18" s="127" t="s">
        <v>19</v>
      </c>
      <c r="I18" s="127"/>
      <c r="J18" s="125"/>
      <c r="K18" s="120"/>
      <c r="L18" s="120"/>
      <c r="M18" s="120"/>
    </row>
    <row r="19" spans="1:13" s="109" customFormat="1">
      <c r="A19" s="120"/>
      <c r="B19" s="110"/>
      <c r="C19" s="111"/>
      <c r="D19" s="111"/>
      <c r="E19" s="112"/>
      <c r="F19" s="112"/>
      <c r="G19" s="112"/>
      <c r="H19" s="112" t="s">
        <v>20</v>
      </c>
      <c r="I19" s="108"/>
      <c r="J19" s="113"/>
      <c r="K19" s="120"/>
      <c r="L19" s="120"/>
      <c r="M19" s="120"/>
    </row>
    <row r="20" spans="1:13" s="109" customFormat="1"/>
  </sheetData>
  <mergeCells count="2">
    <mergeCell ref="A3:M3"/>
    <mergeCell ref="A15:J15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67.2851562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3"/>
      <c r="B1" s="225" t="s">
        <v>164</v>
      </c>
      <c r="C1" s="36"/>
      <c r="D1" s="36"/>
      <c r="E1" s="36"/>
      <c r="F1" s="36"/>
      <c r="G1" s="36"/>
      <c r="H1" s="36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63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>
      <c r="A5" s="37"/>
      <c r="B5" s="22" t="s">
        <v>42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63.75">
      <c r="A10" s="26" t="s">
        <v>9</v>
      </c>
      <c r="B10" s="28"/>
      <c r="C10" s="24" t="s">
        <v>51</v>
      </c>
      <c r="D10" s="25" t="s">
        <v>53</v>
      </c>
      <c r="E10" s="25" t="s">
        <v>22</v>
      </c>
      <c r="F10" s="25" t="s">
        <v>23</v>
      </c>
      <c r="G10" s="26">
        <v>120</v>
      </c>
      <c r="H10" s="26" t="s">
        <v>14</v>
      </c>
      <c r="I10" s="66"/>
      <c r="J10" s="57">
        <v>0.08</v>
      </c>
      <c r="K10" s="27">
        <f>I10*1.08</f>
        <v>0</v>
      </c>
      <c r="L10" s="58">
        <f>I10*G10</f>
        <v>0</v>
      </c>
      <c r="M10" s="58">
        <f>N10-L10</f>
        <v>0</v>
      </c>
      <c r="N10" s="58">
        <f>K10*G10</f>
        <v>0</v>
      </c>
    </row>
    <row r="11" spans="1:14" s="65" customFormat="1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6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78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3"/>
      <c r="B1" s="225" t="s">
        <v>164</v>
      </c>
      <c r="C1" s="36"/>
      <c r="D1" s="36"/>
      <c r="E1" s="36"/>
      <c r="F1" s="36"/>
      <c r="G1" s="36"/>
      <c r="H1" s="36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67.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>
      <c r="A5" s="37"/>
      <c r="B5" s="22" t="s">
        <v>43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51">
      <c r="A10" s="26" t="s">
        <v>9</v>
      </c>
      <c r="B10" s="28"/>
      <c r="C10" s="24" t="s">
        <v>25</v>
      </c>
      <c r="D10" s="25" t="s">
        <v>52</v>
      </c>
      <c r="E10" s="25" t="s">
        <v>22</v>
      </c>
      <c r="F10" s="25" t="s">
        <v>23</v>
      </c>
      <c r="G10" s="26">
        <v>312</v>
      </c>
      <c r="H10" s="26" t="s">
        <v>14</v>
      </c>
      <c r="I10" s="66"/>
      <c r="J10" s="57">
        <v>0.08</v>
      </c>
      <c r="K10" s="27">
        <f>I10*1.08</f>
        <v>0</v>
      </c>
      <c r="L10" s="58">
        <f>I10*G10</f>
        <v>0</v>
      </c>
      <c r="M10" s="58">
        <f>N10-L10</f>
        <v>0</v>
      </c>
      <c r="N10" s="58">
        <f>K10*G10</f>
        <v>0</v>
      </c>
    </row>
    <row r="11" spans="1:14" s="65" customFormat="1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6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68.710937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3"/>
      <c r="B1" s="225" t="s">
        <v>164</v>
      </c>
      <c r="C1" s="36"/>
      <c r="D1" s="36"/>
      <c r="E1" s="36"/>
      <c r="F1" s="36"/>
      <c r="G1" s="36"/>
      <c r="H1" s="36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85.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>
      <c r="A5" s="37"/>
      <c r="B5" s="22" t="s">
        <v>44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63.75">
      <c r="A10" s="26" t="s">
        <v>9</v>
      </c>
      <c r="B10" s="28"/>
      <c r="C10" s="24" t="s">
        <v>54</v>
      </c>
      <c r="D10" s="25" t="s">
        <v>39</v>
      </c>
      <c r="E10" s="25" t="s">
        <v>22</v>
      </c>
      <c r="F10" s="25" t="s">
        <v>23</v>
      </c>
      <c r="G10" s="26">
        <v>120</v>
      </c>
      <c r="H10" s="26" t="s">
        <v>14</v>
      </c>
      <c r="I10" s="66"/>
      <c r="J10" s="57">
        <v>0.08</v>
      </c>
      <c r="K10" s="27">
        <f>I10*1.08</f>
        <v>0</v>
      </c>
      <c r="L10" s="58">
        <f>I10*G10</f>
        <v>0</v>
      </c>
      <c r="M10" s="58">
        <f>N10-L10</f>
        <v>0</v>
      </c>
      <c r="N10" s="58">
        <f>K10*G10</f>
        <v>0</v>
      </c>
    </row>
    <row r="11" spans="1:14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6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48.14062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3"/>
      <c r="B1" s="225" t="s">
        <v>164</v>
      </c>
      <c r="C1" s="50"/>
      <c r="D1" s="50"/>
      <c r="E1" s="50"/>
      <c r="F1" s="50"/>
      <c r="G1" s="50"/>
      <c r="H1" s="50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36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4">
      <c r="A5" s="37"/>
      <c r="B5" s="22" t="s">
        <v>45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89.25">
      <c r="A10" s="26" t="s">
        <v>9</v>
      </c>
      <c r="B10" s="24"/>
      <c r="C10" s="24" t="s">
        <v>27</v>
      </c>
      <c r="D10" s="25" t="s">
        <v>55</v>
      </c>
      <c r="E10" s="25" t="s">
        <v>22</v>
      </c>
      <c r="F10" s="25" t="s">
        <v>23</v>
      </c>
      <c r="G10" s="26">
        <v>120</v>
      </c>
      <c r="H10" s="26" t="s">
        <v>14</v>
      </c>
      <c r="I10" s="66"/>
      <c r="J10" s="57">
        <v>0.08</v>
      </c>
      <c r="K10" s="27"/>
      <c r="L10" s="58">
        <f>I10*G10</f>
        <v>0</v>
      </c>
      <c r="M10" s="58">
        <f>N10-L10</f>
        <v>0</v>
      </c>
      <c r="N10" s="58">
        <f>K10*G10</f>
        <v>0</v>
      </c>
    </row>
    <row r="11" spans="1:14">
      <c r="A11" s="211" t="s">
        <v>17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3"/>
      <c r="L11" s="59">
        <f>SUM(L10)</f>
        <v>0</v>
      </c>
      <c r="M11" s="6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40.5703125" customWidth="1"/>
    <col min="12" max="12" width="12.28515625" bestFit="1" customWidth="1"/>
    <col min="13" max="13" width="9.85546875" bestFit="1" customWidth="1"/>
    <col min="14" max="14" width="12.28515625" bestFit="1" customWidth="1"/>
  </cols>
  <sheetData>
    <row r="1" spans="1:14">
      <c r="A1" s="23"/>
      <c r="B1" s="225" t="s">
        <v>164</v>
      </c>
      <c r="C1" s="50"/>
      <c r="D1" s="50"/>
      <c r="E1" s="50"/>
      <c r="F1" s="50"/>
      <c r="G1" s="50"/>
      <c r="H1" s="50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35.2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4">
      <c r="A5" s="37"/>
      <c r="B5" s="22" t="s">
        <v>46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102">
      <c r="A10" s="26" t="s">
        <v>9</v>
      </c>
      <c r="B10" s="24"/>
      <c r="C10" s="24" t="s">
        <v>26</v>
      </c>
      <c r="D10" s="25" t="s">
        <v>56</v>
      </c>
      <c r="E10" s="25" t="s">
        <v>22</v>
      </c>
      <c r="F10" s="25" t="s">
        <v>23</v>
      </c>
      <c r="G10" s="26">
        <v>90</v>
      </c>
      <c r="H10" s="26" t="s">
        <v>14</v>
      </c>
      <c r="I10" s="66"/>
      <c r="J10" s="57">
        <v>0.08</v>
      </c>
      <c r="K10" s="68"/>
      <c r="L10" s="69">
        <f>I10*G10</f>
        <v>0</v>
      </c>
      <c r="M10" s="69">
        <f>N10-L10</f>
        <v>0</v>
      </c>
      <c r="N10" s="69">
        <f>K10*G10</f>
        <v>0</v>
      </c>
    </row>
    <row r="11" spans="1:14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5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82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3"/>
      <c r="B1" s="225" t="s">
        <v>164</v>
      </c>
      <c r="C1" s="51"/>
      <c r="D1" s="51"/>
      <c r="E1" s="51"/>
      <c r="F1" s="51"/>
      <c r="G1" s="51"/>
      <c r="H1" s="51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63.75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4">
      <c r="A5" s="37"/>
      <c r="B5" s="22" t="s">
        <v>47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7" customFormat="1" ht="88.5" customHeight="1">
      <c r="A10" s="26" t="s">
        <v>9</v>
      </c>
      <c r="B10" s="24"/>
      <c r="C10" s="24" t="s">
        <v>28</v>
      </c>
      <c r="D10" s="25" t="s">
        <v>29</v>
      </c>
      <c r="E10" s="25" t="s">
        <v>22</v>
      </c>
      <c r="F10" s="25" t="s">
        <v>23</v>
      </c>
      <c r="G10" s="26">
        <v>360</v>
      </c>
      <c r="H10" s="26" t="s">
        <v>14</v>
      </c>
      <c r="I10" s="66"/>
      <c r="J10" s="57">
        <v>0.08</v>
      </c>
      <c r="K10" s="27">
        <f>I10*1.08</f>
        <v>0</v>
      </c>
      <c r="L10" s="58">
        <f>I10*G10</f>
        <v>0</v>
      </c>
      <c r="M10" s="58">
        <f>N10-L10</f>
        <v>0</v>
      </c>
      <c r="N10" s="58">
        <f>K10*G10</f>
        <v>0</v>
      </c>
    </row>
    <row r="11" spans="1:14" s="65" customFormat="1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59">
        <f>SUM(L10)</f>
        <v>0</v>
      </c>
      <c r="M11" s="64"/>
      <c r="N11" s="59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B1" sqref="B1"/>
    </sheetView>
  </sheetViews>
  <sheetFormatPr defaultRowHeight="15"/>
  <cols>
    <col min="3" max="3" width="70.42578125" customWidth="1"/>
    <col min="12" max="12" width="16.85546875" bestFit="1" customWidth="1"/>
    <col min="13" max="13" width="11.5703125" bestFit="1" customWidth="1"/>
    <col min="14" max="14" width="16.85546875" bestFit="1" customWidth="1"/>
  </cols>
  <sheetData>
    <row r="1" spans="1:14">
      <c r="A1" s="23"/>
      <c r="B1" s="225" t="s">
        <v>164</v>
      </c>
      <c r="C1" s="51"/>
      <c r="D1" s="51"/>
      <c r="E1" s="51"/>
      <c r="F1" s="51"/>
      <c r="G1" s="51"/>
      <c r="H1" s="51"/>
      <c r="I1" s="34"/>
      <c r="J1" s="31" t="s">
        <v>0</v>
      </c>
    </row>
    <row r="2" spans="1:14">
      <c r="A2" s="23"/>
      <c r="B2" s="30"/>
      <c r="C2" s="29"/>
      <c r="D2" s="33"/>
      <c r="E2" s="29"/>
      <c r="F2" s="33"/>
      <c r="G2" s="34"/>
      <c r="H2" s="34"/>
      <c r="I2" s="23"/>
      <c r="J2" s="23"/>
    </row>
    <row r="3" spans="1:14" ht="84" customHeight="1">
      <c r="A3" s="207" t="s">
        <v>132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4">
      <c r="A5" s="37"/>
      <c r="B5" s="22" t="s">
        <v>48</v>
      </c>
      <c r="C5" s="37"/>
      <c r="D5" s="37"/>
      <c r="E5" s="48"/>
      <c r="F5" s="35"/>
      <c r="G5" s="35"/>
      <c r="H5" s="35"/>
      <c r="I5" s="35"/>
      <c r="J5" s="35"/>
    </row>
    <row r="6" spans="1:14">
      <c r="A6" s="35"/>
      <c r="B6" s="38" t="s">
        <v>21</v>
      </c>
      <c r="C6" s="37"/>
      <c r="D6" s="35"/>
      <c r="E6" s="49"/>
      <c r="F6" s="35"/>
      <c r="G6" s="35"/>
      <c r="H6" s="35"/>
      <c r="I6" s="35"/>
      <c r="J6" s="35"/>
    </row>
    <row r="7" spans="1:14" ht="63" customHeight="1">
      <c r="A7" s="39" t="s">
        <v>34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33</v>
      </c>
      <c r="J7" s="39" t="s">
        <v>35</v>
      </c>
      <c r="K7" s="39" t="s">
        <v>8</v>
      </c>
      <c r="L7" s="39" t="s">
        <v>36</v>
      </c>
      <c r="M7" s="55" t="s">
        <v>37</v>
      </c>
      <c r="N7" s="55" t="s">
        <v>38</v>
      </c>
    </row>
    <row r="8" spans="1:1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56">
        <v>13</v>
      </c>
      <c r="N8" s="56">
        <v>14</v>
      </c>
    </row>
    <row r="9" spans="1:14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s="62" customFormat="1" ht="108.75" customHeight="1">
      <c r="A10" s="26" t="s">
        <v>9</v>
      </c>
      <c r="B10" s="24"/>
      <c r="C10" s="24" t="s">
        <v>57</v>
      </c>
      <c r="D10" s="25" t="s">
        <v>52</v>
      </c>
      <c r="E10" s="25" t="s">
        <v>22</v>
      </c>
      <c r="F10" s="25" t="s">
        <v>23</v>
      </c>
      <c r="G10" s="26">
        <v>200</v>
      </c>
      <c r="H10" s="26" t="s">
        <v>14</v>
      </c>
      <c r="I10" s="63"/>
      <c r="J10" s="57">
        <v>0.08</v>
      </c>
      <c r="K10" s="27">
        <f>I10*1.08</f>
        <v>0</v>
      </c>
      <c r="L10" s="60">
        <f>I10*G10</f>
        <v>0</v>
      </c>
      <c r="M10" s="60">
        <f>N10-L10</f>
        <v>0</v>
      </c>
      <c r="N10" s="60">
        <f>K10*G10</f>
        <v>0</v>
      </c>
    </row>
    <row r="11" spans="1:14" s="61" customFormat="1" ht="12.75">
      <c r="A11" s="208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10"/>
      <c r="L11" s="70">
        <f>SUM(L10)</f>
        <v>0</v>
      </c>
      <c r="M11" s="71"/>
      <c r="N11" s="70">
        <f>SUM(N10)</f>
        <v>0</v>
      </c>
    </row>
    <row r="12" spans="1:14">
      <c r="A12" s="35"/>
      <c r="B12" s="35"/>
      <c r="C12" s="35"/>
      <c r="D12" s="35"/>
      <c r="E12" s="49"/>
      <c r="F12" s="35"/>
      <c r="G12" s="35"/>
      <c r="H12" s="35"/>
      <c r="I12" s="35"/>
      <c r="J12" s="35"/>
    </row>
    <row r="13" spans="1:14">
      <c r="A13" s="45"/>
      <c r="B13" s="41"/>
      <c r="C13" s="42"/>
      <c r="D13" s="29"/>
      <c r="E13" s="29"/>
      <c r="F13" s="43"/>
      <c r="G13" s="44"/>
      <c r="H13" s="44"/>
      <c r="I13" s="44"/>
      <c r="J13" s="45"/>
    </row>
    <row r="14" spans="1:14">
      <c r="A14" s="45"/>
      <c r="B14" s="46" t="s">
        <v>18</v>
      </c>
      <c r="C14" s="42"/>
      <c r="D14" s="42"/>
      <c r="E14" s="29"/>
      <c r="F14" s="43"/>
      <c r="G14" s="47"/>
      <c r="H14" s="32" t="s">
        <v>19</v>
      </c>
      <c r="I14" s="44"/>
      <c r="J14" s="45"/>
    </row>
    <row r="15" spans="1:14">
      <c r="A15" s="45"/>
      <c r="B15" s="30"/>
      <c r="C15" s="29"/>
      <c r="D15" s="29"/>
      <c r="E15" s="29"/>
      <c r="F15" s="33"/>
      <c r="G15" s="33"/>
      <c r="H15" s="32" t="s">
        <v>20</v>
      </c>
      <c r="I15" s="34"/>
      <c r="J15" s="45"/>
    </row>
  </sheetData>
  <mergeCells count="3">
    <mergeCell ref="A9:N9"/>
    <mergeCell ref="A11:K11"/>
    <mergeCell ref="A3:M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Kamila Romaniuk</cp:lastModifiedBy>
  <cp:lastPrinted>2022-02-08T22:12:58Z</cp:lastPrinted>
  <dcterms:created xsi:type="dcterms:W3CDTF">2019-10-22T09:12:20Z</dcterms:created>
  <dcterms:modified xsi:type="dcterms:W3CDTF">2022-02-24T11:39:27Z</dcterms:modified>
</cp:coreProperties>
</file>