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3\2024\Umowa PZP 2024\Pliki przetargowe\D\"/>
    </mc:Choice>
  </mc:AlternateContent>
  <xr:revisionPtr revIDLastSave="0" documentId="13_ncr:1_{D3936E88-794B-4FC6-BDA7-DA181FF016AA}" xr6:coauthVersionLast="47" xr6:coauthVersionMax="47" xr10:uidLastSave="{00000000-0000-0000-0000-000000000000}"/>
  <workbookProtection workbookAlgorithmName="SHA-512" workbookHashValue="dPjeRarx605sv9KL4kFzApXF+4r1fPcfL9P1Beb+8SmMxWZ1xbFzszeUK+9WeRa04Ffchln0oM1KCaMwv9dfZg==" workbookSaltValue="HorOIoA/0JKRHWiC+WTiIQ==" workbookSpinCount="100000" lockStructure="1"/>
  <bookViews>
    <workbookView xWindow="-120" yWindow="-120" windowWidth="24240" windowHeight="13140" xr2:uid="{DDDDC7CF-28C1-408E-9559-ADCC1C7719A2}"/>
  </bookViews>
  <sheets>
    <sheet name="D" sheetId="4" r:id="rId1"/>
  </sheets>
  <definedNames>
    <definedName name="_Hlk91608206" localSheetId="0">D!#REF!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4" l="1"/>
  <c r="D23" i="4"/>
  <c r="E23" i="4"/>
  <c r="F23" i="4"/>
  <c r="G23" i="4"/>
  <c r="H23" i="4"/>
  <c r="C24" i="4"/>
  <c r="D24" i="4"/>
  <c r="E24" i="4"/>
  <c r="F24" i="4"/>
  <c r="G24" i="4"/>
  <c r="H24" i="4"/>
  <c r="C25" i="4"/>
  <c r="D25" i="4"/>
  <c r="E25" i="4"/>
  <c r="F25" i="4"/>
  <c r="G25" i="4"/>
  <c r="H25" i="4"/>
  <c r="C26" i="4"/>
  <c r="D26" i="4"/>
  <c r="E26" i="4"/>
  <c r="F26" i="4"/>
  <c r="G26" i="4"/>
  <c r="H26" i="4"/>
  <c r="B24" i="4"/>
  <c r="B25" i="4"/>
  <c r="B26" i="4"/>
  <c r="B23" i="4"/>
  <c r="C27" i="4"/>
  <c r="C18" i="4"/>
  <c r="H18" i="4"/>
  <c r="E6" i="4"/>
  <c r="F42" i="4" s="1"/>
  <c r="E7" i="4"/>
  <c r="E34" i="4" s="1"/>
  <c r="E8" i="4"/>
  <c r="C44" i="4" s="1"/>
  <c r="E5" i="4"/>
  <c r="D41" i="4" s="1"/>
  <c r="B43" i="4" l="1"/>
  <c r="C34" i="4"/>
  <c r="E35" i="4"/>
  <c r="D43" i="4"/>
  <c r="G34" i="4"/>
  <c r="C43" i="4"/>
  <c r="F34" i="4"/>
  <c r="D34" i="4"/>
  <c r="H43" i="4"/>
  <c r="G43" i="4"/>
  <c r="D35" i="4"/>
  <c r="H33" i="4"/>
  <c r="F32" i="4"/>
  <c r="B42" i="4"/>
  <c r="E42" i="4"/>
  <c r="C41" i="4"/>
  <c r="B35" i="4"/>
  <c r="C35" i="4"/>
  <c r="G33" i="4"/>
  <c r="E32" i="4"/>
  <c r="H44" i="4"/>
  <c r="F43" i="4"/>
  <c r="D42" i="4"/>
  <c r="B34" i="4"/>
  <c r="H34" i="4"/>
  <c r="F33" i="4"/>
  <c r="D32" i="4"/>
  <c r="G44" i="4"/>
  <c r="E43" i="4"/>
  <c r="C42" i="4"/>
  <c r="B33" i="4"/>
  <c r="E33" i="4"/>
  <c r="C32" i="4"/>
  <c r="F44" i="4"/>
  <c r="H41" i="4"/>
  <c r="D33" i="4"/>
  <c r="B32" i="4"/>
  <c r="E44" i="4"/>
  <c r="H35" i="4"/>
  <c r="G41" i="4"/>
  <c r="G35" i="4"/>
  <c r="C33" i="4"/>
  <c r="B41" i="4"/>
  <c r="D44" i="4"/>
  <c r="H42" i="4"/>
  <c r="F41" i="4"/>
  <c r="F35" i="4"/>
  <c r="H32" i="4"/>
  <c r="B44" i="4"/>
  <c r="G42" i="4"/>
  <c r="E41" i="4"/>
  <c r="G32" i="4"/>
  <c r="D27" i="4"/>
  <c r="E27" i="4"/>
  <c r="F27" i="4"/>
  <c r="G27" i="4"/>
  <c r="H27" i="4"/>
  <c r="B27" i="4"/>
  <c r="D18" i="4"/>
  <c r="E18" i="4"/>
  <c r="F18" i="4"/>
  <c r="G18" i="4"/>
  <c r="B18" i="4"/>
  <c r="H9" i="4"/>
  <c r="D45" i="4" l="1"/>
  <c r="E45" i="4"/>
  <c r="B45" i="4"/>
  <c r="D36" i="4"/>
  <c r="B36" i="4"/>
  <c r="H36" i="4"/>
  <c r="H45" i="4"/>
  <c r="C36" i="4"/>
  <c r="G45" i="4"/>
  <c r="C45" i="4"/>
  <c r="F45" i="4"/>
  <c r="F36" i="4"/>
  <c r="G36" i="4"/>
  <c r="E36" i="4"/>
</calcChain>
</file>

<file path=xl/sharedStrings.xml><?xml version="1.0" encoding="utf-8"?>
<sst xmlns="http://schemas.openxmlformats.org/spreadsheetml/2006/main" count="51" uniqueCount="23">
  <si>
    <t>ZESTAWIENIE MAKSYMALNEJ REKOMPENSATY DLA OPERATORA</t>
  </si>
  <si>
    <t>RAZEM</t>
  </si>
  <si>
    <t>LINIE (NR LINII ZGODNIE 
Z PKT. 2.1 UMOWY)</t>
  </si>
  <si>
    <t>w okresie od 1 do 31 stycznia 2024 r.</t>
  </si>
  <si>
    <t xml:space="preserve">w okresie od 1 lutego do 31 grudnia 2024 r. </t>
  </si>
  <si>
    <t>w okresie od 1 do 31 stycznia 2025 r.</t>
  </si>
  <si>
    <t xml:space="preserve">w okresie od 1 lutego do 31 grudnia 2025 r. </t>
  </si>
  <si>
    <t>w okresie od 1 do 31 stycznia 2026 r.</t>
  </si>
  <si>
    <t xml:space="preserve">w okresie od 1 lutego do 31 grudnia 2026 r. </t>
  </si>
  <si>
    <t>łącznie w okresie od 1 stycznia do 31 grudnia 2024 r.</t>
  </si>
  <si>
    <t>PLANOWANA LICZBA WOZOKILOMETRÓW [km]</t>
  </si>
  <si>
    <t>STAWKA LIMITOWANA [zł/km]</t>
  </si>
  <si>
    <t>STAWKA JEDNOSTKOWA [zł/km]
(Maksymalna stawka kosztu (stawka przedstawiona w ofercie Operatora))</t>
  </si>
  <si>
    <t>STAWKA ROZSĄDNEGO ZYSKU (stawka przedstawiona w ofercie Operatora)</t>
  </si>
  <si>
    <t>MAKSYMALNA LICZBA KURSÓW (TAM+POWRÓT)</t>
  </si>
  <si>
    <t>DŁUGOŚĆ LINII</t>
  </si>
  <si>
    <t>TAM</t>
  </si>
  <si>
    <t>POWRÓT</t>
  </si>
  <si>
    <t>TAM+POWRÓT</t>
  </si>
  <si>
    <t>Stały współczynnik do obliczenia wartości stawki limitowanej dla każdej z linii</t>
  </si>
  <si>
    <t>NR LINII</t>
  </si>
  <si>
    <t>MAKSYMALNA KWOTA REKOMPENSATY DEFICYTU [zł] (bez uwzględnienia waloryzacji)</t>
  </si>
  <si>
    <t>MAKSYMALNA KWOTA REKOMPENSATY UWZGLĘDNIAJĄCA ROZSĄDNY ZYSK [zł] (bez uwzględnienia waloryzacji)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</si>
</sst>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0.0"/>
    <numFmt numFmtId="165" formatCode="#,##0.0"/>
    <numFmt numFmtId="166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 Nova Cond"/>
      <family val="2"/>
      <charset val="238"/>
    </font>
    <font>
      <i/>
      <sz val="10"/>
      <color rgb="FF000000"/>
      <name val="Arial Nova Cond"/>
      <family val="2"/>
      <charset val="238"/>
    </font>
    <font>
      <i/>
      <sz val="8"/>
      <color rgb="FF000000"/>
      <name val="Arial Nova Cond"/>
      <family val="2"/>
      <charset val="238"/>
    </font>
    <font>
      <b/>
      <sz val="11"/>
      <color theme="1"/>
      <name val="Arial Nova Cond"/>
      <family val="2"/>
      <charset val="238"/>
    </font>
    <font>
      <b/>
      <sz val="11"/>
      <color rgb="FF000000"/>
      <name val="Arial Nova Cond"/>
      <family val="2"/>
      <charset val="238"/>
    </font>
    <font>
      <sz val="9"/>
      <color theme="1"/>
      <name val="Arial Nova Cond"/>
      <family val="2"/>
      <charset val="238"/>
    </font>
    <font>
      <b/>
      <sz val="9"/>
      <color theme="1"/>
      <name val="Arial Nova Cond"/>
      <family val="2"/>
      <charset val="238"/>
    </font>
    <font>
      <b/>
      <sz val="10"/>
      <color theme="1"/>
      <name val="Arial Nova Cond"/>
      <family val="2"/>
      <charset val="238"/>
    </font>
    <font>
      <i/>
      <sz val="9"/>
      <color rgb="FF000000"/>
      <name val="Arial Nova Cond"/>
      <family val="2"/>
      <charset val="238"/>
    </font>
    <font>
      <sz val="11"/>
      <color theme="1"/>
      <name val="Arial Nova Cond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right" vertical="center" wrapText="1"/>
    </xf>
    <xf numFmtId="0" fontId="10" fillId="2" borderId="6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4" fontId="11" fillId="0" borderId="1" xfId="1" applyFont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6" fontId="7" fillId="0" borderId="1" xfId="0" applyNumberFormat="1" applyFont="1" applyBorder="1" applyAlignment="1">
      <alignment horizontal="right" vertical="center" wrapText="1"/>
    </xf>
    <xf numFmtId="166" fontId="7" fillId="3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5" fillId="3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Border="1" applyAlignment="1">
      <alignment horizontal="right" vertical="center" wrapText="1"/>
    </xf>
    <xf numFmtId="166" fontId="5" fillId="3" borderId="1" xfId="0" applyNumberFormat="1" applyFont="1" applyFill="1" applyBorder="1" applyAlignment="1">
      <alignment horizontal="right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8" fontId="2" fillId="0" borderId="5" xfId="0" applyNumberFormat="1" applyFont="1" applyBorder="1" applyAlignment="1" applyProtection="1">
      <alignment horizontal="center" vertical="center" wrapText="1"/>
      <protection locked="0"/>
    </xf>
    <xf numFmtId="8" fontId="2" fillId="0" borderId="7" xfId="0" applyNumberFormat="1" applyFont="1" applyBorder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9220A-0E5B-4C18-AFC2-B1394F5F7CA0}">
  <sheetPr>
    <pageSetUpPr fitToPage="1"/>
  </sheetPr>
  <dimension ref="A1:H45"/>
  <sheetViews>
    <sheetView tabSelected="1" zoomScale="70" zoomScaleNormal="70" workbookViewId="0">
      <selection activeCell="A5" sqref="A5:A8"/>
    </sheetView>
  </sheetViews>
  <sheetFormatPr defaultRowHeight="15" x14ac:dyDescent="0.25"/>
  <cols>
    <col min="1" max="36" width="16.140625" customWidth="1"/>
  </cols>
  <sheetData>
    <row r="1" spans="1:8" ht="18" x14ac:dyDescent="0.25">
      <c r="A1" s="1" t="s">
        <v>0</v>
      </c>
      <c r="B1" s="1"/>
      <c r="D1" s="1"/>
    </row>
    <row r="2" spans="1:8" x14ac:dyDescent="0.25">
      <c r="A2" s="2">
        <v>1</v>
      </c>
      <c r="B2" s="2">
        <v>2</v>
      </c>
      <c r="C2" s="2">
        <v>3</v>
      </c>
      <c r="D2" s="2">
        <v>4</v>
      </c>
      <c r="E2" s="2">
        <v>5</v>
      </c>
      <c r="F2" s="2">
        <v>6</v>
      </c>
      <c r="G2" s="2">
        <v>7</v>
      </c>
      <c r="H2" s="2">
        <v>8</v>
      </c>
    </row>
    <row r="3" spans="1:8" x14ac:dyDescent="0.25">
      <c r="A3" s="33" t="s">
        <v>12</v>
      </c>
      <c r="B3" s="33" t="s">
        <v>13</v>
      </c>
      <c r="C3" s="33" t="s">
        <v>2</v>
      </c>
      <c r="D3" s="33" t="s">
        <v>19</v>
      </c>
      <c r="E3" s="35" t="s">
        <v>11</v>
      </c>
      <c r="F3" s="37" t="s">
        <v>15</v>
      </c>
      <c r="G3" s="38"/>
      <c r="H3" s="39"/>
    </row>
    <row r="4" spans="1:8" ht="79.5" customHeight="1" x14ac:dyDescent="0.25">
      <c r="A4" s="34"/>
      <c r="B4" s="34"/>
      <c r="C4" s="34"/>
      <c r="D4" s="34"/>
      <c r="E4" s="36"/>
      <c r="F4" s="9" t="s">
        <v>16</v>
      </c>
      <c r="G4" s="9" t="s">
        <v>17</v>
      </c>
      <c r="H4" s="9" t="s">
        <v>18</v>
      </c>
    </row>
    <row r="5" spans="1:8" x14ac:dyDescent="0.25">
      <c r="A5" s="31"/>
      <c r="B5" s="31"/>
      <c r="C5" s="4">
        <v>17</v>
      </c>
      <c r="D5" s="11">
        <v>0.6</v>
      </c>
      <c r="E5" s="12">
        <f>$A$5*D5</f>
        <v>0</v>
      </c>
      <c r="F5" s="21">
        <v>19.100000000000001</v>
      </c>
      <c r="G5" s="21">
        <v>18.800000000000004</v>
      </c>
      <c r="H5" s="21">
        <v>37.900000000000006</v>
      </c>
    </row>
    <row r="6" spans="1:8" x14ac:dyDescent="0.25">
      <c r="A6" s="32"/>
      <c r="B6" s="32"/>
      <c r="C6" s="4">
        <v>27</v>
      </c>
      <c r="D6" s="11">
        <v>0.6</v>
      </c>
      <c r="E6" s="12">
        <f t="shared" ref="E6:E8" si="0">$A$5*D6</f>
        <v>0</v>
      </c>
      <c r="F6" s="21">
        <v>14.7</v>
      </c>
      <c r="G6" s="21">
        <v>0</v>
      </c>
      <c r="H6" s="21">
        <v>14.7</v>
      </c>
    </row>
    <row r="7" spans="1:8" x14ac:dyDescent="0.25">
      <c r="A7" s="32"/>
      <c r="B7" s="32"/>
      <c r="C7" s="4">
        <v>62</v>
      </c>
      <c r="D7" s="11">
        <v>0.6</v>
      </c>
      <c r="E7" s="12">
        <f t="shared" si="0"/>
        <v>0</v>
      </c>
      <c r="F7" s="21">
        <v>23.299999999999997</v>
      </c>
      <c r="G7" s="21">
        <v>23.9</v>
      </c>
      <c r="H7" s="21">
        <v>47.199999999999996</v>
      </c>
    </row>
    <row r="8" spans="1:8" x14ac:dyDescent="0.25">
      <c r="A8" s="32"/>
      <c r="B8" s="32"/>
      <c r="C8" s="4">
        <v>78</v>
      </c>
      <c r="D8" s="11">
        <v>0.7</v>
      </c>
      <c r="E8" s="12">
        <f t="shared" si="0"/>
        <v>0</v>
      </c>
      <c r="F8" s="21">
        <v>10.6</v>
      </c>
      <c r="G8" s="21">
        <v>10.6</v>
      </c>
      <c r="H8" s="21">
        <v>21.2</v>
      </c>
    </row>
    <row r="9" spans="1:8" x14ac:dyDescent="0.25">
      <c r="A9" s="7" t="s">
        <v>1</v>
      </c>
      <c r="B9" s="6"/>
      <c r="C9" s="6"/>
      <c r="D9" s="8"/>
      <c r="E9" s="8"/>
      <c r="F9" s="10"/>
      <c r="G9" s="10"/>
      <c r="H9" s="10">
        <f>SUM(H5:H8)</f>
        <v>121.00000000000001</v>
      </c>
    </row>
    <row r="11" spans="1:8" x14ac:dyDescent="0.25">
      <c r="A11" s="15"/>
      <c r="B11" s="2">
        <v>9</v>
      </c>
      <c r="C11" s="2">
        <v>10</v>
      </c>
      <c r="D11" s="14">
        <v>11</v>
      </c>
      <c r="E11" s="2">
        <v>12</v>
      </c>
      <c r="F11" s="2">
        <v>13</v>
      </c>
      <c r="G11" s="2">
        <v>14</v>
      </c>
      <c r="H11" s="2">
        <v>15</v>
      </c>
    </row>
    <row r="12" spans="1:8" ht="15" customHeight="1" x14ac:dyDescent="0.25">
      <c r="A12" s="29" t="s">
        <v>20</v>
      </c>
      <c r="B12" s="40" t="s">
        <v>14</v>
      </c>
      <c r="C12" s="40"/>
      <c r="D12" s="40"/>
      <c r="E12" s="40"/>
      <c r="F12" s="40"/>
      <c r="G12" s="40"/>
      <c r="H12" s="40"/>
    </row>
    <row r="13" spans="1:8" ht="33.75" x14ac:dyDescent="0.25">
      <c r="A13" s="30"/>
      <c r="B13" s="3" t="s">
        <v>3</v>
      </c>
      <c r="C13" s="3" t="s">
        <v>4</v>
      </c>
      <c r="D13" s="17" t="s">
        <v>9</v>
      </c>
      <c r="E13" s="3" t="s">
        <v>5</v>
      </c>
      <c r="F13" s="3" t="s">
        <v>6</v>
      </c>
      <c r="G13" s="3" t="s">
        <v>7</v>
      </c>
      <c r="H13" s="3" t="s">
        <v>8</v>
      </c>
    </row>
    <row r="14" spans="1:8" x14ac:dyDescent="0.25">
      <c r="A14" s="4">
        <v>17</v>
      </c>
      <c r="B14" s="5">
        <v>1007</v>
      </c>
      <c r="C14" s="5">
        <v>10735</v>
      </c>
      <c r="D14" s="18">
        <v>11742</v>
      </c>
      <c r="E14" s="5">
        <v>988</v>
      </c>
      <c r="F14" s="5">
        <v>10735</v>
      </c>
      <c r="G14" s="5">
        <v>969</v>
      </c>
      <c r="H14" s="5">
        <v>10792</v>
      </c>
    </row>
    <row r="15" spans="1:8" x14ac:dyDescent="0.25">
      <c r="A15" s="4">
        <v>27</v>
      </c>
      <c r="B15" s="5">
        <v>651</v>
      </c>
      <c r="C15" s="5">
        <v>7035</v>
      </c>
      <c r="D15" s="18">
        <v>7686</v>
      </c>
      <c r="E15" s="5">
        <v>651</v>
      </c>
      <c r="F15" s="5">
        <v>7014</v>
      </c>
      <c r="G15" s="5">
        <v>651</v>
      </c>
      <c r="H15" s="5">
        <v>7014</v>
      </c>
    </row>
    <row r="16" spans="1:8" x14ac:dyDescent="0.25">
      <c r="A16" s="4">
        <v>62</v>
      </c>
      <c r="B16" s="5">
        <v>875</v>
      </c>
      <c r="C16" s="5">
        <v>9355</v>
      </c>
      <c r="D16" s="18">
        <v>10230</v>
      </c>
      <c r="E16" s="5">
        <v>862</v>
      </c>
      <c r="F16" s="5">
        <v>9349</v>
      </c>
      <c r="G16" s="5">
        <v>849</v>
      </c>
      <c r="H16" s="5">
        <v>9388</v>
      </c>
    </row>
    <row r="17" spans="1:8" x14ac:dyDescent="0.25">
      <c r="A17" s="4">
        <v>78</v>
      </c>
      <c r="B17" s="5">
        <v>217</v>
      </c>
      <c r="C17" s="5">
        <v>2345</v>
      </c>
      <c r="D17" s="18">
        <v>2562</v>
      </c>
      <c r="E17" s="5">
        <v>217</v>
      </c>
      <c r="F17" s="5">
        <v>2338</v>
      </c>
      <c r="G17" s="5">
        <v>217</v>
      </c>
      <c r="H17" s="5">
        <v>2338</v>
      </c>
    </row>
    <row r="18" spans="1:8" x14ac:dyDescent="0.25">
      <c r="A18" s="24" t="s">
        <v>1</v>
      </c>
      <c r="B18" s="13">
        <f t="shared" ref="B18:H18" si="1">SUM(B14:B17)</f>
        <v>2750</v>
      </c>
      <c r="C18" s="13">
        <f t="shared" si="1"/>
        <v>29470</v>
      </c>
      <c r="D18" s="16">
        <f t="shared" si="1"/>
        <v>32220</v>
      </c>
      <c r="E18" s="13">
        <f t="shared" si="1"/>
        <v>2718</v>
      </c>
      <c r="F18" s="13">
        <f t="shared" si="1"/>
        <v>29436</v>
      </c>
      <c r="G18" s="13">
        <f t="shared" si="1"/>
        <v>2686</v>
      </c>
      <c r="H18" s="13">
        <f t="shared" si="1"/>
        <v>29532</v>
      </c>
    </row>
    <row r="20" spans="1:8" x14ac:dyDescent="0.25">
      <c r="A20" s="15"/>
      <c r="B20" s="2">
        <v>16</v>
      </c>
      <c r="C20" s="2">
        <v>17</v>
      </c>
      <c r="D20" s="14">
        <v>18</v>
      </c>
      <c r="E20" s="2">
        <v>19</v>
      </c>
      <c r="F20" s="2">
        <v>20</v>
      </c>
      <c r="G20" s="2">
        <v>21</v>
      </c>
      <c r="H20" s="2">
        <v>22</v>
      </c>
    </row>
    <row r="21" spans="1:8" ht="15" customHeight="1" x14ac:dyDescent="0.25">
      <c r="A21" s="29" t="s">
        <v>20</v>
      </c>
      <c r="B21" s="40" t="s">
        <v>10</v>
      </c>
      <c r="C21" s="40"/>
      <c r="D21" s="40"/>
      <c r="E21" s="40"/>
      <c r="F21" s="40"/>
      <c r="G21" s="40"/>
      <c r="H21" s="40"/>
    </row>
    <row r="22" spans="1:8" ht="33.75" x14ac:dyDescent="0.25">
      <c r="A22" s="30"/>
      <c r="B22" s="3" t="s">
        <v>3</v>
      </c>
      <c r="C22" s="3" t="s">
        <v>4</v>
      </c>
      <c r="D22" s="17" t="s">
        <v>9</v>
      </c>
      <c r="E22" s="3" t="s">
        <v>5</v>
      </c>
      <c r="F22" s="3" t="s">
        <v>6</v>
      </c>
      <c r="G22" s="3" t="s">
        <v>7</v>
      </c>
      <c r="H22" s="3" t="s">
        <v>8</v>
      </c>
    </row>
    <row r="23" spans="1:8" x14ac:dyDescent="0.25">
      <c r="A23" s="4">
        <v>17</v>
      </c>
      <c r="B23" s="19">
        <f>B14*$H5</f>
        <v>38165.300000000003</v>
      </c>
      <c r="C23" s="19">
        <f t="shared" ref="C23:H23" si="2">C14*$H5</f>
        <v>406856.50000000006</v>
      </c>
      <c r="D23" s="20">
        <f t="shared" si="2"/>
        <v>445021.80000000005</v>
      </c>
      <c r="E23" s="19">
        <f t="shared" si="2"/>
        <v>37445.200000000004</v>
      </c>
      <c r="F23" s="19">
        <f t="shared" si="2"/>
        <v>406856.50000000006</v>
      </c>
      <c r="G23" s="19">
        <f t="shared" si="2"/>
        <v>36725.100000000006</v>
      </c>
      <c r="H23" s="19">
        <f t="shared" si="2"/>
        <v>409016.80000000005</v>
      </c>
    </row>
    <row r="24" spans="1:8" x14ac:dyDescent="0.25">
      <c r="A24" s="4">
        <v>27</v>
      </c>
      <c r="B24" s="19">
        <f t="shared" ref="B24:H26" si="3">B15*$H6</f>
        <v>9569.6999999999989</v>
      </c>
      <c r="C24" s="19">
        <f t="shared" si="3"/>
        <v>103414.5</v>
      </c>
      <c r="D24" s="20">
        <f t="shared" si="3"/>
        <v>112984.2</v>
      </c>
      <c r="E24" s="19">
        <f t="shared" si="3"/>
        <v>9569.6999999999989</v>
      </c>
      <c r="F24" s="19">
        <f t="shared" si="3"/>
        <v>103105.79999999999</v>
      </c>
      <c r="G24" s="19">
        <f t="shared" si="3"/>
        <v>9569.6999999999989</v>
      </c>
      <c r="H24" s="19">
        <f t="shared" si="3"/>
        <v>103105.79999999999</v>
      </c>
    </row>
    <row r="25" spans="1:8" x14ac:dyDescent="0.25">
      <c r="A25" s="4">
        <v>62</v>
      </c>
      <c r="B25" s="19">
        <f t="shared" si="3"/>
        <v>41299.999999999993</v>
      </c>
      <c r="C25" s="19">
        <f t="shared" si="3"/>
        <v>441555.99999999994</v>
      </c>
      <c r="D25" s="20">
        <f t="shared" si="3"/>
        <v>482855.99999999994</v>
      </c>
      <c r="E25" s="19">
        <f t="shared" si="3"/>
        <v>40686.399999999994</v>
      </c>
      <c r="F25" s="19">
        <f t="shared" si="3"/>
        <v>441272.8</v>
      </c>
      <c r="G25" s="19">
        <f t="shared" si="3"/>
        <v>40072.799999999996</v>
      </c>
      <c r="H25" s="19">
        <f t="shared" si="3"/>
        <v>443113.6</v>
      </c>
    </row>
    <row r="26" spans="1:8" x14ac:dyDescent="0.25">
      <c r="A26" s="4">
        <v>78</v>
      </c>
      <c r="B26" s="19">
        <f t="shared" si="3"/>
        <v>4600.3999999999996</v>
      </c>
      <c r="C26" s="19">
        <f t="shared" si="3"/>
        <v>49714</v>
      </c>
      <c r="D26" s="20">
        <f t="shared" si="3"/>
        <v>54314.400000000001</v>
      </c>
      <c r="E26" s="19">
        <f t="shared" si="3"/>
        <v>4600.3999999999996</v>
      </c>
      <c r="F26" s="19">
        <f t="shared" si="3"/>
        <v>49565.599999999999</v>
      </c>
      <c r="G26" s="19">
        <f t="shared" si="3"/>
        <v>4600.3999999999996</v>
      </c>
      <c r="H26" s="19">
        <f t="shared" si="3"/>
        <v>49565.599999999999</v>
      </c>
    </row>
    <row r="27" spans="1:8" x14ac:dyDescent="0.25">
      <c r="A27" s="24" t="s">
        <v>1</v>
      </c>
      <c r="B27" s="25">
        <f>SUM(B23:B26)</f>
        <v>93635.4</v>
      </c>
      <c r="C27" s="25">
        <f>SUM(C23:C26)</f>
        <v>1001541</v>
      </c>
      <c r="D27" s="26">
        <f t="shared" ref="D27" si="4">SUM(D23:D26)</f>
        <v>1095176.3999999999</v>
      </c>
      <c r="E27" s="25">
        <f t="shared" ref="E27" si="5">SUM(E23:E26)</f>
        <v>92301.699999999983</v>
      </c>
      <c r="F27" s="25">
        <f t="shared" ref="F27" si="6">SUM(F23:F26)</f>
        <v>1000800.7000000001</v>
      </c>
      <c r="G27" s="25">
        <f t="shared" ref="G27" si="7">SUM(G23:G26)</f>
        <v>90968</v>
      </c>
      <c r="H27" s="25">
        <f t="shared" ref="H27" si="8">SUM(H23:H26)</f>
        <v>1004801.7999999999</v>
      </c>
    </row>
    <row r="29" spans="1:8" x14ac:dyDescent="0.25">
      <c r="A29" s="15"/>
      <c r="B29" s="2">
        <v>23</v>
      </c>
      <c r="C29" s="2">
        <v>24</v>
      </c>
      <c r="D29" s="14">
        <v>25</v>
      </c>
      <c r="E29" s="2">
        <v>26</v>
      </c>
      <c r="F29" s="2">
        <v>27</v>
      </c>
      <c r="G29" s="2">
        <v>28</v>
      </c>
      <c r="H29" s="2">
        <v>29</v>
      </c>
    </row>
    <row r="30" spans="1:8" ht="15" customHeight="1" x14ac:dyDescent="0.25">
      <c r="A30" s="29" t="s">
        <v>20</v>
      </c>
      <c r="B30" s="40" t="s">
        <v>21</v>
      </c>
      <c r="C30" s="40"/>
      <c r="D30" s="40"/>
      <c r="E30" s="40"/>
      <c r="F30" s="40"/>
      <c r="G30" s="40"/>
      <c r="H30" s="40"/>
    </row>
    <row r="31" spans="1:8" ht="33.75" x14ac:dyDescent="0.25">
      <c r="A31" s="30"/>
      <c r="B31" s="3" t="s">
        <v>3</v>
      </c>
      <c r="C31" s="3" t="s">
        <v>4</v>
      </c>
      <c r="D31" s="17" t="s">
        <v>9</v>
      </c>
      <c r="E31" s="3" t="s">
        <v>5</v>
      </c>
      <c r="F31" s="3" t="s">
        <v>6</v>
      </c>
      <c r="G31" s="3" t="s">
        <v>7</v>
      </c>
      <c r="H31" s="3" t="s">
        <v>8</v>
      </c>
    </row>
    <row r="32" spans="1:8" x14ac:dyDescent="0.25">
      <c r="A32" s="4">
        <v>17</v>
      </c>
      <c r="B32" s="22">
        <f>ROUND(($E5)*B23,2)</f>
        <v>0</v>
      </c>
      <c r="C32" s="22">
        <f t="shared" ref="C32:H32" si="9">ROUND(($E5)*C23,2)</f>
        <v>0</v>
      </c>
      <c r="D32" s="23">
        <f t="shared" si="9"/>
        <v>0</v>
      </c>
      <c r="E32" s="22">
        <f t="shared" si="9"/>
        <v>0</v>
      </c>
      <c r="F32" s="22">
        <f t="shared" si="9"/>
        <v>0</v>
      </c>
      <c r="G32" s="22">
        <f t="shared" si="9"/>
        <v>0</v>
      </c>
      <c r="H32" s="22">
        <f t="shared" si="9"/>
        <v>0</v>
      </c>
    </row>
    <row r="33" spans="1:8" x14ac:dyDescent="0.25">
      <c r="A33" s="4">
        <v>27</v>
      </c>
      <c r="B33" s="22">
        <f t="shared" ref="B33:H35" si="10">ROUND(($E6)*B24,2)</f>
        <v>0</v>
      </c>
      <c r="C33" s="22">
        <f t="shared" si="10"/>
        <v>0</v>
      </c>
      <c r="D33" s="23">
        <f t="shared" si="10"/>
        <v>0</v>
      </c>
      <c r="E33" s="22">
        <f t="shared" si="10"/>
        <v>0</v>
      </c>
      <c r="F33" s="22">
        <f t="shared" si="10"/>
        <v>0</v>
      </c>
      <c r="G33" s="22">
        <f t="shared" si="10"/>
        <v>0</v>
      </c>
      <c r="H33" s="22">
        <f t="shared" si="10"/>
        <v>0</v>
      </c>
    </row>
    <row r="34" spans="1:8" x14ac:dyDescent="0.25">
      <c r="A34" s="4">
        <v>62</v>
      </c>
      <c r="B34" s="22">
        <f t="shared" si="10"/>
        <v>0</v>
      </c>
      <c r="C34" s="22">
        <f t="shared" si="10"/>
        <v>0</v>
      </c>
      <c r="D34" s="23">
        <f t="shared" si="10"/>
        <v>0</v>
      </c>
      <c r="E34" s="22">
        <f t="shared" si="10"/>
        <v>0</v>
      </c>
      <c r="F34" s="22">
        <f t="shared" si="10"/>
        <v>0</v>
      </c>
      <c r="G34" s="22">
        <f t="shared" si="10"/>
        <v>0</v>
      </c>
      <c r="H34" s="22">
        <f t="shared" si="10"/>
        <v>0</v>
      </c>
    </row>
    <row r="35" spans="1:8" x14ac:dyDescent="0.25">
      <c r="A35" s="4">
        <v>78</v>
      </c>
      <c r="B35" s="22">
        <f t="shared" si="10"/>
        <v>0</v>
      </c>
      <c r="C35" s="22">
        <f t="shared" si="10"/>
        <v>0</v>
      </c>
      <c r="D35" s="23">
        <f t="shared" si="10"/>
        <v>0</v>
      </c>
      <c r="E35" s="22">
        <f t="shared" si="10"/>
        <v>0</v>
      </c>
      <c r="F35" s="22">
        <f t="shared" si="10"/>
        <v>0</v>
      </c>
      <c r="G35" s="22">
        <f t="shared" si="10"/>
        <v>0</v>
      </c>
      <c r="H35" s="22">
        <f t="shared" si="10"/>
        <v>0</v>
      </c>
    </row>
    <row r="36" spans="1:8" x14ac:dyDescent="0.25">
      <c r="A36" s="24" t="s">
        <v>1</v>
      </c>
      <c r="B36" s="27">
        <f>SUM(B32:B35)</f>
        <v>0</v>
      </c>
      <c r="C36" s="27">
        <f t="shared" ref="C36:H36" si="11">SUM(C32:C35)</f>
        <v>0</v>
      </c>
      <c r="D36" s="28">
        <f t="shared" si="11"/>
        <v>0</v>
      </c>
      <c r="E36" s="27">
        <f t="shared" si="11"/>
        <v>0</v>
      </c>
      <c r="F36" s="27">
        <f t="shared" si="11"/>
        <v>0</v>
      </c>
      <c r="G36" s="27">
        <f t="shared" si="11"/>
        <v>0</v>
      </c>
      <c r="H36" s="27">
        <f t="shared" si="11"/>
        <v>0</v>
      </c>
    </row>
    <row r="38" spans="1:8" x14ac:dyDescent="0.25">
      <c r="A38" s="15"/>
      <c r="B38" s="2">
        <v>30</v>
      </c>
      <c r="C38" s="2">
        <v>31</v>
      </c>
      <c r="D38" s="14">
        <v>32</v>
      </c>
      <c r="E38" s="2">
        <v>33</v>
      </c>
      <c r="F38" s="2">
        <v>34</v>
      </c>
      <c r="G38" s="2">
        <v>35</v>
      </c>
      <c r="H38" s="2">
        <v>36</v>
      </c>
    </row>
    <row r="39" spans="1:8" ht="15" customHeight="1" x14ac:dyDescent="0.25">
      <c r="A39" s="29" t="s">
        <v>20</v>
      </c>
      <c r="B39" s="41" t="s">
        <v>22</v>
      </c>
      <c r="C39" s="42"/>
      <c r="D39" s="42"/>
      <c r="E39" s="42"/>
      <c r="F39" s="42"/>
      <c r="G39" s="42"/>
      <c r="H39" s="43"/>
    </row>
    <row r="40" spans="1:8" ht="33.75" x14ac:dyDescent="0.25">
      <c r="A40" s="30"/>
      <c r="B40" s="3" t="s">
        <v>3</v>
      </c>
      <c r="C40" s="3" t="s">
        <v>4</v>
      </c>
      <c r="D40" s="17" t="s">
        <v>9</v>
      </c>
      <c r="E40" s="3" t="s">
        <v>5</v>
      </c>
      <c r="F40" s="3" t="s">
        <v>6</v>
      </c>
      <c r="G40" s="3" t="s">
        <v>7</v>
      </c>
      <c r="H40" s="3" t="s">
        <v>8</v>
      </c>
    </row>
    <row r="41" spans="1:8" x14ac:dyDescent="0.25">
      <c r="A41" s="4">
        <v>17</v>
      </c>
      <c r="B41" s="22">
        <f>ROUND(($E5+$B$5)*B23,2)</f>
        <v>0</v>
      </c>
      <c r="C41" s="22">
        <f t="shared" ref="C41:H41" si="12">ROUND(($E5+$B$5)*C23,2)</f>
        <v>0</v>
      </c>
      <c r="D41" s="23">
        <f t="shared" si="12"/>
        <v>0</v>
      </c>
      <c r="E41" s="22">
        <f t="shared" si="12"/>
        <v>0</v>
      </c>
      <c r="F41" s="22">
        <f t="shared" si="12"/>
        <v>0</v>
      </c>
      <c r="G41" s="22">
        <f t="shared" si="12"/>
        <v>0</v>
      </c>
      <c r="H41" s="22">
        <f t="shared" si="12"/>
        <v>0</v>
      </c>
    </row>
    <row r="42" spans="1:8" x14ac:dyDescent="0.25">
      <c r="A42" s="4">
        <v>27</v>
      </c>
      <c r="B42" s="22">
        <f t="shared" ref="B42:H44" si="13">ROUND(($E6+$B$5)*B24,2)</f>
        <v>0</v>
      </c>
      <c r="C42" s="22">
        <f t="shared" si="13"/>
        <v>0</v>
      </c>
      <c r="D42" s="23">
        <f t="shared" si="13"/>
        <v>0</v>
      </c>
      <c r="E42" s="22">
        <f t="shared" si="13"/>
        <v>0</v>
      </c>
      <c r="F42" s="22">
        <f t="shared" si="13"/>
        <v>0</v>
      </c>
      <c r="G42" s="22">
        <f t="shared" si="13"/>
        <v>0</v>
      </c>
      <c r="H42" s="22">
        <f t="shared" si="13"/>
        <v>0</v>
      </c>
    </row>
    <row r="43" spans="1:8" x14ac:dyDescent="0.25">
      <c r="A43" s="4">
        <v>62</v>
      </c>
      <c r="B43" s="22">
        <f t="shared" si="13"/>
        <v>0</v>
      </c>
      <c r="C43" s="22">
        <f t="shared" si="13"/>
        <v>0</v>
      </c>
      <c r="D43" s="23">
        <f t="shared" si="13"/>
        <v>0</v>
      </c>
      <c r="E43" s="22">
        <f t="shared" si="13"/>
        <v>0</v>
      </c>
      <c r="F43" s="22">
        <f t="shared" si="13"/>
        <v>0</v>
      </c>
      <c r="G43" s="22">
        <f t="shared" si="13"/>
        <v>0</v>
      </c>
      <c r="H43" s="22">
        <f t="shared" si="13"/>
        <v>0</v>
      </c>
    </row>
    <row r="44" spans="1:8" x14ac:dyDescent="0.25">
      <c r="A44" s="4">
        <v>78</v>
      </c>
      <c r="B44" s="22">
        <f t="shared" si="13"/>
        <v>0</v>
      </c>
      <c r="C44" s="22">
        <f t="shared" si="13"/>
        <v>0</v>
      </c>
      <c r="D44" s="23">
        <f t="shared" si="13"/>
        <v>0</v>
      </c>
      <c r="E44" s="22">
        <f t="shared" si="13"/>
        <v>0</v>
      </c>
      <c r="F44" s="22">
        <f t="shared" si="13"/>
        <v>0</v>
      </c>
      <c r="G44" s="22">
        <f t="shared" si="13"/>
        <v>0</v>
      </c>
      <c r="H44" s="22">
        <f t="shared" si="13"/>
        <v>0</v>
      </c>
    </row>
    <row r="45" spans="1:8" x14ac:dyDescent="0.25">
      <c r="A45" s="24" t="s">
        <v>1</v>
      </c>
      <c r="B45" s="27">
        <f>SUM(B41:B44)</f>
        <v>0</v>
      </c>
      <c r="C45" s="27">
        <f t="shared" ref="C45" si="14">SUM(C41:C44)</f>
        <v>0</v>
      </c>
      <c r="D45" s="28">
        <f t="shared" ref="D45" si="15">SUM(D41:D44)</f>
        <v>0</v>
      </c>
      <c r="E45" s="27">
        <f t="shared" ref="E45" si="16">SUM(E41:E44)</f>
        <v>0</v>
      </c>
      <c r="F45" s="27">
        <f t="shared" ref="F45" si="17">SUM(F41:F44)</f>
        <v>0</v>
      </c>
      <c r="G45" s="27">
        <f t="shared" ref="G45" si="18">SUM(G41:G44)</f>
        <v>0</v>
      </c>
      <c r="H45" s="27">
        <f t="shared" ref="H45" si="19">SUM(H41:H44)</f>
        <v>0</v>
      </c>
    </row>
  </sheetData>
  <sheetProtection algorithmName="SHA-512" hashValue="hcqdwIwK8OG63/1pa12KRQbpec9W1zFUVh0rHO/slv2Itr7VYhdXssF3kKF2V7TzdWcb2UFjeQnKK4da4e6jaA==" saltValue="+Ki51gy5IprREVR8QEl63A==" spinCount="100000" sheet="1" objects="1" scenarios="1" selectLockedCells="1"/>
  <mergeCells count="16">
    <mergeCell ref="F3:H3"/>
    <mergeCell ref="B12:H12"/>
    <mergeCell ref="B21:H21"/>
    <mergeCell ref="B30:H30"/>
    <mergeCell ref="B39:H39"/>
    <mergeCell ref="A3:A4"/>
    <mergeCell ref="C3:C4"/>
    <mergeCell ref="D3:D4"/>
    <mergeCell ref="B3:B4"/>
    <mergeCell ref="E3:E4"/>
    <mergeCell ref="A39:A40"/>
    <mergeCell ref="A5:A8"/>
    <mergeCell ref="B5:B8"/>
    <mergeCell ref="A12:A13"/>
    <mergeCell ref="A21:A22"/>
    <mergeCell ref="A30:A31"/>
  </mergeCells>
  <conditionalFormatting sqref="A5:B8">
    <cfRule type="containsBlanks" dxfId="0" priority="1">
      <formula>LEN(TRIM(A5))=0</formula>
    </cfRule>
  </conditionalFormatting>
  <pageMargins left="0.25" right="0.25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Jerzy Kowalczyk</dc:creator>
  <cp:lastModifiedBy>Jerzy</cp:lastModifiedBy>
  <cp:lastPrinted>2023-08-31T14:03:42Z</cp:lastPrinted>
  <dcterms:created xsi:type="dcterms:W3CDTF">2023-08-31T12:31:28Z</dcterms:created>
  <dcterms:modified xsi:type="dcterms:W3CDTF">2023-09-08T18:00:18Z</dcterms:modified>
</cp:coreProperties>
</file>