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wutwaw-my.sharepoint.com/personal/ewa_sloboda_pw_edu_pl/Documents/Pulpit/ZP.D.SE.16.2022 Meble i krzesła biur/na stronę WWW/"/>
    </mc:Choice>
  </mc:AlternateContent>
  <xr:revisionPtr revIDLastSave="41" documentId="13_ncr:1_{967AE476-30F3-4D78-84D4-51FBB439C58D}" xr6:coauthVersionLast="44" xr6:coauthVersionMax="44" xr10:uidLastSave="{8BDAA27F-77CB-434A-B461-02B1A88E20F5}"/>
  <bookViews>
    <workbookView xWindow="-120" yWindow="-120" windowWidth="29040" windowHeight="15720" activeTab="18" xr2:uid="{00000000-000D-0000-FFFF-FFFF00000000}"/>
  </bookViews>
  <sheets>
    <sheet name="1A" sheetId="1" r:id="rId1"/>
    <sheet name="1B" sheetId="2" r:id="rId2"/>
    <sheet name="2A" sheetId="4" r:id="rId3"/>
    <sheet name="2B" sheetId="3" r:id="rId4"/>
    <sheet name="3A" sheetId="5" r:id="rId5"/>
    <sheet name="3B" sheetId="6" r:id="rId6"/>
    <sheet name="4A" sheetId="7" r:id="rId7"/>
    <sheet name="4B" sheetId="9" r:id="rId8"/>
    <sheet name="5A" sheetId="10" r:id="rId9"/>
    <sheet name="5B" sheetId="11" r:id="rId10"/>
    <sheet name="6" sheetId="12" r:id="rId11"/>
    <sheet name="7" sheetId="13" r:id="rId12"/>
    <sheet name="8" sheetId="14" r:id="rId13"/>
    <sheet name="9" sheetId="15" r:id="rId14"/>
    <sheet name="10" sheetId="16" r:id="rId15"/>
    <sheet name="11" sheetId="17" r:id="rId16"/>
    <sheet name="12" sheetId="18" r:id="rId17"/>
    <sheet name="13" sheetId="19" r:id="rId18"/>
    <sheet name="14" sheetId="20" r:id="rId1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 i="5" l="1"/>
  <c r="G7" i="5"/>
  <c r="I7" i="5" s="1"/>
  <c r="H6" i="5"/>
  <c r="G6" i="5"/>
  <c r="G8" i="5" s="1"/>
  <c r="I6" i="5" l="1"/>
  <c r="I8" i="5" s="1"/>
  <c r="I6" i="12"/>
  <c r="H6" i="12"/>
  <c r="J6" i="12" s="1"/>
  <c r="J7" i="12" s="1"/>
  <c r="H7" i="12" l="1"/>
  <c r="I9" i="14" l="1"/>
  <c r="H9" i="14"/>
  <c r="J9" i="14" s="1"/>
  <c r="I8" i="14"/>
  <c r="H8" i="14"/>
  <c r="J8" i="14" s="1"/>
  <c r="I7" i="14"/>
  <c r="H7" i="14"/>
  <c r="J7" i="14" s="1"/>
  <c r="J6" i="14"/>
  <c r="I6" i="14"/>
  <c r="H6" i="14"/>
  <c r="H10" i="14" s="1"/>
  <c r="J10" i="14" l="1"/>
  <c r="H7" i="13"/>
  <c r="I6" i="13"/>
  <c r="H6" i="13"/>
  <c r="J6" i="13" s="1"/>
  <c r="J7" i="13" s="1"/>
  <c r="I19" i="7" l="1"/>
  <c r="H19" i="7"/>
  <c r="G19" i="7"/>
  <c r="I17" i="7"/>
  <c r="H17" i="7"/>
  <c r="G17" i="7"/>
  <c r="I16" i="7"/>
  <c r="H16" i="7"/>
  <c r="G16" i="7"/>
  <c r="I13" i="7"/>
  <c r="H13" i="7"/>
  <c r="G13" i="7"/>
  <c r="I12" i="7"/>
  <c r="H12" i="7"/>
  <c r="G12" i="7"/>
  <c r="I11" i="7"/>
  <c r="H11" i="7"/>
  <c r="G11" i="7"/>
  <c r="I10" i="7"/>
  <c r="H10" i="7"/>
  <c r="G10" i="7"/>
  <c r="I9" i="7"/>
  <c r="H9" i="7"/>
  <c r="G9" i="7"/>
  <c r="I8" i="7"/>
  <c r="H8" i="7"/>
  <c r="G8" i="7"/>
  <c r="I7" i="7"/>
  <c r="H7" i="7"/>
  <c r="G7" i="7"/>
  <c r="I6" i="7"/>
  <c r="I20" i="7" s="1"/>
  <c r="H6" i="7"/>
  <c r="G6" i="7"/>
  <c r="G20" i="7" s="1"/>
  <c r="H7" i="18" l="1"/>
  <c r="J7" i="18" s="1"/>
  <c r="H6" i="18"/>
  <c r="H7" i="11"/>
  <c r="H6" i="11"/>
  <c r="H16" i="2"/>
  <c r="I6" i="20" l="1"/>
  <c r="H6" i="20"/>
  <c r="J6" i="20" s="1"/>
  <c r="J7" i="20" s="1"/>
  <c r="H7" i="20" l="1"/>
  <c r="I6" i="19"/>
  <c r="H8" i="18"/>
  <c r="J6" i="18"/>
  <c r="J8" i="18" s="1"/>
  <c r="I7" i="18"/>
  <c r="I6" i="18"/>
  <c r="I6" i="17"/>
  <c r="I6" i="16"/>
  <c r="I6" i="15"/>
  <c r="J7" i="11"/>
  <c r="I7" i="11"/>
  <c r="I6" i="11"/>
  <c r="H7" i="10"/>
  <c r="H8" i="10"/>
  <c r="H9" i="10"/>
  <c r="H10" i="10"/>
  <c r="H6" i="10"/>
  <c r="I9" i="9"/>
  <c r="I8" i="9"/>
  <c r="I6" i="9"/>
  <c r="I8" i="6"/>
  <c r="I7" i="6"/>
  <c r="I10" i="3"/>
  <c r="I9" i="3"/>
  <c r="I8" i="3"/>
  <c r="H7" i="4"/>
  <c r="H8" i="4"/>
  <c r="H9" i="4"/>
  <c r="H10" i="4"/>
  <c r="H11" i="4"/>
  <c r="H12" i="4"/>
  <c r="H13" i="4"/>
  <c r="H14" i="4"/>
  <c r="H15" i="4"/>
  <c r="H16" i="4"/>
  <c r="H17" i="4"/>
  <c r="H18" i="4"/>
  <c r="H19" i="4"/>
  <c r="H6" i="4"/>
  <c r="I32" i="1" l="1"/>
  <c r="I12" i="1"/>
  <c r="H46" i="1"/>
  <c r="H45" i="1"/>
  <c r="H41" i="1"/>
  <c r="H37" i="1"/>
  <c r="H33" i="1"/>
  <c r="H32" i="1"/>
  <c r="H19" i="1"/>
  <c r="H20" i="1"/>
  <c r="H21" i="1"/>
  <c r="H22" i="1"/>
  <c r="H23" i="1"/>
  <c r="H24" i="1"/>
  <c r="H25" i="1"/>
  <c r="H26" i="1"/>
  <c r="H27" i="1"/>
  <c r="H18" i="1"/>
  <c r="H17" i="1"/>
  <c r="H16" i="1"/>
  <c r="H12" i="1"/>
  <c r="H8" i="1"/>
  <c r="H6" i="19"/>
  <c r="H6" i="17"/>
  <c r="H6" i="16"/>
  <c r="H6" i="15"/>
  <c r="G10" i="10"/>
  <c r="I10" i="10" s="1"/>
  <c r="G9" i="10"/>
  <c r="I9" i="10" s="1"/>
  <c r="G8" i="10"/>
  <c r="I8" i="10" s="1"/>
  <c r="G7" i="10"/>
  <c r="I7" i="10" s="1"/>
  <c r="G6" i="10"/>
  <c r="H9" i="9"/>
  <c r="J9" i="9" s="1"/>
  <c r="H8" i="9"/>
  <c r="J8" i="9" s="1"/>
  <c r="H6" i="9"/>
  <c r="H8" i="6"/>
  <c r="J8" i="6" s="1"/>
  <c r="H7" i="6"/>
  <c r="G19" i="4"/>
  <c r="I19" i="4" s="1"/>
  <c r="G18" i="4"/>
  <c r="I18" i="4" s="1"/>
  <c r="G17" i="4"/>
  <c r="I17" i="4" s="1"/>
  <c r="G16" i="4"/>
  <c r="I16" i="4" s="1"/>
  <c r="G15" i="4"/>
  <c r="I15" i="4" s="1"/>
  <c r="G14" i="4"/>
  <c r="I14" i="4" s="1"/>
  <c r="G13" i="4"/>
  <c r="I13" i="4" s="1"/>
  <c r="G12" i="4"/>
  <c r="I12" i="4" s="1"/>
  <c r="G11" i="4"/>
  <c r="I11" i="4" s="1"/>
  <c r="G10" i="4"/>
  <c r="I10" i="4" s="1"/>
  <c r="G9" i="4"/>
  <c r="I9" i="4" s="1"/>
  <c r="G8" i="4"/>
  <c r="I8" i="4" s="1"/>
  <c r="G7" i="4"/>
  <c r="I7" i="4" s="1"/>
  <c r="G6" i="4"/>
  <c r="J6" i="19" l="1"/>
  <c r="J7" i="19" s="1"/>
  <c r="H7" i="19"/>
  <c r="H7" i="17"/>
  <c r="J6" i="17"/>
  <c r="J7" i="17" s="1"/>
  <c r="H15" i="16"/>
  <c r="J6" i="16"/>
  <c r="J15" i="16" s="1"/>
  <c r="H7" i="15"/>
  <c r="J6" i="15"/>
  <c r="J7" i="15" s="1"/>
  <c r="H8" i="11"/>
  <c r="J6" i="11"/>
  <c r="J8" i="11" s="1"/>
  <c r="J6" i="9"/>
  <c r="J10" i="9" s="1"/>
  <c r="H10" i="9"/>
  <c r="I6" i="4"/>
  <c r="I20" i="4" s="1"/>
  <c r="G20" i="4"/>
  <c r="I6" i="10"/>
  <c r="G11" i="10"/>
  <c r="I11" i="10"/>
  <c r="J7" i="6"/>
  <c r="J9" i="6" s="1"/>
  <c r="H9" i="6"/>
  <c r="H10" i="3"/>
  <c r="J10" i="3" s="1"/>
  <c r="H9" i="3"/>
  <c r="J9" i="3" s="1"/>
  <c r="H8" i="3"/>
  <c r="J8" i="3" l="1"/>
  <c r="J11" i="3" s="1"/>
  <c r="H11" i="3"/>
  <c r="G27" i="1"/>
  <c r="I27" i="1" s="1"/>
  <c r="G26" i="1"/>
  <c r="I26" i="1" s="1"/>
  <c r="G25" i="1"/>
  <c r="I25" i="1" s="1"/>
  <c r="G24" i="1"/>
  <c r="I24" i="1" s="1"/>
  <c r="G23" i="1"/>
  <c r="I23" i="1" s="1"/>
  <c r="G22" i="1"/>
  <c r="I22" i="1" s="1"/>
  <c r="G21" i="1"/>
  <c r="I21" i="1" s="1"/>
  <c r="G20" i="1"/>
  <c r="I20" i="1" s="1"/>
  <c r="G19" i="1"/>
  <c r="I19" i="1" s="1"/>
  <c r="G18" i="1"/>
  <c r="I18" i="1" s="1"/>
  <c r="G17" i="1"/>
  <c r="I17" i="1" s="1"/>
  <c r="G16" i="1"/>
  <c r="I16" i="1" s="1"/>
  <c r="G46" i="1"/>
  <c r="I46" i="1" s="1"/>
  <c r="G45" i="1"/>
  <c r="I45" i="1" s="1"/>
  <c r="G41" i="1"/>
  <c r="I41" i="1" s="1"/>
  <c r="G37" i="1" l="1"/>
  <c r="I37" i="1" s="1"/>
  <c r="G33" i="1" l="1"/>
  <c r="I33" i="1" s="1"/>
  <c r="G8" i="1"/>
  <c r="I8" i="1" l="1"/>
  <c r="I47" i="1" s="1"/>
  <c r="G47" i="1"/>
  <c r="I56" i="2"/>
  <c r="J56" i="2" s="1"/>
  <c r="I55" i="2"/>
  <c r="J55" i="2" s="1"/>
  <c r="I51" i="2"/>
  <c r="J51" i="2" s="1"/>
  <c r="I47" i="2"/>
  <c r="J47" i="2" s="1"/>
  <c r="I43" i="2"/>
  <c r="J43" i="2" s="1"/>
  <c r="I39" i="2"/>
  <c r="J39" i="2" s="1"/>
  <c r="I38" i="2"/>
  <c r="J38" i="2" s="1"/>
  <c r="I34" i="2"/>
  <c r="J34" i="2" s="1"/>
  <c r="I30" i="2"/>
  <c r="J30" i="2" s="1"/>
  <c r="I29" i="2"/>
  <c r="J29" i="2" s="1"/>
  <c r="I25" i="2"/>
  <c r="J25" i="2" s="1"/>
  <c r="I24" i="2"/>
  <c r="J24" i="2" s="1"/>
  <c r="I20" i="2"/>
  <c r="J20" i="2" s="1"/>
  <c r="I16" i="2"/>
  <c r="J16" i="2" s="1"/>
  <c r="I12" i="2"/>
  <c r="J12" i="2" s="1"/>
  <c r="I8" i="2"/>
  <c r="J8" i="2" s="1"/>
  <c r="H51" i="2"/>
  <c r="H8" i="2"/>
  <c r="J57" i="2" l="1"/>
  <c r="H56" i="2"/>
  <c r="H55" i="2"/>
  <c r="H43" i="2"/>
  <c r="H34" i="2"/>
  <c r="H39" i="2"/>
  <c r="H38" i="2"/>
  <c r="H30" i="2"/>
  <c r="H29" i="2"/>
  <c r="H20" i="2"/>
  <c r="H47" i="2"/>
  <c r="H12" i="2"/>
  <c r="H25" i="2"/>
  <c r="H24" i="2"/>
  <c r="H57" i="2" l="1"/>
</calcChain>
</file>

<file path=xl/sharedStrings.xml><?xml version="1.0" encoding="utf-8"?>
<sst xmlns="http://schemas.openxmlformats.org/spreadsheetml/2006/main" count="580" uniqueCount="269">
  <si>
    <t>Lp.</t>
  </si>
  <si>
    <t>Ilość w sztukach</t>
  </si>
  <si>
    <t>Cena jednostkowa bez Vat (zł)</t>
  </si>
  <si>
    <t>Cena ogółem bez Vat (zł)</t>
  </si>
  <si>
    <t>Cena jednostkowa z Vat (zł)</t>
  </si>
  <si>
    <t>Cena ogółem z  Vat (zł)</t>
  </si>
  <si>
    <t>Nazwa asortymentu</t>
  </si>
  <si>
    <t>Typ/rozmiar/rodzaj</t>
  </si>
  <si>
    <t>Zdjęcie poglądowe przykładowego produktu</t>
  </si>
  <si>
    <t>Gmach Główny</t>
  </si>
  <si>
    <t>Pl. Politechniki 1</t>
  </si>
  <si>
    <t xml:space="preserve">Fotel obrotowy </t>
  </si>
  <si>
    <t>Budynek Oficyny Wydawniczej</t>
  </si>
  <si>
    <t>ul. Polna 50</t>
  </si>
  <si>
    <t>Fotel obrotowy</t>
  </si>
  <si>
    <t>Krzesło konferencyjne</t>
  </si>
  <si>
    <t>Budynek Biurowy</t>
  </si>
  <si>
    <t>ul. Noakowskiego 18/20</t>
  </si>
  <si>
    <t>Fotel biurowy</t>
  </si>
  <si>
    <t>Fotel biurowy z ergonomicznym oparciem o wyraźnym wyprofilowaniu na odcinku lężdzwiowym. Tapicerka oparcia i siedziska wykonana z mocnej tkaniny odpornej na mechacenie i wycieranie (min. 140 000 cykli Martindale’a) w kolorze jasnoszarym. Podłokietniki z regulacją wysokości w zakresie min. 65mm z miękką  nakładką z tworzywa sztucznego. Metalowa i wytrzymała podstawa w kolorze chromu z kółkami do twardych powierzchni. Fotel wyposażony w mechanizm ruchowy z funkcją synchronicznego ruchu oparcia i siedziska oraz możliwością zablokowania w min. 4 pozycjach. Mechaniz automatycznie dobiera siłę docisku oparcia do pleców oraz zapobiega nagłemu uderzeniu po zwolnieniu blokady. Siedzisko powinno mieć regulację głębokoś, oraz regulację wysokości siedziska w zakresie min 11cm, gdzie najniższe położenie siedziska wynosi ok 40-42cm. Siedzisko o szerokości 48cm i głębokości 46cm (+/- 2cm), wysokość oparcia 60cm (+/- 2cm).</t>
  </si>
  <si>
    <t>Fotel biurowy z ergonomicznym oparciem o wyraźnym wyprofilowaniu na odcinku lężdzwiowym. Tapicerka oparcia i siedziska wykonana z mocnej tkaniny odpornej na mechacenie i wycieranie (min. 75 000 cykli Martindale’a) w kolorze ciemnoniebieskim / granatowym. Podłokietniki z regulacją wysokości w zakresie min. 65mm z miękką  nakładką z tworzywa sztucznego. Metalowa i wytrzymała podstawa w kolorze chromu z kółkami do twardych powierzchni. Fotel wyposażony w mechanizm ruchowy z funkcją synchronicznego ruchu oparcia i siedziska oraz możliwością zablokowania w min. 4 pozycjach. Mechaniz automatycznie dobiera siłę docisku oparcia do pleców oraz zapobiega nagłemu uderzeniu po zwolnieniu blokady. Siedzisko powinno mieć regulację głębokoś, oraz regulację wysokości siedziska w zakresie min 11cm, gdzie najniższe położenie siedziska wynosi ok 40-42cm. Siedzisko o szerokości 48cm i głębokości 46cm (+/- 2cm), wysokość oparcia 60cm (+/- 2cm).</t>
  </si>
  <si>
    <t>Biuro Spraw Osobowych, piętro 2, kl. B, pok. 226</t>
  </si>
  <si>
    <t xml:space="preserve">Ergonomiczny fotel biurowy z profilowanym tapicerowanym siedziskiem, oparcie wykonane z mocnej tkaniny siatkowej. Oparcie ze zintegrowanym, regulowanym i szerokim na całą szerokośc oparcia, zagłówkiem oraz regulowanym podparciem odcinka lędźwiowego. Podłokietniki z tworzywa sztucznego z regulacją wysokości  w zakresie min. 60mm, możliwością przesunięcia do przodu i tyłu oraz skierowania do wewnątrz i zewnątrz fotela. Obicie siedziska wykonane z tkaniny odpornej na mechacenie i wycieranie (powyżej 30 tys. cykli Martindale) w kolorze niebieskim. Zaś oparcie z mocnej tkaniny śiatkowej w kolorze niebieskim. Mechanizm ruchowy Synchro SELF lub podobny, który ma możliwość równoczesnego bujania się oparcia i siedziska z możliwością blokady w wybranej pozycji wychylenia. Fotel powinien posiadać regulację wysokości siedziska w takim stopniu aby jego maksymalna wysokość od podłogi mieściła się w zakresie 51-54cm.(mierzone od podłogi do najwyższego punktu siedziska). Wytrzymała podstawa jezdna z tworzywa w kolorze czarnym. Fotel wyposażony w miękkie kółka do powierzchni parkietowych. </t>
  </si>
  <si>
    <t>Dział Ewidencji Studentów, pok. 114</t>
  </si>
  <si>
    <t>Fotel obrotowy z wyprofilowanym oparciem i widocznym wyprofilowaniem odcinka lędzwiowego oraż wyprofilowanym siedziskiem i zagłówkiem. Oparcie i zagłówek wykonane z odpornej tkaniny siatkowej w kolorze czarnym, siedzisko wypełnione wytrzymałą i elastyczną pianką i tapicerowane tkaniną czarną, której odpornośc na ścieranie nie może być mniejsza niż 140 000 cykli Martindale'a. Szeroki zagłówek (szerokośc 30-40cm) z możliwością regulacji wysokości i kąta nachylenia. Podłokietniki z funkcją zmiany wysokości w zakresie min. 60mm z miękką nakładką z tworzywa sztucznego. Mechanizm Synchro lub podobny, który ma możliwość równoczesnego bujania się oparcia i siedziska z możliwością blokady w pozycji do pracy. Podstawa jezdna wykonana z mocnego tworzywa sztucznego w kolorze czarnym. Maksymalne obciążenie do 130kg. Fotel powinien posiadać regulację wysokości siedziska w takim stopniu aby jego maksymalna wysokość od podłogi wynosiła ok 50-53cm. Oparcie o szerokości 45cm i wysokości 55cm. Siedzisko o szerokości 49cm i głębokości 47cm. Wymiary oparcia i siedziska mogą się różnić +/- 2cm.</t>
  </si>
  <si>
    <t>Dział Nadzoru Inwestorskiego PW, kl. C</t>
  </si>
  <si>
    <t xml:space="preserve">Klasyczne krzesło konferencyjne z oparciem, bez podłokietników, pokryte wytrzymałą (80-100 tys. cykli Martindale) tkaniną tapicerską w kolorze czarnym i stelażu w kolorze czarnym. Możliwość sztaplowania krzeseł do 10 sztuk. Całkowita szerokość  55cm, a wysokość 83cm (wymiary mogą się różnić +/- 1,5cm). </t>
  </si>
  <si>
    <t>Dział Bezpieczeństwa, lok. 312</t>
  </si>
  <si>
    <t xml:space="preserve">Fotel obrotowy z profilowanym siedziskiem wykonanym z pianki o dużej gęstości (min. 30kg/m3) i tapicerowanym tkaniną siatkową w kolorze czarnym, której odporność na wycieranie to min. 50 tys. cykli Martindale'a. Oparcie tapicerowane tkaniną siatkową o odporności na wycieranie min. 80 tys. cykli Martindale'a. Mechanizmy ruchowe zastosowane w fotelu powinny pozwalać na regulację: wysokości siedziska ( w zakresie min. 80mm); kąta pochylenia siedziska; wysokości oparcia niezależnie do wysokości siedzisika; kąta pochylenia oparcia niezależnie od ustawienia siedziska; wysokości podłokietników (w zakresie min. 60mm). Podłokietniki z nakładką z pianki z tworzywa sztucznego w kolorze czarnym. Wytrzymała podstawa jezdna wykonana z tworzywa w kolorze czarny. Kółka przystosowane do powierzchni parkietowych. </t>
  </si>
  <si>
    <t>Fotel biurowy z wysokim oparciem ze zintegrowanym zagłówkiem pokrytym ekoskórą, oparcie wykonane z mocnej tkaniny siatkowej i ekoskóry, siedzisko piankowe (min. 18kg/m3) pokryte miękką i wytrzymała tkaniną membranową, oparcie posiada odpowiednio wyprofilowany odcinek lędzwiowy do lepszego jego podparcia, podłokietniki wykonane z połączenia tworzywa sztucznego i metalu (dopuszcza się wersję z regulacją wysokości i nakładką piankową). Mechanizm Tilt lub podobny, który ma możliwość blokowania oparcia w pozycji do pracy i bujania. Podstawa metalowa, chromowana i wytrzymała. Fotel wyposażony w kółka do twardych powierzchni. Tapicerka i stelarz w kolorze czarnym. Fotel powinien posiadać regulację wysokości siedziska w zakresie min. 80mm.</t>
  </si>
  <si>
    <t>Kwestura Dział Finansowy-Rozrachunki, piętro 3, kl. B</t>
  </si>
  <si>
    <t xml:space="preserve">Ergonomiczny fotel biurowy z profilowanym siedziskiem, oparciem i zagłówkiem. Stelaż fotela oraz podstawa jezdna w kolorze czarnym. Tkanina siatkowa, którą tapicerowane jest oparcie, zagłówek oraz siedzisko, także w kolorze czarnym. Odporność tkaniny na wycieranie to min. 150 tys. cykli Martindale'a. Tkanina z atestem trudnozapalności. Oparcie z wyrażnym wyprofilowaniem na odcinku lędzwiowym i regulowaną (regulowana wysokość) wstawką podpierającą ten odcinek pleców. Oparcie można regulować niezależnie od pozycji siedziska w zakresie min. 40mm. Oparcie wyposażone w regulowany zagłówek, w którym można zmienić kąt nachylenia, głebokośc oraz wysokość, gdzie wysokośc regulujemy w zakresie min. 40mm.  Siedzisko z możliwością zmiany głębokości w zakresie min. 30mm. Podłokietniki wykonane z tworzywa sztucznego z możliwością zmiany wysokości w zakresie min. 60mm oraz możliwością przesunięcia do przodu lub tylu. Mechanizm ruchowy Synchro SELF lub podobny, który ma możliwość równoczesnego bujania się oparcia i siedziska z możliwością blokady w wybranej pozycji wychylenia. Mechanizm jezdny w kolorze czarnym, odporny na duże obciążenia, wykonany z tworzywa sztucznego. Fotel wyposażony w miękkie kółka do powierzchni parkietowych. Fotel powinien posiadać regulację wysokości siedziska w takim stopniu aby jego maksymalna wysokość od podłogi wynosiła ok 53-55cm, a minimalna 43 -45cm. </t>
  </si>
  <si>
    <t xml:space="preserve">Ergonomiczny fotel biurowy z profilowanym siedziskiem, oparciem i zagłówkiem. Stelaż fotela w kolorze czarnym. Tkanina siatkowa, którą tapicerowane jest oparcie oraz zagłówek w kolorze czarnym. Odporność tkaniny na wycieranie to min. 70 tys. cykli Martindale'a. Tkanina z atestem trudnozapalności. Oparcie z wyrażnym wyprofilowaniem na odcinku lędzwiowym i regulowaną (regulowana wysokośc i głębokość) wstawką podpierającą ten odcinek pleców. Oparcie wyposażone w regulowany zagłówek, w którym można zmienić kąt nachylenia oraz wysokość, gdzie wysokośc regulujemy w zakresie min. 40mm. Siedzisko wypełnione pianką o gęstośc min 80kg/m3 i tapicerowane wytrzymałą tkaninką w kolorze czarnym o wytrzymałości na wycieranie min. 100 tys. cykli Martindale'a. Siedzisko powinno mieć regulację głębokości w zakresie min. 30mm i możliwość nachylenia przedniej części siedziska. Podłokietniki wykonane z tworzywa sztucznego z możliwością zmiany wysokości w zakresie min. 60mm oraz możliwością przesunięcia do przodu i tylu, obrotu nakładki oraz odsunięcie całego mocowania od siedziska. Mechanizm ruchowy Synchro lub podobny, w którym oparcie wychyla się synchronicznie z siedziskiem w stosunku 2:1 i jest możliwość blokady wybranego kąta wychylenia w kilku pozycjach. Mechanizm jezdny z metalu w kolorze chrom lub polerowanego aluminium, odporny na duże obciążenia. Fotel wyposażony w miękkie kółka do powierzchni parkietowych. Fotel powinien posiadać regulację wysokości siedziska w takim stopniu aby jego maksymalna wysokość od podłogi wynosiła ok 60cm, a minimalna ok 49cm. (Pod obciążeniem, parametry te należy pomniejszyć o ok 5-8cm). </t>
  </si>
  <si>
    <t>Kwestura - Dział Płac, piętro 4, kl. B</t>
  </si>
  <si>
    <t xml:space="preserve">Fotel biurowy z oparciem i siedziskiem pokrytym skórą dwoinową w kolorze czarnym, podłokietniki z tworzywa sztucznego bez regulacji, solidna i wytrzymała konstrukcja podstawy wykonana z tworzywa sztucznego w kolorze czarnym. Fotel wyposażony w kółka do powierzchni parkietowych. Mechanizm ruchowy Tilt lub podobny, który ma możliwość blokowania oparcia w pozycji do pracy i bujania. Podstawa metalowa, chromowana i wytrzymała. Fotel wyposażony w kółka do twardych powierzchni. Tapicerka w kolorze czarnym. Fotel powinien posiadać regulację wysokości siedziska w takim stopniu aby jego maksymalna wysokość od podłogi wynosiła ok 52-54cm a minimalna ok 43-45cm. Wysokość oparcia ok 58-61cm. Wymiar siedziska ok 50 x 48cm (+/- 2cm). Szerokość całkowita fotela razem z podłokietnikami ok 58-62cm.  </t>
  </si>
  <si>
    <t>Sekcja Poczty Wewnętrznej, kl. A, pok. 11</t>
  </si>
  <si>
    <t xml:space="preserve"> Fotel obrotowy</t>
  </si>
  <si>
    <t>Fotel biurowy z ergonomicznym oparciem, tapicerka oparcia i siedziska wykonana z mocnej tkaniny odpornej na mechacenie i wycieranie (min. 70 tys. cykli Martindale), podłokietniki z regulacją wysokości w zakresie min. 60mm, metalowa i wytrzymała podstawa w kolorze czarnym. Fotel wyposażony w kółka do twardych powierzchni. Mechanizm Synchro Plus lub podobny, umożliwiający płynny skoordynowany ruch siedziska i oparcia naśladujący ruch Użytkownika w fotelu, gwarantujący tym samym ergonomiczne podparcie pleców na całej długości. Dodatkowo mechanizm powinien umożliwiać regulację głębokości siedziska oraz siłę docisku oparcia do pleców. Fotel powinien posiadać regulację wysokości siedziska w zakresie min. 10cm oraz w takim stopniu aby jego maksymalna wysokość od podłogi wynosiła ok 55-60cm. Tapicerka w kolorze szarogranatowym / ciemno granatowym. Ostateczna kolorystyka do potwierdzenia przez przystapieniem do produkcji.</t>
  </si>
  <si>
    <t>Zakład Konserwacyjno-Remontowy, kl. C, pok. 146</t>
  </si>
  <si>
    <t xml:space="preserve">Fotel z ergonomicznie wyprofilowanym siedziskiem i wysokim oparciem, przypominający wyglądem sportowy fotel samochodowy. Oparcie i siedzisko obszyte mocną i wytrzymałą na wycieranie ekologiczną skórą w kolorze czarnym z dodatkami i przeszyciami w kolorze szarym. Oparcie, w jego górnej częsci ma wyrażnie wyprofilowaną, wypukłą część, która służy jako zagłówek. Odcinek lędzwiowy podparty jest dołączoną do fotela poduszką, tapicerowaną takimi samymi materiałami, która zamocowana jest do oparcia dzięki regulowanym elastycznym paskom. Poduszka występuję  jako akcesorium nieobowiązkowe. Mechanizm fotela powinien umożliwiać bujanie się oraz blokadę w pozycji do pracy. Podłokietniki z tworzywa sztucznego, bez regulacji, tapicerowane na wierzchniej części takim samym materiałem co oparcie i siedzisko. Podstawa jezdna wykonana z tworzywa sztucznego w kolorze czarnym. Fotel wyposażony w miękkie kółka do powierzchni parkietowych. Wysokośc oparcia ok 65cm, szerokośc oparcia ok 50cm. Szerokośc siedziska ok 50cm, głębokośc siedziska ok 53cm. Wszystkie wymiary siedziska i oparcia mogą mieć odhylenie max. +/- 5cm. Fotel powinien posiadać regulację wysokości siedziska w zakresie ok 8-12cm. </t>
  </si>
  <si>
    <t>Dział Telekomunikacji, pok. 20</t>
  </si>
  <si>
    <t>Klasyczne krzesło konferencyjne z oparciem, bez podłokietników, pokryte wytrzymałą ( 80-100 tys. cykli Martindale) tkaniną tapicerską w kolorze czarnym (siedzisko i oparcie) i stelażu w kolorze chrom. Możliwość sztaplowania krzeseł do 10 sztuk. Całkowita szerokość  55cm, a wysokość 83cm (wymiary mogą się różnić +/- 1,5cm).</t>
  </si>
  <si>
    <t>ul. Św. Andrzeja Boboli 8</t>
  </si>
  <si>
    <t>Gmach Mechatroniki</t>
  </si>
  <si>
    <t>Dział Telekomunikacji, pok. 41</t>
  </si>
  <si>
    <t>Samorząd Studentów, pok. 165</t>
  </si>
  <si>
    <t>Biuro Kanclerza, kl. A, pok. 217</t>
  </si>
  <si>
    <t>Krzesło profilaktyczno-rehabilitacyjne</t>
  </si>
  <si>
    <t>Proponowany produkt</t>
  </si>
  <si>
    <t>Producent:…............                                                                    Model:…..................</t>
  </si>
  <si>
    <t xml:space="preserve">Producent:…............                                                                    Model:….................. </t>
  </si>
  <si>
    <t>Kontener przybiurkowy</t>
  </si>
  <si>
    <t>Ul. Noakowskiego 18/20</t>
  </si>
  <si>
    <t>Dział Administracyjno-Gospodarczy, kl. C, pok. 131</t>
  </si>
  <si>
    <t>1.</t>
  </si>
  <si>
    <t>Regał</t>
  </si>
  <si>
    <t xml:space="preserve">Regał o całkowitej: wysokości 202cm; szerokości 40cm i głebokości 34cm. Regał wykonany z płyty laminowanej o grubości 18mm, wszystkie cięte brzegi oklejone obrzeżem PCV o grubości 2mm. W regale 4 półki (5 wnęk na segregatory). Kolor okleiny jasny dąb (R4272) lub zbliżony, który zostanie potwierdzony przed przystąpieniem do produkcji. Stopki do poziomowania. </t>
  </si>
  <si>
    <t>Kontener biurowy</t>
  </si>
  <si>
    <t>Kontener przybiurkowy na kółkach z 4 szufladami. Wymiar 40x48x65cm. Kolor okleiny blatu oraz frotu szuflad: dąb sonoma, korpus w kolorze białym. Korpus i szuflady wykonane z płyty o grubości 18mm, blat z płyty o grubości 25mm (+/-2mm). Szuflady na prowadnicach rolkowych z funkcją cichego domykania i możliwością wysunięcia szuflad na ok 75-80%, 4 szuflady o równej wysokości, górna z wyjmowanym wkładem piórnikowym. Wszystkie brzegi płyt wykończone obrzeżem PCV o grubości 2mm. Szuflady zamykane na zamek centralny. Uchwyty metalowe w kształcie łuku o rozstawie śrub 128 mm i kolorze polerowanego aluminium lub chromu.</t>
  </si>
  <si>
    <t>Biurko narożne</t>
  </si>
  <si>
    <t xml:space="preserve">Biurko narożne prawe, wymiary: 140 x 120, wysokość całkowita 75cm, głebokośc blatu po lewej stronie 80cm, po prawej 42cm. Wcięcie jest niesymetryczne, tak jak widać to na szkicu poniżej. Blat wykonany z płyty laminowanej o grubości 25mm (+/- 2mm), a korpus i blenda maskująca nogi wykonana z płyty laminowanej o grubości 18mm. Kolor blatu dąb sonowa, kolor korpusu i blendy biały. W biurku zastosowane są stopki poziomujące. W blacie będzie 2 przepusty na kable w kolorze zbliżonym do kolorystyki blatu (lokalizacja przepustu ustalona na miejscu podczas montażu). Kolorystyka do potwierdzenia przed przystąpieniem do produkcji.  </t>
  </si>
  <si>
    <t>Budynek CZITT</t>
  </si>
  <si>
    <t>ul. Rektorska 4</t>
  </si>
  <si>
    <t>Centrum Obsługi Projektów,  piętro 5, pokój 5.19</t>
  </si>
  <si>
    <t>Stół</t>
  </si>
  <si>
    <t>Stół na jednej nodze, okrągły; średnica blatu 80cm; Kolorystyka blatu wiśnia lub zbliżony kolor do ostatecznego potwierdzenia przez przystapieniem do produkcji. Grubość blatu 24 mm (+/- 2 mm), brzeg oklejony obrzeżem PCV o grubości 2 mm. Wysokość całkowita 72-75 cm. Średnica noki nie mniejsza niż 70 mm, a podstawy nie mniejsza niż 40 cm. Kolor podstawy czarny matowy lub półmatowy. Niedopuszczalne są jakiekolwiek wady cięcia na blacie i maskowanie ich przy pomocy wypełniaczy itp.</t>
  </si>
  <si>
    <t>Budynek Oficyny Wydawniczej PW</t>
  </si>
  <si>
    <t>Ul. Polna 50</t>
  </si>
  <si>
    <t>Dział Bezpieczeństwa, piętro 3, pok. 312</t>
  </si>
  <si>
    <t xml:space="preserve">Półka </t>
  </si>
  <si>
    <t>Półka o wymiarach 100 x 30 cm, wykonana z płyty laminowanej o grubości 18mm  w kolorze dąb sonoma, wszystkie brzegi oklejone obrzeżem PCV, pod półką dwa trójkątne wsporniki z tej samej płyty i w tym samym kolorze co półka. W półce zamontowane dwa haczyki / uchwty, które muszą być jak najmniej widoczne.</t>
  </si>
  <si>
    <t>Półka o wymiarach 90 x 40 cm, wykonana z płyty laminowanej o grubości 18mm  w kolorze dąb sonoma, wszystkie brzegi oklejone obrzeżem PCV, pod półką dwa trójkątne wsporniki z tej samej płyty i w tym samym kolorze co półka. W półce zamontowane dwa haczyki / uchwty, które muszą być jak najmniej widoczne.</t>
  </si>
  <si>
    <t>ul. Waryńskiego 12</t>
  </si>
  <si>
    <t>Zespół Pieśni i Tańca, pok. A222</t>
  </si>
  <si>
    <t>Biurko</t>
  </si>
  <si>
    <t xml:space="preserve">Biurko na stelażu metalowym. Szerokość 160cm, głębokość 70cm, wysokość 73-75cm. Blat o grubości min. 25mm w kolorze białym, konstrukcja stelażu wykonana z profili metalowych o przekroju prostokątnym 20x80mm, nogi wykonane w taki sposób, że tworzą zamknięty czworobok tak jak to widać na zdjęciu poglądowym. Stopki z opcją poziomowania min. 20mm, stelaż w kolorze białym. W blacie wykonane 2 przepusty kablowe (lokalizacja do potwierdzenia podczas montażu na miejscu). Wszystkie cięte brzegi oklejone obrzeżem PCV o grubości 2mm. </t>
  </si>
  <si>
    <t>2.</t>
  </si>
  <si>
    <t>Dostawka do biurka</t>
  </si>
  <si>
    <t xml:space="preserve">Dostawka do biurek. Szerokość 140cm, głębokość 40cm, wysokość 73-75cm. Blat o grubości min. 25mm w kolorze białym, konstrukcja stelażu wykonana z profili metalowych o przekroju prostokątnym 20x80mm, nogi wykonane w taki sposób, że tworzą zamknięty czworobok tak jak to widać na zdjęciu poglądowym. Stopki z opcją poziomowania min. 20mm, stelaż w kolorze białym.W blacie wykonane 2 przepusty kablowe (lokalizacja do potwierdzenia podczas montażu na miejscu). Wszystkie cięte brzegi oklejone obrzeżem PCV o grubości 2mm. </t>
  </si>
  <si>
    <t>3.</t>
  </si>
  <si>
    <t>Kontener przystawny</t>
  </si>
  <si>
    <t>Kontener przystawny do biurek. Szerokość 55cm, głębokość 45cm, wysokość 73-75cm. Blat o grubości min. 25mm w kolorze białym, zgodny z tymi zastosowanymi w biurkach z pozycji 1 i 2. Korpus i szuflady wykonane z płyty o grubości 18mm w kolorze białym. Kontener z 4 szufladami, gdzie górna to tzw piórnikowa z wkładem, a pozostałe 3 są jednakowiej wielkości. Wszystkie szuflady zamontowane na prowadnicach z funkcją cichego domykania i powinny się wysuwać na min. 70% głębokości całkowitej kontenera. Kontener posiada zamek centralny. Uchwyty w kolorze czarnym o rozstawie śrub 128mm, 2-3 wzory do wyboru i potwierdzenia przed przystąpieniem do produkcji. Wszystkie cięte brzegi blatu oklejone obrzeżem PCV o grubości 2mm, a pozostałe 0,5-1mm. Stopki z opcją poziomowania min. 20mm</t>
  </si>
  <si>
    <t>4.</t>
  </si>
  <si>
    <t>Panele / ścianki wygłuszające - zestaw</t>
  </si>
  <si>
    <t>5.</t>
  </si>
  <si>
    <t>Szafa ubraniowa dzielona</t>
  </si>
  <si>
    <t>Szafa ubraniowa z podwójnymi drzwiami zamykanymi. Kolor okleiny biały.  Wymiar 80x43x217cm. Cokół dolny 60mm. Korpus, łącznie z plecami, dzrzwi oraz półka wykonane z płyty o grubości 18mm. W górnej częsci szafy znajduje się 1 półka mieszcząca segregator o wysokości ok 33cm, a poniżej część na odzież z zamocowanym wieszakiem.  Wszystkie brzegi płyty wykończone obrzeżem PCV o grubości 0,5-1mm. Uchwyty w kolorze czarnym o rozstawie śrub 128mm, 2-3 wzory do wyboru i potwierdzenia przed przystąpieniem do produkcji. Stopki do poziomowania min. 10mm.</t>
  </si>
  <si>
    <t>6.</t>
  </si>
  <si>
    <t>Szafa aktowa wysoka</t>
  </si>
  <si>
    <t xml:space="preserve">Szafa aktowa z podwójnymi drzwiami zamykanymi na klucz. Kolor okleiny biały.  Wymiar 80x43x217cm. Cokół dolny 60mm. Korpus, łącznie z plecami, dzrzwi oraz półki wykonane z płyty o grubości 18mm. W szafie 5 półek (6 wnęk na segregatory, gdzie każda ma wysokość 333mm (+/-2mm)) z możliwością regulacji wysokości. Wszystkie brzegi płyty wykończone obrzeżem PCV o grubości 0,5-1mm. Uchwyty w kolorze czarnym o rozstawie śrub 128mm, 2-3 wzory do wyboru i potwierdzenia przed przystąpieniem do produkcji. Stopki do poziomowania min. 10mm. </t>
  </si>
  <si>
    <t>7.</t>
  </si>
  <si>
    <t>Szafka aktowa niska</t>
  </si>
  <si>
    <t xml:space="preserve">Szafka aktowa z podwójnymi drzwiami zamykanymi na klucz. Kolor okleiny biały.  Wymiar 80x43x112cm. Cokół dolny 60mm. Korpus, łącznie z plecami, dzrzwi oraz półki wykonane z płyty o grubości 18mm. W szafce 2 półki (3 wnęki na segregatory, gdzie każda ma wysokość 333mm (+/-2mm)) z możliwością regulacji wysokości. Wszystkie brzegi płyty wykończone obrzeżem PCV o grubości 0,5-1mm. Uchwyty w kolorze czarnym o rozstawie śrub 128mm zamontowane w górnej części drzwi a pod nimi zamek. Dostępne 2-3 wzory uchwytów do wyboru i potwierdzenia przed przystąpieniem do produkcji. Stopki do poziomowania min. 10mm. </t>
  </si>
  <si>
    <t>8.</t>
  </si>
  <si>
    <t>Szafka wisząca z żaluzją odsuwaną na bok</t>
  </si>
  <si>
    <t>9.</t>
  </si>
  <si>
    <t>Szafka z żaluzją odsuwaną na bok</t>
  </si>
  <si>
    <t>10.</t>
  </si>
  <si>
    <t xml:space="preserve">			</t>
  </si>
  <si>
    <t>11.</t>
  </si>
  <si>
    <t>Szafka wisząca z  żaluzją odsuwaną do góry</t>
  </si>
  <si>
    <t xml:space="preserve">Szafka wisząca z żaluzją, otwierana do góry. Kolor okleiny korpusu ciemno szary / grafit lub podobny do potwierdzenia przed produkcją (kolor musi być jak najbardziej zbliżony do już posiadanych mebli). Kolor żaluzji szary / aluminiowy, także do potwierdzenia przed produkcją.  Wysokość całkowita 70-72cm, szerokość 90cm, głębokość 30cm. Korpus, łącznie z plecami oraz półki wykonane z płyty o grubości 18mm. Żalużja wykonana z aluminium. W szafce 2 półki z możliwością regulacji wysokości w całym zakresie szafki co ok 30-35mm. Wszystkie brzegi płyty wykończone obrzeżem PCV o grubości 0,5-1mm.  Uchwyt w żaluzji w kolorze srebrnym.                                         </t>
  </si>
  <si>
    <t>12.</t>
  </si>
  <si>
    <t>Szafka stojąca z wnęką na lodówkę</t>
  </si>
  <si>
    <t>Szafka stojąca z wnęką przeznaczoną na lodówkę po prawej stronie. Całkowita szerokośc szafki i blatu 90cm, wysokość całkowita szafki 90cm, głebokość szafki ok 55 cm, gdzie blat wystaje z przodu ok 2-3cm poza obrys szafki a z tyłu ok 10cm. Korpus i blat wykonany z płyty meblowej o grubości 18mm. W blacie przelotka kablowa (miejsce do ustalenia podczas montażu na miejscu). Z lewej strony szafka z drzwiami otwieranymi na lewą stronę, wewnątrz 1 półka z możliwością regulacji wysokości. Szerokość szafki 35cm. Po prawej stronie wnęka na lodówkę. Wymiary lodówki to: 84cm wysokości, 48cm szerokości i 50cm głębokości. Tylna ściana wnęki lodówkowej ma wykonane otwory wentylacyjne lub wbudowane kratki wentylacyjne oraz otwór na przełożenie kabli. Cokół dolny 60mm. Kolor korpusu – ciemny szary/grafit  lub podobny do potwierdzenia przed produkcją (kolor musi być jak najbardziej zbliżony do już posiadanych mebli). Wszystkie brzegi płyty wykończone obrzeżem PCV o grubości 2mm w przypadku blatu, a pozostałe 0,5-1mm. Stopki do poziomowania min. 10mm.</t>
  </si>
  <si>
    <t>krzesło konferencyjne</t>
  </si>
  <si>
    <t>Zespół ds. Nauki, piętro 4, kl. B, pok. 402, 404</t>
  </si>
  <si>
    <r>
      <t xml:space="preserve">Załącznik nr 2 do SWZ Formularz asortymentowo – cenowy ; </t>
    </r>
    <r>
      <rPr>
        <b/>
        <sz val="11"/>
        <color rgb="FFFF0000"/>
        <rFont val="Calibri"/>
        <family val="2"/>
        <charset val="238"/>
        <scheme val="minor"/>
      </rPr>
      <t>część 1B</t>
    </r>
  </si>
  <si>
    <t>Zdjęcie poglądowe przykładowego produktu spełniającego oczekiwania Zamawiającego</t>
  </si>
  <si>
    <t>Fotel komputerowy</t>
  </si>
  <si>
    <t>Hoker</t>
  </si>
  <si>
    <t xml:space="preserve">Pufa obrotowa z regulacją wysokości i odchyleniem na boki 10°
Stelaż - Przegub gumowo-stalowy, umożliwiający ruch na boki 10 stopni.
Siedzisko stelaż ze sklejki zalany w piance poliuretanowej - gramatura siedziska 78 kg/m3. Uchwyt do regulacji wykonany zawsze z tej samej tkaniny co tapicerka siedziska.
Wymiary 
Szerokość siedziska 350-370 mm
Szerokość podstawy 310-330 mm
Zakres regulacji amortyzatora góra/dół 330 mm.
Zakres regulacji wysokości całkowitej 570-900 mm.
</t>
  </si>
  <si>
    <t>Kontener 1</t>
  </si>
  <si>
    <t>Kontener 2</t>
  </si>
  <si>
    <t>Szafka podbiurkowa mobilna 1</t>
  </si>
  <si>
    <t>Szafka podbiurkowa mobilna 2</t>
  </si>
  <si>
    <t>Szafa aktowa 1</t>
  </si>
  <si>
    <t>Szafa aktowa 2</t>
  </si>
  <si>
    <t>Szafa aktowa 3</t>
  </si>
  <si>
    <t>Szafa ubraniowa 1</t>
  </si>
  <si>
    <t>Szafa ubraniowa 2</t>
  </si>
  <si>
    <t xml:space="preserve">Regał częściowo zamykany </t>
  </si>
  <si>
    <t>Biurko pracownicze 1</t>
  </si>
  <si>
    <t>Biurko pracownicze 2</t>
  </si>
  <si>
    <t>Stolik</t>
  </si>
  <si>
    <t>Biurko z  elektryczną regulacją wysokości</t>
  </si>
  <si>
    <t>Biurko o wymiarze gabarytowym 1400x800 mm
•	Blat wykonany z płyty  min. 25 mm.,dwustronnie melaminowanej w klasie higieniczności E1 o podwyższonej trwałości,  w klasie odporności na ścieranie 3A zgodnie z normą DIN EN 14322.
•	Wszystkie krawędzie blatu zabezpieczone doklejką z tworzywa sztucznego o grubości 2mm i promieniu r=3mm.
•	Z uwagi na wymagania trwałości pod względem wycierania się spoiny pomiędzy blatem płyty a obrzeżem, stabilny kolor i odporność na promieniowanie UV meble muszą być wykonane z zastosowaniem technologii laserowej bez użycia klejów termotopliwych typu PU ani PUR ani EVA. Baza obrzeża i warstwa funkcyjna w jednym kolorze i z tego samego materiału (polimer). Dodatkowo polimerowa warstwa łącząca obrzeże z blatem gwarantuje odporność na wysokie temperatury i wilgotność.
•	Zastosowana doklejka musi mieć odporność na promieniowanie UV, powyżej lub równe wartości 6  zgodnie z normą ISO 4892-1
•	W blacie stołu muszą być zamontowane gwintowane gniazda metalowe- blat przymocowany do stelaża za pomocą śrub.
•	Elementy metalowe malowane proszkowo.
•	Stelaż o konstrukcji stalowej samonośnej skręcony dwoma wspornikami podblatowymi.
•	Nogi w kształcie litery T składające się z kolumn elektrycznych o przekroju 50x80 mm oraz stóp.
•	Stopa o głębokości 760 mm.
•	Stelaż z elektryczną regulacją wysokości. 
•	Kolumna elektryczna 3 częściowa.
•	Udźwig  kolumny min. 500 N.
•	Regulacja wysokości  w zakresie 625-1275 mm.
•	Panel sterujący biurkiem w kolorze czarnym mocowany pod blatem. Obsługa przez pochylenie panelu w górę lub w dół.
•	Prędkość ruchu biurka 36-40 mm/s</t>
  </si>
  <si>
    <r>
      <t xml:space="preserve">Załącznik nr 2 do SWZ Formularz asortymentowo – cenowy ; </t>
    </r>
    <r>
      <rPr>
        <b/>
        <sz val="12"/>
        <color rgb="FFFF0000"/>
        <rFont val="Arial"/>
        <family val="2"/>
        <charset val="238"/>
      </rPr>
      <t>część 2B</t>
    </r>
  </si>
  <si>
    <t>Fotel biurowy obrotowy tapicerowany</t>
  </si>
  <si>
    <t>Wydział Transportu Politechniki Warszawskiej ul. Koszykowa 75 00-662 Warszawa</t>
  </si>
  <si>
    <t>Wydział Transportu Politechniki Warszawskiej ul. Koszykowa 75, 00-662 Warszawa</t>
  </si>
  <si>
    <r>
      <t xml:space="preserve">Załącznik nr 2 do SWZ Formularz asortymentowo – cenowy ; </t>
    </r>
    <r>
      <rPr>
        <b/>
        <sz val="12"/>
        <color rgb="FFFF0000"/>
        <rFont val="Arial"/>
        <family val="2"/>
        <charset val="238"/>
      </rPr>
      <t>część 3B</t>
    </r>
  </si>
  <si>
    <r>
      <t xml:space="preserve">Załącznik nr 2 do SWZ Formularz asortymentowo – cenowy ; </t>
    </r>
    <r>
      <rPr>
        <b/>
        <sz val="12"/>
        <color rgb="FFFF0000"/>
        <rFont val="Arial"/>
        <family val="2"/>
        <charset val="238"/>
      </rPr>
      <t>część 3A</t>
    </r>
  </si>
  <si>
    <t>Politechnika Warszawska, Instytut Informatyki, ul. Nowowiejska 15/19, 00-665 Warszawa, p. 136</t>
  </si>
  <si>
    <t>Regał biblioteczny A</t>
  </si>
  <si>
    <t>Regał biblioteczny B</t>
  </si>
  <si>
    <t>Komoda</t>
  </si>
  <si>
    <t>Mebel z płyty laminowanej 18 mm, obrzeże ABS, Szerokość 800 mm, głębokość 500 mm, wysokość 850 mm. Pod blatem dwie szuflady o wysokości 130 mm, usytuowane równolegle obok siebie, z metalowymi uchwytami. Pod szufladami dwa skrzydła drzwi z metalowymi zawiasami, po dwa zawiasy na stronę i metalowymi uchwytami. Drzwi bez zamka. Wewnątrz 2 półki mocowane na metalowych kołkach z plastikowyą osłoną, z możliwością regulacji położenia wysokości półki. Płyta plecowa w kolorze mebla. Całość na stopkach.Kolor mebla: olcha.</t>
  </si>
  <si>
    <t>Szafa</t>
  </si>
  <si>
    <t>Szafa z płyty laminowanej 20 mm, obrzeże ABS, drzwi w systemie przesuwnym, otwierane z wykorzystaniem odpowiednio wyprofilowanej listwy metalowej, w której osadzone są drzwi.  5 półek o grubości 20 mm, mocowanych na metalowych kołkach z plastikowymi zabezpieczeniami, z możliwością regulacji polożenia wysokości półki.W połowie szerokości szafy wzmocnienia półek w postaci prostopadłych płyt o grubości 20 mm , o wysokości i głebokości zgodnej z wymiarami wnęk. Szerokość mebla 1600 mm, głębokość 420 mm, wysokość 2200 mm. Płyta plecowa w kolorze mebla. Całość na stopkach. Kolor mebla: olcha.</t>
  </si>
  <si>
    <t>Transporter na kółkach</t>
  </si>
  <si>
    <t>Mebel z płyty laminowanej 18 mm, obrzeże ABS, na czterech plastikowych kółkach w kolorze czarnym, przystosowanych do jazdy na twardych powierzchniach. Trzy szuflady o wysokości 130 mm, bezposrednio pod blatem jedna szuflada o wysokości 80 mm zamykana na kluczyk. Uchwyty do szuflad metalowe, lakierowane.                                                                                                          Szerokość mnebla 435 mm, głębnokość 450 mm, wysokość z kółkami 600 mm, wysokość bez kółek 560 mm. Kolor mebla: olcha.</t>
  </si>
  <si>
    <t>Witryna</t>
  </si>
  <si>
    <t xml:space="preserve">Wieszak na ubrania </t>
  </si>
  <si>
    <t>Ławka szkolna</t>
  </si>
  <si>
    <t xml:space="preserve">Blat w kolorze buk, z płyty laminowanej, wiórowej o rogach zaokrąglonych, oklejony obrzeżem PCV. Blat posadowiony na stelażu stalowym, malowanym proszkowo w kolorze szarym. Nogi z rur stalowych malowanych proszkowo w kolorze szarym, o średnicy 50 mm, z zatyczkami plastikowymi przeciw zarysowaniu podłogi. Wymiary blatu 1200 mm x 600 mm x 20 mm. Wysokość ławki 750 mm. </t>
  </si>
  <si>
    <t>Witryna z zamykanymi skrytkami</t>
  </si>
  <si>
    <t>Mebel z płyty laminowanej 18 mm, obrzeże ABS, Szerokość 500 mm, głębokość 450 mm, wysokość 2100 mm. Wnętrze witryny wypełnione odzielnymi wnękami o jednakowych wysokościach (zdjęcie poglądowe). Każda wnęka (skrytka) zamykana osobnymi drzwiami z metalowym , lakierowanym uchwytem i zamkiem na klucz poniżej uchwytu. Wewnątrz każdej skrytki półka 18 mm usytuowana w połowie wysokości skrytki. Półki na kołkach metalowych z plastikową osłoną. Każde drzwi na dwóch zawiasach metalowych. Ilość skrytek ; pięć (5). Płyta plecowa w kolorze mebla. Całość na stopkach. Kolor mebla: buk.</t>
  </si>
  <si>
    <t>Drzwi dwuskrzydłowe</t>
  </si>
  <si>
    <t>Politechnika Warszawska, Ośrodek Nauczania Języka Angielskiego, 00-614 Warszawa, ul. Rektorska 2, parter, pok. 46</t>
  </si>
  <si>
    <t xml:space="preserve">Wieszak stojący, podłogowy. Stojak wykonany z rury stalowej o średnicy 40 mm, lakierowanej proszkowo w kolorze czarnym. Wysokość stojaka 1750 mm. Stojak na stelażu / stopce stalowej o średnicy 400 mm i grubości 10 mm. Na koronie stojaka 6 wieszaków w kształcie litery "S" (razem 12 stanowisk). W połowie wysokości stojaka trzy mniejsze  wieszaki i na wysokości 500 mm od stopki stanowisko na parasole. Wieszaki zaopatrzone na końcu w plastkowe kulki maskujące. Stopka wieszaka zaopatrzona od wewnętrznej strony w gumowe zabezpieczenie antypoślizgowe. </t>
  </si>
  <si>
    <t>Politechnika Warszawska, Wydział Samochodow i Maszyn Roboczych, 02-524 Warszawa, ul. Narbutta 84</t>
  </si>
  <si>
    <t>Politechnika Warszawska - Studium Języków Obcych, Pl. Politechniki 1, 00-661 Warszawa, Gmach Główny, IV pietro, pok. 442a</t>
  </si>
  <si>
    <t>Krzesło szkolne</t>
  </si>
  <si>
    <t>Krzesło z tapicerowanym oparciem i siedziskiem w kolorze granatowym , wykonane z mocnej tkaniny odpornej na mechacenie, wycieranie, rozciąganie, z atestem trudnozapalności. Stelaż z rur stalowych malowanych proszkowo w kolorze czarnym. Zatyczki na nogach, zabezpieczające podłogę przed zarysowaniem. Szerokość siedziska 420 mm, wysokość od podłogi do siedziska 470 mm, wysokość od podłogi do górnej krawędzi oparcia 820 mm. Maksymalna szerokość krzesła w dowolnym obrysie w pozycji stojącej 420 mm.</t>
  </si>
  <si>
    <r>
      <t xml:space="preserve">Załącznik nr 2 do SWZ Formularz asortymentowo – cenowy ; </t>
    </r>
    <r>
      <rPr>
        <b/>
        <sz val="12"/>
        <color rgb="FFFF0000"/>
        <rFont val="Arial"/>
        <family val="2"/>
        <charset val="238"/>
      </rPr>
      <t>część 4A</t>
    </r>
  </si>
  <si>
    <r>
      <t xml:space="preserve">Załącznik nr 2 do SWZ Formularz asortymentowo – cenowy ; </t>
    </r>
    <r>
      <rPr>
        <b/>
        <sz val="12"/>
        <color rgb="FFFF0000"/>
        <rFont val="Arial"/>
        <family val="2"/>
        <charset val="238"/>
      </rPr>
      <t>część 4B</t>
    </r>
  </si>
  <si>
    <t>Szafa 
aktowa</t>
  </si>
  <si>
    <t>Szafa aktowa metalowa, biurowa, Kolor RAL7035, Wymiary zbliżone: 1990x1000x435mm (wys. x . szer. x gł.), 
od 4 do 5 półek z poziomami dostosowanymi do dokumentów A4,
drzwi dwuskrzydłowe, metalowe, pełne z zamknięciem na zamek otwierany kluczem, oraz ryglami na górnej i dolnej krawędzi.</t>
  </si>
  <si>
    <t>brak</t>
  </si>
  <si>
    <t>Nadstawka do szafy aktowej</t>
  </si>
  <si>
    <t>Nadstawka do szafy aktowej, metalowa, Kolor RAL7035, Zbliżone wymiary nadstawki: 810x1000x435mm (wys. x szer. x gł.),
minimum jedna przestawna półka, drzwi dwuskrzydłowe, metalowe, 
pełne z zamknięciem na zamek otwierany kluczem</t>
  </si>
  <si>
    <t xml:space="preserve">Cechy biurka:
- blat drewniany lub z płyty laminowanej. Kolor drewnopodobny, jasny
Krztałt: narożny, lewy,
Wysokość w zakresie: 70-85 cm
Długość: minimum 140 cm
Głębokość: minimum 100 cm,
Zaoblone narożniki,
Bez półki na klawiaturę,
maksymalne obciażenie: minimum 80 kg  </t>
  </si>
  <si>
    <t>Szafa z nadstawką</t>
  </si>
  <si>
    <t xml:space="preserve">Specyfikacja zamówienia
Szafa z dostarczeniem do pokoju i montażem.
Wszystkie wymiary na rysunku mebla, które to wymiary nie mają podanej jednostki, wyrażono w centymetrach.
 </t>
  </si>
  <si>
    <r>
      <t xml:space="preserve">Załącznik nr 2 do SWZ Formularz asortymentowo – cenowy ; </t>
    </r>
    <r>
      <rPr>
        <b/>
        <sz val="12"/>
        <color rgb="FFFF0000"/>
        <rFont val="Arial"/>
        <family val="2"/>
        <charset val="238"/>
      </rPr>
      <t>część 5A</t>
    </r>
  </si>
  <si>
    <t>Politechnika Warszawska, Wydział Elektryczny, Instytut Sterowania i Elektroniki Przemysłowej, Gmach Elektrotechniki, 00-662 Warszawa, ul. Koszykowa 75, Klatka B, pok. 314, 312</t>
  </si>
  <si>
    <r>
      <t xml:space="preserve">Załącznik nr 2 do SWZ Formularz asortymentowo – cenowy ; </t>
    </r>
    <r>
      <rPr>
        <b/>
        <sz val="12"/>
        <color rgb="FFFF0000"/>
        <rFont val="Arial"/>
        <family val="2"/>
        <charset val="238"/>
      </rPr>
      <t>część 5B</t>
    </r>
  </si>
  <si>
    <t xml:space="preserve">                 Cenrtum Zaawansowanych Materiałów i Technologii CEZAMAT PW, ul.Poleczki 19, 02-822 Warszawa</t>
  </si>
  <si>
    <t>Biurko pracownicze</t>
  </si>
  <si>
    <t>•	Biurko w kolorze białym o wymiarze 200x80x72 cm.
•	Blat wykonany z płyty MDF  o grubości 25mm pokryte melaminą 
•	Krawędzie oklejone obrzeżem PCV 2 mm
•	Nogi stalowe wykonane z profilu o przekroju trójkąta prostokątnego 50x50x70mm. łączniki na górze i dole tego samego typu. Całość tworzy razem zamknięty układ.
•	Belki łączące nogi stalowe wykonane z profilu 50x30 cm
•	Stelaż w kolorze czarnym matowym
•	Biurko wyposażone w  mediaport , przelotkę oraz poziomy kanał kablowy
•	Mediaport: kaseta uchylna montowana w blacie stołu – stal nierdzewna INOX, zamykana pokrywa z przepustem szczotkowym
•	Mediaport 4 modułowy – 3 gniazda zasilające (3 moduły) + 2 gniazda RJ45
(1 moduł)
               Meble pasujące wizualnie i technologicznie do już posiadanych. Ostateczna kolorystyka do potwierdzenia przed przystąpieniem do realizacji. Lokalizacja mediaportu oraz przelotki do ustalenia podczas montażu.</t>
  </si>
  <si>
    <t>Zdjęcie bez dodatkowego wyposazenia</t>
  </si>
  <si>
    <r>
      <t xml:space="preserve">Załącznik nr 2 do SWZ Formularz asortymentowo – cenowy ; </t>
    </r>
    <r>
      <rPr>
        <b/>
        <sz val="12"/>
        <color rgb="FFFF0000"/>
        <rFont val="Arial"/>
        <family val="2"/>
        <charset val="238"/>
      </rPr>
      <t>część 6</t>
    </r>
  </si>
  <si>
    <r>
      <t xml:space="preserve">Załącznik nr 2 do SWZ Formularz asortymentowo – cenowy ; </t>
    </r>
    <r>
      <rPr>
        <b/>
        <sz val="12"/>
        <color rgb="FFFF0000"/>
        <rFont val="Arial"/>
        <family val="2"/>
        <charset val="238"/>
      </rPr>
      <t>część 7</t>
    </r>
  </si>
  <si>
    <t>Biblioteka Główna Politechniki Warszawskiej, Plac Politechniki 1, 00-661 Warszawa</t>
  </si>
  <si>
    <t>Fotel 
obrotowy</t>
  </si>
  <si>
    <t>Krzesło obrotowe bez kółek</t>
  </si>
  <si>
    <t>Krzesło tapicerowane - zwykłe</t>
  </si>
  <si>
    <t>Krzesło składane do sali telewizyjno-bankietowej</t>
  </si>
  <si>
    <t xml:space="preserve">Mocna i stabilna konstrucja, tapicerka mebla w kolorze czarnym pokryta tworzywem z polichlorku winylu, odpornego na usterki mechaniczne oraz na działanie rozpuszczalników. Profil krzesła z profesjonalnej nierdzewnej stali malowanej barwnikiem odpornym na zarysowania i zadrapania, antypoślizgowe stopki zapobiegające  rysowaniu się podłoża podczas przesuwania mebla. Krzesło musi posaiadać łatwość składania, aby zajmowało mniej miejsca, gdy nie jest używane. </t>
  </si>
  <si>
    <t xml:space="preserve">Fotel ergonomiczny </t>
  </si>
  <si>
    <r>
      <t xml:space="preserve">Załącznik nr 2 do SWZ Formularz asortymentowo – cenowy ; </t>
    </r>
    <r>
      <rPr>
        <b/>
        <sz val="12"/>
        <color rgb="FFFF0000"/>
        <rFont val="Arial"/>
        <family val="2"/>
        <charset val="238"/>
      </rPr>
      <t>część 9</t>
    </r>
  </si>
  <si>
    <r>
      <t xml:space="preserve">Załącznik nr 2 do SWZ Formularz asortymentowo – cenowy ; </t>
    </r>
    <r>
      <rPr>
        <b/>
        <sz val="12"/>
        <color rgb="FFFF0000"/>
        <rFont val="Arial"/>
        <family val="2"/>
        <charset val="238"/>
      </rPr>
      <t>część 8</t>
    </r>
  </si>
  <si>
    <t>Instytut Mikromechaniki i Fotoniki, ul. Św. Andrzeja Boboli 8, 02-525 Warszawa</t>
  </si>
  <si>
    <r>
      <t xml:space="preserve">Załącznik nr 2 do SWZ Formularz asortymentowo – cenowy ; </t>
    </r>
    <r>
      <rPr>
        <b/>
        <sz val="12"/>
        <color rgb="FFFF0000"/>
        <rFont val="Arial"/>
        <family val="2"/>
        <charset val="238"/>
      </rPr>
      <t>część 11</t>
    </r>
  </si>
  <si>
    <t>Wydział Administracji i Nauk Społecznych, Gmach Główny PW, pok. 203, II piętro</t>
  </si>
  <si>
    <t>fotel obrotowy biurowy  z podłokietnikiem</t>
  </si>
  <si>
    <r>
      <t xml:space="preserve">Załącznik nr 2 do SWZ Formularz asortymentowo – cenowy ; </t>
    </r>
    <r>
      <rPr>
        <b/>
        <sz val="12"/>
        <color rgb="FFFF0000"/>
        <rFont val="Arial"/>
        <family val="2"/>
        <charset val="238"/>
      </rPr>
      <t>część 12</t>
    </r>
  </si>
  <si>
    <t>Wydział Instalacji Budowlanych, Hydrotechniki i Inżynierii Środowiska, 
Politechnika Warszawska
ul. Nowowiejska 20, 00-653 Warszawa</t>
  </si>
  <si>
    <t>Krzesło</t>
  </si>
  <si>
    <t>Klasyczne krzesło konferencyjne z oparciem, bez podłokietników, pokryte wytrzymałą (powyżej 30 tys. cykli Martindale) tkaniną tapicerską w kolorze czarnym i stelażu w kolorze czarnym. Całkowita szerokość  55cm, a wysokość 83cm (wymiary mogą się różnić +/- 1,5cm).</t>
  </si>
  <si>
    <r>
      <t xml:space="preserve">Załącznik nr 2 do SWZ Formularz asortymentowo – cenowy ; </t>
    </r>
    <r>
      <rPr>
        <b/>
        <sz val="12"/>
        <color rgb="FFFF0000"/>
        <rFont val="Arial"/>
        <family val="2"/>
        <charset val="238"/>
      </rPr>
      <t>część 13</t>
    </r>
  </si>
  <si>
    <t>Wydział Mechaniczny Technologiczny, Instytut Technik Wytwarzania, Zakład Obróbek Wykańczających i Erozyjnych, Ul. Nowowiejska 24, 00-665 Warszawa</t>
  </si>
  <si>
    <t>krzesło obrotowe z zagłówkiem</t>
  </si>
  <si>
    <t>13.</t>
  </si>
  <si>
    <t>14.</t>
  </si>
  <si>
    <t>15.</t>
  </si>
  <si>
    <t>16.</t>
  </si>
  <si>
    <t>17.</t>
  </si>
  <si>
    <t>18.</t>
  </si>
  <si>
    <t>19.</t>
  </si>
  <si>
    <t>20.</t>
  </si>
  <si>
    <t>Razem</t>
  </si>
  <si>
    <r>
      <t xml:space="preserve">Załącznik nr 2 do SWZ Formularz asortymentowo – cenowy ; </t>
    </r>
    <r>
      <rPr>
        <b/>
        <sz val="12"/>
        <color rgb="FFFF0000"/>
        <rFont val="Arial"/>
        <family val="2"/>
        <charset val="238"/>
      </rPr>
      <t>część 14</t>
    </r>
  </si>
  <si>
    <t>Instytut Elektrotechniki Teoretycznej i Systemów Informacyjno-Pomiarowych, Gmach Elektrotechniki
00-662 Warszawa, ul. Koszykowa 75, piętro II, GE216 - sekretariat (GE504 - laboratorium).</t>
  </si>
  <si>
    <t xml:space="preserve">Zestaw 4 sztuk paneli wygłuszających, tapicerowanych do ustawienia na dostarczonych biurkach z pozycji 1. Ustawienie biurek w formie wyspy oraz paneli w formie nieregularnego krzyża (widok z góry na szkicu poniżej specyfikacji). Wszystkie ścianki o wysokości min. 50cm od powierzchni blatu, grubość paneli 40mm. szerokość paneli : 2 sztuki po 159cm oraz 2 sztuki po 68cm. Wymiary szerokości i grubości mogą się różnić +/- 10mm. Panele powinny być montowane w nieinwazyjny sposób do blatu biurka (np. zaciski, obejmy, stopki). Każdy panel jest tapicerowany obustronnie tkaniną, do której można wielokrotnie przyczepiać notatki za pomocą szpilek lub pinesek, a po ich usunięciu nie pozostają ślady w tapicerce. Panele są tapicerowane tkaniną w jasnoniebieskim / błękitnym kolorze. Rodzaje mocowania, kolorystyka i rodzaj tapicerki do wybrania i potwierdzenia ze wzornikiem przed przystąpieniem do produkcji. </t>
  </si>
  <si>
    <t>Szafka wisząca z żaluzją, otwierana na prawą stronę. Kolor okleiny korpusu biały. Kolor żaluzji szary / aluminiowy (do potwierdzenia przed produkcją).  Szerokość 80cm. Prametr głębokości oraz wysokości jest uzależniony od zastosowanej żaluzji i rozwiązań konstrukcyjnych. Ważne, aby otwierając żaluzję do jej maksymalnego położenia, można było swobodnie wstawić i wyjąć segregator biurowy o wysokości ok 33cm i głębokości 31cm. Głębokość całkowita szafki może być równa 43cm, chyba że nie mogą być spełnione warunki opisane wcześniej. Korpus, łącznie z plecami wykonane z płyty o grubości 18mm. Żalużja wykonana z aluminium. Wszystkie brzegi płyty wykończone obrzeżem PCV o grubości 0,5-1mm.  Uchwyt w żaluzji w kolorze srebrnym. Żaluzja zamykana na kluczyk.</t>
  </si>
  <si>
    <t>Dom Studencki Tatrzańska.</t>
  </si>
  <si>
    <r>
      <t xml:space="preserve">Załącznik nr 2 do SWZ Formularz asortymentowo – cenowy ; </t>
    </r>
    <r>
      <rPr>
        <b/>
        <sz val="12"/>
        <color rgb="FFFF0000"/>
        <rFont val="Calibri"/>
        <family val="2"/>
        <charset val="238"/>
        <scheme val="minor"/>
      </rPr>
      <t>część 1A</t>
    </r>
    <r>
      <rPr>
        <b/>
        <sz val="12"/>
        <rFont val="Calibri"/>
        <family val="2"/>
        <charset val="238"/>
        <scheme val="minor"/>
      </rPr>
      <t xml:space="preserve">  Dostawa i montaż mebli biurowych dla jednostek AC</t>
    </r>
  </si>
  <si>
    <t>Szafka przybiurkowa
- wymiary: szerokość 30 cm, głębokość 30 cm, wysokość: 65 cm,
- korpus, półka, blat i fronty wykonane z płyty meblowej o grubości 18mm, 
- korpus i blat – kolor biały mat, front szafki - kolor biały połysk,
- brak widocznych uchwytów (z boku drzwi wgłębienie do chwytania),
- drzwi otwierane na prawą stronę,
- półka z możliwością jej wyjęcia,
- stopki do poziomowania.</t>
  </si>
  <si>
    <t>RAZEM</t>
  </si>
  <si>
    <r>
      <t xml:space="preserve">Załącznik nr 2 do SWZ Formularz asortymentowo – cenowy ; </t>
    </r>
    <r>
      <rPr>
        <b/>
        <sz val="12"/>
        <color rgb="FFFF0000"/>
        <rFont val="Calibri"/>
        <family val="2"/>
        <charset val="238"/>
        <scheme val="minor"/>
      </rPr>
      <t>część 2A</t>
    </r>
  </si>
  <si>
    <r>
      <t xml:space="preserve">•	wymiary: szer. 42-44 cm, gł. 60 cm, wys. 53-55 cm
•	fronty wykonane z płyty o wysokim połysku w kolorze białym, pozostałe elementy z płyty matowej w kolorze </t>
    </r>
    <r>
      <rPr>
        <b/>
        <sz val="10"/>
        <rFont val="Calibri"/>
        <family val="2"/>
        <charset val="238"/>
        <scheme val="minor"/>
      </rPr>
      <t>wg wzornika - czarny/grafit</t>
    </r>
    <r>
      <rPr>
        <sz val="10"/>
        <rFont val="Calibri"/>
        <family val="2"/>
        <charset val="238"/>
        <scheme val="minor"/>
      </rPr>
      <t xml:space="preserve">
•	frontowa krawędź blatu i dolnego wieńca zlicowana z frontami szuflad
•	kontener posiada z obydwu stron boczną listwę uchwytową
•	listwa wykończona paskiem gumowym - eliminacja efektu trzasku szuflady
•	piórnik jako samodzielny element + 3 szuflady na dokumenty A4, przy czym łączna wysokość piórnika i pierwszej szuflady powinna być równa wysokości drugiej i jednocześnie równa wysokości trzeciej szuflady
•	podwójne zakryte rolki o wysokości min. 35 mm
•	szuflady kontenera wykonane z tworzywa kompozytowego
•	szuflady z funkcją wyhamowywania i samodomyku
•	szuflady z blokadą wysuwu więcej niż jednej szuflady jednocześnie
•	szuflady muszą mieć możliwość wyposażenia w przegródki poprzeczne i wzdłużne do dzielenia przestrzeni szuflady i przegródki ukośne do segregacji dokumentów
•	górna szuflada wyposażona w 2 przegrody wzdłużne i 1 przegrodę poprzeczną, przy czym wymiary tych przegród muszą być takie, aby w części tylnej szuflady zmieściły się dokumenty w formacie A4
•	środkowa szuflada wyposażona w 3 przegródki ukośne do segregacji dokumentów w formacie A4 
•	każda szuflada otwiera się na min. 80% swojej długości
•	zamek centralny zamykający wszystkie szuflady jednocześnie
•	zamek systemowy dający możliwość przydzielenia poszczególnym pracownikom uprawnienia do otwierania swoich mebli za pomocą jednego klucza
•	zamek z numerowanym cylindrem, 2 numerowane kluczyki, w tym jeden kluczyk łamany; możliwość domówienia klucza po numerze spisanym z cylindra</t>
    </r>
  </si>
  <si>
    <r>
      <t xml:space="preserve">•	wymiary: szer. 42-44 cm, gł. 60 cm, wys. 53-55 cm
•	fronty wykonane z płyty o wysokim połysku w kolorze białym, pozostałe elementy z płyty matowej </t>
    </r>
    <r>
      <rPr>
        <b/>
        <sz val="10"/>
        <rFont val="Calibri"/>
        <family val="2"/>
        <charset val="238"/>
        <scheme val="minor"/>
      </rPr>
      <t>w kolorze drewnopodobnym - wg wzornika</t>
    </r>
    <r>
      <rPr>
        <sz val="10"/>
        <rFont val="Calibri"/>
        <family val="2"/>
        <charset val="238"/>
        <scheme val="minor"/>
      </rPr>
      <t xml:space="preserve">
•	frontowa krawędź blatu i dolnego wieńca zlicowana z frontami szuflad
•	kontener posiada z obydwu stron boczną listwę uchwytową
•	listwa wykończona paskiem gumowym - eliminacja efektu trzasku szuflady
•	piórnik jako samodzielny element + 3 szuflady na dokumenty A4, przy czym łączna wysokość piórnika i pierwszej szuflady powinna być równa wysokości drugiej i jednocześnie równa wysokości trzeciej szuflady
•	podwójne zakryte rolki o wysokości min. 35 mm
•	szuflady kontenera wykonane z tworzywa kompozytowego
•	szuflady z funkcją wyhamowywania i samodomyku
•	szuflady z blokadą wysuwu więcej niż jednej szuflady jednocześnie
•	szuflady muszą mieć możliwość wyposażenia w przegródki poprzeczne i wzdłużne do dzielenia przestrzeni szuflady i przegródki ukośne do segregacji dokumentów
•	górna szuflada wyposażona w 2 przegrody wzdłużne i 1 przegrodę poprzeczną, przy czym wymiary tych przegród muszą być takie, aby w części tylnej szuflady zmieściły się dokumenty w formacie A4
•	środkowa szuflada wyposażona w 3 przegródki ukośne do segregacji dokumentów w formacie A4 
•	każda szuflada otwiera się na min. 80% swojej długości
•	zamek centralny zamykający wszystkie szuflady jednocześnie
•	zamek systemowy dający możliwość przydzielenia poszczególnym pracownikom uprawnienia do otwierania swoich mebli za pomocą jednego klucza
•	zamek z numerowanym cylindrem, 2 numerowane kluczyki, w tym jeden kluczyk łamany; możliwość domówienia klucza po numerze spisanym z cylindra</t>
    </r>
  </si>
  <si>
    <r>
      <t xml:space="preserve">•	wymiary: szer. 80 cm, gł. 42-44  cm, wys. 53-55 cm
•	dwuelementowa oparta na wspólnym wieńcu: pierwsza część kontener, a druga to regał z jedną półką
•	fronty wykonane z płyty o wysokim połysku w kolorze białym, pozostałe elementy z płyty matowej w kolorze </t>
    </r>
    <r>
      <rPr>
        <b/>
        <sz val="10"/>
        <rFont val="Calibri"/>
        <family val="2"/>
        <charset val="238"/>
        <scheme val="minor"/>
      </rPr>
      <t>wg wzornika - grafit / czarny</t>
    </r>
    <r>
      <rPr>
        <sz val="10"/>
        <rFont val="Calibri"/>
        <family val="2"/>
        <charset val="238"/>
        <scheme val="minor"/>
      </rPr>
      <t xml:space="preserve">
•	frontowa krawędź blatu i dolnego wieńca zlicowana z frontami szuflad
•	kontener posiada z obydwu stron boczną listwę uchwytową
•	listwa wykończona paskiem gumowym - eliminacja efektu trzasku szuflady
•	3 szuflady na dokumenty A4, z uchwytami o rozstawie 128 mm, zaokrąglonymi na krawędziach
•	podwójne zakryte rolki o wysokości min. 35 mm
•	szuflady kontenera wykonane z metalu
•	szuflady z funkcją wyhamowywania i samodomyku
•	szuflady z blokadą wysuwu więcej niż jednej szuflady jednocześnie
•	szuflady muszą mieć możliwość wyposażenia w przegródki poprzeczne i wzdłużne do dzielenia przestrzeni szuflady i przegródki ukośne do segregacji dokumentów
•	każda szuflada otwiera się na min. 80% swojej długości
•	zamek centralny zamykający wszystkie szuflady jednocześnie
•	zamek systemowy dający możliwość przydzielenia poszczególnym pracownikom uprawnienia do otwierania swoich mebli za pomocą jednego klucza
•	zamek z numerowanym cylindrem, 2 numerowane kluczyki, w tym jeden kluczyk łamany; możliwość domówienia klucza po numerze spisanym z cylindra
•	1 półka regulowana co 32 mm na całej wysokości konstrukcji pomiędzy wieńcami</t>
    </r>
  </si>
  <si>
    <r>
      <t xml:space="preserve">•	wymiary: szer. 80 cm, gł. 42-44  cm, wys. 53-55 cm
•	dwuelementowa oparta na wspólnym wieńcu: pierwsza część kontener, a druga to regał z jedną półką
•	fronty wykonane z płyty o wysokim połysku w kolorze białym, pozostałe elementy z płyty matowej </t>
    </r>
    <r>
      <rPr>
        <b/>
        <sz val="10"/>
        <rFont val="Calibri"/>
        <family val="2"/>
        <charset val="238"/>
        <scheme val="minor"/>
      </rPr>
      <t>w kolorze drewnopodobnym wg wzornika</t>
    </r>
    <r>
      <rPr>
        <sz val="10"/>
        <rFont val="Calibri"/>
        <family val="2"/>
        <charset val="238"/>
        <scheme val="minor"/>
      </rPr>
      <t xml:space="preserve">
•	frontowa krawędź blatu i dolnego wieńca zlicowana z frontami szuflad
•	kontener posiada z obydwu stron boczną listwę uchwytową
•	listwa wykończona paskiem gumowym - eliminacja efektu trzasku szuflady
•	3 szuflady na dokumenty A4, z uchwytami o rozstawie 128 mm, zaokrąglonymi na krawędziach
•	podwójne zakryte rolki o wysokości min. 35 mm
•	szuflady kontenera wykonane z metalu
•	szuflady z funkcją wyhamowywania i samodomyku
•	szuflady z blokadą wysuwu więcej niż jednej szuflady jednocześnie
•	szuflady muszą mieć możliwość wyposażenia w przegródki poprzeczne i wzdłużne do dzielenia przestrzeni szuflady i przegródki ukośne do segregacji dokumentów
•	każda szuflada otwiera się na min. 80% swojej długości
•	zamek centralny zamykający wszystkie szuflady jednocześnie
•	zamek systemowy dający możliwość przydzielenia poszczególnym pracownikom uprawnienia do otwierania swoich mebli za pomocą jednego klucza
•	zamek z numerowanym cylindrem, 2 numerowane kluczyki, w tym jeden kluczyk łamany; możliwość domówienia klucza po numerze spisanym z cylindra
•	1 półka regulowana co 32 mm na całej wysokości konstrukcji pomiędzy wieńcami</t>
    </r>
  </si>
  <si>
    <r>
      <t xml:space="preserve">•	wymiary: szer. 80 cm, gł. 42-44  cm, wys. 77 cm
•	wykonany z płyty wiórowej dwustronnie laminowanej o gr. 18 mm w kolorze  </t>
    </r>
    <r>
      <rPr>
        <b/>
        <sz val="10"/>
        <rFont val="Calibri"/>
        <family val="2"/>
        <charset val="238"/>
        <scheme val="minor"/>
      </rPr>
      <t xml:space="preserve">grafit  </t>
    </r>
    <r>
      <rPr>
        <sz val="10"/>
        <rFont val="Calibri"/>
        <family val="2"/>
        <charset val="238"/>
        <scheme val="minor"/>
      </rPr>
      <t xml:space="preserve">(korpus regału, półki, wieniec i cokół) oraz w kolorze białym (powierzchnie pionowe frontowe – drzwi)
•	fronty wykonane z płyty o wysokim połysku, pozostałe elementy z płyty matowej 
•	cokoły dolny i górny </t>
    </r>
    <r>
      <rPr>
        <b/>
        <sz val="10"/>
        <rFont val="Calibri"/>
        <family val="2"/>
        <charset val="238"/>
        <scheme val="minor"/>
      </rPr>
      <t xml:space="preserve">w kolorze wg wzornika - grafit </t>
    </r>
    <r>
      <rPr>
        <sz val="10"/>
        <rFont val="Calibri"/>
        <family val="2"/>
        <charset val="238"/>
        <scheme val="minor"/>
      </rPr>
      <t xml:space="preserve">wykonane z płyty wiórowej o grubości 18 mm, zlicowane z powierzchnią drzwi
•	ściana tylna z płyty wiórowej dwustronnie laminowanej o gr. 8 mm w kolorze wg wzornika, wpuszczana w wyfrezowane rowki w bokach i wieńcach szafy
•	konstrukcja klejona fabrycznie w całości - nie dopuszcza się montażu na złącza meblowe oraz montażu na miejscu
•	2 półki o gr. 18 mm w kolorze korpusu, wg wzornika, zabezpieczone przed przypadkowym wysunięciem za pomocą metalowej podpórki z bolcem, który wchodzi w otwór wywiercany w półce; dodatkowe wsporniki do półek w tylnej ścianie regału w celu ograniczenia wyginania się półek pod obciążeniem
•	półki regulowane co 32 mm na całej wysokości korpusu
•	możliwość poziomowania w zakresie min. 0-15 mm od strony wewnętrznej
•	zawiasy puszkowe oznaczone logo lub nazwą producenta, objęte gwarancją na okres min. 10 lat
•	zamek baskwilowy, 2-punktowy, z numerowanym cylindrem
•	uchwyt 192 mm
•	zamek systemowy dający możliwość przydzielenia poszczególnym pracownikom uprawnienia do otwierania swoich mebli za pomocą jednego klucza
•	2 klucze numerowane, w tym 1 łamany, z możliwością dorobienia na podstawie numeru cylindra </t>
    </r>
  </si>
  <si>
    <r>
      <t xml:space="preserve">wymiary: szer. 80 cm, gł. min. 40 cm, wys. 224 cm 
wykonany z płyty wiórowej dwustronnie laminowanej o gr. 18 mm </t>
    </r>
    <r>
      <rPr>
        <b/>
        <sz val="10"/>
        <rFont val="Calibri"/>
        <family val="2"/>
        <charset val="238"/>
        <scheme val="minor"/>
      </rPr>
      <t xml:space="preserve">w kolorze wg wzornika - czarnym </t>
    </r>
    <r>
      <rPr>
        <sz val="10"/>
        <rFont val="Calibri"/>
        <family val="2"/>
        <charset val="238"/>
        <scheme val="minor"/>
      </rPr>
      <t>(korpus regału, półki, wieniec i cokół) oraz w kolorze białym (powierzchnie pionowe frontowe – drzwi)
fronty pełne</t>
    </r>
    <r>
      <rPr>
        <sz val="10"/>
        <color indexed="10"/>
        <rFont val="Calibri"/>
        <family val="2"/>
        <charset val="238"/>
        <scheme val="minor"/>
      </rPr>
      <t xml:space="preserve"> </t>
    </r>
    <r>
      <rPr>
        <sz val="10"/>
        <rFont val="Calibri"/>
        <family val="2"/>
        <charset val="238"/>
        <scheme val="minor"/>
      </rPr>
      <t>wykonane z płyty o wysokim połysku, pozostałe elementy z płyty matowej 
cokoły dolny i górny w kolorze wg wzornika, wykonane z płyty wiórowej o grubości 25 mm, zlicowane z powierzchnią drzwi
ściana tylna z płyty wiórowej dwustronnie laminowanej o gr. 18 mm w kolorze wg wzornika, wpuszczana w wyfrezowane rowki w bokach i wieńcach szafy
konstrukcja klejona fabrycznie w całości - nie dopuszcza się złączy mimośrodowych, na konfirmaty itp. oraz montażu na miejscu
5 półek o gr. 18 mm w kolorze korpusu, wg wzornika, zabezpieczone przed przypadkowym wysunięciem za pomocą metalowej podpórki z bolcem, który wchodzi w otwór wywiercany w półce; dodatkowe wsporniki do półek w tylnej ścianie regału w celu ograniczenia wyginania się półek pod obciążeniem
półki regulowane co 32 mm na całej wysokości korpusu
możliwość poziomowania w zakresie min. 0-15 mm od strony wewnętrznej
zawiasy puszkowe oznaczone logo lub nazwą producenta, objęte gwarancją na okres min. 10 lat
 drzwi skrzydłowe w kolorze białym wyposażone w listwę przymykową wykonaną z tworzywa sztucznego, wykończoną gumą w celu wyeliminowania efektu trzasku
zamek baskwilowy, 3-punktowy, z numerowanym cylindrem
uchwyt obrotowy zintegrowany z cylindrem, metalowy, z wgłębieniami na palce, kolor: niklowany mat
zamek systemowy dający możliwość przydzielenia poszczególnym pracownikom uprawnienia do otwierania swoich mebli za pomocą jednego klucza
2 klucze numerowane, w tym 1 łamany, z możliwością dorobienia na podstawie numeru cylindra</t>
    </r>
  </si>
  <si>
    <r>
      <t xml:space="preserve">wymiary: szer. 80 cm, gł. min. 40 cm, wys. 224 cm 
wykonany z płyty wiórowej dwustronnie laminowanej o gr. 18 mm </t>
    </r>
    <r>
      <rPr>
        <b/>
        <sz val="10"/>
        <rFont val="Calibri"/>
        <family val="2"/>
        <charset val="238"/>
        <scheme val="minor"/>
      </rPr>
      <t>w kolorze drewnopodobnym wg wzornika</t>
    </r>
    <r>
      <rPr>
        <sz val="10"/>
        <rFont val="Calibri"/>
        <family val="2"/>
        <charset val="238"/>
        <scheme val="minor"/>
      </rPr>
      <t xml:space="preserve"> (korpus regału, półki, wieniec i cokół) oraz w kolorze białym (powierzchnie pionowe frontowe – drzwi)
fronty pełne</t>
    </r>
    <r>
      <rPr>
        <sz val="10"/>
        <color indexed="10"/>
        <rFont val="Calibri"/>
        <family val="2"/>
        <charset val="238"/>
        <scheme val="minor"/>
      </rPr>
      <t xml:space="preserve"> </t>
    </r>
    <r>
      <rPr>
        <sz val="10"/>
        <rFont val="Calibri"/>
        <family val="2"/>
        <charset val="238"/>
        <scheme val="minor"/>
      </rPr>
      <t>wykonane z płyty o wysokim połysku, pozostałe elementy z płyty matowej 
cokoły dolny i górny w kolorze wg wzornika, wykonane z płyty wiórowej o grubości 25 mm, zlicowane z powierzchnią drzwi
ściana tylna z płyty wiórowej dwustronnie laminowanej o gr. 18 mm w kolorze wg wzornika, wpuszczana w wyfrezowane rowki w bokach i wieńcach szafy
konstrukcja klejona fabrycznie w całości - nie dopuszcza się montażu na złącza meblowe oraz montażu na miejscu
5 półek o gr. 18 mm w kolorze korpusu, wg wzornika, zabezpieczone przed przypadkowym wysunięciem za pomocą metalowej podpórki z bolcem, który wchodzi w otwór wywiercany w półce; dodatkowe wsporniki do półek w tylnej ścianie regału w celu ograniczenia wyginania się półek pod obciążeniem
półki regulowane co 32 mm na całej wysokości korpusu
możliwość poziomowania w zakresie min. 0-15 mm od strony wewnętrznej
zawiasy puszkowe oznaczone logo lub nazwą producenta, objęte gwarancją na okres min. 10 lat
 drzwi skrzydłowe w kolorze białym wyposażone w listwę przymykową wykonaną z tworzywa sztucznego, wykończoną gumą w celu wyeliminowania efektu trzasku
zamek baskwilowy, 3-punktowy, z numerowanym cylindrem
uchwyt obrotowy zintegrowany z cylindrem, metalowy, z wgłębieniami na palce, kolor: niklowany mat
zamek systemowy dający możliwość przydzielenia poszczególnym pracownikom uprawnienia do otwierania swoich mebli za pomocą jednego klucza
2 klucze numerowane, w tym 1 łamany, z możliwością dorobienia na podstawie numeru cylindra</t>
    </r>
  </si>
  <si>
    <r>
      <t xml:space="preserve">wymiary: szer. 80 cm, gł. min. 40 cm, wys. min. 224 cm 
wykonana z płyty wiórowej dwustronnie laminowanej o gr. 18 mm </t>
    </r>
    <r>
      <rPr>
        <b/>
        <sz val="10"/>
        <rFont val="Calibri"/>
        <family val="2"/>
        <charset val="238"/>
        <scheme val="minor"/>
      </rPr>
      <t>w kolorze wg wzornika - czarny / grafit</t>
    </r>
    <r>
      <rPr>
        <sz val="10"/>
        <rFont val="Calibri"/>
        <family val="2"/>
        <charset val="238"/>
        <scheme val="minor"/>
      </rPr>
      <t xml:space="preserve"> (korpus regału, półki, wieniec i cokół) oraz w kolorze białym (powierzchnie pionowe frontowe – drzwi)
fronty wykonane z płyty o wysokim połysku, pozostałe elementy z płyty matowej 
cokoły dolny i górny wykonane z płyty wiórowej o grubości 25 mm, zlicowane z powierzchnią drzwi
ściana tylna z płyty wiórowej dwustronnie laminowanej o gr. 18 mm w kolorze czarnym, wpuszczana w wyfrezowane rowki w bokach i wieńcach szafy
konstrukcja klejona fabrycznie w całości - nie dopuszcza się montażu na złącza meblowe oraz montażu na miejscu
2 półki o jednakowej grubości min. 18 mm w kolorze czarnym, w tym 1 stała (górna), druga zabezpieczona przed przypadkowym wysunięciem za pomocą metalowej podpórki z bolcem, który wchodzi w otwór wywiercony w półce; dodatkowe wsporniki do półek w tylnej ścianie regału w celu ograniczenia wyginania się półek pod obciążeniem
półki z możliwością regulacji wysokości co 32 mm
wysuwany wieszak
możliwość poziomowania w zakresie min. 0-15 mm od strony wewnętrznej
zawiasy puszkowe oznaczone logo lub nazwą producenta, objęte gwarancją na okres min. 10 lat
drzwi skrzydłowe wyposażone w listwę przymykową wykonaną z tworzywa sztucznego, wykończoną gumą w celu wyeliminowania efektu trzasku
zamek baskwilowy, 3-punktowy, z numerowanym cylindrem
uchwyt obrotowy zintegrowany z cylindrem, metalowy, z wgłębieniami na palce, kolor: niklowany mat
zamek systemowy dający możliwość przydzielenia poszczególnym pracownikom uprawnienia do otwierania swoich mebli za pomocą jednego klucza
2 klucze numerowane, w tym 1 łamany, z możliwością dorobienia na podstawie numeru cylindra </t>
    </r>
  </si>
  <si>
    <r>
      <t xml:space="preserve">wymiary: szer. 80 cm, gł. min. 40 cm, wys. min. 224 cm 
wykonana z płyty wiórowej dwustronnie laminowanej o gr. 18 mm </t>
    </r>
    <r>
      <rPr>
        <b/>
        <sz val="10"/>
        <rFont val="Calibri"/>
        <family val="2"/>
        <charset val="238"/>
        <scheme val="minor"/>
      </rPr>
      <t>w kolorze drewnopodobnym wg wzornika</t>
    </r>
    <r>
      <rPr>
        <sz val="10"/>
        <color indexed="10"/>
        <rFont val="Calibri"/>
        <family val="2"/>
        <charset val="238"/>
        <scheme val="minor"/>
      </rPr>
      <t xml:space="preserve"> </t>
    </r>
    <r>
      <rPr>
        <sz val="10"/>
        <rFont val="Calibri"/>
        <family val="2"/>
        <charset val="238"/>
        <scheme val="minor"/>
      </rPr>
      <t xml:space="preserve">(korpus regału, półki, wieniec i cokół) oraz w kolorze białym (powierzchnie pionowe frontowe – drzwi)
fronty wykonane z płyty o wysokim połysku, pozostałe elementy z płyty matowej 
cokoły dolny i górny wykonane z płyty wiórowej o grubości 25 mm, zlicowane z powierzchnią drzwi
ściana tylna z płyty wiórowej dwustronnie laminowanej o gr. 18 mm </t>
    </r>
    <r>
      <rPr>
        <b/>
        <sz val="10"/>
        <rFont val="Calibri"/>
        <family val="2"/>
        <charset val="238"/>
        <scheme val="minor"/>
      </rPr>
      <t>w kolorze drewnopodobnym wg wzornika</t>
    </r>
    <r>
      <rPr>
        <sz val="10"/>
        <rFont val="Calibri"/>
        <family val="2"/>
        <charset val="238"/>
        <scheme val="minor"/>
      </rPr>
      <t xml:space="preserve">, wpuszczana w wyfrezowane rowki w bokach i wieńcach szafy
konstrukcja klejona fabrycznie w całości - nie dopuszcza się montażu na złącza meblowe oraz montażu na miejscu
2 półki o jednakowej grubości min. 18 mm w kolorze czarnym, w tym 1 stała (górna), druga zabezpieczona przed przypadkowym wysunięciem za pomocą metalowej podpórki z bolcem, który wchodzi w otwór wywiercony w półce; dodatkowe wsporniki do półek w tylnej ścianie regału w celu ograniczenia wyginania się półek pod obciążeniem
półki z możliwością regulacji wysokości co 32 mm
wysuwany wieszak
możliwość poziomowania w zakresie min. 0-15 mm od strony wewnętrznej
zawiasy puszkowe oznaczone logo lub nazwą producenta, objęte gwarancją na okres min. 10 lat
drzwi skrzydłowe wyposażone w listwę przymykową wykonaną z tworzywa sztucznego, wykończoną gumą w celu wyeliminowania efektu trzasku
zamek baskwilowy, 3-punktowy, z numerowanym cylindrem
uchwyt obrotowy zintegrowany z cylindrem, metalowy, z wgłębieniami na palce, kolor: niklowany mat
zamek systemowy dający możliwość przydzielenia poszczególnym pracownikom uprawnienia do otwierania swoich mebli za pomocą jednego klucza
2 klucze numerowane, w tym 1 łamany, z możliwością dorobienia na podstawie numeru cylindra </t>
    </r>
  </si>
  <si>
    <r>
      <t xml:space="preserve">•	wymiary: szer. 80 cm, gł. min. 40 cm, wys. 225 cm 
•	wykonany z płyty wiórowej dwustronnie laminowanej o gr. 18 mm </t>
    </r>
    <r>
      <rPr>
        <b/>
        <sz val="10"/>
        <rFont val="Calibri"/>
        <family val="2"/>
        <charset val="238"/>
        <scheme val="minor"/>
      </rPr>
      <t>w kolorze drewnopodobnym wg wzornika</t>
    </r>
    <r>
      <rPr>
        <sz val="10"/>
        <color indexed="10"/>
        <rFont val="Calibri"/>
        <family val="2"/>
        <charset val="238"/>
        <scheme val="minor"/>
      </rPr>
      <t xml:space="preserve"> </t>
    </r>
    <r>
      <rPr>
        <sz val="10"/>
        <rFont val="Calibri"/>
        <family val="2"/>
        <charset val="238"/>
        <scheme val="minor"/>
      </rPr>
      <t xml:space="preserve">(korpus regału, półki, wieniec i cokół) oraz w kolorze białym (powierzchnie pionowe frontowe – drzwi)
•	fronty wykonane z płyty o wysokim połysku, pozostałe elementy z płyty matowej 
•	cokoły dolny i górny w kolorze </t>
    </r>
    <r>
      <rPr>
        <b/>
        <sz val="10"/>
        <rFont val="Calibri"/>
        <family val="2"/>
        <charset val="238"/>
        <scheme val="minor"/>
      </rPr>
      <t xml:space="preserve">w kolorze drewnopodobnym wg wzornika </t>
    </r>
    <r>
      <rPr>
        <sz val="10"/>
        <rFont val="Calibri"/>
        <family val="2"/>
        <charset val="238"/>
        <scheme val="minor"/>
      </rPr>
      <t>- wykonane z płyty wiórowej o grubości 25 mm, zlicowane z powierzchnią drzwi
•	ściana tylna z płyty wiórowej dwustronnie laminowanej o gr. 8 mm w kolorze wg wzornika, wpuszczana w wyfrezowane rowki w bokach i wieńcach szafy
•	konstrukcja klejona fabrycznie w całości - nie dopuszcza się montażu na złącza meblowe oraz montażu na miejscu
•	5 półek (1 półka konstrukcyjna – stała) o gr. 18 mm w kolorze korpusu, wg wzornika, zabezpieczone przed przypadkowym wysunięciem za pomocą metalowej podpórki z bolcem, który wchodzi w otwór wywiercany w półce; dodatkowe wsporniki do półek w tylnej ścianie regału w celu ograniczenia wyginania się półek pod obciążeniem
•	półki regulowane co 32 mm na całej wysokości korpusu
•	możliwość poziomowania w zakresie min. 0-15 mm od strony wewnętrznej
•	zawiasy puszkowe oznaczone logo lub nazwą producenta, objęte gwarancją na okres min. 10 lat
•	w dolnej części regału drzwi skrzydłowe w kolorze białym o wys. 114 cm</t>
    </r>
    <r>
      <rPr>
        <sz val="10"/>
        <color indexed="10"/>
        <rFont val="Calibri"/>
        <family val="2"/>
        <charset val="238"/>
        <scheme val="minor"/>
      </rPr>
      <t xml:space="preserve"> </t>
    </r>
    <r>
      <rPr>
        <sz val="10"/>
        <rFont val="Calibri"/>
        <family val="2"/>
        <charset val="238"/>
        <scheme val="minor"/>
      </rPr>
      <t xml:space="preserve">wyposażone w listwę przymykową wykonaną z tworzywa sztucznego, wykończoną gumą w celu wyeliminowania efektu trzasku
•	zamek baskwilowy,2-punktowy, z numerowanym cylindrem
•	uchwyt 192 mm, kolor: niklowany mat
•	zamek systemowy dający możliwość przydzielenia poszczególnym pracownikom uprawnienia do otwierania swoich mebli za pomocą jednego klucza
•	2 klucze numerowane, w tym 1 łamany, z możliwością dorobienia na podstawie numeru cylindra </t>
    </r>
  </si>
  <si>
    <r>
      <t xml:space="preserve">•	wymiary: szer. 160 cm, gł. 80 cm, wys. 75 cm
•	stelaż biurka to konstrukcja metalowa wykonana ze stalowych profili o grubości ścianki min.  2 mm
•	elementy boczne to profil nogi o wymiarach 60X30 mm,
•	elementy boczne muszą być połączone dwiema belkami podblatowymi wykonanymi z profilu 50 x 25 mm - połączenie elementu bocznego z belką podblatową musi się odbyć w taki sposób, aby łączenie to było niewidoczne
•	frontowa belka podblatowa musi być wygięta lub cofnięta w celu umożliwienia wsunięcia podłokietników pod blat biurka
•	pomiędzy elementem bocznym a blatem musi być przerwa min. 12 mm
•	konstrukcja dwukrotnie malowana proszkowo w kolorze do uzgodnienia na etapie zamówienia, wykończona lakierem bezbarwnym o zwiększonej odporności na ścieranie, wykończenie: półmat aluminium
•	blat wykonany z płyty matowej o gr. 18 mm </t>
    </r>
    <r>
      <rPr>
        <b/>
        <sz val="10"/>
        <rFont val="Calibri"/>
        <family val="2"/>
        <charset val="238"/>
        <scheme val="minor"/>
      </rPr>
      <t>w kolorze białym</t>
    </r>
    <r>
      <rPr>
        <sz val="10"/>
        <rFont val="Calibri"/>
        <family val="2"/>
        <charset val="238"/>
        <scheme val="minor"/>
      </rPr>
      <t xml:space="preserve">
•	w blacie muszą być zamontowane gwintowane gniazda metalowe - blat przymocowany do stelaża za pomocą śrub
•	stopki poziomujące</t>
    </r>
  </si>
  <si>
    <r>
      <t xml:space="preserve">•	wymiary: szer. 160 cm, gł. 80 cm, wys. 75 cm
•	stelaż biurka to konstrukcja metalowa wykonana ze stalowych profili o grubości ścianki min.  2 mm
•	elementy boczne to profil nogi o wymiarach 60X30 mm,
•	elementy boczne muszą być połączone dwiema belkami podblatowymi wykonanymi z profilu 50 x 25 mm - połączenie elementu bocznego z belką podblatową musi się odbyć w taki sposób, aby łączenie to było niewidoczne
•	frontowa belka podblatowa musi być wygięta lub cofnięta w celu umożliwienia wsunięcia podłokietników pod blat biurka
•	pomiędzy elementem bocznym a blatem musi być przerwa min. 12 mm
•	konstrukcja dwukrotnie malowana proszkowo w kolorze do uzgodnienia na etapie zamówienia, wykończona lakierem bezbarwnym o zwiększonej odporności na ścieranie, wykończenie: półmat aluminium
•	blat wykonany z płyty matowej o gr. 18 mm </t>
    </r>
    <r>
      <rPr>
        <b/>
        <sz val="10"/>
        <rFont val="Calibri"/>
        <family val="2"/>
        <charset val="238"/>
        <scheme val="minor"/>
      </rPr>
      <t>w kolorze drewnopodobnym wg wzornika</t>
    </r>
    <r>
      <rPr>
        <sz val="10"/>
        <rFont val="Calibri"/>
        <family val="2"/>
        <charset val="238"/>
        <scheme val="minor"/>
      </rPr>
      <t xml:space="preserve">
•	w blacie muszą być zamontowane gwintowane gniazda metalowe - blat przymocowany do stelaża za pomocą śrub
•	stopki poziomujące</t>
    </r>
  </si>
  <si>
    <r>
      <t xml:space="preserve">•	wymiary: szer. 120 cm, gł. 80 cm, wys. 75 cm 
•	stelaż biurka to konstrukcja metalowa wykonana ze stalowych profili o grubości ścianki min.  2 mm
•	elementy boczne to profil nogi o wymiarach 60X30 mm,
•	elementy boczne muszą być połączone dwiema belkami podblatowymi wykonanymi z profilu 50 x 25 mm - połączenie elementu bocznego z belką podblatową musi się odbyć w taki sposób, aby łączenie to było niewidoczne
•	frontowa belka podblatowa musi być wygięta lub cofnięta w celu umożliwienia wsunięcia podłokietników pod blat biurka
•	pomiędzy elementem bocznym a blatem musi być przerwa min. 12 mm
•	konstrukcja dwukrotnie malowana proszkowo w kolorze do uzgodnienia na etapie zamówienia, wykończona lakierem bezbarwnym o zwiększonej odporności na ścieranie, wykończenie: półmat aluminium
•	blat wykonany z płyty matowej o gr. 18 mm </t>
    </r>
    <r>
      <rPr>
        <b/>
        <sz val="10"/>
        <rFont val="Calibri"/>
        <family val="2"/>
        <charset val="238"/>
        <scheme val="minor"/>
      </rPr>
      <t>w kolorze drewnopodobnym wg wzornika</t>
    </r>
    <r>
      <rPr>
        <sz val="10"/>
        <rFont val="Calibri"/>
        <family val="2"/>
        <charset val="238"/>
        <scheme val="minor"/>
      </rPr>
      <t xml:space="preserve">
•	w blacie muszą być zamontowane gwintowane gniazda metalowe - blat przymocowany do stelaża za pomocą śrub
•	stopki poziomujące</t>
    </r>
  </si>
  <si>
    <t>Blat do biurka o wymiarach 2300x900x36 mm, okleina do dobrania wg wzornika, pasująca do istniejących mebli wraz z montażem</t>
  </si>
  <si>
    <t>Blat</t>
  </si>
  <si>
    <t>szkic i opis poniżej w tabeli</t>
  </si>
  <si>
    <t>Cechy fotela:
- tapicerka z ekoskóry w kolorze czarnym
- beżowy korpus
- wyprofilowane oparcie
- miękkie siedzisko wykonane z grubej warstwy pianki tapicerskiej
- podłokietniki z miękkimi poduszkami o szerokości przynajmniej 8 cm, podgięte
- mechanizm TILT odpowiadający za możliwośc tzw. "bujania się w fotelu"
- regulacja wysokości siedziska i możliwość blokady oparcia
- fotel obrotowy: możliwość obrotu o 360 stopni
- maksymalne obciążenie przynajmniej 130 kg
- krzyżak z pięcioma kółkami kauczukowymi, przeznaczonymi do powierzchni twardych
Wymiary:
- Wysokość fotela: 112 - 119 cm (minimalny zakres regulacji)
- Wysokość siedziska: 48 - 55 cm (minimalny zakres regulacji)
- Głębokość fotela: 70 cm +/- 5 cm
- Szerokość fotela: 67 cm (wartość minimalna)
- Głębokość siedziska: 52 cm +/- 2 cm
- Szerokość siedziska: 47 cm (wartość minimalna)
- Grubość siedziska: 10 cm (wartość minimalna)</t>
  </si>
  <si>
    <t>Wydział Elektroniki i Technik Informacyjnych Instytut Systemów Elektronicznych, ul. Nowowiejska 15/19, 00-665 Warszawa</t>
  </si>
  <si>
    <r>
      <rPr>
        <b/>
        <sz val="10"/>
        <color indexed="8"/>
        <rFont val="Arial"/>
        <family val="2"/>
        <charset val="238"/>
      </rPr>
      <t>Kółka</t>
    </r>
    <r>
      <rPr>
        <sz val="10"/>
        <color indexed="8"/>
        <rFont val="Arial"/>
        <family val="2"/>
        <charset val="238"/>
      </rPr>
      <t xml:space="preserve"> jezdne: samohamowne miękkie kółka jezdne fi 65 mm do powierzchni twardych.</t>
    </r>
  </si>
  <si>
    <r>
      <rPr>
        <b/>
        <sz val="10"/>
        <rFont val="Arial"/>
        <family val="2"/>
        <charset val="238"/>
      </rPr>
      <t>Zabezpieczenia</t>
    </r>
    <r>
      <rPr>
        <sz val="10"/>
        <rFont val="Arial"/>
        <family val="2"/>
        <charset val="238"/>
      </rPr>
      <t>: Nowoczesny mechanizm umożliwiający synchroniczne odchylanie oparcia i siedziska z regulacją sprężystości odchylania w zależności od ciężaru siedzącego oraz blokady tego ruchu. Mechanizm wyposażony w system ANTI SHOCK zapobiegający uderzeniu oparcia w plecy siedzącego po zwolnieniu blokady mechanizmu.</t>
    </r>
  </si>
  <si>
    <r>
      <t>Siedzisko:  · </t>
    </r>
    <r>
      <rPr>
        <sz val="10"/>
        <rFont val="Arial"/>
        <family val="2"/>
        <charset val="238"/>
      </rPr>
      <t>wyposażone w mechanizm regulacji głębokości w zakresie od 0mm do 60mm</t>
    </r>
    <r>
      <rPr>
        <b/>
        <sz val="10"/>
        <rFont val="Arial"/>
        <family val="2"/>
        <charset val="238"/>
      </rPr>
      <t>;  ·  </t>
    </r>
    <r>
      <rPr>
        <sz val="10"/>
        <rFont val="Arial"/>
        <family val="2"/>
        <charset val="238"/>
      </rPr>
      <t>ergonomicznie wyprofilowane z maskownicą z tworzywa w kolorze czarnym, wyściełane pianką PU wylewaną w formach o gęstości 65 kg/m3.</t>
    </r>
  </si>
  <si>
    <r>
      <t xml:space="preserve">Załącznik nr 2 do SWZ Formularz asortymentowo – cenowy ; </t>
    </r>
    <r>
      <rPr>
        <b/>
        <sz val="10"/>
        <color rgb="FFFF0000"/>
        <rFont val="Arial"/>
        <family val="2"/>
        <charset val="238"/>
      </rPr>
      <t>część 10</t>
    </r>
  </si>
  <si>
    <r>
      <rPr>
        <b/>
        <sz val="10"/>
        <color indexed="8"/>
        <rFont val="Arial"/>
        <family val="2"/>
        <charset val="238"/>
      </rPr>
      <t>Podstawa</t>
    </r>
    <r>
      <rPr>
        <sz val="10"/>
        <color indexed="8"/>
        <rFont val="Arial"/>
        <family val="2"/>
        <charset val="238"/>
      </rPr>
      <t>: pięcioramienna, wykonana z poliamidu, kolor czarny.</t>
    </r>
  </si>
  <si>
    <r>
      <rPr>
        <b/>
        <sz val="10"/>
        <color indexed="8"/>
        <rFont val="Arial"/>
        <family val="2"/>
        <charset val="238"/>
      </rPr>
      <t>Amortyzator</t>
    </r>
    <r>
      <rPr>
        <sz val="10"/>
        <color indexed="8"/>
        <rFont val="Arial"/>
        <family val="2"/>
        <charset val="238"/>
      </rPr>
      <t>: Gazowy zapewniający płynną regulację wysokości siedziska</t>
    </r>
    <r>
      <rPr>
        <sz val="10"/>
        <color rgb="FF000000"/>
        <rFont val="Arial"/>
        <family val="2"/>
        <charset val="238"/>
      </rPr>
      <t>.</t>
    </r>
  </si>
  <si>
    <r>
      <t xml:space="preserve">Oparcie oraz zagłówek:  </t>
    </r>
    <r>
      <rPr>
        <sz val="10"/>
        <rFont val="Arial"/>
        <family val="2"/>
        <charset val="238"/>
      </rPr>
      <t>wykonane jako rama z tworzywa sztucznego w kolorze czarnym, na którym rozciągnięta jest transparentna siatka, zapewniająca możliwość dopasowania do pleców użytkownika, swobodną cyrkulację powietrza, wyraźnie wyprofilowane do naturalnego kształtu kręgosłupa w części podtrzymującej odcinek krzyżowo-lędźwiowy, posiadające regulowane w zakresie głębokości oraz wysokości podparcie lędźwiowe, w tylnej części oparcia charakterystyczny wspornik z tworzywa sztucznego będący jego elementem konstrukcyjnym.</t>
    </r>
  </si>
  <si>
    <r>
      <t>Podłokietniki krzesła:</t>
    </r>
    <r>
      <rPr>
        <sz val="10"/>
        <color indexed="8"/>
        <rFont val="Arial"/>
        <family val="2"/>
        <charset val="238"/>
      </rPr>
      <t xml:space="preserve"> czarne, z miękką nakładką wykonaną z PU (poliuretanu), z możliwością regulacji w zakresie wysokości względem siedziska oraz regulacją nakładki przód-tył, prawo-lewo</t>
    </r>
    <r>
      <rPr>
        <b/>
        <sz val="10"/>
        <color rgb="FF000000"/>
        <rFont val="Arial"/>
        <family val="2"/>
        <charset val="238"/>
      </rPr>
      <t>.</t>
    </r>
  </si>
  <si>
    <t>Nóżki stalowe chromowane na kółkach, zagłówek miękki z pianki - materiał skóropodobny , oparcie z siatki poliestrowej, siedzisko: pianka wysokoelastyczna, siatka poliestrowa; kolor czarny, podłokietniki, regulacja wysokości; siedzisko o wymiarach: głębokość 50 cm, szerokość: 47 cm. Regulowana wysokość siedziska od ziemi: najniższa 45 cm, najwyższa 55 cm. Oparcie: wysokość: 69 cm, szerokość: 58 cm. Obciążenie fotela co najmniej 110 kg.</t>
  </si>
  <si>
    <t>Krzesło szkolne na czterech nogach z oparciem, przystosowane do użytkowników o wysokości 160-190cm (+/- 5cm), Wysokość siedziska 46cm (+/- 10mm), minimalna szerokość siedziska 38cm, głębokość siedziska 42cm (+/- 20mm). Stelaż wykonany z profilu stalowego o przekroju 20x20mm, malowany proszkowo na kolor czarny. Siedzisko i oparcie wykonane ze sklejki liściastej lakierowanej na kolor bezbarwny. Przednia część siedziska odpowiednia zaokrąglona do dołu. Końcówki otwarte profili zabezpieczone plastikowymi zaślepkami. W stopkach zaślepki zapobiegające rysowaniu podłogi.</t>
  </si>
  <si>
    <t>Formularz podpisany elektronicznie
(kwalifikowany podpis elektroniczny należy podpisać pod rygorem nieważności)</t>
  </si>
  <si>
    <t xml:space="preserve">Fotel obrotowy, oparcie ergonomiczne, wykonane z tkaniny siatkowej, 
siedzisko tapicerowane z mocnej tkaniny odpornej na mechacenie, wycieranie, rozciąganie. Obie tkaniny w kolorze czarnym, z atestem trudnozapalności.
Podłokietniki z pełną regulacją we wszystkich płaszczyznach. Fotel wyposażony w możliwość regulacji wysokości siedziska oraz blokady oparcia wraz z siedziskiem w wybranej pozycji, oparcie z regulacją siły docisku do pleców, wraz z regulowanym zagłówkiem i podparciem odcinka lędźwiowego. 
Stelaż z tworzywa sztucznego w kolorze czarnym, podstawa jezdna metalowa, chromowana lub polerowana. 
Fotel wyposażony w kółka do twardych powierzchni. 
</t>
  </si>
  <si>
    <t>Mebel z płyty laminowanej 18 mm, obrzeże ABS, Szerokość 600 mm, głębokość 400 mm, wysokość 1900 mm. 4 półki mocowane na metalowych kołkach z plastikowym zabezpieczeniem, z mozliwością zmiany położenia wysokości półki. Drzwi szklane, podwójne, na metalowych zawiasach, po 3 na stronę, z uchwytami metalowymi, lakierowanymi. Drzwi bez zamków, całość na stopkach. Kolor mebla: olcha.</t>
  </si>
  <si>
    <t>Wieszak mocowany do ściany kołkami metalowymi (w zestawie), wykonany z plyty laminowanej, wiórowej o grubości 20 mm, oklejonej obrzeżem PCV. Wymiary płyty: szerokość 900 mm, wysokość 1600 mm. Wieszak wyposażony w 6 stanowisk do wieszania odzieży. Każde stanowisko składa się z potrójnego wieszaka (dużego haczyka i dwóch małych usytuowanych poniżej). W dolnym rzędzie 5 podwójnych mniejszych haczyków. Haczyki stalowe, lakierowane, matowe, mocowane na wkręty gwiazdkowe. Powyżej stanowisk do wieszania odzieży półka z tożsamej płyty laminowanej o wymiarach: długość 900 mm, głębokość 150 mm, grubość 20 mm. Kolor płyty wieszaka i półki: klon.</t>
  </si>
  <si>
    <t>Wieszak mocowany do ściany kołkami metalowymi (w zestawie), wykonany z plyty laminowanej, wiórowej o grubości 20 mm, oklejonej obrzeżem PCV. Wymiary płyty: szerokość 700 mm, wysokość 1600 mm. Wieszak wyposażony w 5 stanowisk do wieszania odzieży. Każde stanowisko składa się z potrójnego wieszaka (dużego haczyka i dwóch małych usytuowanych poniżej). W dolnym rzędzie 4 podwójne mniejsze haczyki.Haczyki stalowe, lakierowane, matowe, mocowane na wkręty gwiazdkowe. Powyżej stanowisk do wieszania odzieży półka z tożsamej płyty laminowanej o wymiarach: długość 700 mm, głębokość 150 mm, grubość 20 mm. Kolor płyty wieszaka i półki: klon.</t>
  </si>
  <si>
    <t xml:space="preserve">Drzwi dwuskrzydłowe, pełne, z płyty laminowanej o grubości 18 mm, wysokości 1038 mm i szerokości 565 mm, na dwóch metalowych zawiasach po dwa na stronę.Uchwyty metalowe, lakierowane. Drzwi zamykane na klucz. Zamknięcie pod uchwytami. Kolor drzwi: wiśnia oxford lub zbliżony, kolor płyty meblowej powinien być jak najbardziej pasujący do istniejącego już słupka meblowego (drzwi przeznaczone do zabudowy już istniejącego słupka meblowego). Kolor okleiny jak i wymiary drzwi należy potwierdzić przed przystąpieniem do produkcji. </t>
  </si>
  <si>
    <t>Krzesło biurowe obrotowe, z tapicerowanym siedziskiem oraz oparciem. Krzesło wyposażone w mechanizmem ruchowy pozwalający na: regulację wysokości siedziska, regulację odległości siedziska od oparcia, regulację kąta nachylenia siedziska względem oparcia, regulacje wysokości oparcia za pomocą śruby w raz z możliwością blokady oparcia, płynna regulacja wysokości siedziska za pomocą podnośnika pneumatycznego.
Stabilna podstawa, wykonana z mocnego tworzywa; krzesło wyposażone w podłokietniki z tworzywa sztucznego; oparcie piankowe tapicerowane, osłona (tył) tworzywo sztuczne; siedziskopiankowe tapicerowane, osłona (spód) tworzywo sztuczne. Przybliżone wymiary (=/- 10 mm): szerokość oparcia: 425 mm, głębokość całkowita: 590 mm, głębokość powierzchni siedziska: 390 mm, długość oparcia: 500 mm, kolor tapicerki: czarny, gwarancja: min. 24 miesiące</t>
  </si>
  <si>
    <t>Krzesło drewniane z oparciem, bez podłokietników, pokryte wytrzymałą tkaniną tapicerską w kolorze czeronym i stelażu w kolorze olchy. Całkowita szerokość 430 mm, głębokość siedziska 440 mm a wys. siedziska ok. 450 mm, (wymiary siedziska mogą się różnić +/- 10 mm), wysokość całkowita 940 mm, (wymiary wysokości krzesła mogą się różnić +/- 20 mm).</t>
  </si>
  <si>
    <r>
      <t xml:space="preserve">Stelaż metalowy wykonany z rury fi 22 mm (+/-5%) w wersji na 4 nogach, kolorystyka nóg ral 7040 lub taki sam jak w fotelu obrotowym (ujednolicenie)
Nogi stelaża wykończone stopką przegubową z tworzywa sztucznego w kolorze ral 9005, stopka dopasowana na wykładzinę dywanową lub parkiet (wówczas filc)
Siedzisko wykonane z tworzywa pokrytego pianką ciętą o gęstości min. 25 kg/m3 oraz tkaniną tapicerską
Oparcie krzesła wykonane jako rama z tworzywa sztucznego w kolorze czarnym, na której rozciągnięta jest czarna siatka o wysokiej odporności na ścieralność (70 tys. cykli), atestem trudnopalności, zapewniająca maksymalny komfort poprzez możliwość dopasowania do pleców użytkownika, swobodną cyrkulację powietrza, wyraźnie wyprofilowane do naturalnego kształtu kręgosłupa w części podtrzymującej odcinek krzyżowo-lędźwiowy. 
Oparcie nie posiada elementów konstrukcyjnych (wewnątrz ramy) w postaci sklejki nośnej/plastiku nośnego oraz pianki.  
Bez podłokietników
Możliwość sztaplowania min. 3 szt
</t>
    </r>
    <r>
      <rPr>
        <sz val="10"/>
        <color rgb="FFFF0000"/>
        <rFont val="Arial"/>
        <family val="2"/>
        <charset val="238"/>
      </rPr>
      <t xml:space="preserve">Zamawiający wymaga dostarczenia wszystkie wymienionych atestów i certyfikatów, wraz z podaniem nazwy, symbolu oraz producenta oferowanych krzeseł.
</t>
    </r>
    <r>
      <rPr>
        <sz val="10"/>
        <rFont val="Arial"/>
        <family val="2"/>
        <charset val="238"/>
      </rPr>
      <t xml:space="preserve">Charakterystyczna forma: tylna noga przechodzi w nasadę oparcia. Oparcie osadzone jest na dwóch owalnych profilach będących przedłużeniem tylnej nogi konstrukcyjnej krzesła
Siedzisko tapicerowane tkaniną z włókna zbudowanego z co najmniej 95% poliester, gramatura min. 340g/m2 z atestami: higienicznym, trudnopalności EN 1021:1:2, o ścieralności co najmniej  160 000 cykli zgodnie z  PN-EN ISO 12947-2, odporności na piling co najmniej 4 zgodnie z EN ISO 12945-2
Wymagany protokół oceny ergonomicznej w zakresie zgodności z  normą PN EN 16139, PN EN 1728, PN EN 1022
Siedzisko pokryte pianką trudnopalną (Fire Retardant)
Wytrzymałość konstrukcji  do 150 kg
</t>
    </r>
    <r>
      <rPr>
        <sz val="10"/>
        <color rgb="FFFF0000"/>
        <rFont val="Arial"/>
        <family val="2"/>
        <charset val="238"/>
      </rPr>
      <t xml:space="preserve">Siedzisko w kolorze granatowym zgodne z posiadanymi już meblami. Finalna kolorystyka do potwierdzenia przed przystąpieniem do produkcji. 
</t>
    </r>
    <r>
      <rPr>
        <sz val="10"/>
        <rFont val="Arial"/>
        <family val="2"/>
        <charset val="238"/>
      </rPr>
      <t>Wymiary wymagane (+/-3%): 
- Głębokość całkowita:    570 mm.
- Wysokość oparcia (licząc od siedziska do krańca oparcia) : 460 mm.
- Wysokość całkowita w najwyższym punkcie  800 mm.
- Szerokość oparcia  420 mm.
- Szerokość siedziska 460  mm.</t>
    </r>
  </si>
  <si>
    <t>Fotel biurowy z ergonomicznym oparciem i siedziskiem. Oparcie wykonane z tkaniny siatkowej, siedzisko tapicerowane z mocnej tkaniny odpornej na mechacenie, wycieranie, rozciąganie. Obie tkaniny w kolorze czarnym, z atestem trudnozapalności. Podłokietniki z pełną regulacją we wszystkich płaszczyznach. Fotel wyposażony w możliwość regulacji wysokości siedziska oraz blokady oparcia wraz z siedziskiem w wybranej pozycji, oparcie z regulacją siły docisku do pleców, wraz z regulowanym zagłówkiem i podparciem odcinka lędźwiowego. Stelaż z tworzywa sztucznego w kolorze czarnym, podstawa jezdna metalowa, chromowana lub polerowana. Fotel wyposażony w kółka do twardych powierzchni. Minimalne maksymalne obciążenie 140-150 kg.</t>
  </si>
  <si>
    <t xml:space="preserve">1)     Regał biblioteczny jednostronny, otwarty, zabudowane boki i tył  
 •	Wysokość: 2000 mm
•	Szerokość: 900 mm
•	Głębokość: 290 mm
•	Kolor: buk 
•	Materiał: płyta wiórowa laminowana
•	Ilość regulowanych półek: 5
•	możliwość regulacji półek dzięki rzędom otworów (co 32 mm) na całej długości boków
•	grubość ścianek zewnętrzych: minimum 18mm
</t>
  </si>
  <si>
    <t xml:space="preserve">Regał jednostronny na czasopisma ze skośnymi półkam:i
•	Wysokość: 1800 mm
•	Szerokość: 900 mm
•	Głębokość: 400 mm
•	Kolor: buk 
•	Materiał: płyta wiórowa laminowana
•	Ilość półek: 5
•	grubość ścianek zewnętrzych: minimum 18mm
</t>
  </si>
  <si>
    <t>Krzesło biurowe obrotowe. Ergonomicznie wyprofilowane oparcie oraz miękkie, tapicerowane siedzisko; krzesło wyposażone w mechanizm permanentnego kontaktu, pozwalające na swobodną regulację wysokości siedziska i regulację wysokości oparcia za pomocą śruby wraz z możliwością blokady oparcia; mechanizm posiadający regulację głębokości siedziska wraz z regulacją wysokości za pomocą podnośnika pneumatycznego; stabilna podstawa jezdna, wykonana z mocnego tworzywa; krzesło wyposażone w stałe podłokietniki z tworzywa sztucznego; oparcie piankowe tapicerowane, osłona (tył) tworzywo sztuczne; siedziskopiankowe tapicerowane, osłona (spód) tworzywo sztuczne. Przybliożone wymiary (=/- 10 mm): szerokość oparcia: 425 mm, głębokość całkowita: 590 mm, głębokość powierzchni siedziska: 390 mm, długość oparcia: 500 mm, kolor tapicerki: czarny</t>
  </si>
  <si>
    <t>Fotel biurowy z ergonomicznym oparciem o wyraźnym wyprofilowaniu na odcinku lędźwiowym. Tapicerka oparcia i siedziska wykonana z mocnej tkaniny odpornej na mechacenie i wycieranie (min. 140 000 cykli Martindale’a) w kolorze ciemnoszarym. Podłokietniki z regulacją wysokości w zakresie min. 65mm z miękką  nakładką z tworzywa sztucznego, którą można przesuwać do przodu i tyłu i zmienić jej położenie / kąt w zakresie min. 10 stopni. Metalowa i wytrzymała podstawa w kolorze chromu z kółkami do twardych powierzchni. Fotel wyposażony w mechanizm ruchowy z funkcją synchronicznego ruchu oparcia i siedziska oraz możliwością zablokowania w min. 4 pozycjach. Mechanizm automatycznie dobiera siłę docisku oparcia do pleców oraz zapobiega nagłemu uderzeniu po zwolnieniu blokady. Siedzisko powinno mieć regulację głębokoś, oraz regulację wysokości siedziska w zakresie min 11cm, gdzie najniższe położenie siedziska wynosi ok 40-42cm. Siedzisko o szerokości 48cm i głębokości 46cm (+/- 2cm), wysokość oparcia 60cm (+/- 2cm).</t>
  </si>
  <si>
    <r>
      <t xml:space="preserve">Siedzisko tapicerowane tkaniną z włókna zbudowanego z co najmniej 95% poliester, gramatura min. 340g/m2 z atestami: higienicznym, trudnopalności EN 1021:1:2, o ścieralności co najmniej  160 000 cykli zgodnie z  PN-EN ISO 12947-2, odporności na piling co najmniej 4 zgodnie z EN ISO 12945-2, 
Wymagany </t>
    </r>
    <r>
      <rPr>
        <sz val="10"/>
        <color rgb="FFFF00FF"/>
        <rFont val="Arial"/>
        <family val="2"/>
        <charset val="238"/>
      </rPr>
      <t>protokół oceny ergonomicznej</t>
    </r>
    <r>
      <rPr>
        <sz val="10"/>
        <rFont val="Arial"/>
        <family val="2"/>
        <charset val="238"/>
      </rPr>
      <t xml:space="preserve"> w zakresie zgodności z PN EN 1335-1 oraz rozporządzeniem MPiPS z dnia 1.12.1998 (DZ.U. Nr 148, poz. 973)
Wymagany c</t>
    </r>
    <r>
      <rPr>
        <sz val="10"/>
        <color rgb="FFFF00FF"/>
        <rFont val="Arial"/>
        <family val="2"/>
        <charset val="238"/>
      </rPr>
      <t>ertyfikat zgodność produktu z normą EN 1335:1:2:3</t>
    </r>
    <r>
      <rPr>
        <sz val="10"/>
        <rFont val="Arial"/>
        <family val="2"/>
        <charset val="238"/>
      </rPr>
      <t xml:space="preserve"> (wymiary, bezpieczeństwo, stabilność i wytrzymałość) oraz certyfikat PN-EN 1022 
Siedzisko pokryte pianką trudnopalną (Fire Retardant) o podwójnej gęstości (double deep). Dla uzyskania najwyższego komfortu użytkowania i tzw. Dynamic seating (dynamiczne siedzenie, częste wstawanie do studentów czy po dokumenty bez odkształcania formy fotela, tapicerki, gąbki oraz pozwalająca na wygodne użytkowanie) górna cześć siedziska z pianką o gęstości co najmniej 40kg/m3 i co najwyżej  45kg/m3 oraz dolna o gęstości min 60kg i max 65kg/m3, z uwagi na podwyższenie sprężystości siedziska i uzyskanie optymalnych właściwości użytkowych i komfortu użytkowania.
Wytrzymałość konstrukcji 150 kg potwierdzona świadectwem wytrzymałościowym, wystawionym przez niezależną jednostkę certyfikującą , która prowadzi działalność w zakresie prowadzenia badań i certyfikacji wytrzymałości krzeseł.
</t>
    </r>
    <r>
      <rPr>
        <sz val="10"/>
        <color rgb="FFFF0000"/>
        <rFont val="Arial"/>
        <family val="2"/>
        <charset val="238"/>
      </rPr>
      <t xml:space="preserve">Siedzisko w kolorze granatowym zgodne z posiadanymi już meblami. Finalna kolorystyka do potwierdzenia przed przystąpieniem do produkcji. </t>
    </r>
    <r>
      <rPr>
        <sz val="10"/>
        <rFont val="Arial"/>
        <family val="2"/>
        <charset val="238"/>
      </rPr>
      <t xml:space="preserve">
Mechanizm Synchro pozwalający na wychylenie zgodnie z wymaganiami tzw. Dynamic seating: maksymalny kąt wychylenia oparcia  25 stopni (+/-4%)  i siedziska 10 (+/-4%) stopni (odchylanie nie wprost proporcjonalne). 
</t>
    </r>
    <r>
      <rPr>
        <sz val="10"/>
        <color rgb="FFFF0000"/>
        <rFont val="Arial"/>
        <family val="2"/>
        <charset val="238"/>
      </rPr>
      <t>Zamawiający wymaga dostarczenia opisanych w niniejszym opisie dokumentów oraz potwierdzenia Producenta dotyczącego gęstości pianek użytych do produkcji fotela.</t>
    </r>
    <r>
      <rPr>
        <sz val="10"/>
        <rFont val="Arial"/>
        <family val="2"/>
        <charset val="238"/>
      </rPr>
      <t xml:space="preserve">
Manualna regulacja siły działania mechanizmów – możliwość dopasowania do wagi użytkownika.
Wymiary wymagane (+/- 3%):
Głębokość siedziska faza początkowa (przed uruchomieniem wysuwu siedzisk): 445mm
Wysokość oparcia:  575 mm
Wysokość całkowita w najwyższym punkcie  1175 mm
Szerokość oparcia 450 mm
Szerokość siedziska 490 mm</t>
    </r>
  </si>
  <si>
    <t>Krzesło z tapicerowanym siedziskiem i oparciem obustronnie.
Podnośnik pneumatyczny pozwalający płynnie regulować wysokością siedziska względem podłogi.
Regulowana głębokość siedziska za pomocą uchwytu pod siedziskiem.
Regulowana wysokość oparcia pozwalająca na odpowiednie umiejscowienie podparcia lędźwiowego
Regulowane podłokietniki z nakładkami miękkimi i z chromowanym wspornikiem zamocowany po skosie względem podłoża. Podstawa aluminium polerowane.
Mechanizm synchronicznie regulujący odchył oparcia względem siedziska synchronicznie z blokadą min w 3 położeniach. Zagłówek tapicerowany o przekroju litery D z regulacją płynną góra dół - suwany po metalowych prętach z zaciskiem pokrętłami zapobiegającym opadaniu. Możliwość zmiany kąta ustawienia zagłówka. Tapicerka koloru szarego. Tapicerka nie mniej niż 155 tyś. cykli Martindale. Wymiary na rysunku poglądowym.</t>
  </si>
  <si>
    <t>Szafka przybiurkowa</t>
  </si>
  <si>
    <t xml:space="preserve">Kontener przybiurkowy pasujący kolorystycznie do mebli już posiadanych w pomieszczeniu. Kontener o szerokości 30cm, głębokości 50cm i wysokości 75cm. W górnej części szuflada a poniżej szafka otwierana na lewą stronę z 1 półką. W szufladzie i szafce uchwyty w kształcie łuku o rozstawie śrub 128mm i kolorze satynowym. Korpus, szuflada i blat wykonane z płyty meblowej o grubości 18mm w kolorze dąb canyon D3273 lub zbliżonym. Kolorystyka do potwierdzenia przed przystąpieniem do produkcji. Szuflada na prowadnicach z cichym domykaniem.
</t>
  </si>
  <si>
    <t>Szafka aktowa z żaluzją, otwierana w lewą stronę. Kolor okleiny korpusu ciemno szary / grafit lub podobny do potwierdzenia przed produkcją (kolor musi być jak najbardziej zbliżony do już posiadanych mebli). Kolor żaluzji szary / aluminiowy, także do potwierdzenia przed produkcją.  Wysokość całkowita 115-120cm, szerokość 60cm, głębokość 43cm. Cokół dolny 60mm. Korpus, łącznie z plecami oraz półki wykonane z płyty o grubości 18mm. Żaluzja wykonana z aluminium. W szafce 1 półka (2 wnęki na segregatory). Wszystkie brzegi płyty wykończone obrzeżem PCV o grubości 0,5-1mm. Stopki do poziomowania min. 10mm. Uchwyt w żaluzji w kolorze srebrnym.</t>
  </si>
  <si>
    <t>Szafka wisząca z żaluzją, otwierana na prawą stronę. Kolor okleiny korpusu ciemno szary / grafit lub podobny do potwierdzenia przed produkcją (kolor musi być jak najbardziej zbliżony do już posiadanych mebli). Kolor żaluzji szary / aluminiowy (do potwierdzenia przed produkcją).  Szerokość 90cm, parametr głębokości oraz wysokości jest uzależniony od zastosowanej żaluzji i rozwiązań konstrukcyjnych. Ważne, aby otwierając żaluzję do jej maksymalnego położenia, można było swobodnie wstawić i wyjąć segregator biurowy o wysokości ok 33cm i głębokości 31cm. Korpus, łącznie z plecami wykonane z płyty o grubości 18mm. Żalużja wykonana z aluminium. Wszystkie brzegi płyty wykończone obrzeżem PCV o grubości 0,5-1mm.  Uchwyt w żaluzji w kolorze srebrnym.</t>
  </si>
  <si>
    <t>Budynek DS. Riviera</t>
  </si>
  <si>
    <r>
      <t xml:space="preserve">Krzesło profilaktyczno-rehabilitacyjne wyposażone w pełny zakres regulacji i ustawień siedziska i oparcia. Siedzisko i oparcie wypełnione pianką poliuretanową oraz tapicerowane wytrzymałą na wycieranie ( min. 100 tys. cykli Martindale'a)tkaniną w kolorze szarym lub odcieniach szarego (ostateczna kolorystyka tapicerki do potwierdzenia przed przystąpieniem do produkcji). Na oparciu i siedzisku wykonane odpowiednie wyprofilowania w formie wybrzuszeń i kanałów, które sprawiają, że pozycja ciała jest ciągle korygowana w sposób prawidłowy i zdrowy. Oparcie fotela powinno posiadać funkcję regulacji wysokości, regulację podparcia odcinka lędźwiowego oraz odcinka piersiowego (parametr nieobowiązkowy), a także kąta nachylenia. Siedzisko powinno dać się regulować pod względem głębokości, kąta nachylenia oraz wysokości. Podłokietniki z miękką nakładką z możliwością regulacji we wszystkich płaszczyznach. Wszystkie te funkcje możliwe są do łatwej zmiany przy pomocy dźwigni i szybkiego ich zablokowania w wymaganej pozycji. Pięcioramienna, aluminiowa, polerowana podstawa jezdna z kółkami do powierzchni parkietowych. Głębokość siedziska ok 40-45cm, szerokość siedziska ok 43-48cm. Szerokość oparcia ok 40-45cm. Wysokość oparcia 45-60cm. </t>
    </r>
    <r>
      <rPr>
        <sz val="11"/>
        <color rgb="FFFF0000"/>
        <rFont val="Calibri"/>
        <family val="2"/>
        <charset val="238"/>
        <scheme val="minor"/>
      </rPr>
      <t>Produkt zarejestrowany jako wyrób medyczny. Parametr ten musi być potwierdzony wpisem do rejestru wyrobów medycznych oraz pozytywnie przeprowadzoną oceną funkcji ergonomicznych i rehabilitacyjnych. Zaświadczenia te muszą być wydane przez organy do tego upoważnione i dołączone do oferty.</t>
    </r>
  </si>
  <si>
    <t xml:space="preserve">
Wysokość fotela:  128 - 139 cm ,  Szerokość fotela: do 65 cm ,  Wysokość siedziska: 45 - 55 cm , Głębokość siedziska: 48 - 53 cm , Szerokość siedziska: 50 - 52 cm. Obciążenie: minimum 120 kg. Mechanizm MULTIBLOCK lub inny zgodny funkcjonalnie.  Tapicerka: tkanina (odporność na ścieranie 50 000 cykli Martindale'a). Wyprofilowane oparcie. Regulowany zagłówek. Miękkie siedzisko, Podłokietniki z miękkimi poduszkami. Kółka kauczukowe (do powierzchni twardych). Regulacja wysokości siedziska, regulacja kąta pochylenia oparcia. Kolor czarny lub szary. 
</t>
  </si>
  <si>
    <t>Gramatura 225 g/m2. Odpornością na ścieranie (50 000 cykli Martindale'a). Kolor tapicerki:szaro czarny C73.
Metalowy stelaż krzesła w kolorze czarnym matowym. końce nóg zabezpieczone stopkami z tworzywa sztucznego, 
Wymiary: Szerokość: 54.5 cm Głębokość: 42.5 cm Wysokość: 82 cm Wysokość siedziska: 47 cm Wysokość oparcia (licząc od siedziska): 35 cm. Nośność: min. 120 kg.</t>
  </si>
  <si>
    <t>Szafa z nadstawką, obie części skręcone, całość złapana do ściany; regulowane nóżki z dopasowanym cokołem ok. 10 cm, wycięcie na listwy przypodłogowe; boki, spód i góra oraz drzwi obu części z płyty 18 mm; półki o grubości 25 mm, regulowane (po 5 otworów na półkę, co 25 mm); głębokość wewnętrznaszafy 32 cm; drzwi pełne, symetryczne w obu częściach szafy, uchwyty do drzwiczek długie, pionowe (nie gałki), w dolnej części na standardowej wysokości, w górnej możliwie nisko, bez zamków; kolor biało-szary.</t>
  </si>
  <si>
    <r>
      <t xml:space="preserve">Fotel biurowy obrotowy z synchronicznym mechanizmem ruchowym Synchro umożliwiąjącym wychylanie oparcia (z siłą oporu zależną od masy użytkownika), blokadę położenia oparcia i siedziska, regulację głębokości siedziska, płynną regulacją wysokości siedziska, sterowanie joystikiem. Oparcie oraz siedzisko tapicerowane siątką MESH o odporności minimum 100.000 cykli Martindalea w kolorze niebieskim lub czarnym. Podstawa jezdna z polerowanego aluminium bez elementów spawanych z kółkami miękkimi. Siłownik o zakresie regulacji minimum 10cm. Oparcie z wydzieloną częścią podpierającą odcinek lędźwiowy, obejmujący co najmniej 1/3 oparcia i  z możliwością regulacji położenia. Zagłówek z możliwością regulacji wysokości (minimum 5cm) i kąta nachylenia oraz możliwością ustawienia stałej pozycji. Podłokietniki regulowane w 4 płaszczyznach (góra-dół, odległość od siedziska, odległość od oparcia, kąt położenia względem siedziska) i blokadą w co najmniej 4 wysokościach.
Fotel musi być przewidziany do użytku przez osobę o wadze 140kg.
Fotel musi posiadać wieszak na marynarkę z tyłu oparcia oraz </t>
    </r>
    <r>
      <rPr>
        <sz val="10"/>
        <color rgb="FFFF0000"/>
        <rFont val="Arial"/>
        <family val="2"/>
        <charset val="238"/>
      </rPr>
      <t>atest wytrzymałości Zakładu Badań i Wdrożeń Przemysłu Meblarskiego i wymogi rozporządzenia Ministra Pracy i Opieki Socjalnej z 1 grudnia 1998 roku w sprawie bezpieczeństwa i higieny pracy na stanowisku wyposażonym w monitory ekranowe.</t>
    </r>
    <r>
      <rPr>
        <sz val="10"/>
        <rFont val="Arial"/>
        <family val="2"/>
        <charset val="238"/>
      </rPr>
      <t xml:space="preserve">
</t>
    </r>
  </si>
  <si>
    <r>
      <t>Fotel obrotowy. Regulowane na wysokość, elastyczne oparcie, odchylane w dowolnym kierunku. Regulowane podłokietniki. Łatwe w użyciu mechanizmy. Opcja regulowania zagłówka, regulowane na głębokość podparcie odcinka lędźwiowego kręgosłupa w pełni zintegrowane z oparciem. Regulacja podparcia.
Oparcie w całości tapicerowane wraz siedziskiem i z zagłówkiem. Ścieralność tkaniny ≥45 000, odporność kat. A.
Regulacja wysokości siedziska, regulacja odchylania oparcia/siedziska z automatycznym dostosowaniem sprężystości odchylenia oparcia do ciężaru siedzącego. Możliwość  blokowania mechanizmu.
Pięcioramienna podstwa jezdna - czarna.
Podłokietniki regulowane w trzech płaszczyznach, góra-dół,  przód-tył,  na boki.  Kolor : czarny.     
Kółka z hamulcem do podłóg miękkich.
Tapicerowane siedzisko, ścieralność tkaniny ≥45 000, odporność kat. A, maskownica z tworzywa w kolorze czarnym. Wypełnienie pianka poliuretanowa (gęstość około 70 kg/m3).
Oparcie tapicerowane obustronnie, elastyczne, regulowane na wysokość, regulacja głębokości podparcia lędźwiowego kręgosłupa. Wypełnienie pianka poliuretanowa ( gęstość około 120kg/m3). Kolor grafitowy - Zamawiający oczekuje aby przed złożeniem zamówienia, przedstawino próbnik kolorów do wyboru. 
Zagłówek regulowany, tapicerowany.
Gwarancja:</t>
    </r>
    <r>
      <rPr>
        <b/>
        <u/>
        <sz val="9"/>
        <rFont val="Arial"/>
        <family val="2"/>
        <charset val="238"/>
      </rPr>
      <t xml:space="preserve"> </t>
    </r>
    <r>
      <rPr>
        <sz val="9"/>
        <rFont val="Arial"/>
        <family val="2"/>
        <charset val="238"/>
      </rPr>
      <t xml:space="preserve">min. 60 m-cy.
Szerokość siedziska - około 50 cm
Wysokość oparcia - około 60 cm
Wysokość całkowita - 115 - 140 cm
Wysokość siedziska 45 - 60 cm
Głębokość siedziska - 45 - 50 cm
</t>
    </r>
  </si>
  <si>
    <r>
      <rPr>
        <u/>
        <sz val="10"/>
        <rFont val="Arial"/>
        <family val="2"/>
        <charset val="238"/>
      </rPr>
      <t>Fotel biurowy:</t>
    </r>
    <r>
      <rPr>
        <sz val="10"/>
        <rFont val="Arial"/>
        <family val="2"/>
        <charset val="238"/>
      </rPr>
      <t xml:space="preserve">   
1. Siedzisko -tapicerowane, pianka poliuretanowa wylewana-gęstość ok. 80 kg/m3, kolor tapicerki - czarny, maskownica z tworzywa w kolorze czarnym, wymiary: szerokość 48 -50 cm, głębokość 45 cm - 49 cm, wysokość od podłogi 42 cm -53 cm
2. Kółka -miękkie z hamulcem. 
3. Podłokietniki - regulowane góra-dół, nakładka poliuretanowa, kolor stelaża czarny. Wysokość podłokietników 16 cm - 26cm
4. Oparcie tapicerowane z regulowanym podparciem lędźwiowym, kolor tapicerki - czarny, wymiary: długość 60 -65 cm, szerokość 51-55 cm.
5. Baza - pięcioramienna, kolor czarny lub aluminowy. 
6. Mechanizm - regulacja wysokości siedziska, regulacja synchronicznego odchylania oparcia / siedziska z możliwością dostosowania sprężystości odchylenia oparcia do ciężaru siedzącego, z dodatkowymi funkcjami: wysuwu siedziska, pochylenia siedziska/oparcia (tzw. kąt ujemny).
7. Zagłówek -z tworzywa, regulowany, tapicerowany.
8. Wykończenie - tkanina o delikatnej strukturze, delikatna w dotyku,wysoka odporności na ścieralność - 170 tyś cykli Martindalea, 100% z poliestru, kolor czarny: </t>
    </r>
    <r>
      <rPr>
        <sz val="10"/>
        <color rgb="FFFF0000"/>
        <rFont val="Arial"/>
        <family val="2"/>
        <charset val="238"/>
      </rPr>
      <t>odporność na piling (norma EN ISO 12945-2) oraz odporność na światło(norma EN ISO 105-B02).</t>
    </r>
    <r>
      <rPr>
        <sz val="10"/>
        <rFont val="Arial"/>
        <family val="2"/>
        <charset val="238"/>
      </rPr>
      <t xml:space="preserve">
</t>
    </r>
  </si>
  <si>
    <r>
      <rPr>
        <b/>
        <sz val="10"/>
        <color indexed="8"/>
        <rFont val="Arial"/>
        <family val="2"/>
        <charset val="238"/>
      </rPr>
      <t>Tkanina tapicerska</t>
    </r>
    <r>
      <rPr>
        <sz val="10"/>
        <color indexed="8"/>
        <rFont val="Arial"/>
        <family val="2"/>
        <charset val="238"/>
      </rPr>
      <t xml:space="preserve">: włókna 100% poliester, gramatura min. 300g/m2 </t>
    </r>
    <r>
      <rPr>
        <sz val="10"/>
        <color rgb="FFFF0000"/>
        <rFont val="Arial"/>
        <family val="2"/>
        <charset val="238"/>
      </rPr>
      <t>z atestami: higienicznym, trudnopalności EN 1021:1:2, ścieralności min. 150 000 cykli (PN-EN ISO 12947-2), odporności na piling 5 (EN ISO 12945-2), odporność barwy na tarcie 4-5 (PN EN 14465:2005), oznaczenie formaldehydu (PN-EN ISO 14184-1), odporność barwy na działanie potu – 5 (PN-EN ISO 105-E04).</t>
    </r>
    <r>
      <rPr>
        <sz val="10"/>
        <color indexed="8"/>
        <rFont val="Arial"/>
        <family val="2"/>
        <charset val="238"/>
      </rPr>
      <t xml:space="preserve"> Nie dopuszcza się tkaniny o innym składzie gatunkowym i niższych parametrach. Kolor szary</t>
    </r>
    <r>
      <rPr>
        <sz val="10"/>
        <color rgb="FF000000"/>
        <rFont val="Arial"/>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</si>
</sst>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charset val="238"/>
      <scheme val="minor"/>
    </font>
    <font>
      <sz val="10"/>
      <name val="Arial"/>
      <family val="2"/>
      <charset val="238"/>
    </font>
    <font>
      <b/>
      <sz val="10"/>
      <name val="Arial"/>
      <family val="2"/>
      <charset val="238"/>
    </font>
    <font>
      <sz val="10"/>
      <color theme="1"/>
      <name val="Arial"/>
      <family val="2"/>
      <charset val="238"/>
    </font>
    <font>
      <b/>
      <sz val="12"/>
      <name val="Arial"/>
      <family val="2"/>
      <charset val="238"/>
    </font>
    <font>
      <sz val="11"/>
      <name val="Arial"/>
      <family val="2"/>
      <charset val="238"/>
    </font>
    <font>
      <b/>
      <sz val="12"/>
      <color rgb="FFFF0000"/>
      <name val="Arial"/>
      <family val="2"/>
      <charset val="238"/>
    </font>
    <font>
      <sz val="11"/>
      <color theme="1"/>
      <name val="Czcionka tekstu podstawowego"/>
      <family val="2"/>
      <charset val="238"/>
    </font>
    <font>
      <sz val="10"/>
      <color rgb="FFFF0000"/>
      <name val="Arial"/>
      <family val="2"/>
      <charset val="238"/>
    </font>
    <font>
      <sz val="9"/>
      <name val="Arial"/>
      <family val="2"/>
      <charset val="238"/>
    </font>
    <font>
      <u/>
      <sz val="10"/>
      <color theme="10"/>
      <name val="Arial"/>
      <family val="2"/>
      <charset val="238"/>
    </font>
    <font>
      <sz val="11"/>
      <name val="Calibri"/>
      <family val="2"/>
      <charset val="238"/>
      <scheme val="minor"/>
    </font>
    <font>
      <sz val="8"/>
      <name val="Arial"/>
      <family val="2"/>
      <charset val="238"/>
    </font>
    <font>
      <sz val="11"/>
      <color rgb="FFFF0000"/>
      <name val="Calibri"/>
      <family val="2"/>
      <charset val="238"/>
      <scheme val="minor"/>
    </font>
    <font>
      <b/>
      <sz val="11"/>
      <color theme="1"/>
      <name val="Calibri"/>
      <family val="2"/>
      <charset val="238"/>
      <scheme val="minor"/>
    </font>
    <font>
      <sz val="11"/>
      <name val="Calibri"/>
      <family val="2"/>
      <charset val="238"/>
    </font>
    <font>
      <sz val="10"/>
      <name val="Calibri"/>
      <family val="2"/>
      <charset val="238"/>
      <scheme val="minor"/>
    </font>
    <font>
      <b/>
      <sz val="10"/>
      <name val="Calibri"/>
      <family val="2"/>
      <charset val="238"/>
      <scheme val="minor"/>
    </font>
    <font>
      <sz val="11"/>
      <color rgb="FF000000"/>
      <name val="Calibri"/>
      <family val="2"/>
      <charset val="238"/>
      <scheme val="minor"/>
    </font>
    <font>
      <sz val="10"/>
      <color theme="1"/>
      <name val="Calibri"/>
      <family val="2"/>
      <charset val="238"/>
      <scheme val="minor"/>
    </font>
    <font>
      <b/>
      <sz val="11"/>
      <name val="Calibri"/>
      <family val="2"/>
      <charset val="238"/>
      <scheme val="minor"/>
    </font>
    <font>
      <b/>
      <sz val="11"/>
      <color rgb="FFFF0000"/>
      <name val="Calibri"/>
      <family val="2"/>
      <charset val="238"/>
      <scheme val="minor"/>
    </font>
    <font>
      <u/>
      <sz val="11"/>
      <color theme="10"/>
      <name val="Calibri"/>
      <family val="2"/>
      <charset val="238"/>
      <scheme val="minor"/>
    </font>
    <font>
      <b/>
      <sz val="12"/>
      <name val="Calibri"/>
      <family val="2"/>
      <charset val="238"/>
      <scheme val="minor"/>
    </font>
    <font>
      <b/>
      <sz val="20"/>
      <name val="Calibri"/>
      <family val="2"/>
      <charset val="238"/>
      <scheme val="minor"/>
    </font>
    <font>
      <sz val="8"/>
      <name val="Calibri"/>
      <family val="2"/>
      <charset val="238"/>
      <scheme val="minor"/>
    </font>
    <font>
      <sz val="10"/>
      <color rgb="FF000000"/>
      <name val="Arial"/>
      <family val="2"/>
      <charset val="238"/>
    </font>
    <font>
      <sz val="16"/>
      <name val="Arial"/>
      <family val="2"/>
      <charset val="238"/>
    </font>
    <font>
      <b/>
      <u/>
      <sz val="9"/>
      <name val="Arial"/>
      <family val="2"/>
      <charset val="238"/>
    </font>
    <font>
      <u/>
      <sz val="10"/>
      <name val="Arial"/>
      <family val="2"/>
      <charset val="238"/>
    </font>
    <font>
      <b/>
      <sz val="12"/>
      <color rgb="FFFF0000"/>
      <name val="Calibri"/>
      <family val="2"/>
      <charset val="238"/>
      <scheme val="minor"/>
    </font>
    <font>
      <b/>
      <sz val="9"/>
      <name val="Calibri"/>
      <family val="2"/>
      <charset val="238"/>
      <scheme val="minor"/>
    </font>
    <font>
      <sz val="12"/>
      <name val="Calibri"/>
      <family val="2"/>
      <charset val="238"/>
      <scheme val="minor"/>
    </font>
    <font>
      <sz val="12"/>
      <color theme="1"/>
      <name val="Calibri"/>
      <family val="2"/>
      <charset val="238"/>
      <scheme val="minor"/>
    </font>
    <font>
      <sz val="12"/>
      <color rgb="FFFF0000"/>
      <name val="Calibri"/>
      <family val="2"/>
      <charset val="238"/>
      <scheme val="minor"/>
    </font>
    <font>
      <u/>
      <sz val="12"/>
      <color rgb="FFFF0000"/>
      <name val="Calibri"/>
      <family val="2"/>
      <charset val="238"/>
      <scheme val="minor"/>
    </font>
    <font>
      <sz val="10"/>
      <color indexed="10"/>
      <name val="Calibri"/>
      <family val="2"/>
      <charset val="238"/>
      <scheme val="minor"/>
    </font>
    <font>
      <b/>
      <sz val="10"/>
      <color indexed="8"/>
      <name val="Arial"/>
      <family val="2"/>
      <charset val="238"/>
    </font>
    <font>
      <sz val="10"/>
      <color indexed="8"/>
      <name val="Arial"/>
      <family val="2"/>
      <charset val="238"/>
    </font>
    <font>
      <b/>
      <sz val="10"/>
      <color rgb="FF000000"/>
      <name val="Arial"/>
      <family val="2"/>
      <charset val="238"/>
    </font>
    <font>
      <b/>
      <sz val="10"/>
      <color rgb="FFFF0000"/>
      <name val="Arial"/>
      <family val="2"/>
      <charset val="238"/>
    </font>
    <font>
      <sz val="12"/>
      <color rgb="FFC00000"/>
      <name val="Calibri"/>
      <family val="2"/>
      <charset val="238"/>
      <scheme val="minor"/>
    </font>
    <font>
      <sz val="11"/>
      <color rgb="FFC00000"/>
      <name val="Calibri"/>
      <family val="2"/>
      <charset val="238"/>
      <scheme val="minor"/>
    </font>
    <font>
      <sz val="10"/>
      <color rgb="FFC00000"/>
      <name val="Arial"/>
      <family val="2"/>
      <charset val="238"/>
    </font>
    <font>
      <sz val="14"/>
      <name val="Arial"/>
      <family val="2"/>
      <charset val="238"/>
    </font>
    <font>
      <sz val="10"/>
      <color rgb="FFFF00FF"/>
      <name val="Arial"/>
      <family val="2"/>
      <charset val="23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7" fillId="0" borderId="0"/>
    <xf numFmtId="0" fontId="10" fillId="0" borderId="0" applyNumberFormat="0" applyFill="0" applyBorder="0" applyAlignment="0" applyProtection="0"/>
  </cellStyleXfs>
  <cellXfs count="296">
    <xf numFmtId="0" fontId="0" fillId="0" borderId="0" xfId="0"/>
    <xf numFmtId="0" fontId="1" fillId="0" borderId="0" xfId="0" applyFont="1" applyAlignment="1" applyProtection="1">
      <alignment wrapText="1"/>
      <protection locked="0"/>
    </xf>
    <xf numFmtId="0" fontId="1" fillId="0" borderId="0" xfId="0" applyFont="1"/>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1" fillId="0" borderId="0" xfId="0" applyFont="1" applyAlignment="1" applyProtection="1">
      <alignment horizontal="center" vertical="center" wrapText="1"/>
      <protection locked="0"/>
    </xf>
    <xf numFmtId="0" fontId="1" fillId="0" borderId="0" xfId="0" applyFont="1" applyAlignment="1">
      <alignment wrapText="1"/>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2" fontId="3" fillId="0" borderId="1" xfId="0" applyNumberFormat="1" applyFont="1" applyBorder="1" applyAlignment="1" applyProtection="1">
      <alignment horizontal="center" vertical="center" wrapText="1"/>
      <protection locked="0"/>
    </xf>
    <xf numFmtId="0" fontId="11" fillId="0" borderId="1" xfId="0" applyFont="1" applyFill="1" applyBorder="1" applyAlignment="1">
      <alignment horizontal="left" vertical="center" wrapText="1"/>
    </xf>
    <xf numFmtId="0" fontId="1" fillId="0" borderId="0" xfId="0" applyFont="1" applyAlignment="1">
      <alignment horizontal="center" vertical="center" wrapText="1"/>
    </xf>
    <xf numFmtId="0" fontId="8" fillId="0" borderId="1" xfId="0" applyFont="1" applyBorder="1" applyAlignment="1">
      <alignment horizontal="center" vertical="center" wrapText="1"/>
    </xf>
    <xf numFmtId="0" fontId="2" fillId="0" borderId="1" xfId="0" applyFont="1" applyBorder="1" applyAlignment="1">
      <alignment horizontal="center" vertical="center"/>
    </xf>
    <xf numFmtId="0" fontId="0" fillId="0" borderId="2" xfId="0" applyBorder="1"/>
    <xf numFmtId="0" fontId="1" fillId="0" borderId="0" xfId="0" applyFont="1" applyBorder="1" applyAlignment="1">
      <alignment horizontal="center" vertical="center"/>
    </xf>
    <xf numFmtId="0" fontId="0" fillId="0" borderId="1" xfId="0" applyBorder="1"/>
    <xf numFmtId="4" fontId="2" fillId="0" borderId="1" xfId="0" applyNumberFormat="1" applyFont="1" applyBorder="1" applyAlignment="1">
      <alignment horizontal="center" vertical="center"/>
    </xf>
    <xf numFmtId="0" fontId="8" fillId="0" borderId="0" xfId="0" applyFont="1" applyAlignment="1">
      <alignment horizontal="center" vertical="center"/>
    </xf>
    <xf numFmtId="0" fontId="11" fillId="0" borderId="0" xfId="0" applyFont="1" applyBorder="1" applyAlignment="1">
      <alignment wrapText="1"/>
    </xf>
    <xf numFmtId="0" fontId="11"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ont="1"/>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0" fillId="0" borderId="0" xfId="0" applyFont="1" applyAlignment="1">
      <alignment horizontal="center" vertical="center"/>
    </xf>
    <xf numFmtId="0" fontId="0" fillId="0" borderId="1" xfId="0" applyFont="1" applyFill="1" applyBorder="1"/>
    <xf numFmtId="2" fontId="11" fillId="0" borderId="0" xfId="0" applyNumberFormat="1" applyFont="1" applyAlignment="1">
      <alignment horizontal="center" vertical="center" wrapText="1"/>
    </xf>
    <xf numFmtId="0" fontId="11" fillId="0" borderId="0" xfId="0" applyFont="1" applyAlignment="1">
      <alignment wrapText="1"/>
    </xf>
    <xf numFmtId="2" fontId="0" fillId="0" borderId="1" xfId="0" applyNumberFormat="1" applyFont="1" applyBorder="1" applyAlignment="1" applyProtection="1">
      <alignment horizontal="center" vertical="center" wrapText="1"/>
      <protection locked="0"/>
    </xf>
    <xf numFmtId="1" fontId="20" fillId="0" borderId="1" xfId="0" applyNumberFormat="1" applyFont="1" applyBorder="1" applyAlignment="1">
      <alignment horizontal="center" vertical="center" wrapText="1"/>
    </xf>
    <xf numFmtId="0" fontId="11" fillId="0" borderId="0" xfId="0" applyFont="1" applyFill="1"/>
    <xf numFmtId="0" fontId="11"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2" fontId="11" fillId="0" borderId="1" xfId="0" applyNumberFormat="1" applyFont="1" applyFill="1" applyBorder="1" applyAlignment="1">
      <alignment horizontal="center" vertical="center"/>
    </xf>
    <xf numFmtId="0" fontId="11" fillId="0" borderId="0" xfId="0" applyFont="1" applyFill="1" applyAlignment="1">
      <alignment horizontal="center" vertical="center"/>
    </xf>
    <xf numFmtId="0" fontId="11" fillId="0" borderId="0" xfId="0" applyFont="1"/>
    <xf numFmtId="0" fontId="11" fillId="0" borderId="0" xfId="0" applyFont="1" applyAlignment="1">
      <alignment horizontal="center" vertical="center"/>
    </xf>
    <xf numFmtId="0" fontId="22" fillId="0" borderId="1" xfId="2" applyFont="1" applyFill="1" applyBorder="1" applyAlignment="1">
      <alignment horizontal="center" vertical="center" wrapText="1"/>
    </xf>
    <xf numFmtId="0" fontId="11" fillId="0" borderId="1" xfId="2" applyFont="1" applyFill="1" applyBorder="1" applyAlignment="1">
      <alignment horizontal="left" vertical="center" wrapText="1"/>
    </xf>
    <xf numFmtId="0" fontId="11" fillId="0" borderId="0" xfId="0" applyFont="1" applyAlignment="1">
      <alignment horizontal="center" vertical="center" wrapText="1"/>
    </xf>
    <xf numFmtId="0" fontId="11" fillId="0" borderId="0" xfId="0" applyFont="1" applyAlignment="1">
      <alignment horizontal="left" vertical="center" wrapText="1"/>
    </xf>
    <xf numFmtId="2" fontId="0" fillId="0" borderId="2" xfId="0" applyNumberFormat="1" applyFont="1" applyBorder="1" applyAlignment="1">
      <alignment horizontal="center" vertical="center" wrapText="1"/>
    </xf>
    <xf numFmtId="2" fontId="0" fillId="0" borderId="0" xfId="0" applyNumberFormat="1" applyFont="1" applyAlignment="1">
      <alignment horizontal="center" vertical="center"/>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2" fontId="0" fillId="0" borderId="0" xfId="0" applyNumberFormat="1" applyFont="1" applyBorder="1" applyAlignment="1">
      <alignment horizontal="center" vertical="center" wrapText="1"/>
    </xf>
    <xf numFmtId="0" fontId="5" fillId="0" borderId="1" xfId="0" applyFont="1" applyBorder="1" applyAlignment="1">
      <alignment horizontal="center" vertical="center"/>
    </xf>
    <xf numFmtId="0" fontId="1" fillId="3" borderId="1" xfId="0" applyFont="1" applyFill="1" applyBorder="1" applyAlignment="1">
      <alignment horizontal="center" vertical="center"/>
    </xf>
    <xf numFmtId="0" fontId="1"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2" fontId="1" fillId="3" borderId="1" xfId="0" applyNumberFormat="1" applyFont="1" applyFill="1" applyBorder="1" applyAlignment="1">
      <alignment horizontal="center" vertical="center"/>
    </xf>
    <xf numFmtId="4" fontId="2" fillId="3" borderId="1" xfId="0" applyNumberFormat="1" applyFont="1" applyFill="1" applyBorder="1" applyAlignment="1">
      <alignment horizontal="center" vertical="center"/>
    </xf>
    <xf numFmtId="0" fontId="1" fillId="3" borderId="1" xfId="0" applyFont="1" applyFill="1" applyBorder="1" applyAlignment="1">
      <alignment vertical="top" wrapText="1"/>
    </xf>
    <xf numFmtId="0" fontId="2" fillId="3" borderId="1" xfId="0" applyFont="1" applyFill="1" applyBorder="1" applyAlignment="1">
      <alignment horizontal="center" vertical="center" wrapText="1"/>
    </xf>
    <xf numFmtId="2" fontId="1" fillId="3" borderId="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1" fillId="0" borderId="2" xfId="0" applyFont="1" applyBorder="1" applyAlignment="1">
      <alignment horizontal="center" vertical="center"/>
    </xf>
    <xf numFmtId="4" fontId="1" fillId="0" borderId="2" xfId="0" applyNumberFormat="1" applyFont="1" applyBorder="1" applyAlignment="1">
      <alignment horizontal="center" vertical="center"/>
    </xf>
    <xf numFmtId="0" fontId="1" fillId="0" borderId="1" xfId="0" applyFont="1" applyBorder="1" applyAlignment="1">
      <alignment horizontal="left" vertical="top" wrapText="1"/>
    </xf>
    <xf numFmtId="0" fontId="12" fillId="0" borderId="1" xfId="0" applyFont="1" applyBorder="1" applyAlignment="1">
      <alignment horizontal="center" vertical="center"/>
    </xf>
    <xf numFmtId="4" fontId="1" fillId="0" borderId="0" xfId="0" applyNumberFormat="1" applyFont="1" applyAlignment="1">
      <alignment horizontal="center" vertical="center"/>
    </xf>
    <xf numFmtId="0" fontId="0" fillId="0" borderId="0" xfId="0" applyAlignment="1">
      <alignment vertical="top"/>
    </xf>
    <xf numFmtId="2" fontId="1" fillId="0" borderId="0" xfId="0" applyNumberFormat="1" applyFont="1" applyAlignment="1">
      <alignment horizontal="center" vertical="center"/>
    </xf>
    <xf numFmtId="0" fontId="16" fillId="0" borderId="0" xfId="0" applyFont="1" applyAlignment="1" applyProtection="1">
      <alignment wrapText="1"/>
      <protection locked="0"/>
    </xf>
    <xf numFmtId="0" fontId="16" fillId="0" borderId="0" xfId="0" applyFont="1" applyAlignment="1" applyProtection="1">
      <alignment horizontal="center" vertical="center" wrapText="1"/>
      <protection locked="0"/>
    </xf>
    <xf numFmtId="0" fontId="16" fillId="0" borderId="0" xfId="0" applyFont="1" applyAlignment="1">
      <alignment wrapText="1"/>
    </xf>
    <xf numFmtId="0" fontId="16" fillId="0" borderId="0" xfId="0" applyFont="1"/>
    <xf numFmtId="0" fontId="16" fillId="0" borderId="0" xfId="0" applyFont="1" applyAlignment="1">
      <alignment horizontal="center" vertical="center"/>
    </xf>
    <xf numFmtId="4" fontId="0" fillId="0" borderId="1" xfId="0" applyNumberFormat="1" applyBorder="1"/>
    <xf numFmtId="4" fontId="0" fillId="0" borderId="2" xfId="0" applyNumberFormat="1" applyBorder="1"/>
    <xf numFmtId="0" fontId="1" fillId="0" borderId="1" xfId="0" applyFont="1" applyBorder="1" applyAlignment="1" applyProtection="1">
      <alignment wrapText="1"/>
      <protection locked="0"/>
    </xf>
    <xf numFmtId="0" fontId="1" fillId="0" borderId="1" xfId="0" applyFont="1" applyBorder="1" applyAlignment="1" applyProtection="1">
      <alignment horizontal="center" vertical="center" wrapText="1"/>
      <protection locked="0"/>
    </xf>
    <xf numFmtId="0" fontId="15" fillId="0" borderId="1" xfId="0" applyFont="1" applyBorder="1" applyAlignment="1">
      <alignment horizontal="left" vertical="center" wrapText="1"/>
    </xf>
    <xf numFmtId="0" fontId="24" fillId="0" borderId="0" xfId="0" applyFont="1" applyFill="1" applyBorder="1" applyAlignment="1">
      <alignment vertical="center" wrapText="1"/>
    </xf>
    <xf numFmtId="4" fontId="1" fillId="0" borderId="1" xfId="0" applyNumberFormat="1" applyFont="1" applyBorder="1" applyAlignment="1" applyProtection="1">
      <alignment wrapText="1"/>
      <protection locked="0"/>
    </xf>
    <xf numFmtId="0" fontId="12" fillId="3" borderId="1" xfId="0" applyFont="1" applyFill="1" applyBorder="1" applyAlignment="1">
      <alignment horizontal="center" vertical="center" wrapText="1"/>
    </xf>
    <xf numFmtId="0" fontId="26" fillId="0" borderId="1" xfId="0" applyFont="1" applyBorder="1" applyAlignment="1">
      <alignment horizontal="left" vertical="top" wrapText="1"/>
    </xf>
    <xf numFmtId="0" fontId="1" fillId="0" borderId="1" xfId="0" applyFont="1" applyBorder="1" applyAlignment="1">
      <alignment horizontal="center" wrapText="1"/>
    </xf>
    <xf numFmtId="0" fontId="0" fillId="0" borderId="0" xfId="0" applyAlignment="1">
      <alignment horizontal="center" wrapText="1"/>
    </xf>
    <xf numFmtId="0" fontId="0" fillId="0" borderId="0" xfId="0"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2" fontId="1" fillId="0" borderId="1" xfId="0" applyNumberFormat="1" applyFont="1" applyBorder="1" applyAlignment="1">
      <alignment horizontal="center" vertical="center"/>
    </xf>
    <xf numFmtId="4" fontId="2" fillId="0" borderId="1" xfId="0" applyNumberFormat="1" applyFont="1" applyBorder="1" applyAlignment="1">
      <alignment horizontal="center" vertical="center"/>
    </xf>
    <xf numFmtId="3" fontId="12" fillId="0" borderId="1" xfId="0" applyNumberFormat="1" applyFont="1" applyBorder="1" applyAlignment="1">
      <alignment horizontal="center" vertical="center"/>
    </xf>
    <xf numFmtId="0" fontId="20" fillId="0" borderId="1" xfId="0" applyFont="1" applyFill="1" applyBorder="1" applyAlignment="1">
      <alignment horizontal="center" vertical="center"/>
    </xf>
    <xf numFmtId="0" fontId="2" fillId="0" borderId="1" xfId="0" applyFont="1" applyBorder="1" applyAlignment="1">
      <alignment horizontal="center" vertical="center" wrapText="1"/>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4"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32" fillId="0" borderId="0" xfId="0" applyFont="1" applyAlignment="1" applyProtection="1">
      <alignment wrapText="1"/>
      <protection locked="0"/>
    </xf>
    <xf numFmtId="0" fontId="32" fillId="0" borderId="0" xfId="0" applyFont="1" applyAlignment="1" applyProtection="1">
      <alignment horizontal="center" vertical="center" wrapText="1"/>
      <protection locked="0"/>
    </xf>
    <xf numFmtId="0" fontId="32" fillId="0" borderId="1" xfId="0" applyFont="1" applyFill="1" applyBorder="1" applyAlignment="1">
      <alignment horizontal="center" vertical="center" wrapText="1"/>
    </xf>
    <xf numFmtId="2" fontId="33" fillId="0" borderId="1" xfId="0" applyNumberFormat="1" applyFont="1" applyFill="1" applyBorder="1" applyAlignment="1" applyProtection="1">
      <alignment horizontal="center" vertical="center" wrapText="1"/>
      <protection locked="0"/>
    </xf>
    <xf numFmtId="0" fontId="32" fillId="0" borderId="0" xfId="0" applyFont="1" applyAlignment="1">
      <alignment wrapText="1"/>
    </xf>
    <xf numFmtId="0" fontId="23" fillId="0" borderId="1" xfId="0" applyFont="1" applyFill="1" applyBorder="1" applyAlignment="1">
      <alignment horizontal="center" vertical="center" wrapText="1"/>
    </xf>
    <xf numFmtId="1" fontId="23" fillId="0" borderId="1" xfId="0" applyNumberFormat="1" applyFont="1" applyFill="1" applyBorder="1" applyAlignment="1">
      <alignment horizontal="center" vertical="center" wrapText="1"/>
    </xf>
    <xf numFmtId="0" fontId="32" fillId="0" borderId="0" xfId="0" applyFont="1"/>
    <xf numFmtId="0" fontId="32" fillId="0" borderId="1" xfId="0" applyFont="1" applyFill="1" applyBorder="1" applyAlignment="1">
      <alignment horizontal="center" vertical="center"/>
    </xf>
    <xf numFmtId="0" fontId="32" fillId="0" borderId="1" xfId="0" applyFont="1" applyFill="1" applyBorder="1" applyAlignment="1">
      <alignment horizontal="left" vertical="top" wrapText="1"/>
    </xf>
    <xf numFmtId="0" fontId="34"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2" fontId="32" fillId="0" borderId="1" xfId="0" applyNumberFormat="1" applyFont="1" applyFill="1" applyBorder="1" applyAlignment="1">
      <alignment horizontal="center" vertical="center"/>
    </xf>
    <xf numFmtId="0" fontId="32" fillId="0" borderId="0" xfId="0" applyFont="1" applyAlignment="1">
      <alignment horizontal="center" vertical="center"/>
    </xf>
    <xf numFmtId="0" fontId="33" fillId="0" borderId="1" xfId="0" applyFont="1" applyFill="1" applyBorder="1"/>
    <xf numFmtId="0" fontId="35" fillId="0" borderId="0" xfId="2"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2" fillId="0" borderId="1" xfId="0" applyFont="1" applyFill="1" applyBorder="1" applyAlignment="1">
      <alignment vertical="top" wrapText="1"/>
    </xf>
    <xf numFmtId="0" fontId="32" fillId="0" borderId="0" xfId="0" applyFont="1" applyAlignment="1">
      <alignment vertical="center"/>
    </xf>
    <xf numFmtId="0" fontId="32" fillId="0" borderId="0" xfId="0" applyFont="1" applyFill="1"/>
    <xf numFmtId="0" fontId="33" fillId="0" borderId="1" xfId="0" applyFont="1" applyFill="1" applyBorder="1" applyAlignment="1">
      <alignment horizontal="left" vertical="top" wrapText="1"/>
    </xf>
    <xf numFmtId="0" fontId="32" fillId="0" borderId="0" xfId="0" applyFont="1" applyProtection="1">
      <protection locked="0"/>
    </xf>
    <xf numFmtId="0" fontId="32" fillId="0" borderId="0" xfId="0" applyFont="1" applyAlignment="1" applyProtection="1">
      <alignment horizontal="center" vertical="center"/>
      <protection locked="0"/>
    </xf>
    <xf numFmtId="0" fontId="32" fillId="0" borderId="1" xfId="0" applyFont="1" applyBorder="1" applyAlignment="1" applyProtection="1">
      <alignment horizontal="center" vertical="center"/>
      <protection locked="0"/>
    </xf>
    <xf numFmtId="4" fontId="23" fillId="0" borderId="1" xfId="0" applyNumberFormat="1" applyFont="1" applyBorder="1" applyAlignment="1" applyProtection="1">
      <alignment horizontal="center" vertical="center"/>
      <protection locked="0"/>
    </xf>
    <xf numFmtId="0" fontId="0"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4" fontId="11" fillId="0" borderId="1" xfId="0" applyNumberFormat="1" applyFont="1" applyFill="1" applyBorder="1" applyAlignment="1">
      <alignment horizontal="center" vertical="center"/>
    </xf>
    <xf numFmtId="0" fontId="18" fillId="0" borderId="1" xfId="0" applyFont="1" applyFill="1" applyBorder="1" applyAlignment="1">
      <alignment horizontal="left" vertical="top" wrapText="1"/>
    </xf>
    <xf numFmtId="0" fontId="11" fillId="5" borderId="0"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4" fontId="20" fillId="5" borderId="1" xfId="0" applyNumberFormat="1" applyFont="1" applyFill="1" applyBorder="1" applyAlignment="1">
      <alignment horizontal="center" vertical="center"/>
    </xf>
    <xf numFmtId="2" fontId="0" fillId="5" borderId="2" xfId="0" applyNumberFormat="1" applyFont="1" applyFill="1" applyBorder="1" applyAlignment="1">
      <alignment horizontal="center" vertical="center" wrapText="1"/>
    </xf>
    <xf numFmtId="2" fontId="0" fillId="5" borderId="0" xfId="0" applyNumberFormat="1" applyFont="1" applyFill="1" applyBorder="1" applyAlignment="1">
      <alignment horizontal="center" vertical="center" wrapText="1"/>
    </xf>
    <xf numFmtId="0" fontId="0" fillId="5" borderId="0" xfId="0" applyFont="1" applyFill="1"/>
    <xf numFmtId="2" fontId="11" fillId="6" borderId="0" xfId="0" applyNumberFormat="1" applyFont="1" applyFill="1" applyAlignment="1">
      <alignment horizontal="center" vertical="center" wrapText="1"/>
    </xf>
    <xf numFmtId="2" fontId="0" fillId="6" borderId="1" xfId="0" applyNumberFormat="1" applyFont="1" applyFill="1" applyBorder="1" applyAlignment="1" applyProtection="1">
      <alignment horizontal="center" vertical="center" wrapText="1"/>
      <protection locked="0"/>
    </xf>
    <xf numFmtId="1" fontId="20" fillId="6" borderId="1" xfId="0" applyNumberFormat="1" applyFont="1" applyFill="1" applyBorder="1" applyAlignment="1">
      <alignment horizontal="center" vertical="center" wrapText="1"/>
    </xf>
    <xf numFmtId="2" fontId="11" fillId="6" borderId="1" xfId="0" applyNumberFormat="1" applyFont="1" applyFill="1" applyBorder="1" applyAlignment="1">
      <alignment horizontal="center" vertical="center"/>
    </xf>
    <xf numFmtId="2" fontId="0" fillId="6" borderId="2" xfId="0" applyNumberFormat="1" applyFont="1" applyFill="1" applyBorder="1" applyAlignment="1">
      <alignment horizontal="center" vertical="center" wrapText="1"/>
    </xf>
    <xf numFmtId="2" fontId="0" fillId="6" borderId="0" xfId="0" applyNumberFormat="1" applyFont="1" applyFill="1" applyBorder="1" applyAlignment="1">
      <alignment horizontal="center" vertical="center" wrapText="1"/>
    </xf>
    <xf numFmtId="2" fontId="0" fillId="6" borderId="0" xfId="0" applyNumberFormat="1" applyFont="1" applyFill="1" applyAlignment="1">
      <alignment horizontal="center" vertical="center"/>
    </xf>
    <xf numFmtId="0" fontId="23" fillId="5" borderId="0" xfId="0" applyFont="1" applyFill="1" applyAlignment="1" applyProtection="1">
      <alignment horizontal="center" vertical="center" wrapText="1"/>
      <protection locked="0"/>
    </xf>
    <xf numFmtId="0" fontId="32"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4" fontId="32" fillId="5" borderId="1" xfId="0" applyNumberFormat="1" applyFont="1" applyFill="1" applyBorder="1" applyAlignment="1">
      <alignment horizontal="center" vertical="center"/>
    </xf>
    <xf numFmtId="3" fontId="32" fillId="5" borderId="1" xfId="0" applyNumberFormat="1" applyFont="1" applyFill="1" applyBorder="1" applyAlignment="1">
      <alignment horizontal="center" vertical="center"/>
    </xf>
    <xf numFmtId="3" fontId="23" fillId="5" borderId="1" xfId="0" applyNumberFormat="1" applyFont="1" applyFill="1" applyBorder="1" applyAlignment="1">
      <alignment horizontal="center" vertical="center"/>
    </xf>
    <xf numFmtId="4" fontId="23" fillId="5" borderId="1" xfId="0" applyNumberFormat="1" applyFont="1" applyFill="1" applyBorder="1" applyAlignment="1">
      <alignment horizontal="center" vertical="center"/>
    </xf>
    <xf numFmtId="4" fontId="23" fillId="5" borderId="1" xfId="0" applyNumberFormat="1" applyFont="1" applyFill="1" applyBorder="1" applyAlignment="1" applyProtection="1">
      <alignment horizontal="center" vertical="center"/>
      <protection locked="0"/>
    </xf>
    <xf numFmtId="0" fontId="23" fillId="5" borderId="0" xfId="0" applyFont="1" applyFill="1" applyAlignment="1" applyProtection="1">
      <alignment horizontal="center" vertical="center"/>
      <protection locked="0"/>
    </xf>
    <xf numFmtId="0" fontId="32" fillId="7" borderId="0" xfId="0" applyFont="1" applyFill="1" applyAlignment="1" applyProtection="1">
      <alignment horizontal="center" vertical="center" wrapText="1"/>
      <protection locked="0"/>
    </xf>
    <xf numFmtId="2" fontId="33" fillId="7" borderId="1" xfId="0" applyNumberFormat="1" applyFont="1" applyFill="1" applyBorder="1" applyAlignment="1" applyProtection="1">
      <alignment horizontal="center" vertical="center" wrapText="1"/>
      <protection locked="0"/>
    </xf>
    <xf numFmtId="1" fontId="23" fillId="7" borderId="1" xfId="0" applyNumberFormat="1" applyFont="1" applyFill="1" applyBorder="1" applyAlignment="1">
      <alignment horizontal="center" vertical="center" wrapText="1"/>
    </xf>
    <xf numFmtId="2" fontId="32" fillId="7" borderId="1" xfId="0" applyNumberFormat="1" applyFont="1" applyFill="1" applyBorder="1" applyAlignment="1">
      <alignment horizontal="center" vertical="center"/>
    </xf>
    <xf numFmtId="4" fontId="23" fillId="7" borderId="1" xfId="0" applyNumberFormat="1" applyFont="1" applyFill="1" applyBorder="1" applyAlignment="1" applyProtection="1">
      <alignment horizontal="center" vertical="center"/>
      <protection locked="0"/>
    </xf>
    <xf numFmtId="0" fontId="32" fillId="7" borderId="0" xfId="0" applyFont="1" applyFill="1" applyAlignment="1" applyProtection="1">
      <alignment horizontal="center" vertical="center"/>
      <protection locked="0"/>
    </xf>
    <xf numFmtId="0" fontId="0" fillId="0" borderId="1" xfId="0" applyFont="1" applyBorder="1" applyAlignment="1">
      <alignment horizontal="center" vertical="center" wrapText="1"/>
    </xf>
    <xf numFmtId="0" fontId="16" fillId="0" borderId="1" xfId="0" applyFont="1" applyBorder="1" applyAlignment="1">
      <alignment horizontal="center" vertical="center" wrapText="1"/>
    </xf>
    <xf numFmtId="2" fontId="19"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left" vertical="center" wrapText="1"/>
    </xf>
    <xf numFmtId="0" fontId="17" fillId="0" borderId="1" xfId="0" applyFont="1" applyBorder="1" applyAlignment="1">
      <alignment horizontal="center" vertical="center"/>
    </xf>
    <xf numFmtId="2" fontId="16" fillId="0" borderId="1" xfId="0" applyNumberFormat="1" applyFont="1" applyBorder="1" applyAlignment="1">
      <alignment horizontal="center" vertical="center"/>
    </xf>
    <xf numFmtId="0" fontId="0" fillId="0" borderId="2" xfId="0" applyFont="1" applyBorder="1"/>
    <xf numFmtId="4" fontId="0" fillId="0" borderId="2" xfId="0" applyNumberFormat="1" applyFont="1" applyBorder="1"/>
    <xf numFmtId="0" fontId="16" fillId="0" borderId="1" xfId="0" applyFont="1" applyBorder="1" applyAlignment="1">
      <alignment horizontal="left" vertical="top" wrapText="1"/>
    </xf>
    <xf numFmtId="0" fontId="16" fillId="5" borderId="0" xfId="0" applyFont="1" applyFill="1" applyAlignment="1" applyProtection="1">
      <alignment wrapText="1"/>
      <protection locked="0"/>
    </xf>
    <xf numFmtId="0" fontId="16"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2" fontId="17" fillId="5" borderId="1" xfId="0" applyNumberFormat="1" applyFont="1" applyFill="1" applyBorder="1" applyAlignment="1">
      <alignment horizontal="center" vertical="center"/>
    </xf>
    <xf numFmtId="4" fontId="0" fillId="5" borderId="2" xfId="0" applyNumberFormat="1" applyFont="1" applyFill="1" applyBorder="1"/>
    <xf numFmtId="0" fontId="16" fillId="6" borderId="0" xfId="0" applyFont="1" applyFill="1" applyAlignment="1" applyProtection="1">
      <alignment wrapText="1"/>
      <protection locked="0"/>
    </xf>
    <xf numFmtId="2" fontId="19"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lignment horizontal="center" vertical="center" wrapText="1"/>
    </xf>
    <xf numFmtId="2" fontId="16" fillId="6" borderId="1" xfId="0" applyNumberFormat="1" applyFont="1" applyFill="1" applyBorder="1" applyAlignment="1">
      <alignment horizontal="center" vertical="center"/>
    </xf>
    <xf numFmtId="4" fontId="0" fillId="6" borderId="2" xfId="0" applyNumberFormat="1" applyFont="1" applyFill="1" applyBorder="1"/>
    <xf numFmtId="0" fontId="0" fillId="6" borderId="0" xfId="0" applyFont="1" applyFill="1"/>
    <xf numFmtId="0" fontId="1" fillId="5" borderId="1" xfId="0" applyFont="1" applyFill="1" applyBorder="1" applyAlignment="1" applyProtection="1">
      <alignment wrapText="1"/>
      <protection locked="0"/>
    </xf>
    <xf numFmtId="4" fontId="2" fillId="5" borderId="1" xfId="0" applyNumberFormat="1" applyFont="1" applyFill="1" applyBorder="1" applyAlignment="1">
      <alignment horizontal="center" vertical="center"/>
    </xf>
    <xf numFmtId="4" fontId="0" fillId="5" borderId="2" xfId="0" applyNumberFormat="1" applyFill="1" applyBorder="1"/>
    <xf numFmtId="0" fontId="0" fillId="5" borderId="0" xfId="0" applyFill="1"/>
    <xf numFmtId="0" fontId="1" fillId="6" borderId="1" xfId="0" applyFont="1" applyFill="1" applyBorder="1" applyAlignment="1" applyProtection="1">
      <alignment wrapText="1"/>
      <protection locked="0"/>
    </xf>
    <xf numFmtId="0" fontId="1" fillId="6" borderId="1" xfId="0" applyFont="1" applyFill="1" applyBorder="1" applyAlignment="1">
      <alignment horizontal="center" vertical="center"/>
    </xf>
    <xf numFmtId="4" fontId="0" fillId="6" borderId="2" xfId="0" applyNumberFormat="1" applyFill="1" applyBorder="1"/>
    <xf numFmtId="0" fontId="0" fillId="6" borderId="0" xfId="0" applyFill="1"/>
    <xf numFmtId="0" fontId="1" fillId="3" borderId="1" xfId="0" applyFont="1" applyFill="1" applyBorder="1" applyAlignment="1">
      <alignment horizontal="left" vertical="top" wrapText="1"/>
    </xf>
    <xf numFmtId="1" fontId="2" fillId="0" borderId="1" xfId="0" applyNumberFormat="1" applyFont="1" applyBorder="1" applyAlignment="1">
      <alignment horizontal="center" vertical="center" wrapText="1"/>
    </xf>
    <xf numFmtId="0" fontId="1" fillId="5" borderId="0" xfId="0" applyFont="1" applyFill="1" applyAlignment="1" applyProtection="1">
      <alignment wrapText="1"/>
      <protection locked="0"/>
    </xf>
    <xf numFmtId="0" fontId="1"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4" fontId="2" fillId="5" borderId="1" xfId="0" applyNumberFormat="1" applyFont="1" applyFill="1" applyBorder="1" applyAlignment="1">
      <alignment horizontal="center" vertical="center" wrapText="1"/>
    </xf>
    <xf numFmtId="4" fontId="20" fillId="5" borderId="2" xfId="0" applyNumberFormat="1" applyFont="1" applyFill="1" applyBorder="1" applyAlignment="1">
      <alignment horizontal="center" vertical="center" wrapText="1"/>
    </xf>
    <xf numFmtId="0" fontId="1" fillId="6" borderId="0" xfId="0" applyFont="1" applyFill="1" applyAlignment="1" applyProtection="1">
      <alignment wrapText="1"/>
      <protection locked="0"/>
    </xf>
    <xf numFmtId="2" fontId="3" fillId="6" borderId="1" xfId="0" applyNumberFormat="1" applyFont="1" applyFill="1" applyBorder="1" applyAlignment="1" applyProtection="1">
      <alignment horizontal="center" vertical="center" wrapText="1"/>
      <protection locked="0"/>
    </xf>
    <xf numFmtId="1" fontId="2" fillId="6" borderId="1" xfId="0" applyNumberFormat="1" applyFont="1" applyFill="1" applyBorder="1" applyAlignment="1">
      <alignment horizontal="center" vertical="center" wrapText="1"/>
    </xf>
    <xf numFmtId="2" fontId="1" fillId="6" borderId="1" xfId="0" applyNumberFormat="1" applyFont="1" applyFill="1" applyBorder="1" applyAlignment="1">
      <alignment horizontal="center" vertical="center"/>
    </xf>
    <xf numFmtId="4" fontId="20" fillId="6" borderId="2" xfId="0" applyNumberFormat="1" applyFont="1" applyFill="1" applyBorder="1" applyAlignment="1">
      <alignment horizontal="center" vertical="center" wrapText="1"/>
    </xf>
    <xf numFmtId="0" fontId="15" fillId="0" borderId="1" xfId="0" applyFont="1" applyBorder="1" applyAlignment="1">
      <alignment vertical="top" wrapText="1"/>
    </xf>
    <xf numFmtId="0" fontId="3" fillId="0" borderId="1" xfId="0" applyFont="1" applyBorder="1" applyAlignment="1">
      <alignment horizontal="left" vertical="top" wrapText="1"/>
    </xf>
    <xf numFmtId="0" fontId="3" fillId="0" borderId="0" xfId="0" applyFont="1"/>
    <xf numFmtId="0" fontId="3" fillId="0" borderId="2" xfId="0" applyFont="1" applyBorder="1"/>
    <xf numFmtId="4" fontId="3" fillId="0" borderId="2" xfId="0" applyNumberFormat="1" applyFont="1" applyBorder="1"/>
    <xf numFmtId="0" fontId="26" fillId="4"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39" fillId="4" borderId="1" xfId="0" applyFont="1" applyFill="1" applyBorder="1" applyAlignment="1">
      <alignment horizontal="left" vertical="top" wrapText="1"/>
    </xf>
    <xf numFmtId="0" fontId="38" fillId="4" borderId="1" xfId="0" applyFont="1" applyFill="1" applyBorder="1" applyAlignment="1">
      <alignment horizontal="left" vertical="top" wrapText="1"/>
    </xf>
    <xf numFmtId="0" fontId="15" fillId="0" borderId="1" xfId="0" applyFont="1" applyBorder="1" applyAlignment="1">
      <alignment horizontal="left" vertical="top" wrapText="1"/>
    </xf>
    <xf numFmtId="0" fontId="44" fillId="3" borderId="1" xfId="0" applyFont="1" applyFill="1" applyBorder="1" applyAlignment="1">
      <alignment horizontal="left" vertical="top" wrapText="1"/>
    </xf>
    <xf numFmtId="0" fontId="24" fillId="0" borderId="0" xfId="0" applyFont="1" applyAlignment="1">
      <alignment vertical="center" wrapText="1"/>
    </xf>
    <xf numFmtId="0" fontId="24" fillId="0" borderId="0" xfId="0" applyFont="1" applyAlignment="1">
      <alignment horizontal="center" vertical="center" wrapText="1"/>
    </xf>
    <xf numFmtId="0" fontId="20" fillId="0" borderId="2" xfId="0" applyFont="1" applyBorder="1" applyAlignment="1">
      <alignment horizontal="center" vertical="center" wrapText="1"/>
    </xf>
    <xf numFmtId="4" fontId="20" fillId="0" borderId="2" xfId="0" applyNumberFormat="1" applyFont="1" applyBorder="1" applyAlignment="1">
      <alignment horizontal="center" vertical="center" wrapText="1"/>
    </xf>
    <xf numFmtId="0" fontId="11" fillId="0" borderId="1" xfId="0" applyFont="1" applyBorder="1" applyAlignment="1">
      <alignment horizontal="left" vertical="center" wrapText="1"/>
    </xf>
    <xf numFmtId="0" fontId="0" fillId="0" borderId="0" xfId="0"/>
    <xf numFmtId="0" fontId="1" fillId="0" borderId="0" xfId="0" applyFont="1" applyAlignment="1" applyProtection="1">
      <alignment wrapText="1"/>
      <protection locked="0"/>
    </xf>
    <xf numFmtId="0" fontId="1" fillId="0" borderId="0" xfId="0" applyFont="1"/>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xf>
    <xf numFmtId="0" fontId="1" fillId="0" borderId="0" xfId="0" applyFont="1" applyAlignment="1" applyProtection="1">
      <alignment horizontal="center" vertical="center" wrapText="1"/>
      <protection locked="0"/>
    </xf>
    <xf numFmtId="0" fontId="1" fillId="0" borderId="0" xfId="0" applyFont="1" applyAlignment="1">
      <alignment wrapText="1"/>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2" fontId="3" fillId="0" borderId="1" xfId="0" applyNumberFormat="1" applyFont="1" applyBorder="1" applyAlignment="1" applyProtection="1">
      <alignment horizontal="center" vertical="center" wrapText="1"/>
      <protection locked="0"/>
    </xf>
    <xf numFmtId="0" fontId="2" fillId="0" borderId="1" xfId="0" applyFont="1" applyBorder="1" applyAlignment="1">
      <alignment horizontal="center" vertical="center"/>
    </xf>
    <xf numFmtId="0" fontId="0" fillId="0" borderId="1" xfId="0" applyBorder="1"/>
    <xf numFmtId="4" fontId="2" fillId="0" borderId="1" xfId="0" applyNumberFormat="1" applyFont="1" applyBorder="1" applyAlignment="1">
      <alignment horizontal="center" vertical="center"/>
    </xf>
    <xf numFmtId="0" fontId="8" fillId="0" borderId="0" xfId="0" applyFont="1" applyAlignment="1">
      <alignment horizontal="center" vertical="center"/>
    </xf>
    <xf numFmtId="0" fontId="11" fillId="0" borderId="1" xfId="0" applyFont="1" applyBorder="1" applyAlignment="1">
      <alignment horizontal="center" vertical="center" wrapText="1"/>
    </xf>
    <xf numFmtId="0" fontId="1" fillId="0" borderId="2" xfId="0" applyFont="1" applyBorder="1" applyAlignment="1">
      <alignment horizontal="center" vertical="center"/>
    </xf>
    <xf numFmtId="4" fontId="1" fillId="0" borderId="2" xfId="0" applyNumberFormat="1" applyFont="1" applyBorder="1" applyAlignment="1">
      <alignment horizontal="center" vertical="center"/>
    </xf>
    <xf numFmtId="4" fontId="1" fillId="0" borderId="0" xfId="0" applyNumberFormat="1" applyFont="1" applyAlignment="1">
      <alignment horizontal="center" vertical="center"/>
    </xf>
    <xf numFmtId="1" fontId="2" fillId="0" borderId="1" xfId="0" applyNumberFormat="1" applyFont="1" applyBorder="1" applyAlignment="1">
      <alignment horizontal="center" vertical="center" wrapText="1"/>
    </xf>
    <xf numFmtId="0" fontId="9" fillId="0" borderId="1" xfId="0" applyFont="1" applyBorder="1" applyAlignment="1">
      <alignment horizontal="left" vertical="top" wrapText="1"/>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4"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 fontId="20" fillId="0" borderId="1" xfId="0" applyNumberFormat="1" applyFont="1" applyBorder="1" applyAlignment="1">
      <alignment horizontal="center" vertical="center" wrapText="1"/>
    </xf>
    <xf numFmtId="0" fontId="1" fillId="0" borderId="1" xfId="0" applyFont="1" applyFill="1" applyBorder="1" applyAlignment="1">
      <alignment horizontal="left" vertical="top" wrapText="1"/>
    </xf>
    <xf numFmtId="0" fontId="23" fillId="0" borderId="1" xfId="0" applyFont="1" applyFill="1" applyBorder="1" applyAlignment="1">
      <alignment horizontal="center" vertical="center"/>
    </xf>
    <xf numFmtId="0" fontId="23" fillId="2" borderId="0" xfId="0" applyFont="1" applyFill="1" applyAlignment="1" applyProtection="1">
      <alignment horizontal="center" vertical="center" wrapText="1"/>
      <protection locked="0"/>
    </xf>
    <xf numFmtId="0" fontId="23" fillId="0" borderId="4"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5" xfId="0" applyFont="1" applyFill="1" applyBorder="1" applyAlignment="1">
      <alignment horizontal="center" vertical="center"/>
    </xf>
    <xf numFmtId="0" fontId="41" fillId="6" borderId="0" xfId="0" applyFont="1" applyFill="1" applyAlignment="1" applyProtection="1">
      <alignment horizontal="center" vertical="center" wrapText="1"/>
      <protection locked="0"/>
    </xf>
    <xf numFmtId="0" fontId="41" fillId="6" borderId="0" xfId="0" applyFont="1" applyFill="1" applyAlignment="1" applyProtection="1">
      <alignment horizontal="center" vertical="center"/>
      <protection locked="0"/>
    </xf>
    <xf numFmtId="0" fontId="20"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2" borderId="0" xfId="0" applyFont="1" applyFill="1" applyAlignment="1">
      <alignment horizontal="center" vertical="center" wrapText="1"/>
    </xf>
    <xf numFmtId="0" fontId="42" fillId="6" borderId="0" xfId="0" applyFont="1" applyFill="1" applyAlignment="1">
      <alignment horizontal="center" vertical="center" wrapText="1"/>
    </xf>
    <xf numFmtId="0" fontId="17" fillId="0" borderId="1" xfId="0" applyFont="1" applyFill="1" applyBorder="1" applyAlignment="1">
      <alignment horizontal="center" vertical="center"/>
    </xf>
    <xf numFmtId="0" fontId="20" fillId="0" borderId="0" xfId="0" applyFont="1" applyAlignment="1">
      <alignment horizontal="center" vertical="center" wrapText="1"/>
    </xf>
    <xf numFmtId="0" fontId="11" fillId="0" borderId="0" xfId="0" applyFont="1" applyAlignment="1">
      <alignment horizontal="center" vertical="center" wrapText="1"/>
    </xf>
    <xf numFmtId="0" fontId="4" fillId="2" borderId="0" xfId="0" applyFont="1" applyFill="1" applyAlignment="1" applyProtection="1">
      <alignment horizontal="center" vertical="center" wrapText="1"/>
      <protection locked="0"/>
    </xf>
    <xf numFmtId="0" fontId="31" fillId="0" borderId="1" xfId="0" applyFont="1" applyBorder="1" applyAlignment="1">
      <alignment horizontal="center" vertical="center" wrapText="1"/>
    </xf>
    <xf numFmtId="0" fontId="23" fillId="0" borderId="1" xfId="0" applyFont="1" applyFill="1" applyBorder="1" applyAlignment="1">
      <alignment horizontal="center" vertical="center" wrapText="1"/>
    </xf>
    <xf numFmtId="0" fontId="23" fillId="0" borderId="4"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5" xfId="0" applyFont="1" applyBorder="1" applyAlignment="1">
      <alignment horizontal="center" vertical="center" wrapText="1"/>
    </xf>
    <xf numFmtId="0" fontId="23" fillId="3" borderId="4"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 xfId="0" applyFont="1" applyFill="1" applyBorder="1" applyAlignment="1">
      <alignment horizontal="center" vertical="center"/>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3" fillId="0" borderId="1" xfId="0" applyFont="1" applyBorder="1" applyAlignment="1">
      <alignment horizontal="center" vertical="center" wrapText="1"/>
    </xf>
    <xf numFmtId="0" fontId="27" fillId="0" borderId="0" xfId="0" applyFont="1" applyAlignment="1">
      <alignment horizontal="center" vertical="top" wrapText="1"/>
    </xf>
    <xf numFmtId="0" fontId="20" fillId="0" borderId="1"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43" fillId="6"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 fillId="0" borderId="1" xfId="0" applyFont="1" applyFill="1" applyBorder="1" applyAlignment="1">
      <alignment horizontal="center" vertical="center" wrapText="1"/>
    </xf>
    <xf numFmtId="2"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top" wrapText="1"/>
    </xf>
    <xf numFmtId="0" fontId="2" fillId="0" borderId="1" xfId="0" applyFont="1" applyBorder="1" applyAlignment="1">
      <alignment horizontal="center" vertical="center"/>
    </xf>
    <xf numFmtId="4" fontId="2" fillId="0" borderId="1" xfId="0" applyNumberFormat="1" applyFont="1" applyBorder="1" applyAlignment="1">
      <alignment horizontal="center" vertical="center"/>
    </xf>
    <xf numFmtId="0" fontId="17" fillId="0" borderId="4"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cellXfs>
  <cellStyles count="3">
    <cellStyle name="Hiperłącze" xfId="2" builtinId="8"/>
    <cellStyle name="Normalny" xfId="0" builtinId="0"/>
    <cellStyle name="Normalny 2" xfId="1" xr:uid="{00000000-0005-0000-0000-000001000000}"/>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jpeg"/><Relationship Id="rId1" Type="http://schemas.openxmlformats.org/officeDocument/2006/relationships/image" Target="../media/image69.jpeg"/><Relationship Id="rId4" Type="http://schemas.openxmlformats.org/officeDocument/2006/relationships/image" Target="../media/image7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0.jpeg"/><Relationship Id="rId13" Type="http://schemas.openxmlformats.org/officeDocument/2006/relationships/image" Target="../media/image35.jpeg"/><Relationship Id="rId3" Type="http://schemas.openxmlformats.org/officeDocument/2006/relationships/image" Target="../media/image25.png"/><Relationship Id="rId7" Type="http://schemas.openxmlformats.org/officeDocument/2006/relationships/image" Target="../media/image29.jpeg"/><Relationship Id="rId12" Type="http://schemas.openxmlformats.org/officeDocument/2006/relationships/image" Target="../media/image34.jpeg"/><Relationship Id="rId2" Type="http://schemas.openxmlformats.org/officeDocument/2006/relationships/image" Target="../media/image24.png"/><Relationship Id="rId1" Type="http://schemas.openxmlformats.org/officeDocument/2006/relationships/image" Target="../media/image23.jpeg"/><Relationship Id="rId6" Type="http://schemas.openxmlformats.org/officeDocument/2006/relationships/image" Target="../media/image28.jpeg"/><Relationship Id="rId11" Type="http://schemas.openxmlformats.org/officeDocument/2006/relationships/image" Target="../media/image33.jpeg"/><Relationship Id="rId5" Type="http://schemas.openxmlformats.org/officeDocument/2006/relationships/image" Target="../media/image27.jpeg"/><Relationship Id="rId15" Type="http://schemas.openxmlformats.org/officeDocument/2006/relationships/image" Target="../media/image37.png"/><Relationship Id="rId10" Type="http://schemas.openxmlformats.org/officeDocument/2006/relationships/image" Target="../media/image32.jpeg"/><Relationship Id="rId4" Type="http://schemas.openxmlformats.org/officeDocument/2006/relationships/image" Target="../media/image26.png"/><Relationship Id="rId9" Type="http://schemas.openxmlformats.org/officeDocument/2006/relationships/image" Target="../media/image31.jpeg"/><Relationship Id="rId14"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5.jpeg"/><Relationship Id="rId3" Type="http://schemas.openxmlformats.org/officeDocument/2006/relationships/image" Target="../media/image40.emf"/><Relationship Id="rId7" Type="http://schemas.openxmlformats.org/officeDocument/2006/relationships/image" Target="../media/image44.emf"/><Relationship Id="rId2" Type="http://schemas.openxmlformats.org/officeDocument/2006/relationships/image" Target="../media/image39.jpeg"/><Relationship Id="rId1" Type="http://schemas.openxmlformats.org/officeDocument/2006/relationships/image" Target="../media/image38.jpeg"/><Relationship Id="rId6" Type="http://schemas.openxmlformats.org/officeDocument/2006/relationships/image" Target="../media/image43.emf"/><Relationship Id="rId5" Type="http://schemas.openxmlformats.org/officeDocument/2006/relationships/image" Target="../media/image42.emf"/><Relationship Id="rId4" Type="http://schemas.openxmlformats.org/officeDocument/2006/relationships/image" Target="../media/image41.emf"/><Relationship Id="rId9" Type="http://schemas.openxmlformats.org/officeDocument/2006/relationships/image" Target="../media/image4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image" Target="../media/image61.jpeg"/><Relationship Id="rId3" Type="http://schemas.openxmlformats.org/officeDocument/2006/relationships/image" Target="../media/image56.jpeg"/><Relationship Id="rId7" Type="http://schemas.openxmlformats.org/officeDocument/2006/relationships/image" Target="../media/image60.jpeg"/><Relationship Id="rId2" Type="http://schemas.openxmlformats.org/officeDocument/2006/relationships/image" Target="../media/image55.jpeg"/><Relationship Id="rId1" Type="http://schemas.openxmlformats.org/officeDocument/2006/relationships/image" Target="../media/image54.jpeg"/><Relationship Id="rId6" Type="http://schemas.openxmlformats.org/officeDocument/2006/relationships/image" Target="../media/image59.png"/><Relationship Id="rId5" Type="http://schemas.openxmlformats.org/officeDocument/2006/relationships/image" Target="../media/image58.jpeg"/><Relationship Id="rId4" Type="http://schemas.openxmlformats.org/officeDocument/2006/relationships/image" Target="../media/image57.png"/></Relationships>
</file>

<file path=xl/drawings/_rels/drawing8.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6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4.emf"/></Relationships>
</file>

<file path=xl/drawings/drawing1.xml><?xml version="1.0" encoding="utf-8"?>
<xdr:wsDr xmlns:xdr="http://schemas.openxmlformats.org/drawingml/2006/spreadsheetDrawing" xmlns:a="http://schemas.openxmlformats.org/drawingml/2006/main">
  <xdr:twoCellAnchor editAs="oneCell">
    <xdr:from>
      <xdr:col>3</xdr:col>
      <xdr:colOff>598904</xdr:colOff>
      <xdr:row>7</xdr:row>
      <xdr:rowOff>59266</xdr:rowOff>
    </xdr:from>
    <xdr:to>
      <xdr:col>3</xdr:col>
      <xdr:colOff>1857375</xdr:colOff>
      <xdr:row>7</xdr:row>
      <xdr:rowOff>1367046</xdr:rowOff>
    </xdr:to>
    <xdr:pic>
      <xdr:nvPicPr>
        <xdr:cNvPr id="4" name="Obraz 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9579" y="1954741"/>
          <a:ext cx="1258471" cy="13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353484</xdr:colOff>
      <xdr:row>11</xdr:row>
      <xdr:rowOff>49056</xdr:rowOff>
    </xdr:from>
    <xdr:to>
      <xdr:col>3</xdr:col>
      <xdr:colOff>1940984</xdr:colOff>
      <xdr:row>11</xdr:row>
      <xdr:rowOff>1548343</xdr:rowOff>
    </xdr:to>
    <xdr:pic>
      <xdr:nvPicPr>
        <xdr:cNvPr id="6" name="Obraz 11" descr="BILLY Regał, okleina dębowa bejcowana na biało, 40x28x202 cm">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8214"/>
        <a:stretch>
          <a:fillRect/>
        </a:stretch>
      </xdr:blipFill>
      <xdr:spPr bwMode="auto">
        <a:xfrm>
          <a:off x="5754159" y="3982881"/>
          <a:ext cx="1587500" cy="1499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115359</xdr:colOff>
      <xdr:row>32</xdr:row>
      <xdr:rowOff>2540001</xdr:rowOff>
    </xdr:from>
    <xdr:to>
      <xdr:col>2</xdr:col>
      <xdr:colOff>3078692</xdr:colOff>
      <xdr:row>32</xdr:row>
      <xdr:rowOff>4095751</xdr:rowOff>
    </xdr:to>
    <xdr:pic>
      <xdr:nvPicPr>
        <xdr:cNvPr id="8" name="Obraz 1" descr="Biurko ergonomiczne prawe, biały/dąb sonoma">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t="17627" b="16821"/>
        <a:stretch>
          <a:fillRect/>
        </a:stretch>
      </xdr:blipFill>
      <xdr:spPr bwMode="auto">
        <a:xfrm>
          <a:off x="1702859" y="48577501"/>
          <a:ext cx="2963333" cy="155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105833</xdr:colOff>
      <xdr:row>32</xdr:row>
      <xdr:rowOff>1011007</xdr:rowOff>
    </xdr:from>
    <xdr:to>
      <xdr:col>3</xdr:col>
      <xdr:colOff>2190750</xdr:colOff>
      <xdr:row>32</xdr:row>
      <xdr:rowOff>2492374</xdr:rowOff>
    </xdr:to>
    <xdr:pic>
      <xdr:nvPicPr>
        <xdr:cNvPr id="9" name="Obraz 2" descr="https://b2bpartner.vshcdn.net/gallery/3_143533/biurko-ergonomiczne-prawe-bialy-dab-sonoma-original__c1648242944.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54" t="20688" r="354" b="19971"/>
        <a:stretch>
          <a:fillRect/>
        </a:stretch>
      </xdr:blipFill>
      <xdr:spPr bwMode="auto">
        <a:xfrm>
          <a:off x="5513916" y="11171007"/>
          <a:ext cx="2084917" cy="1481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452967</xdr:colOff>
      <xdr:row>31</xdr:row>
      <xdr:rowOff>142876</xdr:rowOff>
    </xdr:from>
    <xdr:to>
      <xdr:col>3</xdr:col>
      <xdr:colOff>1964267</xdr:colOff>
      <xdr:row>31</xdr:row>
      <xdr:rowOff>2021418</xdr:rowOff>
    </xdr:to>
    <xdr:pic>
      <xdr:nvPicPr>
        <xdr:cNvPr id="10" name="Obraz 4" descr="Szafka na kółkach MIRELLI A+, 400x480x650 mm, biały/dąb sonom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6071" t="5521" r="20062" b="6065"/>
        <a:stretch>
          <a:fillRect/>
        </a:stretch>
      </xdr:blipFill>
      <xdr:spPr bwMode="auto">
        <a:xfrm>
          <a:off x="5861050" y="8059209"/>
          <a:ext cx="1511300" cy="1878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523875</xdr:colOff>
      <xdr:row>36</xdr:row>
      <xdr:rowOff>225425</xdr:rowOff>
    </xdr:from>
    <xdr:to>
      <xdr:col>3</xdr:col>
      <xdr:colOff>1647825</xdr:colOff>
      <xdr:row>36</xdr:row>
      <xdr:rowOff>1534583</xdr:rowOff>
    </xdr:to>
    <xdr:pic>
      <xdr:nvPicPr>
        <xdr:cNvPr id="7" name="Obraz 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31958" y="14375342"/>
          <a:ext cx="1123950" cy="1309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612775</xdr:colOff>
      <xdr:row>40</xdr:row>
      <xdr:rowOff>46568</xdr:rowOff>
    </xdr:from>
    <xdr:to>
      <xdr:col>3</xdr:col>
      <xdr:colOff>1809750</xdr:colOff>
      <xdr:row>40</xdr:row>
      <xdr:rowOff>1640417</xdr:rowOff>
    </xdr:to>
    <xdr:pic>
      <xdr:nvPicPr>
        <xdr:cNvPr id="11" name="Obraz 1">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0858" y="16514235"/>
          <a:ext cx="1196975" cy="1593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44</xdr:row>
      <xdr:rowOff>210609</xdr:rowOff>
    </xdr:from>
    <xdr:to>
      <xdr:col>3</xdr:col>
      <xdr:colOff>2269831</xdr:colOff>
      <xdr:row>44</xdr:row>
      <xdr:rowOff>1524000</xdr:rowOff>
    </xdr:to>
    <xdr:pic>
      <xdr:nvPicPr>
        <xdr:cNvPr id="12" name="Obraz 4">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579533" y="18996026"/>
          <a:ext cx="2098381" cy="13133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239184</xdr:colOff>
      <xdr:row>45</xdr:row>
      <xdr:rowOff>52915</xdr:rowOff>
    </xdr:from>
    <xdr:to>
      <xdr:col>3</xdr:col>
      <xdr:colOff>2134659</xdr:colOff>
      <xdr:row>45</xdr:row>
      <xdr:rowOff>1546224</xdr:rowOff>
    </xdr:to>
    <xdr:pic>
      <xdr:nvPicPr>
        <xdr:cNvPr id="13" name="Obraz 5">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647267" y="20573998"/>
          <a:ext cx="1895475" cy="1493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309033</xdr:colOff>
      <xdr:row>15</xdr:row>
      <xdr:rowOff>33866</xdr:rowOff>
    </xdr:from>
    <xdr:to>
      <xdr:col>3</xdr:col>
      <xdr:colOff>1975908</xdr:colOff>
      <xdr:row>15</xdr:row>
      <xdr:rowOff>1369483</xdr:rowOff>
    </xdr:to>
    <xdr:pic>
      <xdr:nvPicPr>
        <xdr:cNvPr id="14" name="Obraz 2">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709708" y="6139391"/>
          <a:ext cx="1666875" cy="133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286809</xdr:colOff>
      <xdr:row>16</xdr:row>
      <xdr:rowOff>127000</xdr:rowOff>
    </xdr:from>
    <xdr:to>
      <xdr:col>3</xdr:col>
      <xdr:colOff>1953684</xdr:colOff>
      <xdr:row>16</xdr:row>
      <xdr:rowOff>1349374</xdr:rowOff>
    </xdr:to>
    <xdr:pic>
      <xdr:nvPicPr>
        <xdr:cNvPr id="15" name="Obraz 13">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694892" y="7556500"/>
          <a:ext cx="1666875" cy="1222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818317</xdr:colOff>
      <xdr:row>20</xdr:row>
      <xdr:rowOff>57149</xdr:rowOff>
    </xdr:from>
    <xdr:to>
      <xdr:col>3</xdr:col>
      <xdr:colOff>1619250</xdr:colOff>
      <xdr:row>20</xdr:row>
      <xdr:rowOff>1721671</xdr:rowOff>
    </xdr:to>
    <xdr:pic>
      <xdr:nvPicPr>
        <xdr:cNvPr id="16" name="Obraz 7">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8992" y="15287624"/>
          <a:ext cx="800933" cy="1664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672041</xdr:colOff>
      <xdr:row>21</xdr:row>
      <xdr:rowOff>63499</xdr:rowOff>
    </xdr:from>
    <xdr:to>
      <xdr:col>3</xdr:col>
      <xdr:colOff>2081741</xdr:colOff>
      <xdr:row>21</xdr:row>
      <xdr:rowOff>1721908</xdr:rowOff>
    </xdr:to>
    <xdr:pic>
      <xdr:nvPicPr>
        <xdr:cNvPr id="17" name="Obraz 9">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80124" y="18806582"/>
          <a:ext cx="1409700" cy="1658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521759</xdr:colOff>
      <xdr:row>25</xdr:row>
      <xdr:rowOff>137583</xdr:rowOff>
    </xdr:from>
    <xdr:to>
      <xdr:col>3</xdr:col>
      <xdr:colOff>2045759</xdr:colOff>
      <xdr:row>25</xdr:row>
      <xdr:rowOff>1260475</xdr:rowOff>
    </xdr:to>
    <xdr:pic>
      <xdr:nvPicPr>
        <xdr:cNvPr id="18" name="Obraz 11">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929842" y="25431750"/>
          <a:ext cx="1524000" cy="1122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182032</xdr:colOff>
      <xdr:row>23</xdr:row>
      <xdr:rowOff>47625</xdr:rowOff>
    </xdr:from>
    <xdr:to>
      <xdr:col>3</xdr:col>
      <xdr:colOff>1981199</xdr:colOff>
      <xdr:row>23</xdr:row>
      <xdr:rowOff>1746838</xdr:rowOff>
    </xdr:to>
    <xdr:pic>
      <xdr:nvPicPr>
        <xdr:cNvPr id="19" name="Obraz 23" descr="Foto">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582707" y="20707350"/>
          <a:ext cx="1799167" cy="1699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175683</xdr:colOff>
      <xdr:row>24</xdr:row>
      <xdr:rowOff>275166</xdr:rowOff>
    </xdr:from>
    <xdr:to>
      <xdr:col>3</xdr:col>
      <xdr:colOff>2209800</xdr:colOff>
      <xdr:row>24</xdr:row>
      <xdr:rowOff>1330324</xdr:rowOff>
    </xdr:to>
    <xdr:pic>
      <xdr:nvPicPr>
        <xdr:cNvPr id="21" name="Obraz 27" descr="Foto">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583766" y="23928916"/>
          <a:ext cx="2034117" cy="1055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58209</xdr:colOff>
      <xdr:row>26</xdr:row>
      <xdr:rowOff>539748</xdr:rowOff>
    </xdr:from>
    <xdr:to>
      <xdr:col>3</xdr:col>
      <xdr:colOff>2263776</xdr:colOff>
      <xdr:row>26</xdr:row>
      <xdr:rowOff>2073273</xdr:rowOff>
    </xdr:to>
    <xdr:pic>
      <xdr:nvPicPr>
        <xdr:cNvPr id="22" name="Obraz 15">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66292" y="27241498"/>
          <a:ext cx="2205567"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396875</xdr:colOff>
      <xdr:row>17</xdr:row>
      <xdr:rowOff>80433</xdr:rowOff>
    </xdr:from>
    <xdr:to>
      <xdr:col>3</xdr:col>
      <xdr:colOff>1905000</xdr:colOff>
      <xdr:row>17</xdr:row>
      <xdr:rowOff>1923696</xdr:rowOff>
    </xdr:to>
    <xdr:pic>
      <xdr:nvPicPr>
        <xdr:cNvPr id="23" name="Obraz 16">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797550" y="9052983"/>
          <a:ext cx="1508125" cy="1843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198810</xdr:colOff>
      <xdr:row>18</xdr:row>
      <xdr:rowOff>629709</xdr:rowOff>
    </xdr:from>
    <xdr:to>
      <xdr:col>3</xdr:col>
      <xdr:colOff>2228850</xdr:colOff>
      <xdr:row>18</xdr:row>
      <xdr:rowOff>1839383</xdr:rowOff>
    </xdr:to>
    <xdr:pic>
      <xdr:nvPicPr>
        <xdr:cNvPr id="24" name="Obraz 31" descr="Ścianki działowe i panele akustyczne Opentech">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599485" y="11659659"/>
          <a:ext cx="2030040" cy="1209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790547</xdr:colOff>
      <xdr:row>19</xdr:row>
      <xdr:rowOff>171449</xdr:rowOff>
    </xdr:from>
    <xdr:to>
      <xdr:col>3</xdr:col>
      <xdr:colOff>1607608</xdr:colOff>
      <xdr:row>19</xdr:row>
      <xdr:rowOff>1715556</xdr:rowOff>
    </xdr:to>
    <xdr:pic>
      <xdr:nvPicPr>
        <xdr:cNvPr id="25" name="Obraz 16">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191222" y="13611224"/>
          <a:ext cx="817061" cy="1544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200025</xdr:colOff>
      <xdr:row>22</xdr:row>
      <xdr:rowOff>514350</xdr:rowOff>
    </xdr:from>
    <xdr:to>
      <xdr:col>3</xdr:col>
      <xdr:colOff>2234142</xdr:colOff>
      <xdr:row>22</xdr:row>
      <xdr:rowOff>1569508</xdr:rowOff>
    </xdr:to>
    <xdr:pic>
      <xdr:nvPicPr>
        <xdr:cNvPr id="27" name="Obraz 27" descr="Foto">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600700" y="19259550"/>
          <a:ext cx="2034117" cy="1055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2063750</xdr:colOff>
      <xdr:row>27</xdr:row>
      <xdr:rowOff>165478</xdr:rowOff>
    </xdr:from>
    <xdr:to>
      <xdr:col>4</xdr:col>
      <xdr:colOff>796676</xdr:colOff>
      <xdr:row>27</xdr:row>
      <xdr:rowOff>4880287</xdr:rowOff>
    </xdr:to>
    <xdr:pic>
      <xdr:nvPicPr>
        <xdr:cNvPr id="28" name="Obraz 15">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651250" y="29005061"/>
          <a:ext cx="5834343" cy="4714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295275</xdr:colOff>
      <xdr:row>9</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900-000002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677025" y="235648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900-000004000000}"/>
            </a:ext>
          </a:extLst>
        </xdr:cNvPr>
        <xdr:cNvSpPr>
          <a:spLocks noChangeAspect="1" noChangeArrowheads="1"/>
        </xdr:cNvSpPr>
      </xdr:nvSpPr>
      <xdr:spPr bwMode="auto">
        <a:xfrm>
          <a:off x="6677025" y="235648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900-000005000000}"/>
            </a:ext>
          </a:extLst>
        </xdr:cNvPr>
        <xdr:cNvSpPr>
          <a:spLocks noChangeAspect="1" noChangeArrowheads="1"/>
        </xdr:cNvSpPr>
      </xdr:nvSpPr>
      <xdr:spPr bwMode="auto">
        <a:xfrm>
          <a:off x="6677025" y="235648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900-000006000000}"/>
            </a:ext>
          </a:extLst>
        </xdr:cNvPr>
        <xdr:cNvSpPr>
          <a:spLocks noChangeAspect="1" noChangeArrowheads="1"/>
        </xdr:cNvSpPr>
      </xdr:nvSpPr>
      <xdr:spPr bwMode="auto">
        <a:xfrm>
          <a:off x="6677025" y="235648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900-000007000000}"/>
            </a:ext>
          </a:extLst>
        </xdr:cNvPr>
        <xdr:cNvSpPr>
          <a:spLocks noChangeAspect="1" noChangeArrowheads="1"/>
        </xdr:cNvSpPr>
      </xdr:nvSpPr>
      <xdr:spPr bwMode="auto">
        <a:xfrm>
          <a:off x="6677025" y="235648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900-000008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900-000009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900-00000A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900-00000D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6677025" y="235648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228600</xdr:colOff>
      <xdr:row>5</xdr:row>
      <xdr:rowOff>371475</xdr:rowOff>
    </xdr:from>
    <xdr:to>
      <xdr:col>3</xdr:col>
      <xdr:colOff>2076450</xdr:colOff>
      <xdr:row>5</xdr:row>
      <xdr:rowOff>2466975</xdr:rowOff>
    </xdr:to>
    <xdr:pic>
      <xdr:nvPicPr>
        <xdr:cNvPr id="20" name="Obraz 2">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05625" y="2562225"/>
          <a:ext cx="18478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3</xdr:col>
      <xdr:colOff>295275</xdr:colOff>
      <xdr:row>8</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6677025" y="100869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6677025" y="100869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6677025" y="100869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6677025" y="100869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6677025" y="100869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6677025" y="10086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5</xdr:row>
      <xdr:rowOff>1228725</xdr:rowOff>
    </xdr:from>
    <xdr:to>
      <xdr:col>3</xdr:col>
      <xdr:colOff>2162175</xdr:colOff>
      <xdr:row>5</xdr:row>
      <xdr:rowOff>2524125</xdr:rowOff>
    </xdr:to>
    <xdr:pic>
      <xdr:nvPicPr>
        <xdr:cNvPr id="19" name="Obraz 2">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9900" y="3419475"/>
          <a:ext cx="2019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3</xdr:col>
      <xdr:colOff>295275</xdr:colOff>
      <xdr:row>8</xdr:row>
      <xdr:rowOff>114300</xdr:rowOff>
    </xdr:to>
    <xdr:sp macro="" textlink="">
      <xdr:nvSpPr>
        <xdr:cNvPr id="2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21" name="AutoShape 607" descr="C:\Users\sjo\Desktop\witryna-z-polkami-i-przeszklonymi-drzwiami-na-dokumenty-lub-ekspozycje.webp">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22" name="AutoShape 609" descr="C:\Users\sjo\Desktop\witryna-z-polkami-i-przeszklonymi-drzwiami-na-dokumenty-lub-ekspozycje.webp">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23" name="AutoShape 611" descr="C:\Users\sjo\Desktop\witryna-z-polkami-i-przeszklonymi-drzwiami-na-dokumenty-lub-ekspozycje.webp">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24" name="AutoShape 609" descr="C:\Users\sjo\Desktop\witryna-z-polkami-i-przeszklonymi-drzwiami-na-dokumenty-lub-ekspozycje.webp">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25" name="AutoShape 611" descr="C:\Users\sjo\Desktop\witryna-z-polkami-i-przeszklonymi-drzwiami-na-dokumenty-lub-ekspozycje.webp">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26" name="AutoShape 609" descr="C:\Users\sjo\Desktop\witryna-z-polkami-i-przeszklonymi-drzwiami-na-dokumenty-lub-ekspozycje.webp">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27" name="AutoShape 611" descr="C:\Users\sjo\Desktop\witryna-z-polkami-i-przeszklonymi-drzwiami-na-dokumenty-lub-ekspozycje.webp">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28"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29" name="AutoShape 609" descr="C:\Users\sjo\Desktop\witryna-z-polkami-i-przeszklonymi-drzwiami-na-dokumenty-lub-ekspozycje.webp">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0" name="AutoShape 611" descr="C:\Users\sjo\Desktop\witryna-z-polkami-i-przeszklonymi-drzwiami-na-dokumenty-lub-ekspozycje.webp">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1" name="AutoShape 607" descr="C:\Users\sjo\Desktop\witryna-z-polkami-i-przeszklonymi-drzwiami-na-dokumenty-lub-ekspozycje.webp">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2" name="AutoShape 609" descr="C:\Users\sjo\Desktop\witryna-z-polkami-i-przeszklonymi-drzwiami-na-dokumenty-lub-ekspozycje.webp">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3" name="AutoShape 611" descr="C:\Users\sjo\Desktop\witryna-z-polkami-i-przeszklonymi-drzwiami-na-dokumenty-lub-ekspozycje.webp">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4" name="AutoShape 609" descr="C:\Users\sjo\Desktop\witryna-z-polkami-i-przeszklonymi-drzwiami-na-dokumenty-lub-ekspozycje.webp">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35" name="AutoShape 611" descr="C:\Users\sjo\Desktop\witryna-z-polkami-i-przeszklonymi-drzwiami-na-dokumenty-lub-ekspozycje.webp">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142875</xdr:colOff>
      <xdr:row>5</xdr:row>
      <xdr:rowOff>1228725</xdr:rowOff>
    </xdr:from>
    <xdr:to>
      <xdr:col>3</xdr:col>
      <xdr:colOff>2162175</xdr:colOff>
      <xdr:row>5</xdr:row>
      <xdr:rowOff>2524125</xdr:rowOff>
    </xdr:to>
    <xdr:pic>
      <xdr:nvPicPr>
        <xdr:cNvPr id="36" name="Obraz 2">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9900" y="3419475"/>
          <a:ext cx="20193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295275</xdr:colOff>
      <xdr:row>9</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6677025" y="56388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6677025" y="56388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2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21" name="AutoShape 607" descr="C:\Users\sjo\Desktop\witryna-z-polkami-i-przeszklonymi-drzwiami-na-dokumenty-lub-ekspozycje.webp">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7620000" y="70008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22" name="AutoShape 609" descr="C:\Users\sjo\Desktop\witryna-z-polkami-i-przeszklonymi-drzwiami-na-dokumenty-lub-ekspozycje.webp">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7620000" y="70008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23" name="AutoShape 611" descr="C:\Users\sjo\Desktop\witryna-z-polkami-i-przeszklonymi-drzwiami-na-dokumenty-lub-ekspozycje.webp">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7620000" y="70008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24" name="AutoShape 609" descr="C:\Users\sjo\Desktop\witryna-z-polkami-i-przeszklonymi-drzwiami-na-dokumenty-lub-ekspozycje.webp">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7620000" y="70008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25" name="AutoShape 611" descr="C:\Users\sjo\Desktop\witryna-z-polkami-i-przeszklonymi-drzwiami-na-dokumenty-lub-ekspozycje.webp">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7620000" y="70008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26" name="AutoShape 609" descr="C:\Users\sjo\Desktop\witryna-z-polkami-i-przeszklonymi-drzwiami-na-dokumenty-lub-ekspozycje.webp">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27" name="AutoShape 611" descr="C:\Users\sjo\Desktop\witryna-z-polkami-i-przeszklonymi-drzwiami-na-dokumenty-lub-ekspozycje.webp">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28"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29" name="AutoShape 609" descr="C:\Users\sjo\Desktop\witryna-z-polkami-i-przeszklonymi-drzwiami-na-dokumenty-lub-ekspozycje.webp">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0" name="AutoShape 611" descr="C:\Users\sjo\Desktop\witryna-z-polkami-i-przeszklonymi-drzwiami-na-dokumenty-lub-ekspozycje.webp">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1" name="AutoShape 607" descr="C:\Users\sjo\Desktop\witryna-z-polkami-i-przeszklonymi-drzwiami-na-dokumenty-lub-ekspozycje.webp">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2" name="AutoShape 609" descr="C:\Users\sjo\Desktop\witryna-z-polkami-i-przeszklonymi-drzwiami-na-dokumenty-lub-ekspozycje.webp">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3" name="AutoShape 611" descr="C:\Users\sjo\Desktop\witryna-z-polkami-i-przeszklonymi-drzwiami-na-dokumenty-lub-ekspozycje.webp">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4" name="AutoShape 609" descr="C:\Users\sjo\Desktop\witryna-z-polkami-i-przeszklonymi-drzwiami-na-dokumenty-lub-ekspozycje.webp">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35" name="AutoShape 611" descr="C:\Users\sjo\Desktop\witryna-z-polkami-i-przeszklonymi-drzwiami-na-dokumenty-lub-ekspozycje.webp">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7620000" y="70008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104775</xdr:colOff>
      <xdr:row>5</xdr:row>
      <xdr:rowOff>57150</xdr:rowOff>
    </xdr:from>
    <xdr:to>
      <xdr:col>3</xdr:col>
      <xdr:colOff>2257111</xdr:colOff>
      <xdr:row>5</xdr:row>
      <xdr:rowOff>3019424</xdr:rowOff>
    </xdr:to>
    <xdr:pic>
      <xdr:nvPicPr>
        <xdr:cNvPr id="36" name="Obraz 35">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4775" y="1762125"/>
          <a:ext cx="2152336" cy="2962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11</xdr:row>
      <xdr:rowOff>0</xdr:rowOff>
    </xdr:from>
    <xdr:to>
      <xdr:col>3</xdr:col>
      <xdr:colOff>295275</xdr:colOff>
      <xdr:row>12</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7620000" y="7439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7620000" y="7439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7620000" y="7439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C00-000006000000}"/>
            </a:ext>
          </a:extLst>
        </xdr:cNvPr>
        <xdr:cNvSpPr>
          <a:spLocks noChangeAspect="1" noChangeArrowheads="1"/>
        </xdr:cNvSpPr>
      </xdr:nvSpPr>
      <xdr:spPr bwMode="auto">
        <a:xfrm>
          <a:off x="7620000" y="7439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C00-000007000000}"/>
            </a:ext>
          </a:extLst>
        </xdr:cNvPr>
        <xdr:cNvSpPr>
          <a:spLocks noChangeAspect="1" noChangeArrowheads="1"/>
        </xdr:cNvSpPr>
      </xdr:nvSpPr>
      <xdr:spPr bwMode="auto">
        <a:xfrm>
          <a:off x="7620000" y="7439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C00-000008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C00-000009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C00-00000A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C00-00000B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C00-00000C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C00-00000D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C00-00000E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C00-00000F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C00-000010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C00-000011000000}"/>
            </a:ext>
          </a:extLst>
        </xdr:cNvPr>
        <xdr:cNvSpPr>
          <a:spLocks noChangeAspect="1" noChangeArrowheads="1"/>
        </xdr:cNvSpPr>
      </xdr:nvSpPr>
      <xdr:spPr bwMode="auto">
        <a:xfrm>
          <a:off x="7620000" y="7439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704850</xdr:colOff>
      <xdr:row>6</xdr:row>
      <xdr:rowOff>9525</xdr:rowOff>
    </xdr:from>
    <xdr:to>
      <xdr:col>3</xdr:col>
      <xdr:colOff>1714500</xdr:colOff>
      <xdr:row>6</xdr:row>
      <xdr:rowOff>1066800</xdr:rowOff>
    </xdr:to>
    <xdr:pic>
      <xdr:nvPicPr>
        <xdr:cNvPr id="19" name="Obraz 6" descr="Zdjęcie produktu Drewniane krzesło patyczak Billy - ciemny orzech.">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4850" y="4076700"/>
          <a:ext cx="1009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8</xdr:row>
      <xdr:rowOff>133350</xdr:rowOff>
    </xdr:from>
    <xdr:to>
      <xdr:col>3</xdr:col>
      <xdr:colOff>1847850</xdr:colOff>
      <xdr:row>8</xdr:row>
      <xdr:rowOff>1724025</xdr:rowOff>
    </xdr:to>
    <xdr:pic>
      <xdr:nvPicPr>
        <xdr:cNvPr id="20" name="Obraz 9" descr="image003">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96150" y="7848600"/>
          <a:ext cx="12192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23"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C00-000017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24" name="AutoShape 607" descr="C:\Users\sjo\Desktop\witryna-z-polkami-i-przeszklonymi-drzwiami-na-dokumenty-lub-ekspozycje.webp">
          <a:extLst>
            <a:ext uri="{FF2B5EF4-FFF2-40B4-BE49-F238E27FC236}">
              <a16:creationId xmlns:a16="http://schemas.microsoft.com/office/drawing/2014/main" id="{00000000-0008-0000-0C00-000018000000}"/>
            </a:ext>
          </a:extLst>
        </xdr:cNvPr>
        <xdr:cNvSpPr>
          <a:spLocks noChangeAspect="1" noChangeArrowheads="1"/>
        </xdr:cNvSpPr>
      </xdr:nvSpPr>
      <xdr:spPr bwMode="auto">
        <a:xfrm>
          <a:off x="7620000" y="85153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25" name="AutoShape 609" descr="C:\Users\sjo\Desktop\witryna-z-polkami-i-przeszklonymi-drzwiami-na-dokumenty-lub-ekspozycje.webp">
          <a:extLst>
            <a:ext uri="{FF2B5EF4-FFF2-40B4-BE49-F238E27FC236}">
              <a16:creationId xmlns:a16="http://schemas.microsoft.com/office/drawing/2014/main" id="{00000000-0008-0000-0C00-000019000000}"/>
            </a:ext>
          </a:extLst>
        </xdr:cNvPr>
        <xdr:cNvSpPr>
          <a:spLocks noChangeAspect="1" noChangeArrowheads="1"/>
        </xdr:cNvSpPr>
      </xdr:nvSpPr>
      <xdr:spPr bwMode="auto">
        <a:xfrm>
          <a:off x="7620000" y="85153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26" name="AutoShape 611" descr="C:\Users\sjo\Desktop\witryna-z-polkami-i-przeszklonymi-drzwiami-na-dokumenty-lub-ekspozycje.webp">
          <a:extLst>
            <a:ext uri="{FF2B5EF4-FFF2-40B4-BE49-F238E27FC236}">
              <a16:creationId xmlns:a16="http://schemas.microsoft.com/office/drawing/2014/main" id="{00000000-0008-0000-0C00-00001A000000}"/>
            </a:ext>
          </a:extLst>
        </xdr:cNvPr>
        <xdr:cNvSpPr>
          <a:spLocks noChangeAspect="1" noChangeArrowheads="1"/>
        </xdr:cNvSpPr>
      </xdr:nvSpPr>
      <xdr:spPr bwMode="auto">
        <a:xfrm>
          <a:off x="7620000" y="85153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27" name="AutoShape 609" descr="C:\Users\sjo\Desktop\witryna-z-polkami-i-przeszklonymi-drzwiami-na-dokumenty-lub-ekspozycje.webp">
          <a:extLst>
            <a:ext uri="{FF2B5EF4-FFF2-40B4-BE49-F238E27FC236}">
              <a16:creationId xmlns:a16="http://schemas.microsoft.com/office/drawing/2014/main" id="{00000000-0008-0000-0C00-00001B000000}"/>
            </a:ext>
          </a:extLst>
        </xdr:cNvPr>
        <xdr:cNvSpPr>
          <a:spLocks noChangeAspect="1" noChangeArrowheads="1"/>
        </xdr:cNvSpPr>
      </xdr:nvSpPr>
      <xdr:spPr bwMode="auto">
        <a:xfrm>
          <a:off x="7620000" y="85153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66675</xdr:rowOff>
    </xdr:to>
    <xdr:sp macro="" textlink="">
      <xdr:nvSpPr>
        <xdr:cNvPr id="28" name="AutoShape 611" descr="C:\Users\sjo\Desktop\witryna-z-polkami-i-przeszklonymi-drzwiami-na-dokumenty-lub-ekspozycje.webp">
          <a:extLst>
            <a:ext uri="{FF2B5EF4-FFF2-40B4-BE49-F238E27FC236}">
              <a16:creationId xmlns:a16="http://schemas.microsoft.com/office/drawing/2014/main" id="{00000000-0008-0000-0C00-00001C000000}"/>
            </a:ext>
          </a:extLst>
        </xdr:cNvPr>
        <xdr:cNvSpPr>
          <a:spLocks noChangeAspect="1" noChangeArrowheads="1"/>
        </xdr:cNvSpPr>
      </xdr:nvSpPr>
      <xdr:spPr bwMode="auto">
        <a:xfrm>
          <a:off x="7620000" y="85153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29" name="AutoShape 609" descr="C:\Users\sjo\Desktop\witryna-z-polkami-i-przeszklonymi-drzwiami-na-dokumenty-lub-ekspozycje.webp">
          <a:extLst>
            <a:ext uri="{FF2B5EF4-FFF2-40B4-BE49-F238E27FC236}">
              <a16:creationId xmlns:a16="http://schemas.microsoft.com/office/drawing/2014/main" id="{00000000-0008-0000-0C00-00001D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0" name="AutoShape 611" descr="C:\Users\sjo\Desktop\witryna-z-polkami-i-przeszklonymi-drzwiami-na-dokumenty-lub-ekspozycje.webp">
          <a:extLst>
            <a:ext uri="{FF2B5EF4-FFF2-40B4-BE49-F238E27FC236}">
              <a16:creationId xmlns:a16="http://schemas.microsoft.com/office/drawing/2014/main" id="{00000000-0008-0000-0C00-00001E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1"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C00-00001F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2" name="AutoShape 609" descr="C:\Users\sjo\Desktop\witryna-z-polkami-i-przeszklonymi-drzwiami-na-dokumenty-lub-ekspozycje.webp">
          <a:extLst>
            <a:ext uri="{FF2B5EF4-FFF2-40B4-BE49-F238E27FC236}">
              <a16:creationId xmlns:a16="http://schemas.microsoft.com/office/drawing/2014/main" id="{00000000-0008-0000-0C00-000020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3" name="AutoShape 611" descr="C:\Users\sjo\Desktop\witryna-z-polkami-i-przeszklonymi-drzwiami-na-dokumenty-lub-ekspozycje.webp">
          <a:extLst>
            <a:ext uri="{FF2B5EF4-FFF2-40B4-BE49-F238E27FC236}">
              <a16:creationId xmlns:a16="http://schemas.microsoft.com/office/drawing/2014/main" id="{00000000-0008-0000-0C00-000021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4" name="AutoShape 607" descr="C:\Users\sjo\Desktop\witryna-z-polkami-i-przeszklonymi-drzwiami-na-dokumenty-lub-ekspozycje.webp">
          <a:extLst>
            <a:ext uri="{FF2B5EF4-FFF2-40B4-BE49-F238E27FC236}">
              <a16:creationId xmlns:a16="http://schemas.microsoft.com/office/drawing/2014/main" id="{00000000-0008-0000-0C00-000022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5" name="AutoShape 609" descr="C:\Users\sjo\Desktop\witryna-z-polkami-i-przeszklonymi-drzwiami-na-dokumenty-lub-ekspozycje.webp">
          <a:extLst>
            <a:ext uri="{FF2B5EF4-FFF2-40B4-BE49-F238E27FC236}">
              <a16:creationId xmlns:a16="http://schemas.microsoft.com/office/drawing/2014/main" id="{00000000-0008-0000-0C00-000023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6" name="AutoShape 611" descr="C:\Users\sjo\Desktop\witryna-z-polkami-i-przeszklonymi-drzwiami-na-dokumenty-lub-ekspozycje.webp">
          <a:extLst>
            <a:ext uri="{FF2B5EF4-FFF2-40B4-BE49-F238E27FC236}">
              <a16:creationId xmlns:a16="http://schemas.microsoft.com/office/drawing/2014/main" id="{00000000-0008-0000-0C00-000024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7" name="AutoShape 609" descr="C:\Users\sjo\Desktop\witryna-z-polkami-i-przeszklonymi-drzwiami-na-dokumenty-lub-ekspozycje.webp">
          <a:extLst>
            <a:ext uri="{FF2B5EF4-FFF2-40B4-BE49-F238E27FC236}">
              <a16:creationId xmlns:a16="http://schemas.microsoft.com/office/drawing/2014/main" id="{00000000-0008-0000-0C00-000025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11</xdr:row>
      <xdr:rowOff>0</xdr:rowOff>
    </xdr:from>
    <xdr:to>
      <xdr:col>3</xdr:col>
      <xdr:colOff>295275</xdr:colOff>
      <xdr:row>12</xdr:row>
      <xdr:rowOff>114300</xdr:rowOff>
    </xdr:to>
    <xdr:sp macro="" textlink="">
      <xdr:nvSpPr>
        <xdr:cNvPr id="38" name="AutoShape 611" descr="C:\Users\sjo\Desktop\witryna-z-polkami-i-przeszklonymi-drzwiami-na-dokumenty-lub-ekspozycje.webp">
          <a:extLst>
            <a:ext uri="{FF2B5EF4-FFF2-40B4-BE49-F238E27FC236}">
              <a16:creationId xmlns:a16="http://schemas.microsoft.com/office/drawing/2014/main" id="{00000000-0008-0000-0C00-000026000000}"/>
            </a:ext>
          </a:extLst>
        </xdr:cNvPr>
        <xdr:cNvSpPr>
          <a:spLocks noChangeAspect="1" noChangeArrowheads="1"/>
        </xdr:cNvSpPr>
      </xdr:nvSpPr>
      <xdr:spPr bwMode="auto">
        <a:xfrm>
          <a:off x="7620000" y="8515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704850</xdr:colOff>
      <xdr:row>6</xdr:row>
      <xdr:rowOff>9525</xdr:rowOff>
    </xdr:from>
    <xdr:to>
      <xdr:col>3</xdr:col>
      <xdr:colOff>1714500</xdr:colOff>
      <xdr:row>6</xdr:row>
      <xdr:rowOff>1066800</xdr:rowOff>
    </xdr:to>
    <xdr:pic>
      <xdr:nvPicPr>
        <xdr:cNvPr id="39" name="Obraz 6" descr="Zdjęcie produktu Drewniane krzesło patyczak Billy - ciemny orzech.">
          <a:extLst>
            <a:ext uri="{FF2B5EF4-FFF2-40B4-BE49-F238E27FC236}">
              <a16:creationId xmlns:a16="http://schemas.microsoft.com/office/drawing/2014/main" id="{00000000-0008-0000-0C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24850" y="3790950"/>
          <a:ext cx="10096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8</xdr:row>
      <xdr:rowOff>133350</xdr:rowOff>
    </xdr:from>
    <xdr:to>
      <xdr:col>3</xdr:col>
      <xdr:colOff>1847850</xdr:colOff>
      <xdr:row>8</xdr:row>
      <xdr:rowOff>1724025</xdr:rowOff>
    </xdr:to>
    <xdr:pic>
      <xdr:nvPicPr>
        <xdr:cNvPr id="40" name="Obraz 9" descr="image003">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8650" y="6467475"/>
          <a:ext cx="12192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7</xdr:row>
      <xdr:rowOff>95250</xdr:rowOff>
    </xdr:from>
    <xdr:to>
      <xdr:col>3</xdr:col>
      <xdr:colOff>1799557</xdr:colOff>
      <xdr:row>7</xdr:row>
      <xdr:rowOff>1406004</xdr:rowOff>
    </xdr:to>
    <xdr:pic>
      <xdr:nvPicPr>
        <xdr:cNvPr id="43" name="Obraz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3"/>
        <a:stretch>
          <a:fillRect/>
        </a:stretch>
      </xdr:blipFill>
      <xdr:spPr>
        <a:xfrm>
          <a:off x="8334375" y="4972050"/>
          <a:ext cx="1085182" cy="1310754"/>
        </a:xfrm>
        <a:prstGeom prst="rect">
          <a:avLst/>
        </a:prstGeom>
      </xdr:spPr>
    </xdr:pic>
    <xdr:clientData/>
  </xdr:twoCellAnchor>
  <xdr:twoCellAnchor editAs="oneCell">
    <xdr:from>
      <xdr:col>3</xdr:col>
      <xdr:colOff>696438</xdr:colOff>
      <xdr:row>5</xdr:row>
      <xdr:rowOff>219075</xdr:rowOff>
    </xdr:from>
    <xdr:to>
      <xdr:col>3</xdr:col>
      <xdr:colOff>1562099</xdr:colOff>
      <xdr:row>5</xdr:row>
      <xdr:rowOff>1787448</xdr:rowOff>
    </xdr:to>
    <xdr:pic>
      <xdr:nvPicPr>
        <xdr:cNvPr id="44" name="Obraz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16438" y="1924050"/>
          <a:ext cx="865661" cy="156837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7</xdr:row>
      <xdr:rowOff>0</xdr:rowOff>
    </xdr:from>
    <xdr:to>
      <xdr:col>3</xdr:col>
      <xdr:colOff>295275</xdr:colOff>
      <xdr:row>8</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D00-000003000000}"/>
            </a:ext>
          </a:extLst>
        </xdr:cNvPr>
        <xdr:cNvSpPr>
          <a:spLocks noChangeAspect="1" noChangeArrowheads="1"/>
        </xdr:cNvSpPr>
      </xdr:nvSpPr>
      <xdr:spPr bwMode="auto">
        <a:xfrm>
          <a:off x="7620000" y="8801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D00-000004000000}"/>
            </a:ext>
          </a:extLst>
        </xdr:cNvPr>
        <xdr:cNvSpPr>
          <a:spLocks noChangeAspect="1" noChangeArrowheads="1"/>
        </xdr:cNvSpPr>
      </xdr:nvSpPr>
      <xdr:spPr bwMode="auto">
        <a:xfrm>
          <a:off x="7620000" y="8801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D00-000005000000}"/>
            </a:ext>
          </a:extLst>
        </xdr:cNvPr>
        <xdr:cNvSpPr>
          <a:spLocks noChangeAspect="1" noChangeArrowheads="1"/>
        </xdr:cNvSpPr>
      </xdr:nvSpPr>
      <xdr:spPr bwMode="auto">
        <a:xfrm>
          <a:off x="7620000" y="8801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D00-000006000000}"/>
            </a:ext>
          </a:extLst>
        </xdr:cNvPr>
        <xdr:cNvSpPr>
          <a:spLocks noChangeAspect="1" noChangeArrowheads="1"/>
        </xdr:cNvSpPr>
      </xdr:nvSpPr>
      <xdr:spPr bwMode="auto">
        <a:xfrm>
          <a:off x="7620000" y="8801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D00-000007000000}"/>
            </a:ext>
          </a:extLst>
        </xdr:cNvPr>
        <xdr:cNvSpPr>
          <a:spLocks noChangeAspect="1" noChangeArrowheads="1"/>
        </xdr:cNvSpPr>
      </xdr:nvSpPr>
      <xdr:spPr bwMode="auto">
        <a:xfrm>
          <a:off x="7620000" y="8801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D00-000008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D00-000009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D00-00000A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D00-00000B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D00-00000C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D00-00000D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D00-00000E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D00-00000F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D00-000010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7</xdr:row>
      <xdr:rowOff>0</xdr:rowOff>
    </xdr:from>
    <xdr:to>
      <xdr:col>3</xdr:col>
      <xdr:colOff>295275</xdr:colOff>
      <xdr:row>8</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D00-000011000000}"/>
            </a:ext>
          </a:extLst>
        </xdr:cNvPr>
        <xdr:cNvSpPr>
          <a:spLocks noChangeAspect="1" noChangeArrowheads="1"/>
        </xdr:cNvSpPr>
      </xdr:nvSpPr>
      <xdr:spPr bwMode="auto">
        <a:xfrm>
          <a:off x="7620000" y="8801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76200</xdr:colOff>
      <xdr:row>5</xdr:row>
      <xdr:rowOff>704851</xdr:rowOff>
    </xdr:from>
    <xdr:to>
      <xdr:col>3</xdr:col>
      <xdr:colOff>2286489</xdr:colOff>
      <xdr:row>5</xdr:row>
      <xdr:rowOff>2695575</xdr:rowOff>
    </xdr:to>
    <xdr:pic>
      <xdr:nvPicPr>
        <xdr:cNvPr id="22" name="Obraz 3">
          <a:extLst>
            <a:ext uri="{FF2B5EF4-FFF2-40B4-BE49-F238E27FC236}">
              <a16:creationId xmlns:a16="http://schemas.microsoft.com/office/drawing/2014/main" id="{00000000-0008-0000-0D00-00001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910" t="17704" r="10948" b="17225"/>
        <a:stretch/>
      </xdr:blipFill>
      <xdr:spPr bwMode="auto">
        <a:xfrm>
          <a:off x="7696200" y="2409826"/>
          <a:ext cx="2210289" cy="1990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14</xdr:row>
      <xdr:rowOff>0</xdr:rowOff>
    </xdr:from>
    <xdr:to>
      <xdr:col>3</xdr:col>
      <xdr:colOff>295275</xdr:colOff>
      <xdr:row>15</xdr:row>
      <xdr:rowOff>142875</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95250</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7620000" y="6076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95250</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E00-000004000000}"/>
            </a:ext>
          </a:extLst>
        </xdr:cNvPr>
        <xdr:cNvSpPr>
          <a:spLocks noChangeAspect="1" noChangeArrowheads="1"/>
        </xdr:cNvSpPr>
      </xdr:nvSpPr>
      <xdr:spPr bwMode="auto">
        <a:xfrm>
          <a:off x="7620000" y="6076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95250</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7620000" y="6076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95250</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E00-000006000000}"/>
            </a:ext>
          </a:extLst>
        </xdr:cNvPr>
        <xdr:cNvSpPr>
          <a:spLocks noChangeAspect="1" noChangeArrowheads="1"/>
        </xdr:cNvSpPr>
      </xdr:nvSpPr>
      <xdr:spPr bwMode="auto">
        <a:xfrm>
          <a:off x="7620000" y="6076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95250</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E00-000007000000}"/>
            </a:ext>
          </a:extLst>
        </xdr:cNvPr>
        <xdr:cNvSpPr>
          <a:spLocks noChangeAspect="1" noChangeArrowheads="1"/>
        </xdr:cNvSpPr>
      </xdr:nvSpPr>
      <xdr:spPr bwMode="auto">
        <a:xfrm>
          <a:off x="7620000" y="6076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E00-000008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E00-000009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E00-00000A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E00-00000B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E00-00000C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E00-00000D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E00-00000E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E00-00000F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E00-000010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14</xdr:row>
      <xdr:rowOff>0</xdr:rowOff>
    </xdr:from>
    <xdr:to>
      <xdr:col>3</xdr:col>
      <xdr:colOff>295275</xdr:colOff>
      <xdr:row>15</xdr:row>
      <xdr:rowOff>142875</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E00-000011000000}"/>
            </a:ext>
          </a:extLst>
        </xdr:cNvPr>
        <xdr:cNvSpPr>
          <a:spLocks noChangeAspect="1" noChangeArrowheads="1"/>
        </xdr:cNvSpPr>
      </xdr:nvSpPr>
      <xdr:spPr bwMode="auto">
        <a:xfrm>
          <a:off x="7620000" y="6076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19050</xdr:colOff>
      <xdr:row>8</xdr:row>
      <xdr:rowOff>28575</xdr:rowOff>
    </xdr:from>
    <xdr:to>
      <xdr:col>3</xdr:col>
      <xdr:colOff>2286000</xdr:colOff>
      <xdr:row>12</xdr:row>
      <xdr:rowOff>9525</xdr:rowOff>
    </xdr:to>
    <xdr:pic>
      <xdr:nvPicPr>
        <xdr:cNvPr id="19" name="Obraz 1" descr="Obraz zawierający wózek ręczny, stół&#10;&#10;Opis wygenerowany automatycznie">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39050" y="2333625"/>
          <a:ext cx="226695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295275</xdr:colOff>
      <xdr:row>7</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F00-000002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F00-000003000000}"/>
            </a:ext>
          </a:extLst>
        </xdr:cNvPr>
        <xdr:cNvSpPr>
          <a:spLocks noChangeAspect="1" noChangeArrowheads="1"/>
        </xdr:cNvSpPr>
      </xdr:nvSpPr>
      <xdr:spPr bwMode="auto">
        <a:xfrm>
          <a:off x="7620000" y="70770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F00-000004000000}"/>
            </a:ext>
          </a:extLst>
        </xdr:cNvPr>
        <xdr:cNvSpPr>
          <a:spLocks noChangeAspect="1" noChangeArrowheads="1"/>
        </xdr:cNvSpPr>
      </xdr:nvSpPr>
      <xdr:spPr bwMode="auto">
        <a:xfrm>
          <a:off x="7620000" y="70770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F00-000005000000}"/>
            </a:ext>
          </a:extLst>
        </xdr:cNvPr>
        <xdr:cNvSpPr>
          <a:spLocks noChangeAspect="1" noChangeArrowheads="1"/>
        </xdr:cNvSpPr>
      </xdr:nvSpPr>
      <xdr:spPr bwMode="auto">
        <a:xfrm>
          <a:off x="7620000" y="70770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F00-000006000000}"/>
            </a:ext>
          </a:extLst>
        </xdr:cNvPr>
        <xdr:cNvSpPr>
          <a:spLocks noChangeAspect="1" noChangeArrowheads="1"/>
        </xdr:cNvSpPr>
      </xdr:nvSpPr>
      <xdr:spPr bwMode="auto">
        <a:xfrm>
          <a:off x="7620000" y="70770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F00-000007000000}"/>
            </a:ext>
          </a:extLst>
        </xdr:cNvPr>
        <xdr:cNvSpPr>
          <a:spLocks noChangeAspect="1" noChangeArrowheads="1"/>
        </xdr:cNvSpPr>
      </xdr:nvSpPr>
      <xdr:spPr bwMode="auto">
        <a:xfrm>
          <a:off x="7620000" y="707707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F00-000008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F00-000009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F00-00000A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F00-00000B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F00-00000C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0F00-00000D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F00-00000E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F00-00000F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F00-000010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F00-000011000000}"/>
            </a:ext>
          </a:extLst>
        </xdr:cNvPr>
        <xdr:cNvSpPr>
          <a:spLocks noChangeAspect="1" noChangeArrowheads="1"/>
        </xdr:cNvSpPr>
      </xdr:nvSpPr>
      <xdr:spPr bwMode="auto">
        <a:xfrm>
          <a:off x="7620000" y="70770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447675</xdr:colOff>
      <xdr:row>5</xdr:row>
      <xdr:rowOff>152400</xdr:rowOff>
    </xdr:from>
    <xdr:to>
      <xdr:col>3</xdr:col>
      <xdr:colOff>2000250</xdr:colOff>
      <xdr:row>5</xdr:row>
      <xdr:rowOff>2400300</xdr:rowOff>
    </xdr:to>
    <xdr:pic>
      <xdr:nvPicPr>
        <xdr:cNvPr id="19" name="Obraz 2">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67675" y="1857375"/>
          <a:ext cx="155257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3</xdr:col>
      <xdr:colOff>295275</xdr:colOff>
      <xdr:row>9</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1000-000003000000}"/>
            </a:ext>
          </a:extLst>
        </xdr:cNvPr>
        <xdr:cNvSpPr>
          <a:spLocks noChangeAspect="1" noChangeArrowheads="1"/>
        </xdr:cNvSpPr>
      </xdr:nvSpPr>
      <xdr:spPr bwMode="auto">
        <a:xfrm>
          <a:off x="7620000" y="4229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1000-000004000000}"/>
            </a:ext>
          </a:extLst>
        </xdr:cNvPr>
        <xdr:cNvSpPr>
          <a:spLocks noChangeAspect="1" noChangeArrowheads="1"/>
        </xdr:cNvSpPr>
      </xdr:nvSpPr>
      <xdr:spPr bwMode="auto">
        <a:xfrm>
          <a:off x="7620000" y="4229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1000-000005000000}"/>
            </a:ext>
          </a:extLst>
        </xdr:cNvPr>
        <xdr:cNvSpPr>
          <a:spLocks noChangeAspect="1" noChangeArrowheads="1"/>
        </xdr:cNvSpPr>
      </xdr:nvSpPr>
      <xdr:spPr bwMode="auto">
        <a:xfrm>
          <a:off x="7620000" y="4229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1000-000006000000}"/>
            </a:ext>
          </a:extLst>
        </xdr:cNvPr>
        <xdr:cNvSpPr>
          <a:spLocks noChangeAspect="1" noChangeArrowheads="1"/>
        </xdr:cNvSpPr>
      </xdr:nvSpPr>
      <xdr:spPr bwMode="auto">
        <a:xfrm>
          <a:off x="7620000" y="4229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1000-000007000000}"/>
            </a:ext>
          </a:extLst>
        </xdr:cNvPr>
        <xdr:cNvSpPr>
          <a:spLocks noChangeAspect="1" noChangeArrowheads="1"/>
        </xdr:cNvSpPr>
      </xdr:nvSpPr>
      <xdr:spPr bwMode="auto">
        <a:xfrm>
          <a:off x="7620000" y="42291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1000-000008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1000-000009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000-00000A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1000-00000B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1000-00000C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1000-00000D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1000-00000E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1000-00000F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1000-000010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9</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1000-000011000000}"/>
            </a:ext>
          </a:extLst>
        </xdr:cNvPr>
        <xdr:cNvSpPr>
          <a:spLocks noChangeAspect="1" noChangeArrowheads="1"/>
        </xdr:cNvSpPr>
      </xdr:nvSpPr>
      <xdr:spPr bwMode="auto">
        <a:xfrm>
          <a:off x="7620000" y="42291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801386</xdr:colOff>
      <xdr:row>5</xdr:row>
      <xdr:rowOff>123825</xdr:rowOff>
    </xdr:from>
    <xdr:to>
      <xdr:col>3</xdr:col>
      <xdr:colOff>1581150</xdr:colOff>
      <xdr:row>5</xdr:row>
      <xdr:rowOff>1447800</xdr:rowOff>
    </xdr:to>
    <xdr:pic>
      <xdr:nvPicPr>
        <xdr:cNvPr id="19" name="Obraz 1">
          <a:extLst>
            <a:ext uri="{FF2B5EF4-FFF2-40B4-BE49-F238E27FC236}">
              <a16:creationId xmlns:a16="http://schemas.microsoft.com/office/drawing/2014/main" id="{00000000-0008-0000-1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1386" y="2628900"/>
          <a:ext cx="779764"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606844</xdr:colOff>
      <xdr:row>6</xdr:row>
      <xdr:rowOff>142875</xdr:rowOff>
    </xdr:from>
    <xdr:to>
      <xdr:col>3</xdr:col>
      <xdr:colOff>1847850</xdr:colOff>
      <xdr:row>6</xdr:row>
      <xdr:rowOff>1943100</xdr:rowOff>
    </xdr:to>
    <xdr:pic>
      <xdr:nvPicPr>
        <xdr:cNvPr id="20" name="Obraz 2">
          <a:extLst>
            <a:ext uri="{FF2B5EF4-FFF2-40B4-BE49-F238E27FC236}">
              <a16:creationId xmlns:a16="http://schemas.microsoft.com/office/drawing/2014/main" id="{00000000-0008-0000-10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26844" y="4210050"/>
          <a:ext cx="1241006"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xdr:col>
      <xdr:colOff>295275</xdr:colOff>
      <xdr:row>5</xdr:row>
      <xdr:rowOff>304800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100-000002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257175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1100-000003000000}"/>
            </a:ext>
          </a:extLst>
        </xdr:cNvPr>
        <xdr:cNvSpPr>
          <a:spLocks noChangeAspect="1" noChangeArrowheads="1"/>
        </xdr:cNvSpPr>
      </xdr:nvSpPr>
      <xdr:spPr bwMode="auto">
        <a:xfrm>
          <a:off x="7620000" y="68580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257175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1100-000004000000}"/>
            </a:ext>
          </a:extLst>
        </xdr:cNvPr>
        <xdr:cNvSpPr>
          <a:spLocks noChangeAspect="1" noChangeArrowheads="1"/>
        </xdr:cNvSpPr>
      </xdr:nvSpPr>
      <xdr:spPr bwMode="auto">
        <a:xfrm>
          <a:off x="7620000" y="68580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257175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1100-000005000000}"/>
            </a:ext>
          </a:extLst>
        </xdr:cNvPr>
        <xdr:cNvSpPr>
          <a:spLocks noChangeAspect="1" noChangeArrowheads="1"/>
        </xdr:cNvSpPr>
      </xdr:nvSpPr>
      <xdr:spPr bwMode="auto">
        <a:xfrm>
          <a:off x="7620000" y="68580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257175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1100-000006000000}"/>
            </a:ext>
          </a:extLst>
        </xdr:cNvPr>
        <xdr:cNvSpPr>
          <a:spLocks noChangeAspect="1" noChangeArrowheads="1"/>
        </xdr:cNvSpPr>
      </xdr:nvSpPr>
      <xdr:spPr bwMode="auto">
        <a:xfrm>
          <a:off x="7620000" y="68580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257175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1100-000007000000}"/>
            </a:ext>
          </a:extLst>
        </xdr:cNvPr>
        <xdr:cNvSpPr>
          <a:spLocks noChangeAspect="1" noChangeArrowheads="1"/>
        </xdr:cNvSpPr>
      </xdr:nvSpPr>
      <xdr:spPr bwMode="auto">
        <a:xfrm>
          <a:off x="7620000" y="685800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1100-000008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1100-000009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100-00000A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1100-00000B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1100-00000C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1100-00000D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1100-00000E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1100-00000F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1100-000010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1100-000011000000}"/>
            </a:ext>
          </a:extLst>
        </xdr:cNvPr>
        <xdr:cNvSpPr>
          <a:spLocks noChangeAspect="1" noChangeArrowheads="1"/>
        </xdr:cNvSpPr>
      </xdr:nvSpPr>
      <xdr:spPr bwMode="auto">
        <a:xfrm>
          <a:off x="7620000" y="68580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304800</xdr:colOff>
      <xdr:row>8</xdr:row>
      <xdr:rowOff>57150</xdr:rowOff>
    </xdr:to>
    <xdr:sp macro="" textlink="">
      <xdr:nvSpPr>
        <xdr:cNvPr id="20" name="AutoShape 19">
          <a:extLst>
            <a:ext uri="{FF2B5EF4-FFF2-40B4-BE49-F238E27FC236}">
              <a16:creationId xmlns:a16="http://schemas.microsoft.com/office/drawing/2014/main" id="{00000000-0008-0000-1100-000014000000}"/>
            </a:ext>
          </a:extLst>
        </xdr:cNvPr>
        <xdr:cNvSpPr>
          <a:spLocks noChangeAspect="1" noChangeArrowheads="1"/>
        </xdr:cNvSpPr>
      </xdr:nvSpPr>
      <xdr:spPr bwMode="auto">
        <a:xfrm>
          <a:off x="6029325" y="5067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304800</xdr:colOff>
      <xdr:row>8</xdr:row>
      <xdr:rowOff>57150</xdr:rowOff>
    </xdr:to>
    <xdr:sp macro="" textlink="">
      <xdr:nvSpPr>
        <xdr:cNvPr id="21" name="AutoShape 20">
          <a:extLst>
            <a:ext uri="{FF2B5EF4-FFF2-40B4-BE49-F238E27FC236}">
              <a16:creationId xmlns:a16="http://schemas.microsoft.com/office/drawing/2014/main" id="{00000000-0008-0000-1100-000015000000}"/>
            </a:ext>
          </a:extLst>
        </xdr:cNvPr>
        <xdr:cNvSpPr>
          <a:spLocks noChangeAspect="1" noChangeArrowheads="1"/>
        </xdr:cNvSpPr>
      </xdr:nvSpPr>
      <xdr:spPr bwMode="auto">
        <a:xfrm>
          <a:off x="6029325" y="5067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276225</xdr:colOff>
      <xdr:row>5</xdr:row>
      <xdr:rowOff>9525</xdr:rowOff>
    </xdr:from>
    <xdr:to>
      <xdr:col>3</xdr:col>
      <xdr:colOff>3133725</xdr:colOff>
      <xdr:row>5</xdr:row>
      <xdr:rowOff>2162175</xdr:rowOff>
    </xdr:to>
    <xdr:pic>
      <xdr:nvPicPr>
        <xdr:cNvPr id="22" name="Obraz 1">
          <a:extLst>
            <a:ext uri="{FF2B5EF4-FFF2-40B4-BE49-F238E27FC236}">
              <a16:creationId xmlns:a16="http://schemas.microsoft.com/office/drawing/2014/main" id="{00000000-0008-0000-1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2809875"/>
          <a:ext cx="285750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295275</xdr:colOff>
      <xdr:row>7</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7620000" y="1885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1200-000004000000}"/>
            </a:ext>
          </a:extLst>
        </xdr:cNvPr>
        <xdr:cNvSpPr>
          <a:spLocks noChangeAspect="1" noChangeArrowheads="1"/>
        </xdr:cNvSpPr>
      </xdr:nvSpPr>
      <xdr:spPr bwMode="auto">
        <a:xfrm>
          <a:off x="7620000" y="1885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7620000" y="1885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1200-000006000000}"/>
            </a:ext>
          </a:extLst>
        </xdr:cNvPr>
        <xdr:cNvSpPr>
          <a:spLocks noChangeAspect="1" noChangeArrowheads="1"/>
        </xdr:cNvSpPr>
      </xdr:nvSpPr>
      <xdr:spPr bwMode="auto">
        <a:xfrm>
          <a:off x="7620000" y="1885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1200-000007000000}"/>
            </a:ext>
          </a:extLst>
        </xdr:cNvPr>
        <xdr:cNvSpPr>
          <a:spLocks noChangeAspect="1" noChangeArrowheads="1"/>
        </xdr:cNvSpPr>
      </xdr:nvSpPr>
      <xdr:spPr bwMode="auto">
        <a:xfrm>
          <a:off x="7620000" y="18859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1200-000008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1200-000009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1200-00000A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1200-00000B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1200-00000C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3" name="AutoShape 607" descr="C:\Users\sjo\Desktop\witryna-z-polkami-i-przeszklonymi-drzwiami-na-dokumenty-lub-ekspozycje.webp">
          <a:extLst>
            <a:ext uri="{FF2B5EF4-FFF2-40B4-BE49-F238E27FC236}">
              <a16:creationId xmlns:a16="http://schemas.microsoft.com/office/drawing/2014/main" id="{00000000-0008-0000-1200-00000D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1200-00000E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1200-00000F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1200-000010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7</xdr:row>
      <xdr:rowOff>114300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1200-000011000000}"/>
            </a:ext>
          </a:extLst>
        </xdr:cNvPr>
        <xdr:cNvSpPr>
          <a:spLocks noChangeAspect="1" noChangeArrowheads="1"/>
        </xdr:cNvSpPr>
      </xdr:nvSpPr>
      <xdr:spPr bwMode="auto">
        <a:xfrm>
          <a:off x="7620000" y="18859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304800</xdr:colOff>
      <xdr:row>8</xdr:row>
      <xdr:rowOff>57150</xdr:rowOff>
    </xdr:to>
    <xdr:sp macro="" textlink="">
      <xdr:nvSpPr>
        <xdr:cNvPr id="18" name="AutoShape 19">
          <a:extLst>
            <a:ext uri="{FF2B5EF4-FFF2-40B4-BE49-F238E27FC236}">
              <a16:creationId xmlns:a16="http://schemas.microsoft.com/office/drawing/2014/main" id="{00000000-0008-0000-1200-000012000000}"/>
            </a:ext>
          </a:extLst>
        </xdr:cNvPr>
        <xdr:cNvSpPr>
          <a:spLocks noChangeAspect="1" noChangeArrowheads="1"/>
        </xdr:cNvSpPr>
      </xdr:nvSpPr>
      <xdr:spPr bwMode="auto">
        <a:xfrm>
          <a:off x="7620000" y="4314825"/>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304800</xdr:colOff>
      <xdr:row>8</xdr:row>
      <xdr:rowOff>57150</xdr:rowOff>
    </xdr:to>
    <xdr:sp macro="" textlink="">
      <xdr:nvSpPr>
        <xdr:cNvPr id="19" name="AutoShape 20">
          <a:extLst>
            <a:ext uri="{FF2B5EF4-FFF2-40B4-BE49-F238E27FC236}">
              <a16:creationId xmlns:a16="http://schemas.microsoft.com/office/drawing/2014/main" id="{00000000-0008-0000-1200-000013000000}"/>
            </a:ext>
          </a:extLst>
        </xdr:cNvPr>
        <xdr:cNvSpPr>
          <a:spLocks noChangeAspect="1" noChangeArrowheads="1"/>
        </xdr:cNvSpPr>
      </xdr:nvSpPr>
      <xdr:spPr bwMode="auto">
        <a:xfrm>
          <a:off x="7620000" y="4314825"/>
          <a:ext cx="304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586026</xdr:colOff>
      <xdr:row>5</xdr:row>
      <xdr:rowOff>121398</xdr:rowOff>
    </xdr:from>
    <xdr:to>
      <xdr:col>3</xdr:col>
      <xdr:colOff>1478802</xdr:colOff>
      <xdr:row>5</xdr:row>
      <xdr:rowOff>1590676</xdr:rowOff>
    </xdr:to>
    <xdr:pic>
      <xdr:nvPicPr>
        <xdr:cNvPr id="21" name="Obraz 20" descr="https://lobbysklep.pl/userdata/public/gfx/b24e87b9f18c1b08138e48ba66ec7bed.jpg">
          <a:extLst>
            <a:ext uri="{FF2B5EF4-FFF2-40B4-BE49-F238E27FC236}">
              <a16:creationId xmlns:a16="http://schemas.microsoft.com/office/drawing/2014/main" id="{00000000-0008-0000-1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6026" y="2264523"/>
          <a:ext cx="892776" cy="1469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191861</xdr:colOff>
      <xdr:row>23</xdr:row>
      <xdr:rowOff>911857</xdr:rowOff>
    </xdr:from>
    <xdr:to>
      <xdr:col>3</xdr:col>
      <xdr:colOff>1939017</xdr:colOff>
      <xdr:row>24</xdr:row>
      <xdr:rowOff>1332140</xdr:rowOff>
    </xdr:to>
    <xdr:pic>
      <xdr:nvPicPr>
        <xdr:cNvPr id="23" name="Obraz 1" descr="https://www.centrumkrzesel.pl/media/cache/bigProductImageLowerQuality/images/product/team-plus-chrom-medley-md01-1">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5296" b="5090"/>
        <a:stretch>
          <a:fillRect/>
        </a:stretch>
      </xdr:blipFill>
      <xdr:spPr bwMode="auto">
        <a:xfrm>
          <a:off x="8745311" y="14923132"/>
          <a:ext cx="1747156" cy="2649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136071</xdr:colOff>
      <xdr:row>11</xdr:row>
      <xdr:rowOff>136072</xdr:rowOff>
    </xdr:from>
    <xdr:to>
      <xdr:col>3</xdr:col>
      <xdr:colOff>1921328</xdr:colOff>
      <xdr:row>11</xdr:row>
      <xdr:rowOff>2409826</xdr:rowOff>
    </xdr:to>
    <xdr:pic>
      <xdr:nvPicPr>
        <xdr:cNvPr id="24" name="Obraz 1">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04464" y="2272393"/>
          <a:ext cx="1785257" cy="2273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267607</xdr:colOff>
      <xdr:row>46</xdr:row>
      <xdr:rowOff>20865</xdr:rowOff>
    </xdr:from>
    <xdr:to>
      <xdr:col>3</xdr:col>
      <xdr:colOff>1841500</xdr:colOff>
      <xdr:row>46</xdr:row>
      <xdr:rowOff>2845358</xdr:rowOff>
    </xdr:to>
    <xdr:pic>
      <xdr:nvPicPr>
        <xdr:cNvPr id="25" name="Obraz 1">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8906" t="10960" r="25583" b="8473"/>
        <a:stretch>
          <a:fillRect/>
        </a:stretch>
      </xdr:blipFill>
      <xdr:spPr bwMode="auto">
        <a:xfrm>
          <a:off x="8814707" y="37257265"/>
          <a:ext cx="1573893" cy="282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310242</xdr:colOff>
      <xdr:row>19</xdr:row>
      <xdr:rowOff>80490</xdr:rowOff>
    </xdr:from>
    <xdr:to>
      <xdr:col>3</xdr:col>
      <xdr:colOff>1549400</xdr:colOff>
      <xdr:row>19</xdr:row>
      <xdr:rowOff>1729623</xdr:rowOff>
    </xdr:to>
    <xdr:pic>
      <xdr:nvPicPr>
        <xdr:cNvPr id="26" name="Obraz 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57342" y="12120090"/>
          <a:ext cx="1239158" cy="1658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179037</xdr:colOff>
      <xdr:row>28</xdr:row>
      <xdr:rowOff>106136</xdr:rowOff>
    </xdr:from>
    <xdr:to>
      <xdr:col>3</xdr:col>
      <xdr:colOff>1600200</xdr:colOff>
      <xdr:row>28</xdr:row>
      <xdr:rowOff>2304014</xdr:rowOff>
    </xdr:to>
    <xdr:pic>
      <xdr:nvPicPr>
        <xdr:cNvPr id="27" name="Obraz 3" descr="https://www.stema-meble.com/HG/HG-0001-czarny/przod-ogolne-d.jpg">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6137" y="19346636"/>
          <a:ext cx="1421163" cy="2197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260348</xdr:colOff>
      <xdr:row>29</xdr:row>
      <xdr:rowOff>100357</xdr:rowOff>
    </xdr:from>
    <xdr:to>
      <xdr:col>3</xdr:col>
      <xdr:colOff>1828799</xdr:colOff>
      <xdr:row>30</xdr:row>
      <xdr:rowOff>28785</xdr:rowOff>
    </xdr:to>
    <xdr:pic>
      <xdr:nvPicPr>
        <xdr:cNvPr id="28" name="Obraz 3" descr="Fotel Obrotowy Biurowy Billum Czarny 61x63x119 cm">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07448" y="21080757"/>
          <a:ext cx="1568451" cy="2392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157525</xdr:colOff>
      <xdr:row>37</xdr:row>
      <xdr:rowOff>74431</xdr:rowOff>
    </xdr:from>
    <xdr:to>
      <xdr:col>3</xdr:col>
      <xdr:colOff>1778000</xdr:colOff>
      <xdr:row>37</xdr:row>
      <xdr:rowOff>3024904</xdr:rowOff>
    </xdr:to>
    <xdr:pic>
      <xdr:nvPicPr>
        <xdr:cNvPr id="29" name="Obraz 1" descr="https://www.centrumkrzesel.pl/media/cache/bigProductImageLowerQuality/images/product/0aa3505b54f44d618bf4d94a4c830952.jpeg">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8929" t="6277" r="17105" b="5032"/>
        <a:stretch>
          <a:fillRect/>
        </a:stretch>
      </xdr:blipFill>
      <xdr:spPr bwMode="auto">
        <a:xfrm>
          <a:off x="8704625" y="26566631"/>
          <a:ext cx="1620475" cy="2950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189593</xdr:colOff>
      <xdr:row>38</xdr:row>
      <xdr:rowOff>320219</xdr:rowOff>
    </xdr:from>
    <xdr:to>
      <xdr:col>3</xdr:col>
      <xdr:colOff>1854200</xdr:colOff>
      <xdr:row>38</xdr:row>
      <xdr:rowOff>3087986</xdr:rowOff>
    </xdr:to>
    <xdr:pic>
      <xdr:nvPicPr>
        <xdr:cNvPr id="30" name="Obraz 3" descr="https://www.centrumkrzesel.pl/media/cache/bigProductImageLowerQuality/images/product/d8084a04da08d86fa14541b6c1eef40dd25b6080.jpeg">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6609" t="2644" r="10544" b="1494"/>
        <a:stretch>
          <a:fillRect/>
        </a:stretch>
      </xdr:blipFill>
      <xdr:spPr bwMode="auto">
        <a:xfrm>
          <a:off x="8736693" y="30012819"/>
          <a:ext cx="1664607" cy="2767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56978</xdr:colOff>
      <xdr:row>33</xdr:row>
      <xdr:rowOff>212269</xdr:rowOff>
    </xdr:from>
    <xdr:to>
      <xdr:col>3</xdr:col>
      <xdr:colOff>1981200</xdr:colOff>
      <xdr:row>33</xdr:row>
      <xdr:rowOff>2888949</xdr:rowOff>
    </xdr:to>
    <xdr:pic>
      <xdr:nvPicPr>
        <xdr:cNvPr id="31" name="Obraz 1" descr="https://www.centrumkrzesel.pl/media/cache/bigProductImageLowerQuality/images/product/c072989367a40aa2f75c12b8081b42e0.jpeg">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604078" y="24202569"/>
          <a:ext cx="1924222" cy="2676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140608</xdr:colOff>
      <xdr:row>42</xdr:row>
      <xdr:rowOff>58058</xdr:rowOff>
    </xdr:from>
    <xdr:to>
      <xdr:col>3</xdr:col>
      <xdr:colOff>1905000</xdr:colOff>
      <xdr:row>42</xdr:row>
      <xdr:rowOff>2452042</xdr:rowOff>
    </xdr:to>
    <xdr:pic>
      <xdr:nvPicPr>
        <xdr:cNvPr id="33" name="Obraz 1" descr="https://www.centrumkrzesel.pl/media/cache/bigProductImageLowerQuality/images/product/d840014823c21270c6fb595adef87edb.jpeg">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687708" y="34106758"/>
          <a:ext cx="1764392" cy="2393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394608</xdr:colOff>
      <xdr:row>15</xdr:row>
      <xdr:rowOff>242207</xdr:rowOff>
    </xdr:from>
    <xdr:to>
      <xdr:col>3</xdr:col>
      <xdr:colOff>1758044</xdr:colOff>
      <xdr:row>15</xdr:row>
      <xdr:rowOff>2695497</xdr:rowOff>
    </xdr:to>
    <xdr:pic>
      <xdr:nvPicPr>
        <xdr:cNvPr id="34" name="Obraz 2" descr="https://images.morele.net/full/7135340_0_f.jpg">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63001" y="5508171"/>
          <a:ext cx="1363436" cy="2453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463550</xdr:colOff>
      <xdr:row>55</xdr:row>
      <xdr:rowOff>82547</xdr:rowOff>
    </xdr:from>
    <xdr:to>
      <xdr:col>3</xdr:col>
      <xdr:colOff>1816100</xdr:colOff>
      <xdr:row>55</xdr:row>
      <xdr:rowOff>1699167</xdr:rowOff>
    </xdr:to>
    <xdr:pic>
      <xdr:nvPicPr>
        <xdr:cNvPr id="35" name="productMainImage" descr="Krzesło konferencyjne Manutan ISO Chrom">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010650" y="47224947"/>
          <a:ext cx="1352550" cy="1616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585108</xdr:colOff>
      <xdr:row>54</xdr:row>
      <xdr:rowOff>95250</xdr:rowOff>
    </xdr:from>
    <xdr:to>
      <xdr:col>3</xdr:col>
      <xdr:colOff>1762126</xdr:colOff>
      <xdr:row>54</xdr:row>
      <xdr:rowOff>2081892</xdr:rowOff>
    </xdr:to>
    <xdr:pic>
      <xdr:nvPicPr>
        <xdr:cNvPr id="36" name="Obraz 2" descr="https://images.morele.net/full/7135340_0_f.jpg">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953501" y="53299179"/>
          <a:ext cx="1177018" cy="1986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120899</xdr:colOff>
      <xdr:row>50</xdr:row>
      <xdr:rowOff>312964</xdr:rowOff>
    </xdr:from>
    <xdr:to>
      <xdr:col>3</xdr:col>
      <xdr:colOff>2000249</xdr:colOff>
      <xdr:row>52</xdr:row>
      <xdr:rowOff>73781</xdr:rowOff>
    </xdr:to>
    <xdr:pic>
      <xdr:nvPicPr>
        <xdr:cNvPr id="18" name="Obraz 3" descr="https://meblujdom.pl/58615-thickbox_default/fotel-k1-classic-pro-kulik-aluminiowa-podstawa-vario-diune-t-34.jpg">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13823" t="5576" r="15074" b="4529"/>
        <a:stretch>
          <a:fillRect/>
        </a:stretch>
      </xdr:blipFill>
      <xdr:spPr bwMode="auto">
        <a:xfrm>
          <a:off x="8489292" y="40862250"/>
          <a:ext cx="1879350" cy="300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127000</xdr:colOff>
      <xdr:row>7</xdr:row>
      <xdr:rowOff>54996</xdr:rowOff>
    </xdr:from>
    <xdr:to>
      <xdr:col>3</xdr:col>
      <xdr:colOff>1854200</xdr:colOff>
      <xdr:row>7</xdr:row>
      <xdr:rowOff>2496721</xdr:rowOff>
    </xdr:to>
    <xdr:pic>
      <xdr:nvPicPr>
        <xdr:cNvPr id="2" name="Obraz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5"/>
        <a:stretch>
          <a:fillRect/>
        </a:stretch>
      </xdr:blipFill>
      <xdr:spPr>
        <a:xfrm>
          <a:off x="8674100" y="2226696"/>
          <a:ext cx="1727200" cy="2441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714375</xdr:colOff>
      <xdr:row>15</xdr:row>
      <xdr:rowOff>628650</xdr:rowOff>
    </xdr:from>
    <xdr:to>
      <xdr:col>3</xdr:col>
      <xdr:colOff>2600325</xdr:colOff>
      <xdr:row>15</xdr:row>
      <xdr:rowOff>1990725</xdr:rowOff>
    </xdr:to>
    <xdr:pic>
      <xdr:nvPicPr>
        <xdr:cNvPr id="4" name="Obraz 4" descr="Znalezione obrazy dla zapytania k-em maro">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2620" b="6416"/>
        <a:stretch>
          <a:fillRect/>
        </a:stretch>
      </xdr:blipFill>
      <xdr:spPr bwMode="auto">
        <a:xfrm>
          <a:off x="8991600" y="39966900"/>
          <a:ext cx="18859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638175</xdr:colOff>
      <xdr:row>17</xdr:row>
      <xdr:rowOff>514350</xdr:rowOff>
    </xdr:from>
    <xdr:to>
      <xdr:col>3</xdr:col>
      <xdr:colOff>2524125</xdr:colOff>
      <xdr:row>17</xdr:row>
      <xdr:rowOff>1876425</xdr:rowOff>
    </xdr:to>
    <xdr:pic>
      <xdr:nvPicPr>
        <xdr:cNvPr id="5" name="Obraz 4" descr="Znalezione obrazy dla zapytania k-em mar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2620" b="6416"/>
        <a:stretch>
          <a:fillRect/>
        </a:stretch>
      </xdr:blipFill>
      <xdr:spPr bwMode="auto">
        <a:xfrm>
          <a:off x="8915400" y="44834175"/>
          <a:ext cx="18859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5</xdr:row>
      <xdr:rowOff>809625</xdr:rowOff>
    </xdr:from>
    <xdr:to>
      <xdr:col>3</xdr:col>
      <xdr:colOff>2028825</xdr:colOff>
      <xdr:row>5</xdr:row>
      <xdr:rowOff>2695575</xdr:rowOff>
    </xdr:to>
    <xdr:pic>
      <xdr:nvPicPr>
        <xdr:cNvPr id="6" name="Obraz 8">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5025" y="2705100"/>
          <a:ext cx="15144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904875</xdr:colOff>
      <xdr:row>6</xdr:row>
      <xdr:rowOff>885825</xdr:rowOff>
    </xdr:from>
    <xdr:to>
      <xdr:col>3</xdr:col>
      <xdr:colOff>2400300</xdr:colOff>
      <xdr:row>6</xdr:row>
      <xdr:rowOff>2676525</xdr:rowOff>
    </xdr:to>
    <xdr:pic>
      <xdr:nvPicPr>
        <xdr:cNvPr id="7" name="Obraz 8">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82100" y="7419975"/>
          <a:ext cx="14954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933450</xdr:colOff>
      <xdr:row>12</xdr:row>
      <xdr:rowOff>1000125</xdr:rowOff>
    </xdr:from>
    <xdr:to>
      <xdr:col>3</xdr:col>
      <xdr:colOff>2333625</xdr:colOff>
      <xdr:row>12</xdr:row>
      <xdr:rowOff>2352675</xdr:rowOff>
    </xdr:to>
    <xdr:pic>
      <xdr:nvPicPr>
        <xdr:cNvPr id="8" name="Obraz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10675" y="28975050"/>
          <a:ext cx="14001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914400</xdr:colOff>
      <xdr:row>13</xdr:row>
      <xdr:rowOff>1219200</xdr:rowOff>
    </xdr:from>
    <xdr:to>
      <xdr:col>3</xdr:col>
      <xdr:colOff>2314575</xdr:colOff>
      <xdr:row>13</xdr:row>
      <xdr:rowOff>2505075</xdr:rowOff>
    </xdr:to>
    <xdr:pic>
      <xdr:nvPicPr>
        <xdr:cNvPr id="9" name="Obraz 7">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91625" y="32946975"/>
          <a:ext cx="14001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971550</xdr:colOff>
      <xdr:row>11</xdr:row>
      <xdr:rowOff>1085850</xdr:rowOff>
    </xdr:from>
    <xdr:to>
      <xdr:col>3</xdr:col>
      <xdr:colOff>2371725</xdr:colOff>
      <xdr:row>11</xdr:row>
      <xdr:rowOff>2486025</xdr:rowOff>
    </xdr:to>
    <xdr:pic>
      <xdr:nvPicPr>
        <xdr:cNvPr id="10" name="Obraz 1">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48775" y="25317450"/>
          <a:ext cx="14001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1076325</xdr:colOff>
      <xdr:row>10</xdr:row>
      <xdr:rowOff>1266825</xdr:rowOff>
    </xdr:from>
    <xdr:to>
      <xdr:col>3</xdr:col>
      <xdr:colOff>2476500</xdr:colOff>
      <xdr:row>10</xdr:row>
      <xdr:rowOff>2667000</xdr:rowOff>
    </xdr:to>
    <xdr:pic>
      <xdr:nvPicPr>
        <xdr:cNvPr id="11" name="Obraz 1">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53550" y="21764625"/>
          <a:ext cx="14001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704850</xdr:colOff>
      <xdr:row>7</xdr:row>
      <xdr:rowOff>742950</xdr:rowOff>
    </xdr:from>
    <xdr:to>
      <xdr:col>3</xdr:col>
      <xdr:colOff>2847975</xdr:colOff>
      <xdr:row>7</xdr:row>
      <xdr:rowOff>2590800</xdr:rowOff>
    </xdr:to>
    <xdr:pic>
      <xdr:nvPicPr>
        <xdr:cNvPr id="12" name="Obraz 14">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82075" y="11010900"/>
          <a:ext cx="21431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638175</xdr:colOff>
      <xdr:row>8</xdr:row>
      <xdr:rowOff>809625</xdr:rowOff>
    </xdr:from>
    <xdr:to>
      <xdr:col>3</xdr:col>
      <xdr:colOff>2781300</xdr:colOff>
      <xdr:row>8</xdr:row>
      <xdr:rowOff>2657475</xdr:rowOff>
    </xdr:to>
    <xdr:pic>
      <xdr:nvPicPr>
        <xdr:cNvPr id="13" name="Obraz 15">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15400" y="14487525"/>
          <a:ext cx="21431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723900</xdr:colOff>
      <xdr:row>9</xdr:row>
      <xdr:rowOff>857250</xdr:rowOff>
    </xdr:from>
    <xdr:to>
      <xdr:col>3</xdr:col>
      <xdr:colOff>2790825</xdr:colOff>
      <xdr:row>9</xdr:row>
      <xdr:rowOff>2867025</xdr:rowOff>
    </xdr:to>
    <xdr:pic>
      <xdr:nvPicPr>
        <xdr:cNvPr id="14" name="Obraz 16">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01125" y="17945100"/>
          <a:ext cx="2066925" cy="2009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714375</xdr:colOff>
      <xdr:row>16</xdr:row>
      <xdr:rowOff>628650</xdr:rowOff>
    </xdr:from>
    <xdr:to>
      <xdr:col>3</xdr:col>
      <xdr:colOff>2600325</xdr:colOff>
      <xdr:row>16</xdr:row>
      <xdr:rowOff>1990725</xdr:rowOff>
    </xdr:to>
    <xdr:pic>
      <xdr:nvPicPr>
        <xdr:cNvPr id="15" name="Obraz 4" descr="Znalezione obrazy dla zapytania k-em mar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2620" b="6416"/>
        <a:stretch>
          <a:fillRect/>
        </a:stretch>
      </xdr:blipFill>
      <xdr:spPr bwMode="auto">
        <a:xfrm>
          <a:off x="8991600" y="42424350"/>
          <a:ext cx="18859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240271</xdr:colOff>
      <xdr:row>18</xdr:row>
      <xdr:rowOff>1381125</xdr:rowOff>
    </xdr:from>
    <xdr:to>
      <xdr:col>3</xdr:col>
      <xdr:colOff>2117205</xdr:colOff>
      <xdr:row>18</xdr:row>
      <xdr:rowOff>2857500</xdr:rowOff>
    </xdr:to>
    <xdr:pic>
      <xdr:nvPicPr>
        <xdr:cNvPr id="16" name="Obraz 16">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506" t="30907" r="32065" b="23167"/>
        <a:stretch>
          <a:fillRect/>
        </a:stretch>
      </xdr:blipFill>
      <xdr:spPr bwMode="auto">
        <a:xfrm>
          <a:off x="6917296" y="56588025"/>
          <a:ext cx="1876934"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14</xdr:row>
      <xdr:rowOff>466726</xdr:rowOff>
    </xdr:from>
    <xdr:to>
      <xdr:col>3</xdr:col>
      <xdr:colOff>1743075</xdr:colOff>
      <xdr:row>14</xdr:row>
      <xdr:rowOff>2562225</xdr:rowOff>
    </xdr:to>
    <xdr:pic>
      <xdr:nvPicPr>
        <xdr:cNvPr id="17" name="Obraz 1">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39025" y="44415076"/>
          <a:ext cx="981075" cy="209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108856</xdr:colOff>
      <xdr:row>8</xdr:row>
      <xdr:rowOff>585108</xdr:rowOff>
    </xdr:from>
    <xdr:to>
      <xdr:col>3</xdr:col>
      <xdr:colOff>2202716</xdr:colOff>
      <xdr:row>8</xdr:row>
      <xdr:rowOff>3959679</xdr:rowOff>
    </xdr:to>
    <xdr:pic>
      <xdr:nvPicPr>
        <xdr:cNvPr id="6" name="Obraz 10" descr="FD 215 M">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07" t="28386" r="22351"/>
        <a:stretch/>
      </xdr:blipFill>
      <xdr:spPr bwMode="auto">
        <a:xfrm>
          <a:off x="9606642" y="7674429"/>
          <a:ext cx="2093860" cy="3374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96611</xdr:colOff>
      <xdr:row>7</xdr:row>
      <xdr:rowOff>319767</xdr:rowOff>
    </xdr:from>
    <xdr:to>
      <xdr:col>3</xdr:col>
      <xdr:colOff>2315936</xdr:colOff>
      <xdr:row>7</xdr:row>
      <xdr:rowOff>2891517</xdr:rowOff>
    </xdr:to>
    <xdr:pic>
      <xdr:nvPicPr>
        <xdr:cNvPr id="7" name="Obraz 9">
          <a:extLst>
            <a:ext uri="{FF2B5EF4-FFF2-40B4-BE49-F238E27FC236}">
              <a16:creationId xmlns:a16="http://schemas.microsoft.com/office/drawing/2014/main" id="{00000000-0008-0000-0300-000007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131"/>
        <a:stretch>
          <a:fillRect/>
        </a:stretch>
      </xdr:blipFill>
      <xdr:spPr bwMode="auto">
        <a:xfrm>
          <a:off x="11240861" y="2551338"/>
          <a:ext cx="2219325"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296635</xdr:colOff>
      <xdr:row>9</xdr:row>
      <xdr:rowOff>36739</xdr:rowOff>
    </xdr:from>
    <xdr:to>
      <xdr:col>3</xdr:col>
      <xdr:colOff>1918607</xdr:colOff>
      <xdr:row>9</xdr:row>
      <xdr:rowOff>2986488</xdr:rowOff>
    </xdr:to>
    <xdr:pic>
      <xdr:nvPicPr>
        <xdr:cNvPr id="8" name="Obraz 1">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40885" y="11221810"/>
          <a:ext cx="1621972" cy="2949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6</xdr:row>
      <xdr:rowOff>0</xdr:rowOff>
    </xdr:from>
    <xdr:to>
      <xdr:col>3</xdr:col>
      <xdr:colOff>304800</xdr:colOff>
      <xdr:row>6</xdr:row>
      <xdr:rowOff>304800</xdr:rowOff>
    </xdr:to>
    <xdr:sp macro="" textlink="">
      <xdr:nvSpPr>
        <xdr:cNvPr id="5123" name="AutoShape 3" descr="Regał biblioteczny A skośne półki | Aktin">
          <a:extLst>
            <a:ext uri="{FF2B5EF4-FFF2-40B4-BE49-F238E27FC236}">
              <a16:creationId xmlns:a16="http://schemas.microsoft.com/office/drawing/2014/main" id="{00000000-0008-0000-0400-000003140000}"/>
            </a:ext>
          </a:extLst>
        </xdr:cNvPr>
        <xdr:cNvSpPr>
          <a:spLocks noChangeAspect="1" noChangeArrowheads="1"/>
        </xdr:cNvSpPr>
      </xdr:nvSpPr>
      <xdr:spPr bwMode="auto">
        <a:xfrm>
          <a:off x="6781800" y="388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40821</xdr:colOff>
      <xdr:row>5</xdr:row>
      <xdr:rowOff>115661</xdr:rowOff>
    </xdr:from>
    <xdr:to>
      <xdr:col>3</xdr:col>
      <xdr:colOff>2286000</xdr:colOff>
      <xdr:row>5</xdr:row>
      <xdr:rowOff>2091418</xdr:rowOff>
    </xdr:to>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822621" y="1773011"/>
          <a:ext cx="2245179" cy="1975757"/>
        </a:xfrm>
        <a:prstGeom prst="rect">
          <a:avLst/>
        </a:prstGeom>
      </xdr:spPr>
    </xdr:pic>
    <xdr:clientData/>
  </xdr:twoCellAnchor>
  <xdr:twoCellAnchor editAs="oneCell">
    <xdr:from>
      <xdr:col>3</xdr:col>
      <xdr:colOff>516853</xdr:colOff>
      <xdr:row>6</xdr:row>
      <xdr:rowOff>154501</xdr:rowOff>
    </xdr:from>
    <xdr:to>
      <xdr:col>3</xdr:col>
      <xdr:colOff>2039273</xdr:colOff>
      <xdr:row>6</xdr:row>
      <xdr:rowOff>2168173</xdr:rowOff>
    </xdr:to>
    <xdr:pic>
      <xdr:nvPicPr>
        <xdr:cNvPr id="6" name="Obraz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7298653" y="4040701"/>
          <a:ext cx="1522420" cy="20136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595993</xdr:colOff>
      <xdr:row>7</xdr:row>
      <xdr:rowOff>285750</xdr:rowOff>
    </xdr:from>
    <xdr:to>
      <xdr:col>3</xdr:col>
      <xdr:colOff>1948543</xdr:colOff>
      <xdr:row>7</xdr:row>
      <xdr:rowOff>1775732</xdr:rowOff>
    </xdr:to>
    <xdr:pic>
      <xdr:nvPicPr>
        <xdr:cNvPr id="5" name="Obraz 1">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0243" y="4517571"/>
          <a:ext cx="1352550" cy="1489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736168</xdr:colOff>
      <xdr:row>6</xdr:row>
      <xdr:rowOff>122464</xdr:rowOff>
    </xdr:from>
    <xdr:to>
      <xdr:col>3</xdr:col>
      <xdr:colOff>1436914</xdr:colOff>
      <xdr:row>6</xdr:row>
      <xdr:rowOff>1643742</xdr:rowOff>
    </xdr:to>
    <xdr:pic>
      <xdr:nvPicPr>
        <xdr:cNvPr id="6" name="Obraz 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0418" y="2286000"/>
          <a:ext cx="700746" cy="1521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581025</xdr:colOff>
      <xdr:row>15</xdr:row>
      <xdr:rowOff>180975</xdr:rowOff>
    </xdr:from>
    <xdr:to>
      <xdr:col>3</xdr:col>
      <xdr:colOff>1819275</xdr:colOff>
      <xdr:row>15</xdr:row>
      <xdr:rowOff>1247775</xdr:rowOff>
    </xdr:to>
    <xdr:pic>
      <xdr:nvPicPr>
        <xdr:cNvPr id="4" name="Obraz 4" descr="Obraz znaleziony dla: ławka szkolna cena. Rozmiar: 194 x 160. Źródło: www.sklep.fpnnysa.com.pl">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15754350"/>
          <a:ext cx="12382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18</xdr:row>
      <xdr:rowOff>0</xdr:rowOff>
    </xdr:from>
    <xdr:to>
      <xdr:col>3</xdr:col>
      <xdr:colOff>295275</xdr:colOff>
      <xdr:row>18</xdr:row>
      <xdr:rowOff>304800</xdr:rowOff>
    </xdr:to>
    <xdr:sp macro="" textlink="">
      <xdr:nvSpPr>
        <xdr:cNvPr id="5"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9048750" y="226599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485775</xdr:colOff>
      <xdr:row>18</xdr:row>
      <xdr:rowOff>28575</xdr:rowOff>
    </xdr:from>
    <xdr:to>
      <xdr:col>3</xdr:col>
      <xdr:colOff>2019300</xdr:colOff>
      <xdr:row>18</xdr:row>
      <xdr:rowOff>1647825</xdr:rowOff>
    </xdr:to>
    <xdr:pic>
      <xdr:nvPicPr>
        <xdr:cNvPr id="6" name="Obraz 11" descr="Obraz znaleziony dla: wieszak do przedpokoju kuba">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19850100"/>
          <a:ext cx="15335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295275</xdr:colOff>
      <xdr:row>17</xdr:row>
      <xdr:rowOff>257175</xdr:rowOff>
    </xdr:to>
    <xdr:sp macro="" textlink="">
      <xdr:nvSpPr>
        <xdr:cNvPr id="7" name="AutoShape 607" descr="C:\Users\sjo\Desktop\witryna-z-polkami-i-przeszklonymi-drzwiami-na-dokumenty-lub-ekspozycje.webp">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9048750" y="211074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295275</xdr:colOff>
      <xdr:row>17</xdr:row>
      <xdr:rowOff>257175</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9048750" y="211074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295275</xdr:colOff>
      <xdr:row>17</xdr:row>
      <xdr:rowOff>257175</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9048750" y="211074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495300</xdr:colOff>
      <xdr:row>16</xdr:row>
      <xdr:rowOff>266700</xdr:rowOff>
    </xdr:from>
    <xdr:to>
      <xdr:col>3</xdr:col>
      <xdr:colOff>1981200</xdr:colOff>
      <xdr:row>16</xdr:row>
      <xdr:rowOff>1828800</xdr:rowOff>
    </xdr:to>
    <xdr:pic>
      <xdr:nvPicPr>
        <xdr:cNvPr id="10" name="Obraz 7" descr="Zobacz obraz źródłowy">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2325" y="17325975"/>
          <a:ext cx="14859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698053</xdr:colOff>
      <xdr:row>6</xdr:row>
      <xdr:rowOff>123825</xdr:rowOff>
    </xdr:from>
    <xdr:to>
      <xdr:col>3</xdr:col>
      <xdr:colOff>1866900</xdr:colOff>
      <xdr:row>7</xdr:row>
      <xdr:rowOff>523874</xdr:rowOff>
    </xdr:to>
    <xdr:pic>
      <xdr:nvPicPr>
        <xdr:cNvPr id="11" name="Obraz 2">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5078" y="3400425"/>
          <a:ext cx="1168847" cy="1771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5</xdr:row>
      <xdr:rowOff>123825</xdr:rowOff>
    </xdr:from>
    <xdr:to>
      <xdr:col>3</xdr:col>
      <xdr:colOff>1895475</xdr:colOff>
      <xdr:row>5</xdr:row>
      <xdr:rowOff>1381124</xdr:rowOff>
    </xdr:to>
    <xdr:pic>
      <xdr:nvPicPr>
        <xdr:cNvPr id="12" name="Obraz 9" descr="Obraz znaleziony dla: Komoda obrazy">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05650" y="1781175"/>
          <a:ext cx="1466850"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714374</xdr:colOff>
      <xdr:row>7</xdr:row>
      <xdr:rowOff>73912</xdr:rowOff>
    </xdr:from>
    <xdr:to>
      <xdr:col>3</xdr:col>
      <xdr:colOff>1352549</xdr:colOff>
      <xdr:row>7</xdr:row>
      <xdr:rowOff>1066800</xdr:rowOff>
    </xdr:to>
    <xdr:pic>
      <xdr:nvPicPr>
        <xdr:cNvPr id="13" name="Obraz 1">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91399" y="5407912"/>
          <a:ext cx="638175" cy="992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17</xdr:row>
      <xdr:rowOff>0</xdr:rowOff>
    </xdr:from>
    <xdr:to>
      <xdr:col>3</xdr:col>
      <xdr:colOff>295275</xdr:colOff>
      <xdr:row>17</xdr:row>
      <xdr:rowOff>257175</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600-00000E000000}"/>
            </a:ext>
          </a:extLst>
        </xdr:cNvPr>
        <xdr:cNvSpPr>
          <a:spLocks noChangeAspect="1" noChangeArrowheads="1"/>
        </xdr:cNvSpPr>
      </xdr:nvSpPr>
      <xdr:spPr bwMode="auto">
        <a:xfrm>
          <a:off x="9048750" y="211074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17</xdr:row>
      <xdr:rowOff>0</xdr:rowOff>
    </xdr:from>
    <xdr:to>
      <xdr:col>3</xdr:col>
      <xdr:colOff>295275</xdr:colOff>
      <xdr:row>17</xdr:row>
      <xdr:rowOff>257175</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600-00000F000000}"/>
            </a:ext>
          </a:extLst>
        </xdr:cNvPr>
        <xdr:cNvSpPr>
          <a:spLocks noChangeAspect="1" noChangeArrowheads="1"/>
        </xdr:cNvSpPr>
      </xdr:nvSpPr>
      <xdr:spPr bwMode="auto">
        <a:xfrm>
          <a:off x="9048750" y="211074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304800</xdr:rowOff>
    </xdr:to>
    <xdr:sp macro="" textlink="">
      <xdr:nvSpPr>
        <xdr:cNvPr id="16" name="AutoShape 609" descr="C:\Users\sjo\Desktop\witryna-z-polkami-i-przeszklonymi-drzwiami-na-dokumenty-lub-ekspozycje.webp">
          <a:extLst>
            <a:ext uri="{FF2B5EF4-FFF2-40B4-BE49-F238E27FC236}">
              <a16:creationId xmlns:a16="http://schemas.microsoft.com/office/drawing/2014/main" id="{00000000-0008-0000-0600-000010000000}"/>
            </a:ext>
          </a:extLst>
        </xdr:cNvPr>
        <xdr:cNvSpPr>
          <a:spLocks noChangeAspect="1" noChangeArrowheads="1"/>
        </xdr:cNvSpPr>
      </xdr:nvSpPr>
      <xdr:spPr bwMode="auto">
        <a:xfrm>
          <a:off x="9048750" y="77438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304800</xdr:rowOff>
    </xdr:to>
    <xdr:sp macro="" textlink="">
      <xdr:nvSpPr>
        <xdr:cNvPr id="17" name="AutoShape 611" descr="C:\Users\sjo\Desktop\witryna-z-polkami-i-przeszklonymi-drzwiami-na-dokumenty-lub-ekspozycje.webp">
          <a:extLst>
            <a:ext uri="{FF2B5EF4-FFF2-40B4-BE49-F238E27FC236}">
              <a16:creationId xmlns:a16="http://schemas.microsoft.com/office/drawing/2014/main" id="{00000000-0008-0000-0600-000011000000}"/>
            </a:ext>
          </a:extLst>
        </xdr:cNvPr>
        <xdr:cNvSpPr>
          <a:spLocks noChangeAspect="1" noChangeArrowheads="1"/>
        </xdr:cNvSpPr>
      </xdr:nvSpPr>
      <xdr:spPr bwMode="auto">
        <a:xfrm>
          <a:off x="9048750" y="77438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510361</xdr:colOff>
      <xdr:row>8</xdr:row>
      <xdr:rowOff>123825</xdr:rowOff>
    </xdr:from>
    <xdr:to>
      <xdr:col>3</xdr:col>
      <xdr:colOff>1638300</xdr:colOff>
      <xdr:row>9</xdr:row>
      <xdr:rowOff>724173</xdr:rowOff>
    </xdr:to>
    <xdr:pic>
      <xdr:nvPicPr>
        <xdr:cNvPr id="18" name="Obraz 22" descr="Obraz znaleziony dla: witryna biurowa szklana obrazy">
          <a:extLst>
            <a:ext uri="{FF2B5EF4-FFF2-40B4-BE49-F238E27FC236}">
              <a16:creationId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87386" y="6734175"/>
          <a:ext cx="1127939" cy="152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9</xdr:row>
      <xdr:rowOff>0</xdr:rowOff>
    </xdr:from>
    <xdr:to>
      <xdr:col>3</xdr:col>
      <xdr:colOff>295275</xdr:colOff>
      <xdr:row>9</xdr:row>
      <xdr:rowOff>304800</xdr:rowOff>
    </xdr:to>
    <xdr:sp macro="" textlink="">
      <xdr:nvSpPr>
        <xdr:cNvPr id="19"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600-000013000000}"/>
            </a:ext>
          </a:extLst>
        </xdr:cNvPr>
        <xdr:cNvSpPr>
          <a:spLocks noChangeAspect="1" noChangeArrowheads="1"/>
        </xdr:cNvSpPr>
      </xdr:nvSpPr>
      <xdr:spPr bwMode="auto">
        <a:xfrm>
          <a:off x="9048750" y="940117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885825</xdr:colOff>
      <xdr:row>9</xdr:row>
      <xdr:rowOff>242029</xdr:rowOff>
    </xdr:from>
    <xdr:to>
      <xdr:col>3</xdr:col>
      <xdr:colOff>1524000</xdr:colOff>
      <xdr:row>9</xdr:row>
      <xdr:rowOff>1466850</xdr:rowOff>
    </xdr:to>
    <xdr:pic>
      <xdr:nvPicPr>
        <xdr:cNvPr id="20" name="Obraz 11" descr="Obraz znaleziony dla: wieszak do przedpokoju kuba">
          <a:extLst>
            <a:ext uri="{FF2B5EF4-FFF2-40B4-BE49-F238E27FC236}">
              <a16:creationId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8509729"/>
          <a:ext cx="638175" cy="122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10</xdr:row>
      <xdr:rowOff>180974</xdr:rowOff>
    </xdr:from>
    <xdr:to>
      <xdr:col>3</xdr:col>
      <xdr:colOff>1895475</xdr:colOff>
      <xdr:row>10</xdr:row>
      <xdr:rowOff>1447799</xdr:rowOff>
    </xdr:to>
    <xdr:pic>
      <xdr:nvPicPr>
        <xdr:cNvPr id="21" name="Obraz 4" descr="Obraz znaleziony dla: ławka szkolna cena. Rozmiar: 194 x 160. Źródło: www.sklep.fpnnysa.com.pl">
          <a:extLst>
            <a:ext uri="{FF2B5EF4-FFF2-40B4-BE49-F238E27FC236}">
              <a16:creationId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10106024"/>
          <a:ext cx="12382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11</xdr:row>
      <xdr:rowOff>247650</xdr:rowOff>
    </xdr:from>
    <xdr:to>
      <xdr:col>3</xdr:col>
      <xdr:colOff>1619250</xdr:colOff>
      <xdr:row>11</xdr:row>
      <xdr:rowOff>1371600</xdr:rowOff>
    </xdr:to>
    <xdr:pic>
      <xdr:nvPicPr>
        <xdr:cNvPr id="22" name="Obraz 23" descr="Szafa biurowa otwarta PRIMO, 800x500x1781 mm, biały">
          <a:extLst>
            <a:ext uri="{FF2B5EF4-FFF2-40B4-BE49-F238E27FC236}">
              <a16:creationId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72375" y="11830050"/>
          <a:ext cx="7239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581025</xdr:colOff>
      <xdr:row>15</xdr:row>
      <xdr:rowOff>180975</xdr:rowOff>
    </xdr:from>
    <xdr:ext cx="1238250" cy="1066800"/>
    <xdr:pic>
      <xdr:nvPicPr>
        <xdr:cNvPr id="23" name="Obraz 4" descr="Obraz znaleziony dla: ławka szkolna cena. Rozmiar: 194 x 160. Źródło: www.sklep.fpnnysa.com.pl">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15754350"/>
          <a:ext cx="12382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18</xdr:row>
      <xdr:rowOff>0</xdr:rowOff>
    </xdr:from>
    <xdr:ext cx="295275" cy="304800"/>
    <xdr:sp macro="" textlink="">
      <xdr:nvSpPr>
        <xdr:cNvPr id="24"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600-000018000000}"/>
            </a:ext>
          </a:extLst>
        </xdr:cNvPr>
        <xdr:cNvSpPr>
          <a:spLocks noChangeAspect="1" noChangeArrowheads="1"/>
        </xdr:cNvSpPr>
      </xdr:nvSpPr>
      <xdr:spPr bwMode="auto">
        <a:xfrm>
          <a:off x="6677025" y="19821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485775</xdr:colOff>
      <xdr:row>18</xdr:row>
      <xdr:rowOff>28575</xdr:rowOff>
    </xdr:from>
    <xdr:ext cx="1533525" cy="1619250"/>
    <xdr:pic>
      <xdr:nvPicPr>
        <xdr:cNvPr id="25" name="Obraz 11" descr="Obraz znaleziony dla: wieszak do przedpokoju kuba">
          <a:extLst>
            <a:ext uri="{FF2B5EF4-FFF2-40B4-BE49-F238E27FC236}">
              <a16:creationId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62800" y="19850100"/>
          <a:ext cx="15335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xdr:row>
      <xdr:rowOff>0</xdr:rowOff>
    </xdr:from>
    <xdr:ext cx="295275" cy="257175"/>
    <xdr:sp macro="" textlink="">
      <xdr:nvSpPr>
        <xdr:cNvPr id="26" name="AutoShape 607" descr="C:\Users\sjo\Desktop\witryna-z-polkami-i-przeszklonymi-drzwiami-na-dokumenty-lub-ekspozycje.webp">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xdr:row>
      <xdr:rowOff>0</xdr:rowOff>
    </xdr:from>
    <xdr:ext cx="295275" cy="257175"/>
    <xdr:sp macro="" textlink="">
      <xdr:nvSpPr>
        <xdr:cNvPr id="27" name="AutoShape 609" descr="C:\Users\sjo\Desktop\witryna-z-polkami-i-przeszklonymi-drzwiami-na-dokumenty-lub-ekspozycje.webp">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xdr:row>
      <xdr:rowOff>0</xdr:rowOff>
    </xdr:from>
    <xdr:ext cx="295275" cy="257175"/>
    <xdr:sp macro="" textlink="">
      <xdr:nvSpPr>
        <xdr:cNvPr id="28" name="AutoShape 611" descr="C:\Users\sjo\Desktop\witryna-z-polkami-i-przeszklonymi-drzwiami-na-dokumenty-lub-ekspozycje.webp">
          <a:extLst>
            <a:ext uri="{FF2B5EF4-FFF2-40B4-BE49-F238E27FC236}">
              <a16:creationId xmlns:a16="http://schemas.microsoft.com/office/drawing/2014/main" id="{00000000-0008-0000-0600-00001C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495300</xdr:colOff>
      <xdr:row>16</xdr:row>
      <xdr:rowOff>266700</xdr:rowOff>
    </xdr:from>
    <xdr:ext cx="1485900" cy="1562100"/>
    <xdr:pic>
      <xdr:nvPicPr>
        <xdr:cNvPr id="29" name="Obraz 7" descr="Zobacz obraz źródłowy">
          <a:extLst>
            <a:ext uri="{FF2B5EF4-FFF2-40B4-BE49-F238E27FC236}">
              <a16:creationId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2325" y="17325975"/>
          <a:ext cx="14859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698053</xdr:colOff>
      <xdr:row>6</xdr:row>
      <xdr:rowOff>123825</xdr:rowOff>
    </xdr:from>
    <xdr:ext cx="1168847" cy="1771649"/>
    <xdr:pic>
      <xdr:nvPicPr>
        <xdr:cNvPr id="30" name="Obraz 2">
          <a:extLst>
            <a:ext uri="{FF2B5EF4-FFF2-40B4-BE49-F238E27FC236}">
              <a16:creationId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75078" y="3400425"/>
          <a:ext cx="1168847" cy="1771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428625</xdr:colOff>
      <xdr:row>5</xdr:row>
      <xdr:rowOff>123825</xdr:rowOff>
    </xdr:from>
    <xdr:ext cx="1466850" cy="1257299"/>
    <xdr:pic>
      <xdr:nvPicPr>
        <xdr:cNvPr id="31" name="Obraz 9" descr="Obraz znaleziony dla: Komoda obrazy">
          <a:extLst>
            <a:ext uri="{FF2B5EF4-FFF2-40B4-BE49-F238E27FC236}">
              <a16:creationId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05650" y="1781175"/>
          <a:ext cx="1466850" cy="1257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714374</xdr:colOff>
      <xdr:row>7</xdr:row>
      <xdr:rowOff>73912</xdr:rowOff>
    </xdr:from>
    <xdr:ext cx="638175" cy="992888"/>
    <xdr:pic>
      <xdr:nvPicPr>
        <xdr:cNvPr id="32" name="Obraz 1">
          <a:extLst>
            <a:ext uri="{FF2B5EF4-FFF2-40B4-BE49-F238E27FC236}">
              <a16:creationId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91399" y="5407912"/>
          <a:ext cx="638175" cy="992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17</xdr:row>
      <xdr:rowOff>0</xdr:rowOff>
    </xdr:from>
    <xdr:ext cx="295275" cy="257175"/>
    <xdr:sp macro="" textlink="">
      <xdr:nvSpPr>
        <xdr:cNvPr id="33" name="AutoShape 609" descr="C:\Users\sjo\Desktop\witryna-z-polkami-i-przeszklonymi-drzwiami-na-dokumenty-lub-ekspozycje.webp">
          <a:extLst>
            <a:ext uri="{FF2B5EF4-FFF2-40B4-BE49-F238E27FC236}">
              <a16:creationId xmlns:a16="http://schemas.microsoft.com/office/drawing/2014/main" id="{00000000-0008-0000-0600-000021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17</xdr:row>
      <xdr:rowOff>0</xdr:rowOff>
    </xdr:from>
    <xdr:ext cx="295275" cy="257175"/>
    <xdr:sp macro="" textlink="">
      <xdr:nvSpPr>
        <xdr:cNvPr id="34" name="AutoShape 611" descr="C:\Users\sjo\Desktop\witryna-z-polkami-i-przeszklonymi-drzwiami-na-dokumenty-lub-ekspozycje.webp">
          <a:extLst>
            <a:ext uri="{FF2B5EF4-FFF2-40B4-BE49-F238E27FC236}">
              <a16:creationId xmlns:a16="http://schemas.microsoft.com/office/drawing/2014/main" id="{00000000-0008-0000-0600-000022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295275" cy="304800"/>
    <xdr:sp macro="" textlink="">
      <xdr:nvSpPr>
        <xdr:cNvPr id="35" name="AutoShape 609" descr="C:\Users\sjo\Desktop\witryna-z-polkami-i-przeszklonymi-drzwiami-na-dokumenty-lub-ekspozycje.webp">
          <a:extLst>
            <a:ext uri="{FF2B5EF4-FFF2-40B4-BE49-F238E27FC236}">
              <a16:creationId xmlns:a16="http://schemas.microsoft.com/office/drawing/2014/main" id="{00000000-0008-0000-0600-000023000000}"/>
            </a:ext>
          </a:extLst>
        </xdr:cNvPr>
        <xdr:cNvSpPr>
          <a:spLocks noChangeAspect="1" noChangeArrowheads="1"/>
        </xdr:cNvSpPr>
      </xdr:nvSpPr>
      <xdr:spPr bwMode="auto">
        <a:xfrm>
          <a:off x="6677025" y="6610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0</xdr:colOff>
      <xdr:row>8</xdr:row>
      <xdr:rowOff>0</xdr:rowOff>
    </xdr:from>
    <xdr:ext cx="295275" cy="304800"/>
    <xdr:sp macro="" textlink="">
      <xdr:nvSpPr>
        <xdr:cNvPr id="36" name="AutoShape 611" descr="C:\Users\sjo\Desktop\witryna-z-polkami-i-przeszklonymi-drzwiami-na-dokumenty-lub-ekspozycje.webp">
          <a:extLst>
            <a:ext uri="{FF2B5EF4-FFF2-40B4-BE49-F238E27FC236}">
              <a16:creationId xmlns:a16="http://schemas.microsoft.com/office/drawing/2014/main" id="{00000000-0008-0000-0600-000024000000}"/>
            </a:ext>
          </a:extLst>
        </xdr:cNvPr>
        <xdr:cNvSpPr>
          <a:spLocks noChangeAspect="1" noChangeArrowheads="1"/>
        </xdr:cNvSpPr>
      </xdr:nvSpPr>
      <xdr:spPr bwMode="auto">
        <a:xfrm>
          <a:off x="6677025" y="6610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510361</xdr:colOff>
      <xdr:row>8</xdr:row>
      <xdr:rowOff>123825</xdr:rowOff>
    </xdr:from>
    <xdr:ext cx="1127939" cy="1524273"/>
    <xdr:pic>
      <xdr:nvPicPr>
        <xdr:cNvPr id="37" name="Obraz 22" descr="Obraz znaleziony dla: witryna biurowa szklana obrazy">
          <a:extLst>
            <a:ext uri="{FF2B5EF4-FFF2-40B4-BE49-F238E27FC236}">
              <a16:creationId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87386" y="6734175"/>
          <a:ext cx="1127939" cy="152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xdr:row>
      <xdr:rowOff>0</xdr:rowOff>
    </xdr:from>
    <xdr:ext cx="295275" cy="304800"/>
    <xdr:sp macro="" textlink="">
      <xdr:nvSpPr>
        <xdr:cNvPr id="38"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600-000026000000}"/>
            </a:ext>
          </a:extLst>
        </xdr:cNvPr>
        <xdr:cNvSpPr>
          <a:spLocks noChangeAspect="1" noChangeArrowheads="1"/>
        </xdr:cNvSpPr>
      </xdr:nvSpPr>
      <xdr:spPr bwMode="auto">
        <a:xfrm>
          <a:off x="6677025" y="82677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885825</xdr:colOff>
      <xdr:row>9</xdr:row>
      <xdr:rowOff>242029</xdr:rowOff>
    </xdr:from>
    <xdr:ext cx="638175" cy="1224821"/>
    <xdr:pic>
      <xdr:nvPicPr>
        <xdr:cNvPr id="39" name="Obraz 11" descr="Obraz znaleziony dla: wieszak do przedpokoju kuba">
          <a:extLst>
            <a:ext uri="{FF2B5EF4-FFF2-40B4-BE49-F238E27FC236}">
              <a16:creationId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62850" y="8509729"/>
          <a:ext cx="638175" cy="122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657225</xdr:colOff>
      <xdr:row>10</xdr:row>
      <xdr:rowOff>180974</xdr:rowOff>
    </xdr:from>
    <xdr:ext cx="1238250" cy="1266825"/>
    <xdr:pic>
      <xdr:nvPicPr>
        <xdr:cNvPr id="40" name="Obraz 4" descr="Obraz znaleziony dla: ławka szkolna cena. Rozmiar: 194 x 160. Źródło: www.sklep.fpnnysa.com.pl">
          <a:extLst>
            <a:ext uri="{FF2B5EF4-FFF2-40B4-BE49-F238E27FC236}">
              <a16:creationId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0" y="10106024"/>
          <a:ext cx="12382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895350</xdr:colOff>
      <xdr:row>11</xdr:row>
      <xdr:rowOff>247650</xdr:rowOff>
    </xdr:from>
    <xdr:ext cx="723900" cy="1123950"/>
    <xdr:pic>
      <xdr:nvPicPr>
        <xdr:cNvPr id="41" name="Obraz 23" descr="Szafa biurowa otwarta PRIMO, 800x500x1781 mm, biały">
          <a:extLst>
            <a:ext uri="{FF2B5EF4-FFF2-40B4-BE49-F238E27FC236}">
              <a16:creationId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72375" y="11830050"/>
          <a:ext cx="7239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9</xdr:row>
      <xdr:rowOff>0</xdr:rowOff>
    </xdr:from>
    <xdr:to>
      <xdr:col>3</xdr:col>
      <xdr:colOff>295275</xdr:colOff>
      <xdr:row>10</xdr:row>
      <xdr:rowOff>114300</xdr:rowOff>
    </xdr:to>
    <xdr:sp macro="" textlink="">
      <xdr:nvSpPr>
        <xdr:cNvPr id="3"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6677025" y="19821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295275</xdr:colOff>
      <xdr:row>10</xdr:row>
      <xdr:rowOff>66675</xdr:rowOff>
    </xdr:to>
    <xdr:sp macro="" textlink="">
      <xdr:nvSpPr>
        <xdr:cNvPr id="5" name="AutoShape 607" descr="C:\Users\sjo\Desktop\witryna-z-polkami-i-przeszklonymi-drzwiami-na-dokumenty-lub-ekspozycje.webp">
          <a:extLst>
            <a:ext uri="{FF2B5EF4-FFF2-40B4-BE49-F238E27FC236}">
              <a16:creationId xmlns:a16="http://schemas.microsoft.com/office/drawing/2014/main" id="{00000000-0008-0000-0700-000005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295275</xdr:colOff>
      <xdr:row>10</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700-000006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295275</xdr:colOff>
      <xdr:row>10</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700-000007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295275</xdr:colOff>
      <xdr:row>10</xdr:row>
      <xdr:rowOff>66675</xdr:rowOff>
    </xdr:to>
    <xdr:sp macro="" textlink="">
      <xdr:nvSpPr>
        <xdr:cNvPr id="12" name="AutoShape 609" descr="C:\Users\sjo\Desktop\witryna-z-polkami-i-przeszklonymi-drzwiami-na-dokumenty-lub-ekspozycje.webp">
          <a:extLst>
            <a:ext uri="{FF2B5EF4-FFF2-40B4-BE49-F238E27FC236}">
              <a16:creationId xmlns:a16="http://schemas.microsoft.com/office/drawing/2014/main" id="{00000000-0008-0000-0700-00000C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9</xdr:row>
      <xdr:rowOff>0</xdr:rowOff>
    </xdr:from>
    <xdr:to>
      <xdr:col>3</xdr:col>
      <xdr:colOff>295275</xdr:colOff>
      <xdr:row>10</xdr:row>
      <xdr:rowOff>66675</xdr:rowOff>
    </xdr:to>
    <xdr:sp macro="" textlink="">
      <xdr:nvSpPr>
        <xdr:cNvPr id="13" name="AutoShape 611" descr="C:\Users\sjo\Desktop\witryna-z-polkami-i-przeszklonymi-drzwiami-na-dokumenty-lub-ekspozycje.webp">
          <a:extLst>
            <a:ext uri="{FF2B5EF4-FFF2-40B4-BE49-F238E27FC236}">
              <a16:creationId xmlns:a16="http://schemas.microsoft.com/office/drawing/2014/main" id="{00000000-0008-0000-0700-00000D000000}"/>
            </a:ext>
          </a:extLst>
        </xdr:cNvPr>
        <xdr:cNvSpPr>
          <a:spLocks noChangeAspect="1" noChangeArrowheads="1"/>
        </xdr:cNvSpPr>
      </xdr:nvSpPr>
      <xdr:spPr bwMode="auto">
        <a:xfrm>
          <a:off x="6677025" y="192881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304800</xdr:rowOff>
    </xdr:to>
    <xdr:sp macro="" textlink="">
      <xdr:nvSpPr>
        <xdr:cNvPr id="14" name="AutoShape 609" descr="C:\Users\sjo\Desktop\witryna-z-polkami-i-przeszklonymi-drzwiami-na-dokumenty-lub-ekspozycje.webp">
          <a:extLst>
            <a:ext uri="{FF2B5EF4-FFF2-40B4-BE49-F238E27FC236}">
              <a16:creationId xmlns:a16="http://schemas.microsoft.com/office/drawing/2014/main" id="{00000000-0008-0000-0700-00000E000000}"/>
            </a:ext>
          </a:extLst>
        </xdr:cNvPr>
        <xdr:cNvSpPr>
          <a:spLocks noChangeAspect="1" noChangeArrowheads="1"/>
        </xdr:cNvSpPr>
      </xdr:nvSpPr>
      <xdr:spPr bwMode="auto">
        <a:xfrm>
          <a:off x="6677025" y="6610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304800</xdr:rowOff>
    </xdr:to>
    <xdr:sp macro="" textlink="">
      <xdr:nvSpPr>
        <xdr:cNvPr id="15" name="AutoShape 611" descr="C:\Users\sjo\Desktop\witryna-z-polkami-i-przeszklonymi-drzwiami-na-dokumenty-lub-ekspozycje.webp">
          <a:extLst>
            <a:ext uri="{FF2B5EF4-FFF2-40B4-BE49-F238E27FC236}">
              <a16:creationId xmlns:a16="http://schemas.microsoft.com/office/drawing/2014/main" id="{00000000-0008-0000-0700-00000F000000}"/>
            </a:ext>
          </a:extLst>
        </xdr:cNvPr>
        <xdr:cNvSpPr>
          <a:spLocks noChangeAspect="1" noChangeArrowheads="1"/>
        </xdr:cNvSpPr>
      </xdr:nvSpPr>
      <xdr:spPr bwMode="auto">
        <a:xfrm>
          <a:off x="6677025" y="6610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6</xdr:row>
      <xdr:rowOff>0</xdr:rowOff>
    </xdr:from>
    <xdr:to>
      <xdr:col>3</xdr:col>
      <xdr:colOff>295275</xdr:colOff>
      <xdr:row>6</xdr:row>
      <xdr:rowOff>304800</xdr:rowOff>
    </xdr:to>
    <xdr:sp macro="" textlink="">
      <xdr:nvSpPr>
        <xdr:cNvPr id="17"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700-000011000000}"/>
            </a:ext>
          </a:extLst>
        </xdr:cNvPr>
        <xdr:cNvSpPr>
          <a:spLocks noChangeAspect="1" noChangeArrowheads="1"/>
        </xdr:cNvSpPr>
      </xdr:nvSpPr>
      <xdr:spPr bwMode="auto">
        <a:xfrm>
          <a:off x="6677025" y="82677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23" name="AutoShape 609" descr="C:\Users\sjo\Desktop\witryna-z-polkami-i-przeszklonymi-drzwiami-na-dokumenty-lub-ekspozycje.webp">
          <a:extLst>
            <a:ext uri="{FF2B5EF4-FFF2-40B4-BE49-F238E27FC236}">
              <a16:creationId xmlns:a16="http://schemas.microsoft.com/office/drawing/2014/main" id="{00000000-0008-0000-0700-000017000000}"/>
            </a:ext>
          </a:extLst>
        </xdr:cNvPr>
        <xdr:cNvSpPr>
          <a:spLocks noChangeAspect="1" noChangeArrowheads="1"/>
        </xdr:cNvSpPr>
      </xdr:nvSpPr>
      <xdr:spPr bwMode="auto">
        <a:xfrm>
          <a:off x="9048750" y="27908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5</xdr:row>
      <xdr:rowOff>0</xdr:rowOff>
    </xdr:from>
    <xdr:to>
      <xdr:col>3</xdr:col>
      <xdr:colOff>295275</xdr:colOff>
      <xdr:row>5</xdr:row>
      <xdr:rowOff>304800</xdr:rowOff>
    </xdr:to>
    <xdr:sp macro="" textlink="">
      <xdr:nvSpPr>
        <xdr:cNvPr id="24" name="AutoShape 611" descr="C:\Users\sjo\Desktop\witryna-z-polkami-i-przeszklonymi-drzwiami-na-dokumenty-lub-ekspozycje.webp">
          <a:extLst>
            <a:ext uri="{FF2B5EF4-FFF2-40B4-BE49-F238E27FC236}">
              <a16:creationId xmlns:a16="http://schemas.microsoft.com/office/drawing/2014/main" id="{00000000-0008-0000-0700-000018000000}"/>
            </a:ext>
          </a:extLst>
        </xdr:cNvPr>
        <xdr:cNvSpPr>
          <a:spLocks noChangeAspect="1" noChangeArrowheads="1"/>
        </xdr:cNvSpPr>
      </xdr:nvSpPr>
      <xdr:spPr bwMode="auto">
        <a:xfrm>
          <a:off x="9048750" y="27908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523875</xdr:colOff>
      <xdr:row>5</xdr:row>
      <xdr:rowOff>47625</xdr:rowOff>
    </xdr:from>
    <xdr:to>
      <xdr:col>3</xdr:col>
      <xdr:colOff>1914525</xdr:colOff>
      <xdr:row>5</xdr:row>
      <xdr:rowOff>1466850</xdr:rowOff>
    </xdr:to>
    <xdr:pic>
      <xdr:nvPicPr>
        <xdr:cNvPr id="26" name="Obraz 2" descr="Obraz znaleziony dla: krzesła granatowe">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0900" y="1704975"/>
          <a:ext cx="139065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295275</xdr:colOff>
      <xdr:row>8</xdr:row>
      <xdr:rowOff>304800</xdr:rowOff>
    </xdr:to>
    <xdr:sp macro="" textlink="">
      <xdr:nvSpPr>
        <xdr:cNvPr id="27" name="AutoShape 607" descr="C:\Users\sjo\Desktop\witryna-z-polkami-i-przeszklonymi-drzwiami-na-dokumenty-lub-ekspozycje.webp">
          <a:extLst>
            <a:ext uri="{FF2B5EF4-FFF2-40B4-BE49-F238E27FC236}">
              <a16:creationId xmlns:a16="http://schemas.microsoft.com/office/drawing/2014/main" id="{00000000-0008-0000-0700-00001B000000}"/>
            </a:ext>
          </a:extLst>
        </xdr:cNvPr>
        <xdr:cNvSpPr>
          <a:spLocks noChangeAspect="1" noChangeArrowheads="1"/>
        </xdr:cNvSpPr>
      </xdr:nvSpPr>
      <xdr:spPr bwMode="auto">
        <a:xfrm>
          <a:off x="9048750" y="7248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304800</xdr:rowOff>
    </xdr:to>
    <xdr:sp macro="" textlink="">
      <xdr:nvSpPr>
        <xdr:cNvPr id="28" name="AutoShape 609" descr="C:\Users\sjo\Desktop\witryna-z-polkami-i-przeszklonymi-drzwiami-na-dokumenty-lub-ekspozycje.webp">
          <a:extLst>
            <a:ext uri="{FF2B5EF4-FFF2-40B4-BE49-F238E27FC236}">
              <a16:creationId xmlns:a16="http://schemas.microsoft.com/office/drawing/2014/main" id="{00000000-0008-0000-0700-00001C000000}"/>
            </a:ext>
          </a:extLst>
        </xdr:cNvPr>
        <xdr:cNvSpPr>
          <a:spLocks noChangeAspect="1" noChangeArrowheads="1"/>
        </xdr:cNvSpPr>
      </xdr:nvSpPr>
      <xdr:spPr bwMode="auto">
        <a:xfrm>
          <a:off x="9048750" y="7248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304800</xdr:rowOff>
    </xdr:to>
    <xdr:sp macro="" textlink="">
      <xdr:nvSpPr>
        <xdr:cNvPr id="29" name="AutoShape 611" descr="C:\Users\sjo\Desktop\witryna-z-polkami-i-przeszklonymi-drzwiami-na-dokumenty-lub-ekspozycje.webp">
          <a:extLst>
            <a:ext uri="{FF2B5EF4-FFF2-40B4-BE49-F238E27FC236}">
              <a16:creationId xmlns:a16="http://schemas.microsoft.com/office/drawing/2014/main" id="{00000000-0008-0000-0700-00001D000000}"/>
            </a:ext>
          </a:extLst>
        </xdr:cNvPr>
        <xdr:cNvSpPr>
          <a:spLocks noChangeAspect="1" noChangeArrowheads="1"/>
        </xdr:cNvSpPr>
      </xdr:nvSpPr>
      <xdr:spPr bwMode="auto">
        <a:xfrm>
          <a:off x="9048750" y="7248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647700</xdr:colOff>
      <xdr:row>8</xdr:row>
      <xdr:rowOff>38100</xdr:rowOff>
    </xdr:from>
    <xdr:to>
      <xdr:col>3</xdr:col>
      <xdr:colOff>1838325</xdr:colOff>
      <xdr:row>8</xdr:row>
      <xdr:rowOff>1790700</xdr:rowOff>
    </xdr:to>
    <xdr:pic>
      <xdr:nvPicPr>
        <xdr:cNvPr id="30" name="Obraz 20" descr="Obraz znaleziony dla: Fotel biurowy z zagłówkiem  Obrazy">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391" r="18362"/>
        <a:stretch>
          <a:fillRect/>
        </a:stretch>
      </xdr:blipFill>
      <xdr:spPr bwMode="auto">
        <a:xfrm>
          <a:off x="7324725" y="5219700"/>
          <a:ext cx="11906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8</xdr:row>
      <xdr:rowOff>0</xdr:rowOff>
    </xdr:from>
    <xdr:to>
      <xdr:col>3</xdr:col>
      <xdr:colOff>295275</xdr:colOff>
      <xdr:row>8</xdr:row>
      <xdr:rowOff>304800</xdr:rowOff>
    </xdr:to>
    <xdr:sp macro="" textlink="">
      <xdr:nvSpPr>
        <xdr:cNvPr id="31" name="AutoShape 609" descr="C:\Users\sjo\Desktop\witryna-z-polkami-i-przeszklonymi-drzwiami-na-dokumenty-lub-ekspozycje.webp">
          <a:extLst>
            <a:ext uri="{FF2B5EF4-FFF2-40B4-BE49-F238E27FC236}">
              <a16:creationId xmlns:a16="http://schemas.microsoft.com/office/drawing/2014/main" id="{00000000-0008-0000-0700-00001F000000}"/>
            </a:ext>
          </a:extLst>
        </xdr:cNvPr>
        <xdr:cNvSpPr>
          <a:spLocks noChangeAspect="1" noChangeArrowheads="1"/>
        </xdr:cNvSpPr>
      </xdr:nvSpPr>
      <xdr:spPr bwMode="auto">
        <a:xfrm>
          <a:off x="9048750" y="7248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8</xdr:row>
      <xdr:rowOff>0</xdr:rowOff>
    </xdr:from>
    <xdr:to>
      <xdr:col>3</xdr:col>
      <xdr:colOff>295275</xdr:colOff>
      <xdr:row>8</xdr:row>
      <xdr:rowOff>304800</xdr:rowOff>
    </xdr:to>
    <xdr:sp macro="" textlink="">
      <xdr:nvSpPr>
        <xdr:cNvPr id="32" name="AutoShape 611" descr="C:\Users\sjo\Desktop\witryna-z-polkami-i-przeszklonymi-drzwiami-na-dokumenty-lub-ekspozycje.webp">
          <a:extLst>
            <a:ext uri="{FF2B5EF4-FFF2-40B4-BE49-F238E27FC236}">
              <a16:creationId xmlns:a16="http://schemas.microsoft.com/office/drawing/2014/main" id="{00000000-0008-0000-0700-000020000000}"/>
            </a:ext>
          </a:extLst>
        </xdr:cNvPr>
        <xdr:cNvSpPr>
          <a:spLocks noChangeAspect="1" noChangeArrowheads="1"/>
        </xdr:cNvSpPr>
      </xdr:nvSpPr>
      <xdr:spPr bwMode="auto">
        <a:xfrm>
          <a:off x="9048750" y="72485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581025</xdr:colOff>
      <xdr:row>7</xdr:row>
      <xdr:rowOff>9524</xdr:rowOff>
    </xdr:from>
    <xdr:to>
      <xdr:col>3</xdr:col>
      <xdr:colOff>1781175</xdr:colOff>
      <xdr:row>7</xdr:row>
      <xdr:rowOff>1419225</xdr:rowOff>
    </xdr:to>
    <xdr:pic>
      <xdr:nvPicPr>
        <xdr:cNvPr id="33" name="Obraz 2" descr="Obraz znaleziony dla: krzesła granatowe">
          <a:extLst>
            <a:ext uri="{FF2B5EF4-FFF2-40B4-BE49-F238E27FC236}">
              <a16:creationId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58050" y="3752849"/>
          <a:ext cx="1200150" cy="1409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27</xdr:row>
      <xdr:rowOff>0</xdr:rowOff>
    </xdr:from>
    <xdr:to>
      <xdr:col>3</xdr:col>
      <xdr:colOff>295275</xdr:colOff>
      <xdr:row>28</xdr:row>
      <xdr:rowOff>114300</xdr:rowOff>
    </xdr:to>
    <xdr:sp macro="" textlink="">
      <xdr:nvSpPr>
        <xdr:cNvPr id="2"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677025" y="7058025"/>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66675</xdr:rowOff>
    </xdr:to>
    <xdr:sp macro="" textlink="">
      <xdr:nvSpPr>
        <xdr:cNvPr id="3" name="AutoShape 607" descr="C:\Users\sjo\Desktop\witryna-z-polkami-i-przeszklonymi-drzwiami-na-dokumenty-lub-ekspozycje.webp">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677025" y="7058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66675</xdr:rowOff>
    </xdr:to>
    <xdr:sp macro="" textlink="">
      <xdr:nvSpPr>
        <xdr:cNvPr id="4" name="AutoShape 609" descr="C:\Users\sjo\Desktop\witryna-z-polkami-i-przeszklonymi-drzwiami-na-dokumenty-lub-ekspozycje.webp">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677025" y="7058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66675</xdr:rowOff>
    </xdr:to>
    <xdr:sp macro="" textlink="">
      <xdr:nvSpPr>
        <xdr:cNvPr id="5" name="AutoShape 611" descr="C:\Users\sjo\Desktop\witryna-z-polkami-i-przeszklonymi-drzwiami-na-dokumenty-lub-ekspozycje.webp">
          <a:extLst>
            <a:ext uri="{FF2B5EF4-FFF2-40B4-BE49-F238E27FC236}">
              <a16:creationId xmlns:a16="http://schemas.microsoft.com/office/drawing/2014/main" id="{00000000-0008-0000-0800-000005000000}"/>
            </a:ext>
          </a:extLst>
        </xdr:cNvPr>
        <xdr:cNvSpPr>
          <a:spLocks noChangeAspect="1" noChangeArrowheads="1"/>
        </xdr:cNvSpPr>
      </xdr:nvSpPr>
      <xdr:spPr bwMode="auto">
        <a:xfrm>
          <a:off x="6677025" y="7058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66675</xdr:rowOff>
    </xdr:to>
    <xdr:sp macro="" textlink="">
      <xdr:nvSpPr>
        <xdr:cNvPr id="6" name="AutoShape 609" descr="C:\Users\sjo\Desktop\witryna-z-polkami-i-przeszklonymi-drzwiami-na-dokumenty-lub-ekspozycje.webp">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677025" y="7058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66675</xdr:rowOff>
    </xdr:to>
    <xdr:sp macro="" textlink="">
      <xdr:nvSpPr>
        <xdr:cNvPr id="7" name="AutoShape 611" descr="C:\Users\sjo\Desktop\witryna-z-polkami-i-przeszklonymi-drzwiami-na-dokumenty-lub-ekspozycje.webp">
          <a:extLst>
            <a:ext uri="{FF2B5EF4-FFF2-40B4-BE49-F238E27FC236}">
              <a16:creationId xmlns:a16="http://schemas.microsoft.com/office/drawing/2014/main" id="{00000000-0008-0000-0800-000007000000}"/>
            </a:ext>
          </a:extLst>
        </xdr:cNvPr>
        <xdr:cNvSpPr>
          <a:spLocks noChangeAspect="1" noChangeArrowheads="1"/>
        </xdr:cNvSpPr>
      </xdr:nvSpPr>
      <xdr:spPr bwMode="auto">
        <a:xfrm>
          <a:off x="6677025" y="7058025"/>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8" name="AutoShape 609" descr="C:\Users\sjo\Desktop\witryna-z-polkami-i-przeszklonymi-drzwiami-na-dokumenty-lub-ekspozycje.webp">
          <a:extLst>
            <a:ext uri="{FF2B5EF4-FFF2-40B4-BE49-F238E27FC236}">
              <a16:creationId xmlns:a16="http://schemas.microsoft.com/office/drawing/2014/main" id="{00000000-0008-0000-0800-000008000000}"/>
            </a:ext>
          </a:extLst>
        </xdr:cNvPr>
        <xdr:cNvSpPr>
          <a:spLocks noChangeAspect="1" noChangeArrowheads="1"/>
        </xdr:cNvSpPr>
      </xdr:nvSpPr>
      <xdr:spPr bwMode="auto">
        <a:xfrm>
          <a:off x="6677025" y="33147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9" name="AutoShape 611" descr="C:\Users\sjo\Desktop\witryna-z-polkami-i-przeszklonymi-drzwiami-na-dokumenty-lub-ekspozycje.webp">
          <a:extLst>
            <a:ext uri="{FF2B5EF4-FFF2-40B4-BE49-F238E27FC236}">
              <a16:creationId xmlns:a16="http://schemas.microsoft.com/office/drawing/2014/main" id="{00000000-0008-0000-0800-000009000000}"/>
            </a:ext>
          </a:extLst>
        </xdr:cNvPr>
        <xdr:cNvSpPr>
          <a:spLocks noChangeAspect="1" noChangeArrowheads="1"/>
        </xdr:cNvSpPr>
      </xdr:nvSpPr>
      <xdr:spPr bwMode="auto">
        <a:xfrm>
          <a:off x="6677025" y="33147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0" name="AutoShape 451" descr="data:image/jpeg;base64,/9j/4AAQSkZJRgABAQEAYABgAAD/2wBDAAoHBwkHBgoJCAkLCwoMDxkQDw4ODx4WFxIZJCAmJSMgIyIoLTkwKCo2KyIjMkQyNjs9QEBAJjBGS0U+Sjk/QD3/2wBDAQsLCw8NDx0QEB09KSMpPT09PT09PT09PT09PT09PT09PT09PT09PT09PT09PT09PT09PT09PT09PT09PT09PT3/wAARCABQAF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0s+IQM/6K/wD32KT/AISIf8+j/wDfYrnTqEf95M/7wpDfx8fMg/4GK5faTOn2cTov+EjH/Po//fY/wo/4SMf8+r/99iubN/H2aMf8DFN+3R9fMi/76FL2kw9nE6b/AISQf8+j/wDfY/wpR4jHe1Yf8DH+Fcx/aMX/AD0i/FhSf2hGf+WkX/fQo9pMPZxOn/4SRe1q3/fYpP8AhJVzj7Mf+/g/wrl/tyHnzIcfUUhvo/78Z/4EKPaTD2cTqD4nQf8ALq34OP8ACnf8JKmM/Zm/77H+FcqL5OzR/wDfQpft0ZGNyf8AfVP2kw9nEyPsa+351GbdQeFXFajW+Rk1F5e3dnawx3GcVmo3djRuxRFqp5JBpBaKDxt/EVcj3mXZlSPepzHztGPwFKw7mZ9j9l/KhbVf9mr7xBBnKnHYildhnKhBuPQDpT5dLivrYoG2Az90/hSeQMcAfhWpsyPmI59qYygZyefpTsFzOW2JPC5x6CpPsZA+61XT8sQwFBx2HWpUQFd2TQ1Z2EncvEKQPl61n6jIlpbGRxhM4yfxq67FBxt/KqNzcq5NuxRnI3BT3x7U47oUtiSxCy/vdowwGKslVVgdpNUbe6VrZSrqdvyEKehFTeYcHnB+lTsUM1ArDavKwwigFiegFRWYF3FHKgzHjg9jTNSuwls8Dsu6UYRSOv8AnFLpt6slrhWQPGcOgGCp+lVZ8pN9S/sOB8oqvdhkgd8Y2gk/SrAkcjOCM1XurkQwt5mAG+UZ9T0pIbKttMLyNTFgpnqK0VX5eCMVVs51QmFwglA3EDA4+lXEmRlBEfH0py3COxY8hT7VH9lh3BmA/GoVuy0rKEOV96eZXPAGPU7qjYe4G2gznYgIpwRfRaYTKcnI/wC+qiDkyBGzn2b/AOvQBYaNGOSFPsVqN4YiR8nTpgYpNhJP3v8AvqlAZWOTkfhRcCVAFHU89qe0atwVJ+oFVxcFbhY8kEjPbFWRICCN/P0NPYCN4kJ5j49MClAC4G39KczM2DuNQyXHlyJGSSWBPHahagUI7e+E4Zrb5CMHDj5fT61oLAxGSOQeM1t/2De/3of++j/hSf2De/3of++j/hVyjJ9CFKK6mHJC6gsqZIH0zVNVuwVl8nL5wV3cY+vr7V1H9g3uesH/AH2f8KQ6BenOTB7fMf8AChRkugOUX1MeEluxH1p0sbFTt69ua1f+EevOxi/77P8AhS/8I/edzD/30f8ACjkl2Hzx7nNGG9kl87yFDr91d/GM9z64q9Csjn5lI9c4rXOgX2eDDj/fP+FINBvx3g/77P8AhTcZPoTzR7mcYHwSpwRWXPDfS3e8wqUjQhMMPmPv6V039g3/APeh/wC+z/hSjQb7HJh/77P+FCjJdBuUX1P/2Q==">
          <a:extLst>
            <a:ext uri="{FF2B5EF4-FFF2-40B4-BE49-F238E27FC236}">
              <a16:creationId xmlns:a16="http://schemas.microsoft.com/office/drawing/2014/main" id="{00000000-0008-0000-0800-00000A000000}"/>
            </a:ext>
          </a:extLst>
        </xdr:cNvPr>
        <xdr:cNvSpPr>
          <a:spLocks noChangeAspect="1" noChangeArrowheads="1"/>
        </xdr:cNvSpPr>
      </xdr:nvSpPr>
      <xdr:spPr bwMode="auto">
        <a:xfrm>
          <a:off x="6677025" y="33147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1" name="AutoShape 609" descr="C:\Users\sjo\Desktop\witryna-z-polkami-i-przeszklonymi-drzwiami-na-dokumenty-lub-ekspozycje.webp">
          <a:extLst>
            <a:ext uri="{FF2B5EF4-FFF2-40B4-BE49-F238E27FC236}">
              <a16:creationId xmlns:a16="http://schemas.microsoft.com/office/drawing/2014/main" id="{00000000-0008-0000-0800-00000B000000}"/>
            </a:ext>
          </a:extLst>
        </xdr:cNvPr>
        <xdr:cNvSpPr>
          <a:spLocks noChangeAspect="1" noChangeArrowheads="1"/>
        </xdr:cNvSpPr>
      </xdr:nvSpPr>
      <xdr:spPr bwMode="auto">
        <a:xfrm>
          <a:off x="6677025" y="1657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2" name="AutoShape 611" descr="C:\Users\sjo\Desktop\witryna-z-polkami-i-przeszklonymi-drzwiami-na-dokumenty-lub-ekspozycje.webp">
          <a:extLst>
            <a:ext uri="{FF2B5EF4-FFF2-40B4-BE49-F238E27FC236}">
              <a16:creationId xmlns:a16="http://schemas.microsoft.com/office/drawing/2014/main" id="{00000000-0008-0000-0800-00000C000000}"/>
            </a:ext>
          </a:extLst>
        </xdr:cNvPr>
        <xdr:cNvSpPr>
          <a:spLocks noChangeAspect="1" noChangeArrowheads="1"/>
        </xdr:cNvSpPr>
      </xdr:nvSpPr>
      <xdr:spPr bwMode="auto">
        <a:xfrm>
          <a:off x="6677025" y="165735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4" name="AutoShape 607" descr="C:\Users\sjo\Desktop\witryna-z-polkami-i-przeszklonymi-drzwiami-na-dokumenty-lub-ekspozycje.webp">
          <a:extLst>
            <a:ext uri="{FF2B5EF4-FFF2-40B4-BE49-F238E27FC236}">
              <a16:creationId xmlns:a16="http://schemas.microsoft.com/office/drawing/2014/main" id="{00000000-0008-0000-0800-00000E000000}"/>
            </a:ext>
          </a:extLst>
        </xdr:cNvPr>
        <xdr:cNvSpPr>
          <a:spLocks noChangeAspect="1" noChangeArrowheads="1"/>
        </xdr:cNvSpPr>
      </xdr:nvSpPr>
      <xdr:spPr bwMode="auto">
        <a:xfrm>
          <a:off x="6677025" y="51816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5" name="AutoShape 609" descr="C:\Users\sjo\Desktop\witryna-z-polkami-i-przeszklonymi-drzwiami-na-dokumenty-lub-ekspozycje.webp">
          <a:extLst>
            <a:ext uri="{FF2B5EF4-FFF2-40B4-BE49-F238E27FC236}">
              <a16:creationId xmlns:a16="http://schemas.microsoft.com/office/drawing/2014/main" id="{00000000-0008-0000-0800-00000F000000}"/>
            </a:ext>
          </a:extLst>
        </xdr:cNvPr>
        <xdr:cNvSpPr>
          <a:spLocks noChangeAspect="1" noChangeArrowheads="1"/>
        </xdr:cNvSpPr>
      </xdr:nvSpPr>
      <xdr:spPr bwMode="auto">
        <a:xfrm>
          <a:off x="6677025" y="51816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6" name="AutoShape 611" descr="C:\Users\sjo\Desktop\witryna-z-polkami-i-przeszklonymi-drzwiami-na-dokumenty-lub-ekspozycje.webp">
          <a:extLst>
            <a:ext uri="{FF2B5EF4-FFF2-40B4-BE49-F238E27FC236}">
              <a16:creationId xmlns:a16="http://schemas.microsoft.com/office/drawing/2014/main" id="{00000000-0008-0000-0800-000010000000}"/>
            </a:ext>
          </a:extLst>
        </xdr:cNvPr>
        <xdr:cNvSpPr>
          <a:spLocks noChangeAspect="1" noChangeArrowheads="1"/>
        </xdr:cNvSpPr>
      </xdr:nvSpPr>
      <xdr:spPr bwMode="auto">
        <a:xfrm>
          <a:off x="6677025" y="51816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8" name="AutoShape 609" descr="C:\Users\sjo\Desktop\witryna-z-polkami-i-przeszklonymi-drzwiami-na-dokumenty-lub-ekspozycje.webp">
          <a:extLst>
            <a:ext uri="{FF2B5EF4-FFF2-40B4-BE49-F238E27FC236}">
              <a16:creationId xmlns:a16="http://schemas.microsoft.com/office/drawing/2014/main" id="{00000000-0008-0000-0800-000012000000}"/>
            </a:ext>
          </a:extLst>
        </xdr:cNvPr>
        <xdr:cNvSpPr>
          <a:spLocks noChangeAspect="1" noChangeArrowheads="1"/>
        </xdr:cNvSpPr>
      </xdr:nvSpPr>
      <xdr:spPr bwMode="auto">
        <a:xfrm>
          <a:off x="6677025" y="51816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27</xdr:row>
      <xdr:rowOff>0</xdr:rowOff>
    </xdr:from>
    <xdr:to>
      <xdr:col>3</xdr:col>
      <xdr:colOff>295275</xdr:colOff>
      <xdr:row>28</xdr:row>
      <xdr:rowOff>114300</xdr:rowOff>
    </xdr:to>
    <xdr:sp macro="" textlink="">
      <xdr:nvSpPr>
        <xdr:cNvPr id="19" name="AutoShape 611" descr="C:\Users\sjo\Desktop\witryna-z-polkami-i-przeszklonymi-drzwiami-na-dokumenty-lub-ekspozycje.webp">
          <a:extLst>
            <a:ext uri="{FF2B5EF4-FFF2-40B4-BE49-F238E27FC236}">
              <a16:creationId xmlns:a16="http://schemas.microsoft.com/office/drawing/2014/main" id="{00000000-0008-0000-0800-000013000000}"/>
            </a:ext>
          </a:extLst>
        </xdr:cNvPr>
        <xdr:cNvSpPr>
          <a:spLocks noChangeAspect="1" noChangeArrowheads="1"/>
        </xdr:cNvSpPr>
      </xdr:nvSpPr>
      <xdr:spPr bwMode="auto">
        <a:xfrm>
          <a:off x="6677025" y="5181600"/>
          <a:ext cx="29527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276225</xdr:colOff>
      <xdr:row>7</xdr:row>
      <xdr:rowOff>276224</xdr:rowOff>
    </xdr:from>
    <xdr:to>
      <xdr:col>3</xdr:col>
      <xdr:colOff>2095500</xdr:colOff>
      <xdr:row>7</xdr:row>
      <xdr:rowOff>1219199</xdr:rowOff>
    </xdr:to>
    <xdr:pic>
      <xdr:nvPicPr>
        <xdr:cNvPr id="21" name="Picture 14">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0" y="3648074"/>
          <a:ext cx="18192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723900</xdr:colOff>
          <xdr:row>13</xdr:row>
          <xdr:rowOff>1400175</xdr:rowOff>
        </xdr:from>
        <xdr:to>
          <xdr:col>7</xdr:col>
          <xdr:colOff>209550</xdr:colOff>
          <xdr:row>27</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64.emf"/><Relationship Id="rId4" Type="http://schemas.openxmlformats.org/officeDocument/2006/relationships/package" Target="../embeddings/Microsoft_Visio_Drawing11.vsd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54"/>
  <sheetViews>
    <sheetView zoomScale="90" zoomScaleNormal="90" workbookViewId="0">
      <selection sqref="A1:I57"/>
    </sheetView>
  </sheetViews>
  <sheetFormatPr defaultColWidth="9.140625" defaultRowHeight="15.75"/>
  <cols>
    <col min="1" max="1" width="6.42578125" style="125" bestFit="1" customWidth="1"/>
    <col min="2" max="2" width="17.28515625" style="126" customWidth="1"/>
    <col min="3" max="3" width="71.42578125" style="125" customWidth="1"/>
    <col min="4" max="4" width="35.140625" style="125" customWidth="1"/>
    <col min="5" max="5" width="17.85546875" style="126" customWidth="1"/>
    <col min="6" max="6" width="17.7109375" style="126" customWidth="1"/>
    <col min="7" max="7" width="17.7109375" style="155" customWidth="1"/>
    <col min="8" max="8" width="9.140625" style="126"/>
    <col min="9" max="9" width="11.140625" style="161" customWidth="1"/>
    <col min="10" max="16384" width="9.140625" style="125"/>
  </cols>
  <sheetData>
    <row r="1" spans="1:10" s="103" customFormat="1" ht="19.5" customHeight="1">
      <c r="A1" s="252" t="s">
        <v>208</v>
      </c>
      <c r="B1" s="252"/>
      <c r="C1" s="252"/>
      <c r="D1" s="252"/>
      <c r="E1" s="252"/>
      <c r="F1" s="252"/>
      <c r="G1" s="252"/>
      <c r="H1" s="252"/>
      <c r="I1" s="252"/>
    </row>
    <row r="2" spans="1:10" s="103" customFormat="1">
      <c r="B2" s="104"/>
      <c r="E2" s="104"/>
      <c r="F2" s="104"/>
      <c r="G2" s="147"/>
      <c r="H2" s="104"/>
      <c r="I2" s="156"/>
    </row>
    <row r="3" spans="1:10" s="107" customFormat="1" ht="58.5" customHeight="1">
      <c r="A3" s="105" t="s">
        <v>0</v>
      </c>
      <c r="B3" s="105" t="s">
        <v>6</v>
      </c>
      <c r="C3" s="105" t="s">
        <v>7</v>
      </c>
      <c r="D3" s="105" t="s">
        <v>8</v>
      </c>
      <c r="E3" s="105" t="s">
        <v>1</v>
      </c>
      <c r="F3" s="105" t="s">
        <v>2</v>
      </c>
      <c r="G3" s="148" t="s">
        <v>3</v>
      </c>
      <c r="H3" s="106" t="s">
        <v>4</v>
      </c>
      <c r="I3" s="157" t="s">
        <v>5</v>
      </c>
    </row>
    <row r="4" spans="1:10" s="107" customFormat="1">
      <c r="A4" s="108">
        <v>1</v>
      </c>
      <c r="B4" s="108">
        <v>2</v>
      </c>
      <c r="C4" s="108">
        <v>3</v>
      </c>
      <c r="D4" s="108">
        <v>4</v>
      </c>
      <c r="E4" s="108">
        <v>5</v>
      </c>
      <c r="F4" s="108">
        <v>6</v>
      </c>
      <c r="G4" s="149">
        <v>7</v>
      </c>
      <c r="H4" s="109">
        <v>8</v>
      </c>
      <c r="I4" s="158">
        <v>9</v>
      </c>
    </row>
    <row r="5" spans="1:10" s="110" customFormat="1" ht="16.5" customHeight="1">
      <c r="A5" s="251" t="s">
        <v>16</v>
      </c>
      <c r="B5" s="251"/>
      <c r="C5" s="251"/>
      <c r="D5" s="251"/>
      <c r="E5" s="251"/>
      <c r="F5" s="251"/>
      <c r="G5" s="251"/>
      <c r="H5" s="251"/>
      <c r="I5" s="251"/>
    </row>
    <row r="6" spans="1:10" s="110" customFormat="1">
      <c r="A6" s="251" t="s">
        <v>52</v>
      </c>
      <c r="B6" s="251"/>
      <c r="C6" s="251"/>
      <c r="D6" s="251"/>
      <c r="E6" s="251"/>
      <c r="F6" s="251"/>
      <c r="G6" s="251"/>
      <c r="H6" s="251"/>
      <c r="I6" s="251"/>
    </row>
    <row r="7" spans="1:10" s="110" customFormat="1" ht="16.5" customHeight="1">
      <c r="A7" s="251" t="s">
        <v>46</v>
      </c>
      <c r="B7" s="251"/>
      <c r="C7" s="251"/>
      <c r="D7" s="251"/>
      <c r="E7" s="251"/>
      <c r="F7" s="251"/>
      <c r="G7" s="251"/>
      <c r="H7" s="251"/>
      <c r="I7" s="251"/>
    </row>
    <row r="8" spans="1:10" s="116" customFormat="1" ht="155.25" customHeight="1">
      <c r="A8" s="111">
        <v>1</v>
      </c>
      <c r="B8" s="105" t="s">
        <v>51</v>
      </c>
      <c r="C8" s="112" t="s">
        <v>257</v>
      </c>
      <c r="D8" s="113"/>
      <c r="E8" s="114">
        <v>1</v>
      </c>
      <c r="F8" s="115">
        <v>0</v>
      </c>
      <c r="G8" s="150">
        <f>E8*F8</f>
        <v>0</v>
      </c>
      <c r="H8" s="115">
        <f>F8*1.23</f>
        <v>0</v>
      </c>
      <c r="I8" s="159">
        <f>G8*1.23</f>
        <v>0</v>
      </c>
    </row>
    <row r="9" spans="1:10" s="110" customFormat="1" ht="16.5" customHeight="1">
      <c r="A9" s="251" t="s">
        <v>16</v>
      </c>
      <c r="B9" s="251"/>
      <c r="C9" s="251"/>
      <c r="D9" s="251"/>
      <c r="E9" s="251"/>
      <c r="F9" s="251"/>
      <c r="G9" s="251"/>
      <c r="H9" s="251"/>
      <c r="I9" s="251"/>
    </row>
    <row r="10" spans="1:10" s="110" customFormat="1">
      <c r="A10" s="251" t="s">
        <v>52</v>
      </c>
      <c r="B10" s="251"/>
      <c r="C10" s="251"/>
      <c r="D10" s="251"/>
      <c r="E10" s="251"/>
      <c r="F10" s="251"/>
      <c r="G10" s="251"/>
      <c r="H10" s="251"/>
      <c r="I10" s="251"/>
    </row>
    <row r="11" spans="1:10" s="110" customFormat="1" ht="16.5" customHeight="1">
      <c r="A11" s="251" t="s">
        <v>53</v>
      </c>
      <c r="B11" s="251"/>
      <c r="C11" s="251"/>
      <c r="D11" s="251"/>
      <c r="E11" s="251"/>
      <c r="F11" s="251"/>
      <c r="G11" s="251"/>
      <c r="H11" s="251"/>
      <c r="I11" s="251"/>
    </row>
    <row r="12" spans="1:10" s="110" customFormat="1" ht="126.75" customHeight="1">
      <c r="A12" s="111" t="s">
        <v>76</v>
      </c>
      <c r="B12" s="111" t="s">
        <v>55</v>
      </c>
      <c r="C12" s="112" t="s">
        <v>56</v>
      </c>
      <c r="D12" s="117"/>
      <c r="E12" s="111">
        <v>1</v>
      </c>
      <c r="F12" s="111">
        <v>0</v>
      </c>
      <c r="G12" s="151">
        <v>0</v>
      </c>
      <c r="H12" s="115">
        <f>F12*1.23</f>
        <v>0</v>
      </c>
      <c r="I12" s="159">
        <f>G12*1.23</f>
        <v>0</v>
      </c>
    </row>
    <row r="13" spans="1:10" s="110" customFormat="1" ht="16.5" customHeight="1">
      <c r="A13" s="251" t="s">
        <v>16</v>
      </c>
      <c r="B13" s="251"/>
      <c r="C13" s="251"/>
      <c r="D13" s="251"/>
      <c r="E13" s="251"/>
      <c r="F13" s="251"/>
      <c r="G13" s="251"/>
      <c r="H13" s="251"/>
      <c r="I13" s="251"/>
    </row>
    <row r="14" spans="1:10" s="110" customFormat="1">
      <c r="A14" s="251" t="s">
        <v>52</v>
      </c>
      <c r="B14" s="251"/>
      <c r="C14" s="251"/>
      <c r="D14" s="251"/>
      <c r="E14" s="251"/>
      <c r="F14" s="251"/>
      <c r="G14" s="251"/>
      <c r="H14" s="251"/>
      <c r="I14" s="251"/>
    </row>
    <row r="15" spans="1:10" s="110" customFormat="1" ht="16.5" customHeight="1">
      <c r="A15" s="251" t="s">
        <v>106</v>
      </c>
      <c r="B15" s="251"/>
      <c r="C15" s="251"/>
      <c r="D15" s="251"/>
      <c r="E15" s="251"/>
      <c r="F15" s="251"/>
      <c r="G15" s="251"/>
      <c r="H15" s="251"/>
      <c r="I15" s="251"/>
    </row>
    <row r="16" spans="1:10" s="110" customFormat="1" ht="131.25" customHeight="1">
      <c r="A16" s="111" t="s">
        <v>79</v>
      </c>
      <c r="B16" s="105" t="s">
        <v>74</v>
      </c>
      <c r="C16" s="112" t="s">
        <v>75</v>
      </c>
      <c r="D16" s="111"/>
      <c r="E16" s="111">
        <v>4</v>
      </c>
      <c r="F16" s="111">
        <v>0</v>
      </c>
      <c r="G16" s="151">
        <f>E16*F16</f>
        <v>0</v>
      </c>
      <c r="H16" s="115">
        <f>F16*1.23</f>
        <v>0</v>
      </c>
      <c r="I16" s="159">
        <f>G16*1.23</f>
        <v>0</v>
      </c>
      <c r="J16" s="118"/>
    </row>
    <row r="17" spans="1:13" s="110" customFormat="1" ht="136.5" customHeight="1">
      <c r="A17" s="111" t="s">
        <v>82</v>
      </c>
      <c r="B17" s="105" t="s">
        <v>77</v>
      </c>
      <c r="C17" s="112" t="s">
        <v>78</v>
      </c>
      <c r="D17" s="111"/>
      <c r="E17" s="111">
        <v>1</v>
      </c>
      <c r="F17" s="111">
        <v>0</v>
      </c>
      <c r="G17" s="152">
        <f t="shared" ref="G17:G27" si="0">E17*F17</f>
        <v>0</v>
      </c>
      <c r="H17" s="115">
        <f>F17*1.23</f>
        <v>0</v>
      </c>
      <c r="I17" s="159">
        <f t="shared" ref="I17:I27" si="1">G17*1.23</f>
        <v>0</v>
      </c>
      <c r="J17" s="119"/>
    </row>
    <row r="18" spans="1:13" s="110" customFormat="1" ht="186" customHeight="1">
      <c r="A18" s="111" t="s">
        <v>84</v>
      </c>
      <c r="B18" s="105" t="s">
        <v>80</v>
      </c>
      <c r="C18" s="112" t="s">
        <v>81</v>
      </c>
      <c r="D18" s="111"/>
      <c r="E18" s="111">
        <v>4</v>
      </c>
      <c r="F18" s="111">
        <v>0</v>
      </c>
      <c r="G18" s="152">
        <f t="shared" si="0"/>
        <v>0</v>
      </c>
      <c r="H18" s="115">
        <f>F18*1.23</f>
        <v>0</v>
      </c>
      <c r="I18" s="159">
        <f t="shared" si="1"/>
        <v>0</v>
      </c>
      <c r="J18" s="119"/>
    </row>
    <row r="19" spans="1:13" s="110" customFormat="1" ht="267" customHeight="1">
      <c r="A19" s="111" t="s">
        <v>87</v>
      </c>
      <c r="B19" s="105" t="s">
        <v>83</v>
      </c>
      <c r="C19" s="112" t="s">
        <v>205</v>
      </c>
      <c r="D19" s="117"/>
      <c r="E19" s="111">
        <v>1</v>
      </c>
      <c r="F19" s="111">
        <v>0</v>
      </c>
      <c r="G19" s="152">
        <f t="shared" si="0"/>
        <v>0</v>
      </c>
      <c r="H19" s="115">
        <f t="shared" ref="H19:H27" si="2">F19*1.23</f>
        <v>0</v>
      </c>
      <c r="I19" s="159">
        <f t="shared" si="1"/>
        <v>0</v>
      </c>
      <c r="J19" s="118"/>
    </row>
    <row r="20" spans="1:13" s="110" customFormat="1" ht="141" customHeight="1">
      <c r="A20" s="111" t="s">
        <v>90</v>
      </c>
      <c r="B20" s="105" t="s">
        <v>85</v>
      </c>
      <c r="C20" s="112" t="s">
        <v>86</v>
      </c>
      <c r="D20" s="117"/>
      <c r="E20" s="111">
        <v>1</v>
      </c>
      <c r="F20" s="111">
        <v>0</v>
      </c>
      <c r="G20" s="152">
        <f t="shared" si="0"/>
        <v>0</v>
      </c>
      <c r="H20" s="115">
        <f t="shared" si="2"/>
        <v>0</v>
      </c>
      <c r="I20" s="159">
        <f t="shared" si="1"/>
        <v>0</v>
      </c>
      <c r="J20" s="120"/>
    </row>
    <row r="21" spans="1:13" s="110" customFormat="1" ht="139.5" customHeight="1">
      <c r="A21" s="111" t="s">
        <v>93</v>
      </c>
      <c r="B21" s="105" t="s">
        <v>88</v>
      </c>
      <c r="C21" s="112" t="s">
        <v>89</v>
      </c>
      <c r="D21" s="111"/>
      <c r="E21" s="111">
        <v>3</v>
      </c>
      <c r="F21" s="111">
        <v>0</v>
      </c>
      <c r="G21" s="152">
        <f t="shared" si="0"/>
        <v>0</v>
      </c>
      <c r="H21" s="115">
        <f t="shared" si="2"/>
        <v>0</v>
      </c>
      <c r="I21" s="159">
        <f t="shared" si="1"/>
        <v>0</v>
      </c>
      <c r="J21" s="119"/>
    </row>
    <row r="22" spans="1:13" s="110" customFormat="1" ht="145.5" customHeight="1">
      <c r="A22" s="111" t="s">
        <v>95</v>
      </c>
      <c r="B22" s="105" t="s">
        <v>91</v>
      </c>
      <c r="C22" s="121" t="s">
        <v>92</v>
      </c>
      <c r="D22" s="111"/>
      <c r="E22" s="111">
        <v>1</v>
      </c>
      <c r="F22" s="111">
        <v>0</v>
      </c>
      <c r="G22" s="152">
        <f t="shared" si="0"/>
        <v>0</v>
      </c>
      <c r="H22" s="115">
        <f t="shared" si="2"/>
        <v>0</v>
      </c>
      <c r="I22" s="159">
        <f t="shared" si="1"/>
        <v>0</v>
      </c>
      <c r="J22" s="119"/>
    </row>
    <row r="23" spans="1:13" s="110" customFormat="1" ht="228" customHeight="1">
      <c r="A23" s="111" t="s">
        <v>97</v>
      </c>
      <c r="B23" s="105" t="s">
        <v>94</v>
      </c>
      <c r="C23" s="112" t="s">
        <v>206</v>
      </c>
      <c r="D23" s="111"/>
      <c r="E23" s="111">
        <v>5</v>
      </c>
      <c r="F23" s="111">
        <v>0</v>
      </c>
      <c r="G23" s="152">
        <f t="shared" si="0"/>
        <v>0</v>
      </c>
      <c r="H23" s="115">
        <f t="shared" si="2"/>
        <v>0</v>
      </c>
      <c r="I23" s="159">
        <f t="shared" si="1"/>
        <v>0</v>
      </c>
      <c r="J23" s="120"/>
    </row>
    <row r="24" spans="1:13" s="110" customFormat="1" ht="157.5" customHeight="1">
      <c r="A24" s="111" t="s">
        <v>99</v>
      </c>
      <c r="B24" s="105" t="s">
        <v>96</v>
      </c>
      <c r="C24" s="112" t="s">
        <v>258</v>
      </c>
      <c r="D24" s="117"/>
      <c r="E24" s="111">
        <v>1</v>
      </c>
      <c r="F24" s="111">
        <v>0</v>
      </c>
      <c r="G24" s="152">
        <f t="shared" si="0"/>
        <v>0</v>
      </c>
      <c r="H24" s="115">
        <f t="shared" si="2"/>
        <v>0</v>
      </c>
      <c r="I24" s="159">
        <f t="shared" si="1"/>
        <v>0</v>
      </c>
      <c r="J24" s="119"/>
    </row>
    <row r="25" spans="1:13" s="110" customFormat="1" ht="211.5" customHeight="1">
      <c r="A25" s="111" t="s">
        <v>102</v>
      </c>
      <c r="B25" s="105" t="s">
        <v>94</v>
      </c>
      <c r="C25" s="112" t="s">
        <v>259</v>
      </c>
      <c r="D25" s="117"/>
      <c r="E25" s="111">
        <v>1</v>
      </c>
      <c r="F25" s="111">
        <v>0</v>
      </c>
      <c r="G25" s="152">
        <f t="shared" si="0"/>
        <v>0</v>
      </c>
      <c r="H25" s="115">
        <f t="shared" si="2"/>
        <v>0</v>
      </c>
      <c r="I25" s="159">
        <f t="shared" si="1"/>
        <v>0</v>
      </c>
      <c r="J25" s="119"/>
      <c r="M25" s="110" t="s">
        <v>98</v>
      </c>
    </row>
    <row r="26" spans="1:13" s="110" customFormat="1" ht="180.75" customHeight="1">
      <c r="A26" s="111" t="s">
        <v>194</v>
      </c>
      <c r="B26" s="105" t="s">
        <v>100</v>
      </c>
      <c r="C26" s="112" t="s">
        <v>101</v>
      </c>
      <c r="D26" s="105"/>
      <c r="E26" s="111">
        <v>1</v>
      </c>
      <c r="F26" s="111">
        <v>0</v>
      </c>
      <c r="G26" s="152">
        <f t="shared" si="0"/>
        <v>0</v>
      </c>
      <c r="H26" s="115">
        <f t="shared" si="2"/>
        <v>0</v>
      </c>
      <c r="I26" s="159">
        <f t="shared" si="1"/>
        <v>0</v>
      </c>
      <c r="J26" s="120"/>
      <c r="L26" s="122"/>
    </row>
    <row r="27" spans="1:13" s="110" customFormat="1" ht="300.75" customHeight="1">
      <c r="A27" s="111" t="s">
        <v>195</v>
      </c>
      <c r="B27" s="105" t="s">
        <v>103</v>
      </c>
      <c r="C27" s="112" t="s">
        <v>104</v>
      </c>
      <c r="D27" s="111"/>
      <c r="E27" s="111">
        <v>1</v>
      </c>
      <c r="F27" s="111">
        <v>0</v>
      </c>
      <c r="G27" s="152">
        <f t="shared" si="0"/>
        <v>0</v>
      </c>
      <c r="H27" s="115">
        <f t="shared" si="2"/>
        <v>0</v>
      </c>
      <c r="I27" s="159">
        <f t="shared" si="1"/>
        <v>0</v>
      </c>
      <c r="J27" s="119"/>
    </row>
    <row r="28" spans="1:13" s="123" customFormat="1" ht="399.75" customHeight="1">
      <c r="A28" s="253"/>
      <c r="B28" s="254"/>
      <c r="C28" s="254"/>
      <c r="D28" s="254"/>
      <c r="E28" s="254"/>
      <c r="F28" s="254"/>
      <c r="G28" s="254"/>
      <c r="H28" s="254"/>
      <c r="I28" s="255"/>
    </row>
    <row r="29" spans="1:13" s="110" customFormat="1" ht="16.5" customHeight="1">
      <c r="A29" s="251" t="s">
        <v>9</v>
      </c>
      <c r="B29" s="251"/>
      <c r="C29" s="251"/>
      <c r="D29" s="251"/>
      <c r="E29" s="251"/>
      <c r="F29" s="251"/>
      <c r="G29" s="251"/>
      <c r="H29" s="251"/>
      <c r="I29" s="251"/>
    </row>
    <row r="30" spans="1:13" s="110" customFormat="1">
      <c r="A30" s="251" t="s">
        <v>10</v>
      </c>
      <c r="B30" s="251"/>
      <c r="C30" s="251"/>
      <c r="D30" s="251"/>
      <c r="E30" s="251"/>
      <c r="F30" s="251"/>
      <c r="G30" s="251"/>
      <c r="H30" s="251"/>
      <c r="I30" s="251"/>
    </row>
    <row r="31" spans="1:13" s="110" customFormat="1" ht="16.5" customHeight="1">
      <c r="A31" s="251" t="s">
        <v>40</v>
      </c>
      <c r="B31" s="251"/>
      <c r="C31" s="251"/>
      <c r="D31" s="251"/>
      <c r="E31" s="251"/>
      <c r="F31" s="251"/>
      <c r="G31" s="251"/>
      <c r="H31" s="251"/>
      <c r="I31" s="251"/>
    </row>
    <row r="32" spans="1:13" s="110" customFormat="1" ht="196.5" customHeight="1">
      <c r="A32" s="111" t="s">
        <v>196</v>
      </c>
      <c r="B32" s="105" t="s">
        <v>57</v>
      </c>
      <c r="C32" s="112" t="s">
        <v>58</v>
      </c>
      <c r="D32" s="117"/>
      <c r="E32" s="111">
        <v>3</v>
      </c>
      <c r="F32" s="111">
        <v>0</v>
      </c>
      <c r="G32" s="152">
        <v>0</v>
      </c>
      <c r="H32" s="115">
        <f t="shared" ref="H32:I33" si="3">F32*1.23</f>
        <v>0</v>
      </c>
      <c r="I32" s="159">
        <f t="shared" si="3"/>
        <v>0</v>
      </c>
    </row>
    <row r="33" spans="1:9" s="116" customFormat="1" ht="368.25" customHeight="1">
      <c r="A33" s="111" t="s">
        <v>197</v>
      </c>
      <c r="B33" s="105" t="s">
        <v>59</v>
      </c>
      <c r="C33" s="112" t="s">
        <v>60</v>
      </c>
      <c r="D33" s="117"/>
      <c r="E33" s="114">
        <v>2</v>
      </c>
      <c r="F33" s="115">
        <v>0</v>
      </c>
      <c r="G33" s="153">
        <f>PRODUCT(E33,F33)</f>
        <v>0</v>
      </c>
      <c r="H33" s="115">
        <f t="shared" si="3"/>
        <v>0</v>
      </c>
      <c r="I33" s="159">
        <f t="shared" si="3"/>
        <v>0</v>
      </c>
    </row>
    <row r="34" spans="1:9" s="110" customFormat="1" ht="16.5" customHeight="1">
      <c r="A34" s="251" t="s">
        <v>61</v>
      </c>
      <c r="B34" s="251"/>
      <c r="C34" s="251"/>
      <c r="D34" s="251"/>
      <c r="E34" s="251"/>
      <c r="F34" s="251"/>
      <c r="G34" s="251"/>
      <c r="H34" s="251"/>
      <c r="I34" s="251"/>
    </row>
    <row r="35" spans="1:9" s="110" customFormat="1">
      <c r="A35" s="251" t="s">
        <v>62</v>
      </c>
      <c r="B35" s="251"/>
      <c r="C35" s="251"/>
      <c r="D35" s="251"/>
      <c r="E35" s="251"/>
      <c r="F35" s="251"/>
      <c r="G35" s="251"/>
      <c r="H35" s="251"/>
      <c r="I35" s="251"/>
    </row>
    <row r="36" spans="1:9" s="110" customFormat="1" ht="16.5" customHeight="1">
      <c r="A36" s="251" t="s">
        <v>63</v>
      </c>
      <c r="B36" s="251"/>
      <c r="C36" s="251"/>
      <c r="D36" s="251"/>
      <c r="E36" s="251"/>
      <c r="F36" s="251"/>
      <c r="G36" s="251"/>
      <c r="H36" s="251"/>
      <c r="I36" s="251"/>
    </row>
    <row r="37" spans="1:9" s="116" customFormat="1" ht="191.25" customHeight="1">
      <c r="A37" s="111" t="s">
        <v>198</v>
      </c>
      <c r="B37" s="105" t="s">
        <v>256</v>
      </c>
      <c r="C37" s="124" t="s">
        <v>209</v>
      </c>
      <c r="D37" s="117"/>
      <c r="E37" s="114">
        <v>1</v>
      </c>
      <c r="F37" s="115">
        <v>0</v>
      </c>
      <c r="G37" s="153">
        <f>PRODUCT(E37,F37)</f>
        <v>0</v>
      </c>
      <c r="H37" s="115">
        <f t="shared" ref="H37:I37" si="4">F37*1.23</f>
        <v>0</v>
      </c>
      <c r="I37" s="159">
        <f t="shared" si="4"/>
        <v>0</v>
      </c>
    </row>
    <row r="38" spans="1:9" s="110" customFormat="1" ht="16.5" customHeight="1">
      <c r="A38" s="251" t="s">
        <v>66</v>
      </c>
      <c r="B38" s="251"/>
      <c r="C38" s="251"/>
      <c r="D38" s="251"/>
      <c r="E38" s="251"/>
      <c r="F38" s="251"/>
      <c r="G38" s="251"/>
      <c r="H38" s="251"/>
      <c r="I38" s="251"/>
    </row>
    <row r="39" spans="1:9" s="110" customFormat="1">
      <c r="A39" s="251" t="s">
        <v>67</v>
      </c>
      <c r="B39" s="251"/>
      <c r="C39" s="251"/>
      <c r="D39" s="251"/>
      <c r="E39" s="251"/>
      <c r="F39" s="251"/>
      <c r="G39" s="251"/>
      <c r="H39" s="251"/>
      <c r="I39" s="251"/>
    </row>
    <row r="40" spans="1:9" s="110" customFormat="1" ht="16.5" customHeight="1">
      <c r="A40" s="251" t="s">
        <v>68</v>
      </c>
      <c r="B40" s="251"/>
      <c r="C40" s="251"/>
      <c r="D40" s="251"/>
      <c r="E40" s="251"/>
      <c r="F40" s="251"/>
      <c r="G40" s="251"/>
      <c r="H40" s="251"/>
      <c r="I40" s="251"/>
    </row>
    <row r="41" spans="1:9" s="116" customFormat="1" ht="168" customHeight="1">
      <c r="A41" s="111" t="s">
        <v>199</v>
      </c>
      <c r="B41" s="105" t="s">
        <v>64</v>
      </c>
      <c r="C41" s="112" t="s">
        <v>65</v>
      </c>
      <c r="D41" s="113"/>
      <c r="E41" s="114">
        <v>1</v>
      </c>
      <c r="F41" s="115">
        <v>0</v>
      </c>
      <c r="G41" s="153">
        <f>PRODUCT(E41,F41)</f>
        <v>0</v>
      </c>
      <c r="H41" s="115">
        <f t="shared" ref="H41:I41" si="5">F41*1.23</f>
        <v>0</v>
      </c>
      <c r="I41" s="159">
        <f t="shared" si="5"/>
        <v>0</v>
      </c>
    </row>
    <row r="42" spans="1:9" s="110" customFormat="1" ht="16.5" customHeight="1">
      <c r="A42" s="251" t="s">
        <v>260</v>
      </c>
      <c r="B42" s="251"/>
      <c r="C42" s="251"/>
      <c r="D42" s="251"/>
      <c r="E42" s="251"/>
      <c r="F42" s="251"/>
      <c r="G42" s="251"/>
      <c r="H42" s="251"/>
      <c r="I42" s="251"/>
    </row>
    <row r="43" spans="1:9" s="110" customFormat="1">
      <c r="A43" s="251" t="s">
        <v>72</v>
      </c>
      <c r="B43" s="251"/>
      <c r="C43" s="251"/>
      <c r="D43" s="251"/>
      <c r="E43" s="251"/>
      <c r="F43" s="251"/>
      <c r="G43" s="251"/>
      <c r="H43" s="251"/>
      <c r="I43" s="251"/>
    </row>
    <row r="44" spans="1:9" s="110" customFormat="1" ht="16.5" customHeight="1">
      <c r="A44" s="251" t="s">
        <v>73</v>
      </c>
      <c r="B44" s="251"/>
      <c r="C44" s="251"/>
      <c r="D44" s="251"/>
      <c r="E44" s="251"/>
      <c r="F44" s="251"/>
      <c r="G44" s="251"/>
      <c r="H44" s="251"/>
      <c r="I44" s="251"/>
    </row>
    <row r="45" spans="1:9" s="116" customFormat="1" ht="136.9" customHeight="1">
      <c r="A45" s="111" t="s">
        <v>200</v>
      </c>
      <c r="B45" s="105" t="s">
        <v>69</v>
      </c>
      <c r="C45" s="112" t="s">
        <v>70</v>
      </c>
      <c r="D45" s="117"/>
      <c r="E45" s="114">
        <v>12</v>
      </c>
      <c r="F45" s="115">
        <v>0</v>
      </c>
      <c r="G45" s="153">
        <f>PRODUCT(E45,F45)</f>
        <v>0</v>
      </c>
      <c r="H45" s="115">
        <f t="shared" ref="H45:I46" si="6">F45*1.23</f>
        <v>0</v>
      </c>
      <c r="I45" s="159">
        <f t="shared" si="6"/>
        <v>0</v>
      </c>
    </row>
    <row r="46" spans="1:9" s="116" customFormat="1" ht="136.9" customHeight="1">
      <c r="A46" s="111" t="s">
        <v>201</v>
      </c>
      <c r="B46" s="105" t="s">
        <v>69</v>
      </c>
      <c r="C46" s="112" t="s">
        <v>71</v>
      </c>
      <c r="D46" s="117"/>
      <c r="E46" s="114">
        <v>10</v>
      </c>
      <c r="F46" s="115">
        <v>0</v>
      </c>
      <c r="G46" s="153">
        <f>PRODUCT(E46,F46)</f>
        <v>0</v>
      </c>
      <c r="H46" s="115">
        <f t="shared" si="6"/>
        <v>0</v>
      </c>
      <c r="I46" s="159">
        <f t="shared" si="6"/>
        <v>0</v>
      </c>
    </row>
    <row r="47" spans="1:9">
      <c r="F47" s="127" t="s">
        <v>210</v>
      </c>
      <c r="G47" s="154">
        <f>SUM(G8,G12,G16:G27,G32:G33,G37,G41,G45:G46)</f>
        <v>0</v>
      </c>
      <c r="H47" s="128"/>
      <c r="I47" s="160">
        <f t="shared" ref="I47" si="7">SUM(I8,I12,I16:I27,I32:I33,I37,I41,I45:I46)</f>
        <v>0</v>
      </c>
    </row>
    <row r="50" spans="2:9">
      <c r="B50" s="256" t="s">
        <v>240</v>
      </c>
      <c r="C50" s="257"/>
      <c r="D50" s="257"/>
      <c r="E50" s="257"/>
      <c r="F50" s="257"/>
      <c r="G50" s="257"/>
      <c r="H50" s="257"/>
      <c r="I50" s="257"/>
    </row>
    <row r="51" spans="2:9">
      <c r="B51" s="257"/>
      <c r="C51" s="257"/>
      <c r="D51" s="257"/>
      <c r="E51" s="257"/>
      <c r="F51" s="257"/>
      <c r="G51" s="257"/>
      <c r="H51" s="257"/>
      <c r="I51" s="257"/>
    </row>
    <row r="52" spans="2:9">
      <c r="B52" s="257"/>
      <c r="C52" s="257"/>
      <c r="D52" s="257"/>
      <c r="E52" s="257"/>
      <c r="F52" s="257"/>
      <c r="G52" s="257"/>
      <c r="H52" s="257"/>
      <c r="I52" s="257"/>
    </row>
    <row r="53" spans="2:9">
      <c r="B53" s="257"/>
      <c r="C53" s="257"/>
      <c r="D53" s="257"/>
      <c r="E53" s="257"/>
      <c r="F53" s="257"/>
      <c r="G53" s="257"/>
      <c r="H53" s="257"/>
      <c r="I53" s="257"/>
    </row>
    <row r="54" spans="2:9">
      <c r="B54" s="257"/>
      <c r="C54" s="257"/>
      <c r="D54" s="257"/>
      <c r="E54" s="257"/>
      <c r="F54" s="257"/>
      <c r="G54" s="257"/>
      <c r="H54" s="257"/>
      <c r="I54" s="257"/>
    </row>
  </sheetData>
  <mergeCells count="24">
    <mergeCell ref="B50:I54"/>
    <mergeCell ref="A40:I40"/>
    <mergeCell ref="A42:I42"/>
    <mergeCell ref="A43:I43"/>
    <mergeCell ref="A44:I44"/>
    <mergeCell ref="A35:I35"/>
    <mergeCell ref="A36:I36"/>
    <mergeCell ref="A38:I38"/>
    <mergeCell ref="A39:I39"/>
    <mergeCell ref="A30:I30"/>
    <mergeCell ref="A31:I31"/>
    <mergeCell ref="A34:I34"/>
    <mergeCell ref="A11:I11"/>
    <mergeCell ref="A29:I29"/>
    <mergeCell ref="A1:I1"/>
    <mergeCell ref="A5:I5"/>
    <mergeCell ref="A6:I6"/>
    <mergeCell ref="A7:I7"/>
    <mergeCell ref="A9:I9"/>
    <mergeCell ref="A10:I10"/>
    <mergeCell ref="A13:I13"/>
    <mergeCell ref="A14:I14"/>
    <mergeCell ref="A15:I15"/>
    <mergeCell ref="A28:I28"/>
  </mergeCells>
  <phoneticPr fontId="25" type="noConversion"/>
  <pageMargins left="0.7" right="0.7" top="0.75" bottom="0.75" header="0.3" footer="0.3"/>
  <pageSetup paperSize="9" scale="3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FA663-C77C-476F-817A-82A7B135231C}">
  <sheetPr>
    <pageSetUpPr fitToPage="1"/>
  </sheetPr>
  <dimension ref="A1:K15"/>
  <sheetViews>
    <sheetView topLeftCell="A4" zoomScale="90" zoomScaleNormal="90" workbookViewId="0">
      <selection sqref="A1:J16"/>
    </sheetView>
  </sheetViews>
  <sheetFormatPr defaultColWidth="9.140625" defaultRowHeight="15"/>
  <cols>
    <col min="1" max="1" width="6.42578125" bestFit="1" customWidth="1"/>
    <col min="2" max="2" width="17.28515625" customWidth="1"/>
    <col min="3" max="3" width="76.42578125" customWidth="1"/>
    <col min="4" max="5" width="35.140625" customWidth="1"/>
    <col min="6" max="6" width="17.85546875" customWidth="1"/>
    <col min="7" max="8" width="17.7109375" customWidth="1"/>
  </cols>
  <sheetData>
    <row r="1" spans="1:11" s="1" customFormat="1" ht="19.5" customHeight="1">
      <c r="A1" s="265" t="s">
        <v>167</v>
      </c>
      <c r="B1" s="265"/>
      <c r="C1" s="265"/>
      <c r="D1" s="265"/>
      <c r="E1" s="265"/>
      <c r="F1" s="265"/>
      <c r="G1" s="265"/>
      <c r="H1" s="265"/>
      <c r="I1" s="265"/>
      <c r="J1" s="265"/>
    </row>
    <row r="2" spans="1:11" s="1" customFormat="1" ht="12.75">
      <c r="B2" s="7"/>
      <c r="F2" s="7"/>
    </row>
    <row r="3" spans="1:11" s="8" customFormat="1" ht="58.5" customHeight="1">
      <c r="A3" s="3" t="s">
        <v>0</v>
      </c>
      <c r="B3" s="3" t="s">
        <v>6</v>
      </c>
      <c r="C3" s="3" t="s">
        <v>7</v>
      </c>
      <c r="D3" s="3" t="s">
        <v>8</v>
      </c>
      <c r="E3" s="24" t="s">
        <v>48</v>
      </c>
      <c r="F3" s="3" t="s">
        <v>1</v>
      </c>
      <c r="G3" s="3" t="s">
        <v>2</v>
      </c>
      <c r="H3" s="3" t="s">
        <v>3</v>
      </c>
      <c r="I3" s="13" t="s">
        <v>4</v>
      </c>
      <c r="J3" s="13" t="s">
        <v>5</v>
      </c>
    </row>
    <row r="4" spans="1:11" s="8" customFormat="1" ht="12.75">
      <c r="A4" s="10">
        <v>1</v>
      </c>
      <c r="B4" s="10">
        <v>2</v>
      </c>
      <c r="C4" s="10">
        <v>3</v>
      </c>
      <c r="D4" s="10">
        <v>4</v>
      </c>
      <c r="E4" s="10">
        <v>5</v>
      </c>
      <c r="F4" s="10">
        <v>6</v>
      </c>
      <c r="G4" s="10">
        <v>7</v>
      </c>
      <c r="H4" s="10">
        <v>8</v>
      </c>
      <c r="I4" s="10">
        <v>9</v>
      </c>
      <c r="J4" s="10">
        <v>10</v>
      </c>
    </row>
    <row r="5" spans="1:11" s="2" customFormat="1" ht="69" customHeight="1">
      <c r="A5" s="279" t="s">
        <v>166</v>
      </c>
      <c r="B5" s="279"/>
      <c r="C5" s="279"/>
      <c r="D5" s="279"/>
      <c r="E5" s="279"/>
      <c r="F5" s="279"/>
      <c r="G5" s="279"/>
      <c r="H5" s="279"/>
      <c r="I5" s="279"/>
      <c r="J5" s="279"/>
      <c r="K5" s="82"/>
    </row>
    <row r="6" spans="1:11" s="5" customFormat="1" ht="243.75" customHeight="1">
      <c r="A6" s="9">
        <v>1</v>
      </c>
      <c r="B6" s="3" t="s">
        <v>18</v>
      </c>
      <c r="C6" s="67" t="s">
        <v>228</v>
      </c>
      <c r="D6" s="20"/>
      <c r="E6" s="14" t="s">
        <v>50</v>
      </c>
      <c r="F6" s="17">
        <v>2</v>
      </c>
      <c r="G6" s="4">
        <v>0</v>
      </c>
      <c r="H6" s="21">
        <f>PRODUCT(F6,G6)</f>
        <v>0</v>
      </c>
      <c r="I6" s="9">
        <f>G6*1.23</f>
        <v>0</v>
      </c>
      <c r="J6" s="53">
        <f>H6*1.23</f>
        <v>0</v>
      </c>
    </row>
    <row r="7" spans="1:11" s="5" customFormat="1" ht="236.25" customHeight="1">
      <c r="A7" s="9">
        <v>2</v>
      </c>
      <c r="B7" s="3" t="s">
        <v>14</v>
      </c>
      <c r="C7" s="67" t="s">
        <v>265</v>
      </c>
      <c r="D7" s="9" t="s">
        <v>159</v>
      </c>
      <c r="E7" s="14" t="s">
        <v>50</v>
      </c>
      <c r="F7" s="17">
        <v>2</v>
      </c>
      <c r="G7" s="4">
        <v>0</v>
      </c>
      <c r="H7" s="99">
        <f>PRODUCT(F7,G7)</f>
        <v>0</v>
      </c>
      <c r="I7" s="9">
        <f>G7*1.23</f>
        <v>0</v>
      </c>
      <c r="J7" s="53">
        <f>H7*1.23</f>
        <v>0</v>
      </c>
    </row>
    <row r="8" spans="1:11" s="2" customFormat="1" ht="13.5" customHeight="1">
      <c r="A8" s="5"/>
      <c r="B8" s="5"/>
      <c r="C8" s="5"/>
      <c r="D8" s="5"/>
      <c r="E8" s="5"/>
      <c r="F8" s="5"/>
      <c r="G8" s="65" t="s">
        <v>202</v>
      </c>
      <c r="H8" s="66">
        <f>SUM(H6:H7)</f>
        <v>0</v>
      </c>
      <c r="I8" s="66"/>
      <c r="J8" s="66">
        <f t="shared" ref="J8" si="0">SUM(J6:J7)</f>
        <v>0</v>
      </c>
    </row>
    <row r="11" spans="1:11">
      <c r="C11" s="261" t="s">
        <v>240</v>
      </c>
      <c r="D11" s="261"/>
      <c r="E11" s="261"/>
      <c r="F11" s="261"/>
      <c r="G11" s="261"/>
      <c r="H11" s="261"/>
      <c r="I11" s="261"/>
    </row>
    <row r="12" spans="1:11">
      <c r="C12" s="261"/>
      <c r="D12" s="261"/>
      <c r="E12" s="261"/>
      <c r="F12" s="261"/>
      <c r="G12" s="261"/>
      <c r="H12" s="261"/>
      <c r="I12" s="261"/>
    </row>
    <row r="13" spans="1:11">
      <c r="C13" s="261"/>
      <c r="D13" s="261"/>
      <c r="E13" s="261"/>
      <c r="F13" s="261"/>
      <c r="G13" s="261"/>
      <c r="H13" s="261"/>
      <c r="I13" s="261"/>
    </row>
    <row r="14" spans="1:11">
      <c r="C14" s="261"/>
      <c r="D14" s="261"/>
      <c r="E14" s="261"/>
      <c r="F14" s="261"/>
      <c r="G14" s="261"/>
      <c r="H14" s="261"/>
      <c r="I14" s="261"/>
    </row>
    <row r="15" spans="1:11">
      <c r="C15" s="261"/>
      <c r="D15" s="261"/>
      <c r="E15" s="261"/>
      <c r="F15" s="261"/>
      <c r="G15" s="261"/>
      <c r="H15" s="261"/>
      <c r="I15" s="261"/>
    </row>
  </sheetData>
  <mergeCells count="3">
    <mergeCell ref="A5:J5"/>
    <mergeCell ref="A1:J1"/>
    <mergeCell ref="C11:I15"/>
  </mergeCells>
  <pageMargins left="0.7" right="0.7" top="0.75" bottom="0.75" header="0.3" footer="0.3"/>
  <pageSetup paperSize="9" scale="3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3F730-CDA3-44E6-BDF1-B80071891BC6}">
  <sheetPr>
    <pageSetUpPr fitToPage="1"/>
  </sheetPr>
  <dimension ref="A1:K14"/>
  <sheetViews>
    <sheetView topLeftCell="A5" workbookViewId="0">
      <selection sqref="A1:J16"/>
    </sheetView>
  </sheetViews>
  <sheetFormatPr defaultColWidth="9.140625" defaultRowHeight="15"/>
  <cols>
    <col min="1" max="1" width="6.42578125" style="221" bestFit="1" customWidth="1"/>
    <col min="2" max="2" width="17.28515625" style="221" customWidth="1"/>
    <col min="3" max="3" width="76.42578125" style="221" customWidth="1"/>
    <col min="4" max="5" width="35.140625" style="221" customWidth="1"/>
    <col min="6" max="6" width="17.85546875" style="221" customWidth="1"/>
    <col min="7" max="8" width="17.7109375" style="221" customWidth="1"/>
    <col min="9" max="16384" width="9.140625" style="221"/>
  </cols>
  <sheetData>
    <row r="1" spans="1:11" s="222" customFormat="1" ht="19.5" customHeight="1">
      <c r="A1" s="265" t="s">
        <v>172</v>
      </c>
      <c r="B1" s="265"/>
      <c r="C1" s="265"/>
      <c r="D1" s="265"/>
      <c r="E1" s="265"/>
      <c r="F1" s="265"/>
      <c r="G1" s="265"/>
      <c r="H1" s="265"/>
      <c r="I1" s="265"/>
      <c r="J1" s="265"/>
    </row>
    <row r="2" spans="1:11" s="222" customFormat="1" ht="12.75">
      <c r="B2" s="228"/>
      <c r="F2" s="228"/>
    </row>
    <row r="3" spans="1:11" s="229" customFormat="1" ht="58.5" customHeight="1">
      <c r="A3" s="224" t="s">
        <v>0</v>
      </c>
      <c r="B3" s="224" t="s">
        <v>6</v>
      </c>
      <c r="C3" s="224" t="s">
        <v>7</v>
      </c>
      <c r="D3" s="224" t="s">
        <v>8</v>
      </c>
      <c r="E3" s="237" t="s">
        <v>48</v>
      </c>
      <c r="F3" s="224" t="s">
        <v>1</v>
      </c>
      <c r="G3" s="224" t="s">
        <v>2</v>
      </c>
      <c r="H3" s="224" t="s">
        <v>3</v>
      </c>
      <c r="I3" s="232" t="s">
        <v>4</v>
      </c>
      <c r="J3" s="232" t="s">
        <v>5</v>
      </c>
    </row>
    <row r="4" spans="1:11" s="229" customFormat="1" ht="12.75">
      <c r="A4" s="245">
        <v>1</v>
      </c>
      <c r="B4" s="245">
        <v>2</v>
      </c>
      <c r="C4" s="245">
        <v>3</v>
      </c>
      <c r="D4" s="245">
        <v>4</v>
      </c>
      <c r="E4" s="245">
        <v>5</v>
      </c>
      <c r="F4" s="245">
        <v>6</v>
      </c>
      <c r="G4" s="245">
        <v>7</v>
      </c>
      <c r="H4" s="245">
        <v>8</v>
      </c>
      <c r="I4" s="245">
        <v>9</v>
      </c>
      <c r="J4" s="245">
        <v>10</v>
      </c>
    </row>
    <row r="5" spans="1:11" s="223" customFormat="1" ht="69" customHeight="1">
      <c r="A5" s="268" t="s">
        <v>168</v>
      </c>
      <c r="B5" s="269"/>
      <c r="C5" s="269"/>
      <c r="D5" s="269"/>
      <c r="E5" s="269"/>
      <c r="F5" s="269"/>
      <c r="G5" s="269"/>
      <c r="H5" s="269"/>
      <c r="I5" s="269"/>
      <c r="J5" s="270"/>
      <c r="K5" s="216"/>
    </row>
    <row r="6" spans="1:11" s="226" customFormat="1" ht="258" customHeight="1">
      <c r="A6" s="244">
        <v>1</v>
      </c>
      <c r="B6" s="224" t="s">
        <v>169</v>
      </c>
      <c r="C6" s="204" t="s">
        <v>170</v>
      </c>
      <c r="D6" s="86" t="s">
        <v>171</v>
      </c>
      <c r="E6" s="220" t="s">
        <v>50</v>
      </c>
      <c r="F6" s="246">
        <v>10</v>
      </c>
      <c r="G6" s="243">
        <v>0</v>
      </c>
      <c r="H6" s="247">
        <f>PRODUCT(F6,G6)</f>
        <v>0</v>
      </c>
      <c r="I6" s="244">
        <f>G6*1.23</f>
        <v>0</v>
      </c>
      <c r="J6" s="244">
        <f>H6*1.23</f>
        <v>0</v>
      </c>
      <c r="K6" s="227"/>
    </row>
    <row r="7" spans="1:11" s="223" customFormat="1" ht="13.5" customHeight="1">
      <c r="A7" s="226"/>
      <c r="B7" s="226"/>
      <c r="C7" s="226"/>
      <c r="D7" s="226"/>
      <c r="E7" s="221"/>
      <c r="F7" s="226"/>
      <c r="G7" s="238" t="s">
        <v>202</v>
      </c>
      <c r="H7" s="239">
        <f>SUM(H6)</f>
        <v>0</v>
      </c>
      <c r="I7" s="239"/>
      <c r="J7" s="239">
        <f t="shared" ref="J7" si="0">SUM(J6)</f>
        <v>0</v>
      </c>
    </row>
    <row r="10" spans="1:11" ht="15" customHeight="1">
      <c r="C10" s="261" t="s">
        <v>240</v>
      </c>
      <c r="D10" s="261"/>
      <c r="E10" s="261"/>
      <c r="F10" s="261"/>
      <c r="G10" s="261"/>
      <c r="H10" s="261"/>
      <c r="I10" s="261"/>
    </row>
    <row r="11" spans="1:11">
      <c r="C11" s="261"/>
      <c r="D11" s="261"/>
      <c r="E11" s="261"/>
      <c r="F11" s="261"/>
      <c r="G11" s="261"/>
      <c r="H11" s="261"/>
      <c r="I11" s="261"/>
    </row>
    <row r="12" spans="1:11">
      <c r="C12" s="261"/>
      <c r="D12" s="261"/>
      <c r="E12" s="261"/>
      <c r="F12" s="261"/>
      <c r="G12" s="261"/>
      <c r="H12" s="261"/>
      <c r="I12" s="261"/>
    </row>
    <row r="13" spans="1:11">
      <c r="C13" s="261"/>
      <c r="D13" s="261"/>
      <c r="E13" s="261"/>
      <c r="F13" s="261"/>
      <c r="G13" s="261"/>
      <c r="H13" s="261"/>
      <c r="I13" s="261"/>
    </row>
    <row r="14" spans="1:11">
      <c r="C14" s="261"/>
      <c r="D14" s="261"/>
      <c r="E14" s="261"/>
      <c r="F14" s="261"/>
      <c r="G14" s="261"/>
      <c r="H14" s="261"/>
      <c r="I14" s="261"/>
    </row>
  </sheetData>
  <mergeCells count="3">
    <mergeCell ref="A1:J1"/>
    <mergeCell ref="A5:J5"/>
    <mergeCell ref="C10:I14"/>
  </mergeCells>
  <pageMargins left="0.7" right="0.7" top="0.75" bottom="0.75" header="0.3" footer="0.3"/>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03AE-C289-4977-8A52-043DBD342265}">
  <sheetPr>
    <pageSetUpPr fitToPage="1"/>
  </sheetPr>
  <dimension ref="A1:K14"/>
  <sheetViews>
    <sheetView workbookViewId="0">
      <selection sqref="A1:J15"/>
    </sheetView>
  </sheetViews>
  <sheetFormatPr defaultColWidth="9.140625" defaultRowHeight="15"/>
  <cols>
    <col min="1" max="1" width="6.42578125" style="221" bestFit="1" customWidth="1"/>
    <col min="2" max="2" width="17.28515625" style="221" customWidth="1"/>
    <col min="3" max="3" width="90.5703125" style="221" customWidth="1"/>
    <col min="4" max="5" width="35.140625" style="221" customWidth="1"/>
    <col min="6" max="6" width="17.85546875" style="221" customWidth="1"/>
    <col min="7" max="8" width="17.7109375" style="221" customWidth="1"/>
    <col min="9" max="16384" width="9.140625" style="221"/>
  </cols>
  <sheetData>
    <row r="1" spans="1:11" s="222" customFormat="1" ht="19.5" customHeight="1">
      <c r="A1" s="265" t="s">
        <v>173</v>
      </c>
      <c r="B1" s="265"/>
      <c r="C1" s="265"/>
      <c r="D1" s="265"/>
      <c r="E1" s="265"/>
      <c r="F1" s="265"/>
      <c r="G1" s="265"/>
      <c r="H1" s="265"/>
      <c r="I1" s="265"/>
      <c r="J1" s="265"/>
    </row>
    <row r="2" spans="1:11" s="222" customFormat="1" ht="12.75">
      <c r="B2" s="228"/>
      <c r="F2" s="228"/>
    </row>
    <row r="3" spans="1:11" s="229" customFormat="1" ht="58.5" customHeight="1">
      <c r="A3" s="224" t="s">
        <v>0</v>
      </c>
      <c r="B3" s="224" t="s">
        <v>6</v>
      </c>
      <c r="C3" s="224" t="s">
        <v>7</v>
      </c>
      <c r="D3" s="224" t="s">
        <v>8</v>
      </c>
      <c r="E3" s="237" t="s">
        <v>48</v>
      </c>
      <c r="F3" s="224" t="s">
        <v>1</v>
      </c>
      <c r="G3" s="224" t="s">
        <v>2</v>
      </c>
      <c r="H3" s="224" t="s">
        <v>3</v>
      </c>
      <c r="I3" s="232" t="s">
        <v>4</v>
      </c>
      <c r="J3" s="232" t="s">
        <v>5</v>
      </c>
    </row>
    <row r="4" spans="1:11" s="229" customFormat="1" ht="12.75">
      <c r="A4" s="231">
        <v>1</v>
      </c>
      <c r="B4" s="231">
        <v>2</v>
      </c>
      <c r="C4" s="231">
        <v>3</v>
      </c>
      <c r="D4" s="231">
        <v>4</v>
      </c>
      <c r="E4" s="231">
        <v>5</v>
      </c>
      <c r="F4" s="231">
        <v>6</v>
      </c>
      <c r="G4" s="231">
        <v>7</v>
      </c>
      <c r="H4" s="231">
        <v>8</v>
      </c>
      <c r="I4" s="241">
        <v>9</v>
      </c>
      <c r="J4" s="241">
        <v>10</v>
      </c>
    </row>
    <row r="5" spans="1:11" s="223" customFormat="1" ht="30.75" customHeight="1">
      <c r="A5" s="277" t="s">
        <v>174</v>
      </c>
      <c r="B5" s="277"/>
      <c r="C5" s="277"/>
      <c r="D5" s="277"/>
      <c r="E5" s="277"/>
      <c r="F5" s="277"/>
      <c r="G5" s="277"/>
      <c r="H5" s="277"/>
      <c r="I5" s="277"/>
      <c r="J5" s="277"/>
      <c r="K5" s="216"/>
    </row>
    <row r="6" spans="1:11" s="226" customFormat="1" ht="257.25" customHeight="1">
      <c r="A6" s="230">
        <v>1</v>
      </c>
      <c r="B6" s="231" t="s">
        <v>175</v>
      </c>
      <c r="C6" s="242" t="s">
        <v>266</v>
      </c>
      <c r="D6" s="234"/>
      <c r="E6" s="220" t="s">
        <v>50</v>
      </c>
      <c r="F6" s="233">
        <v>15</v>
      </c>
      <c r="G6" s="225">
        <v>0</v>
      </c>
      <c r="H6" s="235">
        <f>PRODUCT(F6,G6)</f>
        <v>0</v>
      </c>
      <c r="I6" s="230">
        <f>G6*1.23</f>
        <v>0</v>
      </c>
      <c r="J6" s="230">
        <f>H6*1.23</f>
        <v>0</v>
      </c>
      <c r="K6" s="227"/>
    </row>
    <row r="7" spans="1:11" s="223" customFormat="1" ht="13.5" customHeight="1">
      <c r="A7" s="226"/>
      <c r="B7" s="226"/>
      <c r="C7" s="236"/>
      <c r="D7" s="226"/>
      <c r="E7" s="226"/>
      <c r="F7" s="226"/>
      <c r="G7" s="238" t="s">
        <v>202</v>
      </c>
      <c r="H7" s="239">
        <f>SUM(H6)</f>
        <v>0</v>
      </c>
      <c r="I7" s="239"/>
      <c r="J7" s="239">
        <f t="shared" ref="J7" si="0">SUM(J6)</f>
        <v>0</v>
      </c>
    </row>
    <row r="8" spans="1:11" s="223" customFormat="1" ht="13.5" customHeight="1">
      <c r="A8" s="226"/>
      <c r="B8" s="226"/>
      <c r="C8" s="226"/>
      <c r="D8" s="226"/>
      <c r="E8" s="226"/>
      <c r="F8" s="226"/>
      <c r="G8" s="226"/>
      <c r="H8" s="240"/>
    </row>
    <row r="10" spans="1:11">
      <c r="C10" s="261" t="s">
        <v>240</v>
      </c>
      <c r="D10" s="261"/>
      <c r="E10" s="261"/>
      <c r="F10" s="261"/>
      <c r="G10" s="261"/>
    </row>
    <row r="11" spans="1:11">
      <c r="C11" s="261"/>
      <c r="D11" s="261"/>
      <c r="E11" s="261"/>
      <c r="F11" s="261"/>
      <c r="G11" s="261"/>
    </row>
    <row r="12" spans="1:11">
      <c r="C12" s="261"/>
      <c r="D12" s="261"/>
      <c r="E12" s="261"/>
      <c r="F12" s="261"/>
      <c r="G12" s="261"/>
    </row>
    <row r="13" spans="1:11">
      <c r="C13" s="261"/>
      <c r="D13" s="261"/>
      <c r="E13" s="261"/>
      <c r="F13" s="261"/>
      <c r="G13" s="261"/>
    </row>
    <row r="14" spans="1:11">
      <c r="C14" s="261"/>
      <c r="D14" s="261"/>
      <c r="E14" s="261"/>
      <c r="F14" s="261"/>
      <c r="G14" s="261"/>
    </row>
  </sheetData>
  <mergeCells count="3">
    <mergeCell ref="A5:J5"/>
    <mergeCell ref="A1:J1"/>
    <mergeCell ref="C10:G14"/>
  </mergeCells>
  <pageMargins left="0.7" right="0.7" top="0.75" bottom="0.75" header="0.3" footer="0.3"/>
  <pageSetup paperSize="9" scale="3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DADAE-505D-4138-A5E0-61791067BC21}">
  <sheetPr>
    <pageSetUpPr fitToPage="1"/>
  </sheetPr>
  <dimension ref="A1:K17"/>
  <sheetViews>
    <sheetView topLeftCell="A9" workbookViewId="0">
      <selection sqref="A1:J19"/>
    </sheetView>
  </sheetViews>
  <sheetFormatPr defaultColWidth="9.140625" defaultRowHeight="15"/>
  <cols>
    <col min="1" max="1" width="6.42578125" style="221" bestFit="1" customWidth="1"/>
    <col min="2" max="2" width="17.28515625" style="87" customWidth="1"/>
    <col min="3" max="3" width="90.5703125" style="88" customWidth="1"/>
    <col min="4" max="5" width="35.140625" style="221" customWidth="1"/>
    <col min="6" max="6" width="17.85546875" style="221" customWidth="1"/>
    <col min="7" max="8" width="17.7109375" style="221" customWidth="1"/>
    <col min="9" max="16384" width="9.140625" style="221"/>
  </cols>
  <sheetData>
    <row r="1" spans="1:11" s="222" customFormat="1" ht="19.5" customHeight="1">
      <c r="A1" s="265" t="s">
        <v>182</v>
      </c>
      <c r="B1" s="265"/>
      <c r="C1" s="265"/>
      <c r="D1" s="265"/>
      <c r="E1" s="265"/>
      <c r="F1" s="265"/>
      <c r="G1" s="265"/>
      <c r="H1" s="265"/>
      <c r="I1" s="265"/>
      <c r="J1" s="265"/>
    </row>
    <row r="2" spans="1:11" s="222" customFormat="1" ht="12.75">
      <c r="B2" s="228"/>
      <c r="C2" s="228"/>
      <c r="F2" s="228"/>
    </row>
    <row r="3" spans="1:11" s="229" customFormat="1" ht="58.5" customHeight="1">
      <c r="A3" s="224" t="s">
        <v>0</v>
      </c>
      <c r="B3" s="224" t="s">
        <v>6</v>
      </c>
      <c r="C3" s="224" t="s">
        <v>7</v>
      </c>
      <c r="D3" s="224" t="s">
        <v>8</v>
      </c>
      <c r="E3" s="237" t="s">
        <v>48</v>
      </c>
      <c r="F3" s="224" t="s">
        <v>1</v>
      </c>
      <c r="G3" s="224" t="s">
        <v>2</v>
      </c>
      <c r="H3" s="224" t="s">
        <v>3</v>
      </c>
      <c r="I3" s="232" t="s">
        <v>4</v>
      </c>
      <c r="J3" s="232" t="s">
        <v>5</v>
      </c>
    </row>
    <row r="4" spans="1:11" s="229" customFormat="1" ht="12.75">
      <c r="A4" s="231">
        <v>1</v>
      </c>
      <c r="B4" s="231">
        <v>2</v>
      </c>
      <c r="C4" s="231">
        <v>3</v>
      </c>
      <c r="D4" s="231">
        <v>4</v>
      </c>
      <c r="E4" s="231">
        <v>5</v>
      </c>
      <c r="F4" s="231">
        <v>6</v>
      </c>
      <c r="G4" s="231">
        <v>7</v>
      </c>
      <c r="H4" s="231">
        <v>8</v>
      </c>
      <c r="I4" s="231">
        <v>9</v>
      </c>
      <c r="J4" s="231">
        <v>10</v>
      </c>
    </row>
    <row r="5" spans="1:11" s="223" customFormat="1" ht="30.75" customHeight="1">
      <c r="A5" s="268" t="s">
        <v>207</v>
      </c>
      <c r="B5" s="269"/>
      <c r="C5" s="269"/>
      <c r="D5" s="269"/>
      <c r="E5" s="269"/>
      <c r="F5" s="269"/>
      <c r="G5" s="269"/>
      <c r="H5" s="269"/>
      <c r="I5" s="269"/>
      <c r="J5" s="270"/>
      <c r="K5" s="216"/>
    </row>
    <row r="6" spans="1:11" s="223" customFormat="1" ht="163.5" customHeight="1">
      <c r="A6" s="230">
        <v>1</v>
      </c>
      <c r="B6" s="224" t="s">
        <v>176</v>
      </c>
      <c r="C6" s="67" t="s">
        <v>246</v>
      </c>
      <c r="D6" s="16"/>
      <c r="E6" s="220" t="s">
        <v>50</v>
      </c>
      <c r="F6" s="230">
        <v>30</v>
      </c>
      <c r="G6" s="225">
        <v>0</v>
      </c>
      <c r="H6" s="235">
        <f>PRODUCT(F6,G6)</f>
        <v>0</v>
      </c>
      <c r="I6" s="225">
        <f>G6*1.23</f>
        <v>0</v>
      </c>
      <c r="J6" s="225">
        <f>H6*1.23</f>
        <v>0</v>
      </c>
    </row>
    <row r="7" spans="1:11" s="223" customFormat="1" ht="86.25" customHeight="1">
      <c r="A7" s="230">
        <v>2</v>
      </c>
      <c r="B7" s="224" t="s">
        <v>177</v>
      </c>
      <c r="C7" s="67" t="s">
        <v>247</v>
      </c>
      <c r="D7" s="230"/>
      <c r="E7" s="220" t="s">
        <v>50</v>
      </c>
      <c r="F7" s="230">
        <v>20</v>
      </c>
      <c r="G7" s="225">
        <v>0</v>
      </c>
      <c r="H7" s="235">
        <f t="shared" ref="H7:H9" si="0">PRODUCT(F7,G7)</f>
        <v>0</v>
      </c>
      <c r="I7" s="225">
        <f t="shared" ref="I7:J9" si="1">G7*1.23</f>
        <v>0</v>
      </c>
      <c r="J7" s="225">
        <f t="shared" si="1"/>
        <v>0</v>
      </c>
    </row>
    <row r="8" spans="1:11" s="223" customFormat="1" ht="114.75" customHeight="1">
      <c r="A8" s="230">
        <v>3</v>
      </c>
      <c r="B8" s="224" t="s">
        <v>178</v>
      </c>
      <c r="C8" s="67" t="s">
        <v>179</v>
      </c>
      <c r="D8" s="230"/>
      <c r="E8" s="220" t="s">
        <v>50</v>
      </c>
      <c r="F8" s="230">
        <v>20</v>
      </c>
      <c r="G8" s="225">
        <v>0</v>
      </c>
      <c r="H8" s="235">
        <f t="shared" si="0"/>
        <v>0</v>
      </c>
      <c r="I8" s="225">
        <f t="shared" si="1"/>
        <v>0</v>
      </c>
      <c r="J8" s="225">
        <f t="shared" si="1"/>
        <v>0</v>
      </c>
    </row>
    <row r="9" spans="1:11" s="223" customFormat="1" ht="144.75" customHeight="1">
      <c r="A9" s="230">
        <v>4</v>
      </c>
      <c r="B9" s="224" t="s">
        <v>180</v>
      </c>
      <c r="C9" s="205" t="s">
        <v>249</v>
      </c>
      <c r="D9" s="230"/>
      <c r="E9" s="220" t="s">
        <v>50</v>
      </c>
      <c r="F9" s="230">
        <v>4</v>
      </c>
      <c r="G9" s="225">
        <v>0</v>
      </c>
      <c r="H9" s="235">
        <f t="shared" si="0"/>
        <v>0</v>
      </c>
      <c r="I9" s="225">
        <f t="shared" si="1"/>
        <v>0</v>
      </c>
      <c r="J9" s="225">
        <f t="shared" si="1"/>
        <v>0</v>
      </c>
    </row>
    <row r="10" spans="1:11" s="223" customFormat="1" ht="13.5" customHeight="1">
      <c r="A10" s="226"/>
      <c r="B10" s="15"/>
      <c r="C10" s="236"/>
      <c r="D10" s="226"/>
      <c r="E10" s="226"/>
      <c r="F10" s="226"/>
      <c r="G10" s="238" t="s">
        <v>202</v>
      </c>
      <c r="H10" s="239">
        <f>SUM(H6:H9)</f>
        <v>0</v>
      </c>
      <c r="I10" s="239"/>
      <c r="J10" s="239">
        <f t="shared" ref="J10" si="2">SUM(J6:J9)</f>
        <v>0</v>
      </c>
    </row>
    <row r="11" spans="1:11" s="223" customFormat="1" ht="13.5" customHeight="1">
      <c r="A11" s="226"/>
      <c r="B11" s="15"/>
      <c r="C11" s="226"/>
      <c r="D11" s="226"/>
      <c r="E11" s="226"/>
      <c r="F11" s="226"/>
      <c r="G11" s="226"/>
      <c r="H11" s="240"/>
    </row>
    <row r="13" spans="1:11">
      <c r="C13" s="261" t="s">
        <v>240</v>
      </c>
      <c r="D13" s="261"/>
      <c r="E13" s="261"/>
      <c r="F13" s="261"/>
      <c r="G13" s="261"/>
    </row>
    <row r="14" spans="1:11">
      <c r="C14" s="261"/>
      <c r="D14" s="261"/>
      <c r="E14" s="261"/>
      <c r="F14" s="261"/>
      <c r="G14" s="261"/>
    </row>
    <row r="15" spans="1:11">
      <c r="C15" s="261"/>
      <c r="D15" s="261"/>
      <c r="E15" s="261"/>
      <c r="F15" s="261"/>
      <c r="G15" s="261"/>
    </row>
    <row r="16" spans="1:11">
      <c r="C16" s="261"/>
      <c r="D16" s="261"/>
      <c r="E16" s="261"/>
      <c r="F16" s="261"/>
      <c r="G16" s="261"/>
    </row>
    <row r="17" spans="3:7">
      <c r="C17" s="261"/>
      <c r="D17" s="261"/>
      <c r="E17" s="261"/>
      <c r="F17" s="261"/>
      <c r="G17" s="261"/>
    </row>
  </sheetData>
  <mergeCells count="3">
    <mergeCell ref="A5:J5"/>
    <mergeCell ref="A1:J1"/>
    <mergeCell ref="C13:G17"/>
  </mergeCells>
  <pageMargins left="0.7" right="0.7" top="0.75" bottom="0.75" header="0.3" footer="0.3"/>
  <pageSetup paperSize="9" scale="3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670E9-39DB-4929-9F06-9203E0707F42}">
  <sheetPr>
    <pageSetUpPr fitToPage="1"/>
  </sheetPr>
  <dimension ref="A1:J13"/>
  <sheetViews>
    <sheetView workbookViewId="0">
      <selection sqref="A1:J14"/>
    </sheetView>
  </sheetViews>
  <sheetFormatPr defaultColWidth="9.140625" defaultRowHeight="15"/>
  <cols>
    <col min="1" max="1" width="6.42578125" bestFit="1" customWidth="1"/>
    <col min="2" max="2" width="17.28515625" customWidth="1"/>
    <col min="3" max="3" width="90.5703125" customWidth="1"/>
    <col min="4" max="5" width="35.140625" customWidth="1"/>
    <col min="6" max="6" width="17.85546875" customWidth="1"/>
    <col min="7" max="8" width="17.7109375" customWidth="1"/>
  </cols>
  <sheetData>
    <row r="1" spans="1:10" s="1" customFormat="1" ht="19.5" customHeight="1">
      <c r="A1" s="265" t="s">
        <v>181</v>
      </c>
      <c r="B1" s="265"/>
      <c r="C1" s="265"/>
      <c r="D1" s="265"/>
      <c r="E1" s="265"/>
      <c r="F1" s="265"/>
      <c r="G1" s="265"/>
      <c r="H1" s="265"/>
      <c r="I1" s="265"/>
      <c r="J1" s="265"/>
    </row>
    <row r="2" spans="1:10" s="1" customFormat="1" ht="12.75">
      <c r="B2" s="7"/>
      <c r="F2" s="7"/>
    </row>
    <row r="3" spans="1:10" s="8" customFormat="1" ht="58.5" customHeight="1">
      <c r="A3" s="3" t="s">
        <v>0</v>
      </c>
      <c r="B3" s="3" t="s">
        <v>6</v>
      </c>
      <c r="C3" s="3" t="s">
        <v>7</v>
      </c>
      <c r="D3" s="3" t="s">
        <v>8</v>
      </c>
      <c r="E3" s="24" t="s">
        <v>48</v>
      </c>
      <c r="F3" s="3" t="s">
        <v>1</v>
      </c>
      <c r="G3" s="3" t="s">
        <v>2</v>
      </c>
      <c r="H3" s="3" t="s">
        <v>3</v>
      </c>
      <c r="I3" s="13" t="s">
        <v>4</v>
      </c>
      <c r="J3" s="13" t="s">
        <v>5</v>
      </c>
    </row>
    <row r="4" spans="1:10" s="8" customFormat="1" ht="12.75">
      <c r="A4" s="10">
        <v>1</v>
      </c>
      <c r="B4" s="10">
        <v>2</v>
      </c>
      <c r="C4" s="10">
        <v>3</v>
      </c>
      <c r="D4" s="10">
        <v>4</v>
      </c>
      <c r="E4" s="10">
        <v>5</v>
      </c>
      <c r="F4" s="10">
        <v>6</v>
      </c>
      <c r="G4" s="10">
        <v>7</v>
      </c>
      <c r="H4" s="10">
        <v>8</v>
      </c>
      <c r="I4" s="10">
        <v>9</v>
      </c>
      <c r="J4" s="10">
        <v>10</v>
      </c>
    </row>
    <row r="5" spans="1:10" s="2" customFormat="1" ht="30.75" customHeight="1">
      <c r="A5" s="280" t="s">
        <v>183</v>
      </c>
      <c r="B5" s="281"/>
      <c r="C5" s="281"/>
      <c r="D5" s="281"/>
      <c r="E5" s="281"/>
      <c r="F5" s="281"/>
      <c r="G5" s="281"/>
      <c r="H5" s="281"/>
      <c r="I5" s="281"/>
      <c r="J5" s="282"/>
    </row>
    <row r="6" spans="1:10" s="5" customFormat="1" ht="228" customHeight="1">
      <c r="A6" s="9">
        <v>1</v>
      </c>
      <c r="B6" s="3" t="s">
        <v>14</v>
      </c>
      <c r="C6" s="67" t="s">
        <v>267</v>
      </c>
      <c r="D6" s="16"/>
      <c r="E6" s="14" t="s">
        <v>50</v>
      </c>
      <c r="F6" s="17">
        <v>3</v>
      </c>
      <c r="G6" s="4">
        <v>0</v>
      </c>
      <c r="H6" s="21">
        <f>PRODUCT(F6,G6)</f>
        <v>0</v>
      </c>
      <c r="I6" s="4">
        <f>G6*1.23</f>
        <v>0</v>
      </c>
      <c r="J6" s="4">
        <f>H6*1.23</f>
        <v>0</v>
      </c>
    </row>
    <row r="7" spans="1:10" s="2" customFormat="1" ht="15" customHeight="1">
      <c r="A7" s="5"/>
      <c r="B7" s="5"/>
      <c r="C7" s="22"/>
      <c r="D7" s="5"/>
      <c r="E7" s="5"/>
      <c r="F7" s="19"/>
      <c r="G7" s="65" t="s">
        <v>202</v>
      </c>
      <c r="H7" s="66">
        <f>SUM(H6)</f>
        <v>0</v>
      </c>
      <c r="I7" s="66"/>
      <c r="J7" s="66">
        <f t="shared" ref="J7" si="0">SUM(J6)</f>
        <v>0</v>
      </c>
    </row>
    <row r="9" spans="1:10">
      <c r="C9" s="261" t="s">
        <v>240</v>
      </c>
      <c r="D9" s="261"/>
      <c r="E9" s="261"/>
      <c r="F9" s="261"/>
      <c r="G9" s="261"/>
    </row>
    <row r="10" spans="1:10">
      <c r="C10" s="261"/>
      <c r="D10" s="261"/>
      <c r="E10" s="261"/>
      <c r="F10" s="261"/>
      <c r="G10" s="261"/>
    </row>
    <row r="11" spans="1:10">
      <c r="C11" s="261"/>
      <c r="D11" s="261"/>
      <c r="E11" s="261"/>
      <c r="F11" s="261"/>
      <c r="G11" s="261"/>
    </row>
    <row r="12" spans="1:10">
      <c r="C12" s="261"/>
      <c r="D12" s="261"/>
      <c r="E12" s="261"/>
      <c r="F12" s="261"/>
      <c r="G12" s="261"/>
    </row>
    <row r="13" spans="1:10">
      <c r="C13" s="261"/>
      <c r="D13" s="261"/>
      <c r="E13" s="261"/>
      <c r="F13" s="261"/>
      <c r="G13" s="261"/>
    </row>
  </sheetData>
  <mergeCells count="3">
    <mergeCell ref="A5:J5"/>
    <mergeCell ref="A1:J1"/>
    <mergeCell ref="C9:G13"/>
  </mergeCells>
  <pageMargins left="0.7" right="0.7" top="0.75" bottom="0.75" header="0.3" footer="0.3"/>
  <pageSetup paperSize="9" scale="3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DD70B-6FF6-4A32-A33D-9277704A1D67}">
  <sheetPr>
    <pageSetUpPr fitToPage="1"/>
  </sheetPr>
  <dimension ref="A1:S22"/>
  <sheetViews>
    <sheetView workbookViewId="0">
      <selection sqref="A1:J27"/>
    </sheetView>
  </sheetViews>
  <sheetFormatPr defaultColWidth="9.140625" defaultRowHeight="12.75"/>
  <cols>
    <col min="1" max="1" width="6.5703125" style="206" bestFit="1" customWidth="1"/>
    <col min="2" max="2" width="17.28515625" style="206" customWidth="1"/>
    <col min="3" max="3" width="90.5703125" style="206" customWidth="1"/>
    <col min="4" max="5" width="35.140625" style="206" customWidth="1"/>
    <col min="6" max="6" width="17.85546875" style="206" customWidth="1"/>
    <col min="7" max="8" width="17.7109375" style="206" customWidth="1"/>
    <col min="9" max="9" width="9.28515625" style="206" bestFit="1" customWidth="1"/>
    <col min="10" max="10" width="10.140625" style="206" bestFit="1" customWidth="1"/>
    <col min="11" max="16384" width="9.140625" style="206"/>
  </cols>
  <sheetData>
    <row r="1" spans="1:19" s="1" customFormat="1" ht="19.5" customHeight="1">
      <c r="A1" s="285" t="s">
        <v>233</v>
      </c>
      <c r="B1" s="285"/>
      <c r="C1" s="285"/>
      <c r="D1" s="285"/>
      <c r="E1" s="285"/>
      <c r="F1" s="285"/>
      <c r="G1" s="285"/>
      <c r="H1" s="285"/>
      <c r="I1" s="285"/>
      <c r="J1" s="285"/>
    </row>
    <row r="2" spans="1:19" s="1" customFormat="1">
      <c r="B2" s="7"/>
      <c r="F2" s="7"/>
    </row>
    <row r="3" spans="1:19" s="8" customFormat="1" ht="58.5" customHeight="1">
      <c r="A3" s="3" t="s">
        <v>0</v>
      </c>
      <c r="B3" s="3" t="s">
        <v>6</v>
      </c>
      <c r="C3" s="3" t="s">
        <v>7</v>
      </c>
      <c r="D3" s="3" t="s">
        <v>8</v>
      </c>
      <c r="E3" s="3" t="s">
        <v>48</v>
      </c>
      <c r="F3" s="3" t="s">
        <v>1</v>
      </c>
      <c r="G3" s="3" t="s">
        <v>2</v>
      </c>
      <c r="H3" s="3" t="s">
        <v>3</v>
      </c>
      <c r="I3" s="13" t="s">
        <v>4</v>
      </c>
      <c r="J3" s="13" t="s">
        <v>5</v>
      </c>
    </row>
    <row r="4" spans="1:19" s="8" customFormat="1">
      <c r="A4" s="95">
        <v>1</v>
      </c>
      <c r="B4" s="95">
        <v>2</v>
      </c>
      <c r="C4" s="95">
        <v>3</v>
      </c>
      <c r="D4" s="95">
        <v>4</v>
      </c>
      <c r="E4" s="95">
        <v>5</v>
      </c>
      <c r="F4" s="95">
        <v>6</v>
      </c>
      <c r="G4" s="95">
        <v>7</v>
      </c>
      <c r="H4" s="95">
        <v>8</v>
      </c>
      <c r="I4" s="95">
        <v>9</v>
      </c>
      <c r="J4" s="95">
        <v>10</v>
      </c>
    </row>
    <row r="5" spans="1:19" s="2" customFormat="1" ht="30.75" customHeight="1">
      <c r="A5" s="286" t="s">
        <v>229</v>
      </c>
      <c r="B5" s="286"/>
      <c r="C5" s="286"/>
      <c r="D5" s="286"/>
      <c r="E5" s="286"/>
      <c r="F5" s="286"/>
      <c r="G5" s="286"/>
      <c r="H5" s="286"/>
      <c r="I5" s="286"/>
      <c r="J5" s="286"/>
    </row>
    <row r="6" spans="1:19" s="5" customFormat="1" ht="11.25" customHeight="1">
      <c r="A6" s="288">
        <v>1</v>
      </c>
      <c r="B6" s="289" t="s">
        <v>14</v>
      </c>
      <c r="C6" s="3"/>
      <c r="D6" s="290"/>
      <c r="E6" s="284" t="s">
        <v>50</v>
      </c>
      <c r="F6" s="291">
        <v>33</v>
      </c>
      <c r="G6" s="287">
        <v>0</v>
      </c>
      <c r="H6" s="292">
        <f>PRODUCT(F6,G6)</f>
        <v>0</v>
      </c>
      <c r="I6" s="287">
        <f>G6*1.23</f>
        <v>0</v>
      </c>
      <c r="J6" s="287">
        <f>H6*1.23</f>
        <v>0</v>
      </c>
    </row>
    <row r="7" spans="1:19" s="2" customFormat="1" ht="21" customHeight="1">
      <c r="A7" s="288"/>
      <c r="B7" s="289"/>
      <c r="C7" s="213" t="s">
        <v>234</v>
      </c>
      <c r="D7" s="290"/>
      <c r="E7" s="284"/>
      <c r="F7" s="291"/>
      <c r="G7" s="287"/>
      <c r="H7" s="292"/>
      <c r="I7" s="287"/>
      <c r="J7" s="287"/>
    </row>
    <row r="8" spans="1:19" s="2" customFormat="1" ht="17.25" customHeight="1">
      <c r="A8" s="288"/>
      <c r="B8" s="289"/>
      <c r="C8" s="209" t="s">
        <v>230</v>
      </c>
      <c r="D8" s="290"/>
      <c r="E8" s="284"/>
      <c r="F8" s="291"/>
      <c r="G8" s="287"/>
      <c r="H8" s="292"/>
      <c r="I8" s="287"/>
      <c r="J8" s="287"/>
    </row>
    <row r="9" spans="1:19" s="2" customFormat="1" ht="23.25" customHeight="1">
      <c r="A9" s="288"/>
      <c r="B9" s="289"/>
      <c r="C9" s="209" t="s">
        <v>235</v>
      </c>
      <c r="D9" s="290"/>
      <c r="E9" s="284"/>
      <c r="F9" s="291"/>
      <c r="G9" s="287"/>
      <c r="H9" s="292"/>
      <c r="I9" s="287"/>
      <c r="J9" s="287"/>
    </row>
    <row r="10" spans="1:19" s="2" customFormat="1" ht="62.25" customHeight="1">
      <c r="A10" s="288"/>
      <c r="B10" s="289"/>
      <c r="C10" s="210" t="s">
        <v>231</v>
      </c>
      <c r="D10" s="290"/>
      <c r="E10" s="284"/>
      <c r="F10" s="291"/>
      <c r="G10" s="287"/>
      <c r="H10" s="292"/>
      <c r="I10" s="287"/>
      <c r="J10" s="287"/>
    </row>
    <row r="11" spans="1:19" s="2" customFormat="1" ht="45.75" customHeight="1">
      <c r="A11" s="288"/>
      <c r="B11" s="289"/>
      <c r="C11" s="211" t="s">
        <v>232</v>
      </c>
      <c r="D11" s="290"/>
      <c r="E11" s="284"/>
      <c r="F11" s="291"/>
      <c r="G11" s="287"/>
      <c r="H11" s="292"/>
      <c r="I11" s="287"/>
      <c r="J11" s="287"/>
    </row>
    <row r="12" spans="1:19" s="2" customFormat="1" ht="83.25" customHeight="1">
      <c r="A12" s="288"/>
      <c r="B12" s="289"/>
      <c r="C12" s="211" t="s">
        <v>236</v>
      </c>
      <c r="D12" s="290"/>
      <c r="E12" s="284"/>
      <c r="F12" s="291"/>
      <c r="G12" s="287"/>
      <c r="H12" s="292"/>
      <c r="I12" s="287"/>
      <c r="J12" s="287"/>
    </row>
    <row r="13" spans="1:19" s="2" customFormat="1" ht="31.5" customHeight="1">
      <c r="A13" s="288"/>
      <c r="B13" s="289"/>
      <c r="C13" s="212" t="s">
        <v>237</v>
      </c>
      <c r="D13" s="290"/>
      <c r="E13" s="284"/>
      <c r="F13" s="291"/>
      <c r="G13" s="287"/>
      <c r="H13" s="292"/>
      <c r="I13" s="287"/>
      <c r="J13" s="287"/>
      <c r="N13" s="5"/>
      <c r="O13" s="12"/>
      <c r="P13" s="15"/>
      <c r="Q13" s="5"/>
      <c r="R13" s="71"/>
      <c r="S13" s="71"/>
    </row>
    <row r="14" spans="1:19" s="2" customFormat="1" ht="72.75" customHeight="1">
      <c r="A14" s="288"/>
      <c r="B14" s="289"/>
      <c r="C14" s="209" t="s">
        <v>268</v>
      </c>
      <c r="D14" s="290"/>
      <c r="E14" s="284"/>
      <c r="F14" s="291"/>
      <c r="G14" s="287"/>
      <c r="H14" s="292"/>
      <c r="I14" s="287"/>
      <c r="J14" s="287"/>
      <c r="N14" s="5"/>
      <c r="O14" s="12"/>
      <c r="P14" s="15"/>
      <c r="Q14" s="5"/>
      <c r="R14" s="71"/>
      <c r="S14" s="71"/>
    </row>
    <row r="15" spans="1:19">
      <c r="G15" s="207" t="s">
        <v>202</v>
      </c>
      <c r="H15" s="208">
        <f>SUM(H6)</f>
        <v>0</v>
      </c>
      <c r="I15" s="208"/>
      <c r="J15" s="208">
        <f t="shared" ref="J15" si="0">SUM(J6)</f>
        <v>0</v>
      </c>
    </row>
    <row r="18" spans="3:7">
      <c r="C18" s="283" t="s">
        <v>240</v>
      </c>
      <c r="D18" s="283"/>
      <c r="E18" s="283"/>
      <c r="F18" s="283"/>
      <c r="G18" s="283"/>
    </row>
    <row r="19" spans="3:7">
      <c r="C19" s="283"/>
      <c r="D19" s="283"/>
      <c r="E19" s="283"/>
      <c r="F19" s="283"/>
      <c r="G19" s="283"/>
    </row>
    <row r="20" spans="3:7">
      <c r="C20" s="283"/>
      <c r="D20" s="283"/>
      <c r="E20" s="283"/>
      <c r="F20" s="283"/>
      <c r="G20" s="283"/>
    </row>
    <row r="21" spans="3:7">
      <c r="C21" s="283"/>
      <c r="D21" s="283"/>
      <c r="E21" s="283"/>
      <c r="F21" s="283"/>
      <c r="G21" s="283"/>
    </row>
    <row r="22" spans="3:7">
      <c r="C22" s="283"/>
      <c r="D22" s="283"/>
      <c r="E22" s="283"/>
      <c r="F22" s="283"/>
      <c r="G22" s="283"/>
    </row>
  </sheetData>
  <mergeCells count="12">
    <mergeCell ref="C18:G22"/>
    <mergeCell ref="E6:E14"/>
    <mergeCell ref="A1:J1"/>
    <mergeCell ref="A5:J5"/>
    <mergeCell ref="I6:I14"/>
    <mergeCell ref="J6:J14"/>
    <mergeCell ref="A6:A14"/>
    <mergeCell ref="B6:B14"/>
    <mergeCell ref="D6:D14"/>
    <mergeCell ref="F6:F14"/>
    <mergeCell ref="G6:G14"/>
    <mergeCell ref="H6:H14"/>
  </mergeCells>
  <pageMargins left="0.7" right="0.7" top="0.75" bottom="0.75" header="0.3" footer="0.3"/>
  <pageSetup paperSize="9" scale="3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166F-D453-4D71-893E-4E25582C0D86}">
  <sheetPr>
    <pageSetUpPr fitToPage="1"/>
  </sheetPr>
  <dimension ref="A1:J13"/>
  <sheetViews>
    <sheetView workbookViewId="0">
      <selection activeCell="C7" sqref="C7"/>
    </sheetView>
  </sheetViews>
  <sheetFormatPr defaultColWidth="9.140625" defaultRowHeight="15"/>
  <cols>
    <col min="1" max="1" width="6.42578125" bestFit="1" customWidth="1"/>
    <col min="2" max="2" width="17.28515625" customWidth="1"/>
    <col min="3" max="3" width="90.5703125" customWidth="1"/>
    <col min="4" max="5" width="35.140625" customWidth="1"/>
    <col min="6" max="6" width="17.85546875" customWidth="1"/>
    <col min="7" max="8" width="17.7109375" customWidth="1"/>
  </cols>
  <sheetData>
    <row r="1" spans="1:10" s="1" customFormat="1" ht="19.5" customHeight="1">
      <c r="A1" s="265" t="s">
        <v>184</v>
      </c>
      <c r="B1" s="265"/>
      <c r="C1" s="265"/>
      <c r="D1" s="265"/>
      <c r="E1" s="265"/>
      <c r="F1" s="265"/>
      <c r="G1" s="265"/>
      <c r="H1" s="265"/>
      <c r="I1" s="265"/>
      <c r="J1" s="265"/>
    </row>
    <row r="2" spans="1:10" s="1" customFormat="1" ht="12.75">
      <c r="B2" s="7"/>
      <c r="F2" s="7"/>
    </row>
    <row r="3" spans="1:10" s="8" customFormat="1" ht="58.5" customHeight="1">
      <c r="A3" s="3" t="s">
        <v>0</v>
      </c>
      <c r="B3" s="3" t="s">
        <v>6</v>
      </c>
      <c r="C3" s="3" t="s">
        <v>7</v>
      </c>
      <c r="D3" s="3" t="s">
        <v>8</v>
      </c>
      <c r="E3" s="24" t="s">
        <v>48</v>
      </c>
      <c r="F3" s="3" t="s">
        <v>1</v>
      </c>
      <c r="G3" s="3" t="s">
        <v>2</v>
      </c>
      <c r="H3" s="3" t="s">
        <v>3</v>
      </c>
      <c r="I3" s="13" t="s">
        <v>4</v>
      </c>
      <c r="J3" s="13" t="s">
        <v>5</v>
      </c>
    </row>
    <row r="4" spans="1:10" s="8" customFormat="1" ht="12.75">
      <c r="A4" s="10">
        <v>1</v>
      </c>
      <c r="B4" s="10">
        <v>2</v>
      </c>
      <c r="C4" s="10">
        <v>3</v>
      </c>
      <c r="D4" s="10">
        <v>4</v>
      </c>
      <c r="E4" s="10">
        <v>5</v>
      </c>
      <c r="F4" s="10">
        <v>6</v>
      </c>
      <c r="G4" s="10">
        <v>7</v>
      </c>
      <c r="H4" s="10">
        <v>8</v>
      </c>
      <c r="I4" s="10">
        <v>9</v>
      </c>
      <c r="J4" s="10">
        <v>10</v>
      </c>
    </row>
    <row r="5" spans="1:10" s="2" customFormat="1" ht="30.75" customHeight="1">
      <c r="A5" s="267" t="s">
        <v>185</v>
      </c>
      <c r="B5" s="267"/>
      <c r="C5" s="267"/>
      <c r="D5" s="267"/>
      <c r="E5" s="267"/>
      <c r="F5" s="267"/>
      <c r="G5" s="267"/>
      <c r="H5" s="267"/>
      <c r="I5" s="267"/>
      <c r="J5" s="267"/>
    </row>
    <row r="6" spans="1:10" s="5" customFormat="1" ht="198.75" customHeight="1">
      <c r="A6" s="9">
        <v>1</v>
      </c>
      <c r="B6" s="3" t="s">
        <v>186</v>
      </c>
      <c r="C6" s="214" t="s">
        <v>238</v>
      </c>
      <c r="D6" s="20"/>
      <c r="E6" s="14" t="s">
        <v>50</v>
      </c>
      <c r="F6" s="17">
        <v>5</v>
      </c>
      <c r="G6" s="4">
        <v>0</v>
      </c>
      <c r="H6" s="21">
        <f>PRODUCT(F6,G6)</f>
        <v>0</v>
      </c>
      <c r="I6" s="9">
        <f>G6*1.23</f>
        <v>0</v>
      </c>
      <c r="J6" s="9">
        <f>H6*1.23</f>
        <v>0</v>
      </c>
    </row>
    <row r="7" spans="1:10">
      <c r="G7" s="18" t="s">
        <v>202</v>
      </c>
      <c r="H7" s="78">
        <f>SUM(H6)</f>
        <v>0</v>
      </c>
      <c r="I7" s="78"/>
      <c r="J7" s="78">
        <f t="shared" ref="J7" si="0">SUM(J6)</f>
        <v>0</v>
      </c>
    </row>
    <row r="9" spans="1:10">
      <c r="C9" s="261" t="s">
        <v>240</v>
      </c>
      <c r="D9" s="261"/>
      <c r="E9" s="261"/>
      <c r="F9" s="261"/>
    </row>
    <row r="10" spans="1:10">
      <c r="C10" s="261"/>
      <c r="D10" s="261"/>
      <c r="E10" s="261"/>
      <c r="F10" s="261"/>
    </row>
    <row r="11" spans="1:10">
      <c r="C11" s="261"/>
      <c r="D11" s="261"/>
      <c r="E11" s="261"/>
      <c r="F11" s="261"/>
    </row>
    <row r="12" spans="1:10">
      <c r="C12" s="261"/>
      <c r="D12" s="261"/>
      <c r="E12" s="261"/>
      <c r="F12" s="261"/>
    </row>
    <row r="13" spans="1:10">
      <c r="C13" s="261"/>
      <c r="D13" s="261"/>
      <c r="E13" s="261"/>
      <c r="F13" s="261"/>
    </row>
  </sheetData>
  <mergeCells count="3">
    <mergeCell ref="A1:J1"/>
    <mergeCell ref="A5:J5"/>
    <mergeCell ref="C9:F13"/>
  </mergeCells>
  <pageMargins left="0.7" right="0.7" top="0.75" bottom="0.75" header="0.3" footer="0.3"/>
  <pageSetup paperSize="9" scale="3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8722-5230-463D-BCAA-D5743446B6B1}">
  <sheetPr>
    <pageSetUpPr fitToPage="1"/>
  </sheetPr>
  <dimension ref="A1:J14"/>
  <sheetViews>
    <sheetView workbookViewId="0">
      <selection sqref="A1:J16"/>
    </sheetView>
  </sheetViews>
  <sheetFormatPr defaultColWidth="9.140625" defaultRowHeight="15"/>
  <cols>
    <col min="1" max="1" width="6.42578125" bestFit="1" customWidth="1"/>
    <col min="2" max="2" width="17.28515625" customWidth="1"/>
    <col min="3" max="3" width="90.5703125" customWidth="1"/>
    <col min="4" max="5" width="35.140625" customWidth="1"/>
    <col min="6" max="6" width="17.85546875" customWidth="1"/>
    <col min="7" max="8" width="17.7109375" customWidth="1"/>
  </cols>
  <sheetData>
    <row r="1" spans="1:10" s="1" customFormat="1" ht="19.5" customHeight="1">
      <c r="A1" s="265" t="s">
        <v>187</v>
      </c>
      <c r="B1" s="265"/>
      <c r="C1" s="265"/>
      <c r="D1" s="265"/>
      <c r="E1" s="265"/>
      <c r="F1" s="265"/>
      <c r="G1" s="265"/>
      <c r="H1" s="265"/>
    </row>
    <row r="2" spans="1:10" s="1" customFormat="1" ht="12.75">
      <c r="B2" s="7"/>
      <c r="F2" s="7"/>
    </row>
    <row r="3" spans="1:10" s="8" customFormat="1" ht="58.5" customHeight="1">
      <c r="A3" s="3" t="s">
        <v>0</v>
      </c>
      <c r="B3" s="3" t="s">
        <v>6</v>
      </c>
      <c r="C3" s="3" t="s">
        <v>7</v>
      </c>
      <c r="D3" s="3" t="s">
        <v>8</v>
      </c>
      <c r="E3" s="24" t="s">
        <v>48</v>
      </c>
      <c r="F3" s="3" t="s">
        <v>1</v>
      </c>
      <c r="G3" s="3" t="s">
        <v>2</v>
      </c>
      <c r="H3" s="3" t="s">
        <v>3</v>
      </c>
      <c r="I3" s="13" t="s">
        <v>4</v>
      </c>
      <c r="J3" s="13" t="s">
        <v>5</v>
      </c>
    </row>
    <row r="4" spans="1:10" s="8" customFormat="1" ht="12.75">
      <c r="A4" s="10">
        <v>1</v>
      </c>
      <c r="B4" s="10">
        <v>2</v>
      </c>
      <c r="C4" s="10">
        <v>3</v>
      </c>
      <c r="D4" s="10">
        <v>4</v>
      </c>
      <c r="E4" s="10">
        <v>5</v>
      </c>
      <c r="F4" s="10">
        <v>6</v>
      </c>
      <c r="G4" s="10">
        <v>7</v>
      </c>
      <c r="H4" s="10">
        <v>8</v>
      </c>
      <c r="I4" s="10">
        <v>9</v>
      </c>
      <c r="J4" s="10">
        <v>10</v>
      </c>
    </row>
    <row r="5" spans="1:10" s="2" customFormat="1" ht="42.75" customHeight="1">
      <c r="A5" s="293" t="s">
        <v>188</v>
      </c>
      <c r="B5" s="294"/>
      <c r="C5" s="294"/>
      <c r="D5" s="294"/>
      <c r="E5" s="294"/>
      <c r="F5" s="294"/>
      <c r="G5" s="294"/>
      <c r="H5" s="294"/>
      <c r="I5" s="294"/>
      <c r="J5" s="295"/>
    </row>
    <row r="6" spans="1:10" s="2" customFormat="1" ht="123" customHeight="1">
      <c r="A6" s="68">
        <v>1</v>
      </c>
      <c r="B6" s="68" t="s">
        <v>189</v>
      </c>
      <c r="C6" s="67" t="s">
        <v>190</v>
      </c>
      <c r="D6" s="68"/>
      <c r="E6" s="14" t="s">
        <v>50</v>
      </c>
      <c r="F6" s="68">
        <v>6</v>
      </c>
      <c r="G6" s="68">
        <v>0</v>
      </c>
      <c r="H6" s="93">
        <f>PRODUCT(F6,G6)</f>
        <v>0</v>
      </c>
      <c r="I6" s="4">
        <f>G6*1.23</f>
        <v>0</v>
      </c>
      <c r="J6" s="4">
        <f>H6*1.23</f>
        <v>0</v>
      </c>
    </row>
    <row r="7" spans="1:10" s="2" customFormat="1" ht="165.75" customHeight="1">
      <c r="A7" s="68">
        <v>2</v>
      </c>
      <c r="B7" s="68" t="s">
        <v>14</v>
      </c>
      <c r="C7" s="67" t="s">
        <v>252</v>
      </c>
      <c r="D7" s="68"/>
      <c r="E7" s="14" t="s">
        <v>50</v>
      </c>
      <c r="F7" s="68">
        <v>3</v>
      </c>
      <c r="G7" s="68">
        <v>0</v>
      </c>
      <c r="H7" s="93">
        <f>PRODUCT(F7,G7)</f>
        <v>0</v>
      </c>
      <c r="I7" s="4">
        <f>G7*1.23</f>
        <v>0</v>
      </c>
      <c r="J7" s="96">
        <f>H7*1.23</f>
        <v>0</v>
      </c>
    </row>
    <row r="8" spans="1:10" s="2" customFormat="1" ht="15" customHeight="1">
      <c r="A8" s="5"/>
      <c r="B8" s="5"/>
      <c r="C8" s="22"/>
      <c r="D8" s="5"/>
      <c r="E8" s="5"/>
      <c r="F8" s="19"/>
      <c r="G8" s="65" t="s">
        <v>202</v>
      </c>
      <c r="H8" s="66">
        <f>SUM(H6:H7)</f>
        <v>0</v>
      </c>
      <c r="I8" s="66"/>
      <c r="J8" s="66">
        <f t="shared" ref="J8" si="0">SUM(J6:J7)</f>
        <v>0</v>
      </c>
    </row>
    <row r="10" spans="1:10">
      <c r="C10" s="261" t="s">
        <v>240</v>
      </c>
      <c r="D10" s="261"/>
      <c r="E10" s="261"/>
      <c r="F10" s="261"/>
    </row>
    <row r="11" spans="1:10">
      <c r="C11" s="261"/>
      <c r="D11" s="261"/>
      <c r="E11" s="261"/>
      <c r="F11" s="261"/>
    </row>
    <row r="12" spans="1:10">
      <c r="C12" s="261"/>
      <c r="D12" s="261"/>
      <c r="E12" s="261"/>
      <c r="F12" s="261"/>
    </row>
    <row r="13" spans="1:10">
      <c r="C13" s="261"/>
      <c r="D13" s="261"/>
      <c r="E13" s="261"/>
      <c r="F13" s="261"/>
    </row>
    <row r="14" spans="1:10">
      <c r="C14" s="261"/>
      <c r="D14" s="261"/>
      <c r="E14" s="261"/>
      <c r="F14" s="261"/>
    </row>
  </sheetData>
  <mergeCells count="3">
    <mergeCell ref="A1:H1"/>
    <mergeCell ref="A5:J5"/>
    <mergeCell ref="C10:F14"/>
  </mergeCells>
  <pageMargins left="0.7" right="0.7" top="0.75" bottom="0.75" header="0.3" footer="0.3"/>
  <pageSetup paperSize="9" scale="3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A10B-BBB6-45D4-8965-C7745BA4AD54}">
  <sheetPr>
    <pageSetUpPr fitToPage="1"/>
  </sheetPr>
  <dimension ref="A1:J13"/>
  <sheetViews>
    <sheetView workbookViewId="0">
      <selection sqref="A1:J13"/>
    </sheetView>
  </sheetViews>
  <sheetFormatPr defaultColWidth="9.140625" defaultRowHeight="15"/>
  <cols>
    <col min="1" max="1" width="6.42578125" bestFit="1" customWidth="1"/>
    <col min="2" max="2" width="17.28515625" customWidth="1"/>
    <col min="3" max="3" width="90.5703125" customWidth="1"/>
    <col min="4" max="5" width="35.140625" customWidth="1"/>
    <col min="6" max="6" width="17.85546875" customWidth="1"/>
    <col min="7" max="8" width="17.7109375" customWidth="1"/>
  </cols>
  <sheetData>
    <row r="1" spans="1:10" s="1" customFormat="1" ht="19.5" customHeight="1">
      <c r="A1" s="265" t="s">
        <v>191</v>
      </c>
      <c r="B1" s="265"/>
      <c r="C1" s="265"/>
      <c r="D1" s="265"/>
      <c r="E1" s="265"/>
      <c r="F1" s="265"/>
      <c r="G1" s="265"/>
      <c r="H1" s="265"/>
      <c r="I1" s="265"/>
      <c r="J1" s="265"/>
    </row>
    <row r="2" spans="1:10" s="1" customFormat="1" ht="12.75">
      <c r="B2" s="7"/>
      <c r="F2" s="7"/>
    </row>
    <row r="3" spans="1:10" s="8" customFormat="1" ht="58.5" customHeight="1">
      <c r="A3" s="3" t="s">
        <v>0</v>
      </c>
      <c r="B3" s="3" t="s">
        <v>6</v>
      </c>
      <c r="C3" s="3" t="s">
        <v>7</v>
      </c>
      <c r="D3" s="3" t="s">
        <v>8</v>
      </c>
      <c r="E3" s="24" t="s">
        <v>48</v>
      </c>
      <c r="F3" s="3" t="s">
        <v>1</v>
      </c>
      <c r="G3" s="3" t="s">
        <v>2</v>
      </c>
      <c r="H3" s="3" t="s">
        <v>3</v>
      </c>
      <c r="I3" s="13" t="s">
        <v>4</v>
      </c>
      <c r="J3" s="13" t="s">
        <v>5</v>
      </c>
    </row>
    <row r="4" spans="1:10" s="8" customFormat="1" ht="12.75">
      <c r="A4" s="10">
        <v>1</v>
      </c>
      <c r="B4" s="10">
        <v>2</v>
      </c>
      <c r="C4" s="10">
        <v>3</v>
      </c>
      <c r="D4" s="10">
        <v>4</v>
      </c>
      <c r="E4" s="10">
        <v>5</v>
      </c>
      <c r="F4" s="10">
        <v>6</v>
      </c>
      <c r="G4" s="10">
        <v>7</v>
      </c>
      <c r="H4" s="10">
        <v>8</v>
      </c>
      <c r="I4" s="10">
        <v>9</v>
      </c>
      <c r="J4" s="10">
        <v>10</v>
      </c>
    </row>
    <row r="5" spans="1:10" s="2" customFormat="1" ht="45" customHeight="1">
      <c r="A5" s="267" t="s">
        <v>192</v>
      </c>
      <c r="B5" s="267"/>
      <c r="C5" s="267"/>
      <c r="D5" s="267"/>
      <c r="E5" s="267"/>
      <c r="F5" s="267"/>
      <c r="G5" s="267"/>
      <c r="H5" s="267"/>
      <c r="I5" s="267"/>
      <c r="J5" s="267"/>
    </row>
    <row r="6" spans="1:10" s="5" customFormat="1" ht="191.25" customHeight="1">
      <c r="A6" s="9">
        <v>1</v>
      </c>
      <c r="B6" s="3" t="s">
        <v>193</v>
      </c>
      <c r="C6" s="67" t="s">
        <v>255</v>
      </c>
      <c r="D6" s="3"/>
      <c r="E6" s="14" t="s">
        <v>50</v>
      </c>
      <c r="F6" s="17">
        <v>6</v>
      </c>
      <c r="G6" s="4">
        <v>0</v>
      </c>
      <c r="H6" s="21">
        <f>PRODUCT(F6,G6)</f>
        <v>0</v>
      </c>
      <c r="I6" s="9">
        <f>G6*1.23</f>
        <v>0</v>
      </c>
      <c r="J6" s="9">
        <f>H6*1.23</f>
        <v>0</v>
      </c>
    </row>
    <row r="7" spans="1:10">
      <c r="G7" s="20" t="s">
        <v>202</v>
      </c>
      <c r="H7" s="77">
        <f>SUM(H6)</f>
        <v>0</v>
      </c>
      <c r="I7" s="77"/>
      <c r="J7" s="77">
        <f t="shared" ref="J7" si="0">SUM(J6)</f>
        <v>0</v>
      </c>
    </row>
    <row r="9" spans="1:10">
      <c r="C9" s="261" t="s">
        <v>240</v>
      </c>
      <c r="D9" s="261"/>
      <c r="E9" s="261"/>
      <c r="F9" s="261"/>
    </row>
    <row r="10" spans="1:10">
      <c r="C10" s="261"/>
      <c r="D10" s="261"/>
      <c r="E10" s="261"/>
      <c r="F10" s="261"/>
    </row>
    <row r="11" spans="1:10">
      <c r="C11" s="261"/>
      <c r="D11" s="261"/>
      <c r="E11" s="261"/>
      <c r="F11" s="261"/>
    </row>
    <row r="12" spans="1:10">
      <c r="C12" s="261"/>
      <c r="D12" s="261"/>
      <c r="E12" s="261"/>
      <c r="F12" s="261"/>
    </row>
    <row r="13" spans="1:10">
      <c r="C13" s="261"/>
      <c r="D13" s="261"/>
      <c r="E13" s="261"/>
      <c r="F13" s="261"/>
    </row>
  </sheetData>
  <mergeCells count="3">
    <mergeCell ref="A5:J5"/>
    <mergeCell ref="A1:J1"/>
    <mergeCell ref="C9:F13"/>
  </mergeCells>
  <pageMargins left="0.7" right="0.7" top="0.75" bottom="0.75" header="0.3" footer="0.3"/>
  <pageSetup paperSize="9" scale="3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392A-2514-4BBB-947C-D8D4BDBC37D7}">
  <sheetPr>
    <pageSetUpPr fitToPage="1"/>
  </sheetPr>
  <dimension ref="A1:K13"/>
  <sheetViews>
    <sheetView tabSelected="1" workbookViewId="0">
      <selection sqref="A1:J14"/>
    </sheetView>
  </sheetViews>
  <sheetFormatPr defaultColWidth="9.140625" defaultRowHeight="15"/>
  <cols>
    <col min="1" max="1" width="6.42578125" bestFit="1" customWidth="1"/>
    <col min="2" max="2" width="17.28515625" customWidth="1"/>
    <col min="3" max="3" width="90.5703125" customWidth="1"/>
    <col min="4" max="5" width="35.140625" customWidth="1"/>
    <col min="6" max="6" width="17.85546875" customWidth="1"/>
    <col min="7" max="8" width="17.7109375" customWidth="1"/>
  </cols>
  <sheetData>
    <row r="1" spans="1:11" s="1" customFormat="1" ht="19.5" customHeight="1">
      <c r="A1" s="265" t="s">
        <v>203</v>
      </c>
      <c r="B1" s="265"/>
      <c r="C1" s="265"/>
      <c r="D1" s="265"/>
      <c r="E1" s="265"/>
      <c r="F1" s="265"/>
      <c r="G1" s="265"/>
      <c r="H1" s="265"/>
      <c r="I1" s="265"/>
      <c r="J1" s="265"/>
    </row>
    <row r="2" spans="1:11" s="1" customFormat="1" ht="12.75">
      <c r="B2" s="7"/>
      <c r="F2" s="7"/>
    </row>
    <row r="3" spans="1:11" s="8" customFormat="1" ht="58.5" customHeight="1">
      <c r="A3" s="3" t="s">
        <v>0</v>
      </c>
      <c r="B3" s="3" t="s">
        <v>6</v>
      </c>
      <c r="C3" s="3" t="s">
        <v>7</v>
      </c>
      <c r="D3" s="3" t="s">
        <v>8</v>
      </c>
      <c r="E3" s="24" t="s">
        <v>48</v>
      </c>
      <c r="F3" s="3" t="s">
        <v>1</v>
      </c>
      <c r="G3" s="3" t="s">
        <v>2</v>
      </c>
      <c r="H3" s="3" t="s">
        <v>3</v>
      </c>
      <c r="I3" s="13" t="s">
        <v>4</v>
      </c>
      <c r="J3" s="13" t="s">
        <v>5</v>
      </c>
    </row>
    <row r="4" spans="1:11" s="8" customFormat="1" ht="12.75">
      <c r="A4" s="64">
        <v>1</v>
      </c>
      <c r="B4" s="64">
        <v>2</v>
      </c>
      <c r="C4" s="64">
        <v>3</v>
      </c>
      <c r="D4" s="64">
        <v>4</v>
      </c>
      <c r="E4" s="64">
        <v>5</v>
      </c>
      <c r="F4" s="64">
        <v>6</v>
      </c>
      <c r="G4" s="64">
        <v>7</v>
      </c>
      <c r="H4" s="64">
        <v>8</v>
      </c>
      <c r="I4" s="64">
        <v>9</v>
      </c>
      <c r="J4" s="64">
        <v>10</v>
      </c>
    </row>
    <row r="5" spans="1:11" s="2" customFormat="1" ht="65.25" customHeight="1">
      <c r="A5" s="267" t="s">
        <v>204</v>
      </c>
      <c r="B5" s="267"/>
      <c r="C5" s="267"/>
      <c r="D5" s="267"/>
      <c r="E5" s="267"/>
      <c r="F5" s="267"/>
      <c r="G5" s="267"/>
      <c r="H5" s="267"/>
      <c r="I5" s="267"/>
      <c r="J5" s="267"/>
    </row>
    <row r="6" spans="1:11" s="5" customFormat="1" ht="136.9" customHeight="1">
      <c r="A6" s="89">
        <v>1</v>
      </c>
      <c r="B6" s="3" t="s">
        <v>153</v>
      </c>
      <c r="C6" s="67" t="s">
        <v>239</v>
      </c>
      <c r="D6" s="20"/>
      <c r="E6" s="14" t="s">
        <v>50</v>
      </c>
      <c r="F6" s="90">
        <v>20</v>
      </c>
      <c r="G6" s="91">
        <v>0</v>
      </c>
      <c r="H6" s="92">
        <f>PRODUCT(F6,G6)</f>
        <v>0</v>
      </c>
      <c r="I6" s="91">
        <f>G6*1.23</f>
        <v>0</v>
      </c>
      <c r="J6" s="91">
        <f>H6*1.23</f>
        <v>0</v>
      </c>
      <c r="K6" s="6"/>
    </row>
    <row r="7" spans="1:11">
      <c r="G7" s="18" t="s">
        <v>202</v>
      </c>
      <c r="H7" s="78">
        <f>SUM(H6)</f>
        <v>0</v>
      </c>
      <c r="I7" s="78"/>
      <c r="J7" s="78">
        <f t="shared" ref="J7" si="0">SUM(J6)</f>
        <v>0</v>
      </c>
    </row>
    <row r="9" spans="1:11">
      <c r="C9" s="261" t="s">
        <v>240</v>
      </c>
      <c r="D9" s="261"/>
      <c r="E9" s="261"/>
      <c r="F9" s="261"/>
    </row>
    <row r="10" spans="1:11">
      <c r="C10" s="261"/>
      <c r="D10" s="261"/>
      <c r="E10" s="261"/>
      <c r="F10" s="261"/>
    </row>
    <row r="11" spans="1:11">
      <c r="C11" s="261"/>
      <c r="D11" s="261"/>
      <c r="E11" s="261"/>
      <c r="F11" s="261"/>
    </row>
    <row r="12" spans="1:11">
      <c r="C12" s="261"/>
      <c r="D12" s="261"/>
      <c r="E12" s="261"/>
      <c r="F12" s="261"/>
    </row>
    <row r="13" spans="1:11">
      <c r="C13" s="261"/>
      <c r="D13" s="261"/>
      <c r="E13" s="261"/>
      <c r="F13" s="261"/>
    </row>
  </sheetData>
  <mergeCells count="3">
    <mergeCell ref="A1:J1"/>
    <mergeCell ref="A5:J5"/>
    <mergeCell ref="C9:F13"/>
  </mergeCells>
  <pageMargins left="0.7" right="0.7" top="0.75" bottom="0.75" header="0.3" footer="0.3"/>
  <pageSetup paperSize="9" scale="3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63"/>
  <sheetViews>
    <sheetView topLeftCell="A52" zoomScale="90" zoomScaleNormal="90" workbookViewId="0">
      <selection sqref="A1:J65"/>
    </sheetView>
  </sheetViews>
  <sheetFormatPr defaultColWidth="9.140625" defaultRowHeight="15"/>
  <cols>
    <col min="1" max="1" width="9.140625" style="27"/>
    <col min="2" max="2" width="15.28515625" style="27" customWidth="1"/>
    <col min="3" max="3" width="103.85546875" style="30" customWidth="1"/>
    <col min="4" max="4" width="31.42578125" style="27" customWidth="1"/>
    <col min="5" max="5" width="31.42578125" style="47" customWidth="1"/>
    <col min="6" max="6" width="9.140625" style="27"/>
    <col min="7" max="7" width="13.42578125" style="27" customWidth="1"/>
    <col min="8" max="8" width="13.85546875" style="139" customWidth="1"/>
    <col min="9" max="9" width="13.7109375" style="49" customWidth="1"/>
    <col min="10" max="10" width="13" style="146" customWidth="1"/>
    <col min="11" max="16384" width="9.140625" style="27"/>
  </cols>
  <sheetData>
    <row r="1" spans="1:10" ht="27.75" customHeight="1">
      <c r="A1" s="260" t="s">
        <v>107</v>
      </c>
      <c r="B1" s="260"/>
      <c r="C1" s="260"/>
      <c r="D1" s="260"/>
      <c r="E1" s="260"/>
      <c r="F1" s="260"/>
      <c r="G1" s="260"/>
      <c r="H1" s="260"/>
      <c r="I1" s="260"/>
      <c r="J1" s="260"/>
    </row>
    <row r="2" spans="1:10" s="33" customFormat="1">
      <c r="C2" s="29"/>
      <c r="D2" s="23"/>
      <c r="E2" s="28"/>
      <c r="F2" s="23"/>
      <c r="G2" s="29"/>
      <c r="H2" s="133"/>
      <c r="I2" s="32"/>
      <c r="J2" s="140"/>
    </row>
    <row r="3" spans="1:10" s="33" customFormat="1" ht="58.5" customHeight="1">
      <c r="A3" s="24" t="s">
        <v>0</v>
      </c>
      <c r="B3" s="24" t="s">
        <v>6</v>
      </c>
      <c r="C3" s="24" t="s">
        <v>7</v>
      </c>
      <c r="D3" s="24" t="s">
        <v>8</v>
      </c>
      <c r="E3" s="24" t="s">
        <v>48</v>
      </c>
      <c r="F3" s="24" t="s">
        <v>1</v>
      </c>
      <c r="G3" s="24" t="s">
        <v>2</v>
      </c>
      <c r="H3" s="134" t="s">
        <v>3</v>
      </c>
      <c r="I3" s="34" t="s">
        <v>4</v>
      </c>
      <c r="J3" s="141" t="s">
        <v>5</v>
      </c>
    </row>
    <row r="4" spans="1:10" s="33" customFormat="1">
      <c r="A4" s="25">
        <v>1</v>
      </c>
      <c r="B4" s="25">
        <v>2</v>
      </c>
      <c r="C4" s="25">
        <v>3</v>
      </c>
      <c r="D4" s="25">
        <v>4</v>
      </c>
      <c r="E4" s="25">
        <v>5</v>
      </c>
      <c r="F4" s="25">
        <v>6</v>
      </c>
      <c r="G4" s="25">
        <v>7</v>
      </c>
      <c r="H4" s="135">
        <v>8</v>
      </c>
      <c r="I4" s="35">
        <v>9</v>
      </c>
      <c r="J4" s="142">
        <v>10</v>
      </c>
    </row>
    <row r="5" spans="1:10" s="36" customFormat="1" ht="16.5" customHeight="1">
      <c r="A5" s="258" t="s">
        <v>9</v>
      </c>
      <c r="B5" s="258"/>
      <c r="C5" s="258"/>
      <c r="D5" s="258"/>
      <c r="E5" s="258"/>
      <c r="F5" s="258"/>
      <c r="G5" s="258"/>
      <c r="H5" s="258"/>
      <c r="I5" s="258"/>
      <c r="J5" s="258"/>
    </row>
    <row r="6" spans="1:10" s="36" customFormat="1">
      <c r="A6" s="258" t="s">
        <v>10</v>
      </c>
      <c r="B6" s="258"/>
      <c r="C6" s="258"/>
      <c r="D6" s="258"/>
      <c r="E6" s="258"/>
      <c r="F6" s="258"/>
      <c r="G6" s="258"/>
      <c r="H6" s="258"/>
      <c r="I6" s="258"/>
      <c r="J6" s="258"/>
    </row>
    <row r="7" spans="1:10" s="36" customFormat="1" ht="16.5" customHeight="1">
      <c r="A7" s="258" t="s">
        <v>45</v>
      </c>
      <c r="B7" s="258"/>
      <c r="C7" s="258"/>
      <c r="D7" s="258"/>
      <c r="E7" s="258"/>
      <c r="F7" s="258"/>
      <c r="G7" s="258"/>
      <c r="H7" s="258"/>
      <c r="I7" s="258"/>
      <c r="J7" s="258"/>
    </row>
    <row r="8" spans="1:10" s="41" customFormat="1" ht="200.25" customHeight="1">
      <c r="A8" s="37">
        <v>1</v>
      </c>
      <c r="B8" s="26" t="s">
        <v>14</v>
      </c>
      <c r="C8" s="129" t="s">
        <v>253</v>
      </c>
      <c r="D8" s="38"/>
      <c r="E8" s="14" t="s">
        <v>50</v>
      </c>
      <c r="F8" s="39">
        <v>2</v>
      </c>
      <c r="G8" s="40">
        <v>0</v>
      </c>
      <c r="H8" s="136">
        <f>PRODUCT(F8,G8)</f>
        <v>0</v>
      </c>
      <c r="I8" s="40">
        <f>G8*1.23</f>
        <v>0</v>
      </c>
      <c r="J8" s="143">
        <f>F8*I8</f>
        <v>0</v>
      </c>
    </row>
    <row r="9" spans="1:10" s="42" customFormat="1" ht="16.5" customHeight="1">
      <c r="A9" s="258" t="s">
        <v>9</v>
      </c>
      <c r="B9" s="258"/>
      <c r="C9" s="258"/>
      <c r="D9" s="258"/>
      <c r="E9" s="258"/>
      <c r="F9" s="258"/>
      <c r="G9" s="258"/>
      <c r="H9" s="258"/>
      <c r="I9" s="258"/>
      <c r="J9" s="258"/>
    </row>
    <row r="10" spans="1:10" s="42" customFormat="1">
      <c r="A10" s="258" t="s">
        <v>10</v>
      </c>
      <c r="B10" s="258"/>
      <c r="C10" s="258"/>
      <c r="D10" s="258"/>
      <c r="E10" s="258"/>
      <c r="F10" s="258"/>
      <c r="G10" s="258"/>
      <c r="H10" s="258"/>
      <c r="I10" s="258"/>
      <c r="J10" s="258"/>
    </row>
    <row r="11" spans="1:10" s="42" customFormat="1" ht="16.5" customHeight="1">
      <c r="A11" s="258" t="s">
        <v>23</v>
      </c>
      <c r="B11" s="258"/>
      <c r="C11" s="258"/>
      <c r="D11" s="258"/>
      <c r="E11" s="258"/>
      <c r="F11" s="258"/>
      <c r="G11" s="258"/>
      <c r="H11" s="258"/>
      <c r="I11" s="258"/>
      <c r="J11" s="258"/>
    </row>
    <row r="12" spans="1:10" s="43" customFormat="1" ht="200.25" customHeight="1">
      <c r="A12" s="37">
        <v>2</v>
      </c>
      <c r="B12" s="26" t="s">
        <v>14</v>
      </c>
      <c r="C12" s="129" t="s">
        <v>22</v>
      </c>
      <c r="D12" s="38"/>
      <c r="E12" s="14" t="s">
        <v>49</v>
      </c>
      <c r="F12" s="39">
        <v>5</v>
      </c>
      <c r="G12" s="40">
        <v>0</v>
      </c>
      <c r="H12" s="136">
        <f>PRODUCT(F12,G12)</f>
        <v>0</v>
      </c>
      <c r="I12" s="40">
        <f>G12*1.23</f>
        <v>0</v>
      </c>
      <c r="J12" s="143">
        <f>F12*I12</f>
        <v>0</v>
      </c>
    </row>
    <row r="13" spans="1:10" s="42" customFormat="1" ht="16.5" customHeight="1">
      <c r="A13" s="258" t="s">
        <v>9</v>
      </c>
      <c r="B13" s="258"/>
      <c r="C13" s="258"/>
      <c r="D13" s="258"/>
      <c r="E13" s="258"/>
      <c r="F13" s="258"/>
      <c r="G13" s="258"/>
      <c r="H13" s="258"/>
      <c r="I13" s="258"/>
      <c r="J13" s="258"/>
    </row>
    <row r="14" spans="1:10" s="42" customFormat="1" ht="14.25" customHeight="1">
      <c r="A14" s="258" t="s">
        <v>10</v>
      </c>
      <c r="B14" s="258"/>
      <c r="C14" s="258"/>
      <c r="D14" s="258"/>
      <c r="E14" s="258"/>
      <c r="F14" s="258"/>
      <c r="G14" s="258"/>
      <c r="H14" s="258"/>
      <c r="I14" s="258"/>
      <c r="J14" s="258"/>
    </row>
    <row r="15" spans="1:10" s="42" customFormat="1" ht="16.5" customHeight="1">
      <c r="A15" s="258" t="s">
        <v>40</v>
      </c>
      <c r="B15" s="258"/>
      <c r="C15" s="258"/>
      <c r="D15" s="258"/>
      <c r="E15" s="258"/>
      <c r="F15" s="258"/>
      <c r="G15" s="258"/>
      <c r="H15" s="258"/>
      <c r="I15" s="258"/>
      <c r="J15" s="258"/>
    </row>
    <row r="16" spans="1:10" s="42" customFormat="1" ht="214.5" customHeight="1">
      <c r="A16" s="37">
        <v>3</v>
      </c>
      <c r="B16" s="26" t="s">
        <v>14</v>
      </c>
      <c r="C16" s="130" t="s">
        <v>39</v>
      </c>
      <c r="D16" s="44"/>
      <c r="E16" s="45" t="s">
        <v>49</v>
      </c>
      <c r="F16" s="37">
        <v>2</v>
      </c>
      <c r="G16" s="131">
        <v>0</v>
      </c>
      <c r="H16" s="136">
        <f>PRODUCT(F16,G16)</f>
        <v>0</v>
      </c>
      <c r="I16" s="40">
        <f>G16*1.23</f>
        <v>0</v>
      </c>
      <c r="J16" s="143">
        <f>F16*I16</f>
        <v>0</v>
      </c>
    </row>
    <row r="17" spans="1:11" s="36" customFormat="1" ht="15.75" customHeight="1">
      <c r="A17" s="258" t="s">
        <v>12</v>
      </c>
      <c r="B17" s="258"/>
      <c r="C17" s="258"/>
      <c r="D17" s="258"/>
      <c r="E17" s="258"/>
      <c r="F17" s="258"/>
      <c r="G17" s="258"/>
      <c r="H17" s="258"/>
      <c r="I17" s="258"/>
      <c r="J17" s="258"/>
    </row>
    <row r="18" spans="1:11" s="36" customFormat="1" ht="13.5" customHeight="1">
      <c r="A18" s="258" t="s">
        <v>13</v>
      </c>
      <c r="B18" s="258"/>
      <c r="C18" s="258"/>
      <c r="D18" s="258"/>
      <c r="E18" s="258"/>
      <c r="F18" s="258"/>
      <c r="G18" s="258"/>
      <c r="H18" s="258"/>
      <c r="I18" s="258"/>
      <c r="J18" s="258"/>
    </row>
    <row r="19" spans="1:11" s="36" customFormat="1" ht="15.75" customHeight="1">
      <c r="A19" s="258" t="s">
        <v>27</v>
      </c>
      <c r="B19" s="258"/>
      <c r="C19" s="258"/>
      <c r="D19" s="258"/>
      <c r="E19" s="258"/>
      <c r="F19" s="258"/>
      <c r="G19" s="258"/>
      <c r="H19" s="258"/>
      <c r="I19" s="258"/>
      <c r="J19" s="258"/>
    </row>
    <row r="20" spans="1:11" s="43" customFormat="1" ht="136.9" customHeight="1">
      <c r="A20" s="37">
        <v>4</v>
      </c>
      <c r="B20" s="26" t="s">
        <v>105</v>
      </c>
      <c r="C20" s="130" t="s">
        <v>26</v>
      </c>
      <c r="D20" s="26"/>
      <c r="E20" s="14" t="s">
        <v>49</v>
      </c>
      <c r="F20" s="39">
        <v>4</v>
      </c>
      <c r="G20" s="40">
        <v>0</v>
      </c>
      <c r="H20" s="136">
        <f>PRODUCT(F20,G20)</f>
        <v>0</v>
      </c>
      <c r="I20" s="40">
        <f>G20*1.23</f>
        <v>0</v>
      </c>
      <c r="J20" s="143">
        <f>F20*I20</f>
        <v>0</v>
      </c>
    </row>
    <row r="21" spans="1:11" s="42" customFormat="1" ht="16.5" customHeight="1">
      <c r="A21" s="258" t="s">
        <v>16</v>
      </c>
      <c r="B21" s="258"/>
      <c r="C21" s="258"/>
      <c r="D21" s="258"/>
      <c r="E21" s="258"/>
      <c r="F21" s="258"/>
      <c r="G21" s="258"/>
      <c r="H21" s="258"/>
      <c r="I21" s="258"/>
      <c r="J21" s="258"/>
    </row>
    <row r="22" spans="1:11" s="42" customFormat="1" ht="14.25" customHeight="1">
      <c r="A22" s="258" t="s">
        <v>17</v>
      </c>
      <c r="B22" s="258"/>
      <c r="C22" s="258"/>
      <c r="D22" s="258"/>
      <c r="E22" s="258"/>
      <c r="F22" s="258"/>
      <c r="G22" s="258"/>
      <c r="H22" s="258"/>
      <c r="I22" s="258"/>
      <c r="J22" s="258"/>
    </row>
    <row r="23" spans="1:11" s="42" customFormat="1" ht="16.5" customHeight="1">
      <c r="A23" s="258" t="s">
        <v>21</v>
      </c>
      <c r="B23" s="258"/>
      <c r="C23" s="258"/>
      <c r="D23" s="258"/>
      <c r="E23" s="258"/>
      <c r="F23" s="258"/>
      <c r="G23" s="258"/>
      <c r="H23" s="258"/>
      <c r="I23" s="258"/>
      <c r="J23" s="258"/>
    </row>
    <row r="24" spans="1:11" s="43" customFormat="1" ht="175.5" customHeight="1">
      <c r="A24" s="37">
        <v>5</v>
      </c>
      <c r="B24" s="26" t="s">
        <v>14</v>
      </c>
      <c r="C24" s="130" t="s">
        <v>19</v>
      </c>
      <c r="D24" s="31"/>
      <c r="E24" s="14" t="s">
        <v>49</v>
      </c>
      <c r="F24" s="39">
        <v>1</v>
      </c>
      <c r="G24" s="40">
        <v>0</v>
      </c>
      <c r="H24" s="136">
        <f>PRODUCT(F24,G24)</f>
        <v>0</v>
      </c>
      <c r="I24" s="40">
        <f>G24*1.23</f>
        <v>0</v>
      </c>
      <c r="J24" s="143">
        <f>F24*I24</f>
        <v>0</v>
      </c>
    </row>
    <row r="25" spans="1:11" s="43" customFormat="1" ht="162.75" customHeight="1">
      <c r="A25" s="37">
        <v>6</v>
      </c>
      <c r="B25" s="26" t="s">
        <v>14</v>
      </c>
      <c r="C25" s="130" t="s">
        <v>20</v>
      </c>
      <c r="D25" s="31"/>
      <c r="E25" s="14" t="s">
        <v>49</v>
      </c>
      <c r="F25" s="39">
        <v>1</v>
      </c>
      <c r="G25" s="40">
        <v>0</v>
      </c>
      <c r="H25" s="136">
        <f>PRODUCT(F25,G25)</f>
        <v>0</v>
      </c>
      <c r="I25" s="40">
        <f>G25*1.23</f>
        <v>0</v>
      </c>
      <c r="J25" s="143">
        <f>F25*I25</f>
        <v>0</v>
      </c>
    </row>
    <row r="26" spans="1:11" s="42" customFormat="1" ht="15" customHeight="1">
      <c r="A26" s="258" t="s">
        <v>16</v>
      </c>
      <c r="B26" s="258"/>
      <c r="C26" s="258"/>
      <c r="D26" s="258"/>
      <c r="E26" s="258"/>
      <c r="F26" s="258"/>
      <c r="G26" s="258"/>
      <c r="H26" s="258"/>
      <c r="I26" s="258"/>
      <c r="J26" s="258"/>
    </row>
    <row r="27" spans="1:11" s="42" customFormat="1" ht="14.25" customHeight="1">
      <c r="A27" s="258" t="s">
        <v>17</v>
      </c>
      <c r="B27" s="258"/>
      <c r="C27" s="258"/>
      <c r="D27" s="258"/>
      <c r="E27" s="258"/>
      <c r="F27" s="258"/>
      <c r="G27" s="258"/>
      <c r="H27" s="258"/>
      <c r="I27" s="258"/>
      <c r="J27" s="258"/>
    </row>
    <row r="28" spans="1:11" s="42" customFormat="1" ht="14.25" customHeight="1">
      <c r="A28" s="258" t="s">
        <v>30</v>
      </c>
      <c r="B28" s="258"/>
      <c r="C28" s="258"/>
      <c r="D28" s="258"/>
      <c r="E28" s="258"/>
      <c r="F28" s="258"/>
      <c r="G28" s="258"/>
      <c r="H28" s="258"/>
      <c r="I28" s="258"/>
      <c r="J28" s="258"/>
    </row>
    <row r="29" spans="1:11" s="43" customFormat="1" ht="183" customHeight="1">
      <c r="A29" s="37">
        <v>7</v>
      </c>
      <c r="B29" s="14" t="s">
        <v>11</v>
      </c>
      <c r="C29" s="130" t="s">
        <v>28</v>
      </c>
      <c r="D29" s="31"/>
      <c r="E29" s="14" t="s">
        <v>49</v>
      </c>
      <c r="F29" s="39">
        <v>7</v>
      </c>
      <c r="G29" s="40">
        <v>0</v>
      </c>
      <c r="H29" s="136">
        <f>PRODUCT(F29,G29)</f>
        <v>0</v>
      </c>
      <c r="I29" s="40">
        <f>G29*1.23</f>
        <v>0</v>
      </c>
      <c r="J29" s="143">
        <f>F29*I29</f>
        <v>0</v>
      </c>
      <c r="K29" s="46"/>
    </row>
    <row r="30" spans="1:11" s="42" customFormat="1" ht="194.25" customHeight="1">
      <c r="A30" s="37">
        <v>8</v>
      </c>
      <c r="B30" s="26" t="s">
        <v>14</v>
      </c>
      <c r="C30" s="130" t="s">
        <v>29</v>
      </c>
      <c r="D30" s="31"/>
      <c r="E30" s="14" t="s">
        <v>49</v>
      </c>
      <c r="F30" s="39">
        <v>1</v>
      </c>
      <c r="G30" s="40">
        <v>0</v>
      </c>
      <c r="H30" s="136">
        <f>PRODUCT(F30,G30)</f>
        <v>0</v>
      </c>
      <c r="I30" s="40">
        <f>G30*1.23</f>
        <v>0</v>
      </c>
      <c r="J30" s="143">
        <f>F30*I30</f>
        <v>0</v>
      </c>
    </row>
    <row r="31" spans="1:11" s="42" customFormat="1" ht="15" customHeight="1">
      <c r="A31" s="258" t="s">
        <v>16</v>
      </c>
      <c r="B31" s="258"/>
      <c r="C31" s="258"/>
      <c r="D31" s="258"/>
      <c r="E31" s="258"/>
      <c r="F31" s="258"/>
      <c r="G31" s="258"/>
      <c r="H31" s="258"/>
      <c r="I31" s="258"/>
      <c r="J31" s="258"/>
    </row>
    <row r="32" spans="1:11" s="42" customFormat="1" ht="14.25" customHeight="1">
      <c r="A32" s="258" t="s">
        <v>17</v>
      </c>
      <c r="B32" s="258"/>
      <c r="C32" s="258"/>
      <c r="D32" s="258"/>
      <c r="E32" s="258"/>
      <c r="F32" s="258"/>
      <c r="G32" s="258"/>
      <c r="H32" s="258"/>
      <c r="I32" s="258"/>
      <c r="J32" s="258"/>
    </row>
    <row r="33" spans="1:10" s="42" customFormat="1" ht="14.25" customHeight="1">
      <c r="A33" s="258" t="s">
        <v>35</v>
      </c>
      <c r="B33" s="258"/>
      <c r="C33" s="258"/>
      <c r="D33" s="258"/>
      <c r="E33" s="258"/>
      <c r="F33" s="258"/>
      <c r="G33" s="258"/>
      <c r="H33" s="258"/>
      <c r="I33" s="258"/>
      <c r="J33" s="258"/>
    </row>
    <row r="34" spans="1:10" s="43" customFormat="1" ht="234.75" customHeight="1">
      <c r="A34" s="37">
        <v>9</v>
      </c>
      <c r="B34" s="26" t="s">
        <v>14</v>
      </c>
      <c r="C34" s="130" t="s">
        <v>34</v>
      </c>
      <c r="D34" s="31"/>
      <c r="E34" s="14" t="s">
        <v>49</v>
      </c>
      <c r="F34" s="39">
        <v>3</v>
      </c>
      <c r="G34" s="40">
        <v>0</v>
      </c>
      <c r="H34" s="136">
        <f>PRODUCT(F34,G34)</f>
        <v>0</v>
      </c>
      <c r="I34" s="40">
        <f>G34*1.23</f>
        <v>0</v>
      </c>
      <c r="J34" s="143">
        <f>F34*I34</f>
        <v>0</v>
      </c>
    </row>
    <row r="35" spans="1:10">
      <c r="A35" s="258" t="s">
        <v>16</v>
      </c>
      <c r="B35" s="258"/>
      <c r="C35" s="258"/>
      <c r="D35" s="258"/>
      <c r="E35" s="258"/>
      <c r="F35" s="258"/>
      <c r="G35" s="258"/>
      <c r="H35" s="258"/>
      <c r="I35" s="258"/>
      <c r="J35" s="258"/>
    </row>
    <row r="36" spans="1:10">
      <c r="A36" s="258" t="s">
        <v>17</v>
      </c>
      <c r="B36" s="258"/>
      <c r="C36" s="258"/>
      <c r="D36" s="258"/>
      <c r="E36" s="258"/>
      <c r="F36" s="258"/>
      <c r="G36" s="258"/>
      <c r="H36" s="258"/>
      <c r="I36" s="258"/>
      <c r="J36" s="258"/>
    </row>
    <row r="37" spans="1:10">
      <c r="A37" s="258" t="s">
        <v>33</v>
      </c>
      <c r="B37" s="258"/>
      <c r="C37" s="258"/>
      <c r="D37" s="258"/>
      <c r="E37" s="258"/>
      <c r="F37" s="258"/>
      <c r="G37" s="258"/>
      <c r="H37" s="258"/>
      <c r="I37" s="258"/>
      <c r="J37" s="258"/>
    </row>
    <row r="38" spans="1:10" s="43" customFormat="1" ht="253.5" customHeight="1">
      <c r="A38" s="37">
        <v>10</v>
      </c>
      <c r="B38" s="26" t="s">
        <v>18</v>
      </c>
      <c r="C38" s="130" t="s">
        <v>31</v>
      </c>
      <c r="D38" s="31"/>
      <c r="E38" s="14" t="s">
        <v>49</v>
      </c>
      <c r="F38" s="39">
        <v>3</v>
      </c>
      <c r="G38" s="40">
        <v>0</v>
      </c>
      <c r="H38" s="136">
        <f>PRODUCT(F38,G38)</f>
        <v>0</v>
      </c>
      <c r="I38" s="40">
        <f>G38*1.23</f>
        <v>0</v>
      </c>
      <c r="J38" s="143">
        <f>F38*I38</f>
        <v>0</v>
      </c>
    </row>
    <row r="39" spans="1:10" s="43" customFormat="1" ht="303.75" customHeight="1">
      <c r="A39" s="37">
        <v>11</v>
      </c>
      <c r="B39" s="26" t="s">
        <v>18</v>
      </c>
      <c r="C39" s="130" t="s">
        <v>32</v>
      </c>
      <c r="D39" s="31"/>
      <c r="E39" s="14" t="s">
        <v>49</v>
      </c>
      <c r="F39" s="39">
        <v>1</v>
      </c>
      <c r="G39" s="40">
        <v>0</v>
      </c>
      <c r="H39" s="136">
        <f>PRODUCT(F39,G39)</f>
        <v>0</v>
      </c>
      <c r="I39" s="40">
        <f>G39*1.23</f>
        <v>0</v>
      </c>
      <c r="J39" s="143">
        <f>F39*I39</f>
        <v>0</v>
      </c>
    </row>
    <row r="40" spans="1:10">
      <c r="A40" s="258" t="s">
        <v>16</v>
      </c>
      <c r="B40" s="258"/>
      <c r="C40" s="258"/>
      <c r="D40" s="258"/>
      <c r="E40" s="258"/>
      <c r="F40" s="258"/>
      <c r="G40" s="258"/>
      <c r="H40" s="258"/>
      <c r="I40" s="258"/>
      <c r="J40" s="258"/>
    </row>
    <row r="41" spans="1:10">
      <c r="A41" s="258" t="s">
        <v>17</v>
      </c>
      <c r="B41" s="258"/>
      <c r="C41" s="258"/>
      <c r="D41" s="258"/>
      <c r="E41" s="258"/>
      <c r="F41" s="258"/>
      <c r="G41" s="258"/>
      <c r="H41" s="258"/>
      <c r="I41" s="258"/>
      <c r="J41" s="258"/>
    </row>
    <row r="42" spans="1:10">
      <c r="A42" s="258" t="s">
        <v>38</v>
      </c>
      <c r="B42" s="258"/>
      <c r="C42" s="258"/>
      <c r="D42" s="258"/>
      <c r="E42" s="258"/>
      <c r="F42" s="258"/>
      <c r="G42" s="258"/>
      <c r="H42" s="258"/>
      <c r="I42" s="258"/>
      <c r="J42" s="258"/>
    </row>
    <row r="43" spans="1:10" s="43" customFormat="1" ht="212.25" customHeight="1">
      <c r="A43" s="37">
        <v>12</v>
      </c>
      <c r="B43" s="26" t="s">
        <v>36</v>
      </c>
      <c r="C43" s="130" t="s">
        <v>37</v>
      </c>
      <c r="D43" s="31"/>
      <c r="E43" s="14" t="s">
        <v>49</v>
      </c>
      <c r="F43" s="39">
        <v>1</v>
      </c>
      <c r="G43" s="40">
        <v>0</v>
      </c>
      <c r="H43" s="136">
        <f>PRODUCT(F43,G43)</f>
        <v>0</v>
      </c>
      <c r="I43" s="40">
        <f>G43*1.23</f>
        <v>0</v>
      </c>
      <c r="J43" s="143">
        <f>F43*I43</f>
        <v>0</v>
      </c>
    </row>
    <row r="44" spans="1:10">
      <c r="A44" s="258" t="s">
        <v>16</v>
      </c>
      <c r="B44" s="258"/>
      <c r="C44" s="258"/>
      <c r="D44" s="258"/>
      <c r="E44" s="258"/>
      <c r="F44" s="258"/>
      <c r="G44" s="258"/>
      <c r="H44" s="258"/>
      <c r="I44" s="258"/>
      <c r="J44" s="258"/>
    </row>
    <row r="45" spans="1:10">
      <c r="A45" s="258" t="s">
        <v>17</v>
      </c>
      <c r="B45" s="258"/>
      <c r="C45" s="258"/>
      <c r="D45" s="258"/>
      <c r="E45" s="258"/>
      <c r="F45" s="258"/>
      <c r="G45" s="258"/>
      <c r="H45" s="258"/>
      <c r="I45" s="258"/>
      <c r="J45" s="258"/>
    </row>
    <row r="46" spans="1:10">
      <c r="A46" s="258" t="s">
        <v>25</v>
      </c>
      <c r="B46" s="258"/>
      <c r="C46" s="258"/>
      <c r="D46" s="258"/>
      <c r="E46" s="258"/>
      <c r="F46" s="258"/>
      <c r="G46" s="258"/>
      <c r="H46" s="258"/>
      <c r="I46" s="258"/>
      <c r="J46" s="258"/>
    </row>
    <row r="47" spans="1:10" s="43" customFormat="1" ht="228.75" customHeight="1">
      <c r="A47" s="37">
        <v>13</v>
      </c>
      <c r="B47" s="26" t="s">
        <v>14</v>
      </c>
      <c r="C47" s="132" t="s">
        <v>24</v>
      </c>
      <c r="D47" s="38"/>
      <c r="E47" s="14" t="s">
        <v>49</v>
      </c>
      <c r="F47" s="39">
        <v>3</v>
      </c>
      <c r="G47" s="40">
        <v>0</v>
      </c>
      <c r="H47" s="136">
        <f>PRODUCT(F47,G47)</f>
        <v>0</v>
      </c>
      <c r="I47" s="40">
        <f>G47*1.23</f>
        <v>0</v>
      </c>
      <c r="J47" s="143">
        <f>F47*I47</f>
        <v>0</v>
      </c>
    </row>
    <row r="48" spans="1:10">
      <c r="A48" s="258" t="s">
        <v>16</v>
      </c>
      <c r="B48" s="258"/>
      <c r="C48" s="258"/>
      <c r="D48" s="258"/>
      <c r="E48" s="258"/>
      <c r="F48" s="258"/>
      <c r="G48" s="258"/>
      <c r="H48" s="258"/>
      <c r="I48" s="258"/>
      <c r="J48" s="258"/>
    </row>
    <row r="49" spans="1:10">
      <c r="A49" s="258" t="s">
        <v>17</v>
      </c>
      <c r="B49" s="258"/>
      <c r="C49" s="258"/>
      <c r="D49" s="258"/>
      <c r="E49" s="258"/>
      <c r="F49" s="258"/>
      <c r="G49" s="258"/>
      <c r="H49" s="258"/>
      <c r="I49" s="258"/>
      <c r="J49" s="258"/>
    </row>
    <row r="50" spans="1:10">
      <c r="A50" s="258" t="s">
        <v>46</v>
      </c>
      <c r="B50" s="258"/>
      <c r="C50" s="258"/>
      <c r="D50" s="258"/>
      <c r="E50" s="258"/>
      <c r="F50" s="258"/>
      <c r="G50" s="258"/>
      <c r="H50" s="258"/>
      <c r="I50" s="258"/>
      <c r="J50" s="258"/>
    </row>
    <row r="51" spans="1:10" s="43" customFormat="1" ht="240.75" customHeight="1">
      <c r="A51" s="37">
        <v>14</v>
      </c>
      <c r="B51" s="26" t="s">
        <v>47</v>
      </c>
      <c r="C51" s="130" t="s">
        <v>261</v>
      </c>
      <c r="D51" s="31"/>
      <c r="E51" s="14" t="s">
        <v>49</v>
      </c>
      <c r="F51" s="39">
        <v>1</v>
      </c>
      <c r="G51" s="40">
        <v>0</v>
      </c>
      <c r="H51" s="136">
        <f>F51*G51</f>
        <v>0</v>
      </c>
      <c r="I51" s="40">
        <f>G51*1.23</f>
        <v>0</v>
      </c>
      <c r="J51" s="143">
        <f>F51*I51</f>
        <v>0</v>
      </c>
    </row>
    <row r="52" spans="1:10">
      <c r="A52" s="258" t="s">
        <v>43</v>
      </c>
      <c r="B52" s="258"/>
      <c r="C52" s="258"/>
      <c r="D52" s="258"/>
      <c r="E52" s="258"/>
      <c r="F52" s="258"/>
      <c r="G52" s="258"/>
      <c r="H52" s="258"/>
      <c r="I52" s="258"/>
      <c r="J52" s="258"/>
    </row>
    <row r="53" spans="1:10">
      <c r="A53" s="258" t="s">
        <v>42</v>
      </c>
      <c r="B53" s="258"/>
      <c r="C53" s="258"/>
      <c r="D53" s="258"/>
      <c r="E53" s="258"/>
      <c r="F53" s="258"/>
      <c r="G53" s="258"/>
      <c r="H53" s="258"/>
      <c r="I53" s="258"/>
      <c r="J53" s="258"/>
    </row>
    <row r="54" spans="1:10" ht="15" customHeight="1">
      <c r="A54" s="259" t="s">
        <v>44</v>
      </c>
      <c r="B54" s="259"/>
      <c r="C54" s="259"/>
      <c r="D54" s="259"/>
      <c r="E54" s="259"/>
      <c r="F54" s="259"/>
      <c r="G54" s="259"/>
      <c r="H54" s="259"/>
      <c r="I54" s="259"/>
      <c r="J54" s="259"/>
    </row>
    <row r="55" spans="1:10" s="43" customFormat="1" ht="189.75" customHeight="1">
      <c r="A55" s="37">
        <v>15</v>
      </c>
      <c r="B55" s="26" t="s">
        <v>14</v>
      </c>
      <c r="C55" s="130" t="s">
        <v>39</v>
      </c>
      <c r="D55" s="31"/>
      <c r="E55" s="14" t="s">
        <v>49</v>
      </c>
      <c r="F55" s="39">
        <v>2</v>
      </c>
      <c r="G55" s="40">
        <v>0</v>
      </c>
      <c r="H55" s="136">
        <f>PRODUCT(F55,G55)</f>
        <v>0</v>
      </c>
      <c r="I55" s="40">
        <f>G55*1.23</f>
        <v>0</v>
      </c>
      <c r="J55" s="143">
        <f>F55*I55</f>
        <v>0</v>
      </c>
    </row>
    <row r="56" spans="1:10" s="43" customFormat="1" ht="147" customHeight="1">
      <c r="A56" s="37">
        <v>16</v>
      </c>
      <c r="B56" s="26" t="s">
        <v>15</v>
      </c>
      <c r="C56" s="130" t="s">
        <v>41</v>
      </c>
      <c r="D56" s="31"/>
      <c r="E56" s="14" t="s">
        <v>49</v>
      </c>
      <c r="F56" s="94">
        <v>3</v>
      </c>
      <c r="G56" s="40">
        <v>0</v>
      </c>
      <c r="H56" s="136">
        <f>F56*G56</f>
        <v>0</v>
      </c>
      <c r="I56" s="40">
        <f>G56*1.23</f>
        <v>0</v>
      </c>
      <c r="J56" s="143">
        <f>F56*I56</f>
        <v>0</v>
      </c>
    </row>
    <row r="57" spans="1:10">
      <c r="F57" s="50"/>
      <c r="G57" s="162" t="s">
        <v>210</v>
      </c>
      <c r="H57" s="137">
        <f>SUM(H8+H12+H16+H20+H24+H25+H29+H30+H34+H38+H39+H43+H47+H51+H55+H56)</f>
        <v>0</v>
      </c>
      <c r="I57" s="48"/>
      <c r="J57" s="144">
        <f t="shared" ref="J57" si="0">SUM(J8+J12+J16+J20+J24+J25+J29+J30+J34+J38+J39+J43+J47+J51+J55+J56)</f>
        <v>0</v>
      </c>
    </row>
    <row r="58" spans="1:10">
      <c r="F58" s="50"/>
      <c r="G58" s="51"/>
      <c r="H58" s="138"/>
      <c r="I58" s="52"/>
      <c r="J58" s="145"/>
    </row>
    <row r="59" spans="1:10">
      <c r="F59" s="50"/>
      <c r="G59" s="51"/>
      <c r="H59" s="138"/>
      <c r="I59" s="52"/>
      <c r="J59" s="145"/>
    </row>
    <row r="60" spans="1:10">
      <c r="C60" s="261" t="s">
        <v>240</v>
      </c>
      <c r="D60" s="261"/>
      <c r="E60" s="261"/>
      <c r="F60" s="261"/>
      <c r="G60" s="261"/>
      <c r="H60" s="261"/>
      <c r="I60" s="261"/>
      <c r="J60" s="145"/>
    </row>
    <row r="61" spans="1:10">
      <c r="C61" s="261"/>
      <c r="D61" s="261"/>
      <c r="E61" s="261"/>
      <c r="F61" s="261"/>
      <c r="G61" s="261"/>
      <c r="H61" s="261"/>
      <c r="I61" s="261"/>
      <c r="J61" s="145"/>
    </row>
    <row r="62" spans="1:10">
      <c r="C62" s="261"/>
      <c r="D62" s="261"/>
      <c r="E62" s="261"/>
      <c r="F62" s="261"/>
      <c r="G62" s="261"/>
      <c r="H62" s="261"/>
      <c r="I62" s="261"/>
      <c r="J62" s="145"/>
    </row>
    <row r="63" spans="1:10">
      <c r="C63" s="261"/>
      <c r="D63" s="261"/>
      <c r="E63" s="261"/>
      <c r="F63" s="261"/>
      <c r="G63" s="261"/>
      <c r="H63" s="261"/>
      <c r="I63" s="261"/>
      <c r="J63" s="145"/>
    </row>
  </sheetData>
  <mergeCells count="38">
    <mergeCell ref="C60:I63"/>
    <mergeCell ref="A13:J13"/>
    <mergeCell ref="A5:J5"/>
    <mergeCell ref="A6:J6"/>
    <mergeCell ref="A7:J7"/>
    <mergeCell ref="A48:J48"/>
    <mergeCell ref="A17:J17"/>
    <mergeCell ref="A18:J18"/>
    <mergeCell ref="A27:J27"/>
    <mergeCell ref="A14:J14"/>
    <mergeCell ref="A15:J15"/>
    <mergeCell ref="A33:J33"/>
    <mergeCell ref="A40:J40"/>
    <mergeCell ref="A41:J41"/>
    <mergeCell ref="A42:J42"/>
    <mergeCell ref="A19:J19"/>
    <mergeCell ref="A21:J21"/>
    <mergeCell ref="A9:J9"/>
    <mergeCell ref="A10:J10"/>
    <mergeCell ref="A11:J11"/>
    <mergeCell ref="A1:J1"/>
    <mergeCell ref="A54:J54"/>
    <mergeCell ref="A49:J49"/>
    <mergeCell ref="A50:J50"/>
    <mergeCell ref="A28:J28"/>
    <mergeCell ref="A31:J31"/>
    <mergeCell ref="A53:J53"/>
    <mergeCell ref="A37:J37"/>
    <mergeCell ref="A44:J44"/>
    <mergeCell ref="A52:J52"/>
    <mergeCell ref="A45:J45"/>
    <mergeCell ref="A46:J46"/>
    <mergeCell ref="A22:J22"/>
    <mergeCell ref="A23:J23"/>
    <mergeCell ref="A26:J26"/>
    <mergeCell ref="A35:J35"/>
    <mergeCell ref="A36:J36"/>
    <mergeCell ref="A32:J32"/>
  </mergeCells>
  <pageMargins left="0.25" right="0.25" top="0.75" bottom="0.75" header="0.3" footer="0.3"/>
  <pageSetup paperSize="9" scale="3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EC913-5C71-4D89-ABD7-21B44DDC6548}">
  <sheetPr>
    <pageSetUpPr fitToPage="1"/>
  </sheetPr>
  <dimension ref="A1:J28"/>
  <sheetViews>
    <sheetView topLeftCell="A19" workbookViewId="0">
      <selection sqref="A1:I29"/>
    </sheetView>
  </sheetViews>
  <sheetFormatPr defaultColWidth="9.140625" defaultRowHeight="15"/>
  <cols>
    <col min="1" max="1" width="6.42578125" style="27" bestFit="1" customWidth="1"/>
    <col min="2" max="2" width="17.28515625" style="27" customWidth="1"/>
    <col min="3" max="3" width="76.42578125" style="27" customWidth="1"/>
    <col min="4" max="4" width="35.140625" style="27" customWidth="1"/>
    <col min="5" max="5" width="17.85546875" style="27" customWidth="1"/>
    <col min="6" max="6" width="17.7109375" style="27" customWidth="1"/>
    <col min="7" max="7" width="17.7109375" style="139" customWidth="1"/>
    <col min="8" max="8" width="9.140625" style="27"/>
    <col min="9" max="9" width="9.140625" style="183"/>
    <col min="10" max="16384" width="9.140625" style="27"/>
  </cols>
  <sheetData>
    <row r="1" spans="1:10" s="72" customFormat="1" ht="19.5" customHeight="1">
      <c r="A1" s="252" t="s">
        <v>211</v>
      </c>
      <c r="B1" s="252"/>
      <c r="C1" s="252"/>
      <c r="D1" s="252"/>
      <c r="E1" s="252"/>
      <c r="F1" s="252"/>
      <c r="G1" s="252"/>
      <c r="H1" s="252"/>
      <c r="I1" s="252"/>
    </row>
    <row r="2" spans="1:10" s="72" customFormat="1" ht="12.75">
      <c r="B2" s="73"/>
      <c r="E2" s="73"/>
      <c r="G2" s="173"/>
      <c r="I2" s="178"/>
    </row>
    <row r="3" spans="1:10" s="74" customFormat="1" ht="58.5" customHeight="1">
      <c r="A3" s="163" t="s">
        <v>0</v>
      </c>
      <c r="B3" s="163" t="s">
        <v>6</v>
      </c>
      <c r="C3" s="163" t="s">
        <v>7</v>
      </c>
      <c r="D3" s="163" t="s">
        <v>8</v>
      </c>
      <c r="E3" s="163" t="s">
        <v>1</v>
      </c>
      <c r="F3" s="163" t="s">
        <v>2</v>
      </c>
      <c r="G3" s="174" t="s">
        <v>3</v>
      </c>
      <c r="H3" s="164" t="s">
        <v>4</v>
      </c>
      <c r="I3" s="179" t="s">
        <v>5</v>
      </c>
    </row>
    <row r="4" spans="1:10" s="74" customFormat="1" ht="12.75">
      <c r="A4" s="165">
        <v>1</v>
      </c>
      <c r="B4" s="165">
        <v>2</v>
      </c>
      <c r="C4" s="165">
        <v>3</v>
      </c>
      <c r="D4" s="165">
        <v>4</v>
      </c>
      <c r="E4" s="165">
        <v>5</v>
      </c>
      <c r="F4" s="165">
        <v>6</v>
      </c>
      <c r="G4" s="175">
        <v>7</v>
      </c>
      <c r="H4" s="165">
        <v>8</v>
      </c>
      <c r="I4" s="180">
        <v>9</v>
      </c>
    </row>
    <row r="5" spans="1:10" s="75" customFormat="1" ht="38.25" customHeight="1">
      <c r="A5" s="262" t="s">
        <v>133</v>
      </c>
      <c r="B5" s="262"/>
      <c r="C5" s="262"/>
      <c r="D5" s="262"/>
      <c r="E5" s="262"/>
      <c r="F5" s="262"/>
      <c r="G5" s="262"/>
      <c r="H5" s="262"/>
      <c r="I5" s="262"/>
    </row>
    <row r="6" spans="1:10" s="76" customFormat="1" ht="337.5" customHeight="1">
      <c r="A6" s="166">
        <v>1</v>
      </c>
      <c r="B6" s="163" t="s">
        <v>112</v>
      </c>
      <c r="C6" s="172" t="s">
        <v>212</v>
      </c>
      <c r="D6" s="167"/>
      <c r="E6" s="168">
        <v>3</v>
      </c>
      <c r="F6" s="169">
        <v>0</v>
      </c>
      <c r="G6" s="176">
        <f>F6*E6</f>
        <v>0</v>
      </c>
      <c r="H6" s="169">
        <f>F6*1.23</f>
        <v>0</v>
      </c>
      <c r="I6" s="181">
        <f>G6*1.23</f>
        <v>0</v>
      </c>
      <c r="J6" s="43"/>
    </row>
    <row r="7" spans="1:10" s="76" customFormat="1" ht="354" customHeight="1">
      <c r="A7" s="166">
        <v>2</v>
      </c>
      <c r="B7" s="163" t="s">
        <v>113</v>
      </c>
      <c r="C7" s="172" t="s">
        <v>213</v>
      </c>
      <c r="D7" s="167"/>
      <c r="E7" s="168">
        <v>10</v>
      </c>
      <c r="F7" s="169">
        <v>0</v>
      </c>
      <c r="G7" s="176">
        <f t="shared" ref="G7:G19" si="0">F7*E7</f>
        <v>0</v>
      </c>
      <c r="H7" s="169">
        <f t="shared" ref="H7:H19" si="1">F7*1.23</f>
        <v>0</v>
      </c>
      <c r="I7" s="181">
        <f t="shared" ref="I7:I19" si="2">G7*1.23</f>
        <v>0</v>
      </c>
      <c r="J7" s="43"/>
    </row>
    <row r="8" spans="1:10" s="76" customFormat="1" ht="293.25">
      <c r="A8" s="166">
        <v>3</v>
      </c>
      <c r="B8" s="163" t="s">
        <v>114</v>
      </c>
      <c r="C8" s="172" t="s">
        <v>214</v>
      </c>
      <c r="D8" s="167"/>
      <c r="E8" s="168">
        <v>2</v>
      </c>
      <c r="F8" s="169">
        <v>0</v>
      </c>
      <c r="G8" s="176">
        <f t="shared" si="0"/>
        <v>0</v>
      </c>
      <c r="H8" s="169">
        <f t="shared" si="1"/>
        <v>0</v>
      </c>
      <c r="I8" s="181">
        <f t="shared" si="2"/>
        <v>0</v>
      </c>
      <c r="J8" s="43"/>
    </row>
    <row r="9" spans="1:10" s="76" customFormat="1" ht="293.25">
      <c r="A9" s="166">
        <v>4</v>
      </c>
      <c r="B9" s="163" t="s">
        <v>115</v>
      </c>
      <c r="C9" s="172" t="s">
        <v>215</v>
      </c>
      <c r="D9" s="167"/>
      <c r="E9" s="168">
        <v>3</v>
      </c>
      <c r="F9" s="169">
        <v>0</v>
      </c>
      <c r="G9" s="176">
        <f t="shared" si="0"/>
        <v>0</v>
      </c>
      <c r="H9" s="169">
        <f t="shared" si="1"/>
        <v>0</v>
      </c>
      <c r="I9" s="181">
        <f t="shared" si="2"/>
        <v>0</v>
      </c>
      <c r="J9" s="43"/>
    </row>
    <row r="10" spans="1:10" s="76" customFormat="1" ht="306">
      <c r="A10" s="166">
        <v>5</v>
      </c>
      <c r="B10" s="163" t="s">
        <v>116</v>
      </c>
      <c r="C10" s="172" t="s">
        <v>216</v>
      </c>
      <c r="D10" s="167"/>
      <c r="E10" s="168">
        <v>1</v>
      </c>
      <c r="F10" s="169">
        <v>0</v>
      </c>
      <c r="G10" s="176">
        <f t="shared" si="0"/>
        <v>0</v>
      </c>
      <c r="H10" s="169">
        <f t="shared" si="1"/>
        <v>0</v>
      </c>
      <c r="I10" s="181">
        <f t="shared" si="2"/>
        <v>0</v>
      </c>
      <c r="J10" s="43"/>
    </row>
    <row r="11" spans="1:10" s="76" customFormat="1" ht="357">
      <c r="A11" s="166">
        <v>6</v>
      </c>
      <c r="B11" s="163" t="s">
        <v>117</v>
      </c>
      <c r="C11" s="172" t="s">
        <v>217</v>
      </c>
      <c r="D11" s="167"/>
      <c r="E11" s="168">
        <v>1</v>
      </c>
      <c r="F11" s="169">
        <v>0</v>
      </c>
      <c r="G11" s="176">
        <f t="shared" si="0"/>
        <v>0</v>
      </c>
      <c r="H11" s="169">
        <f t="shared" si="1"/>
        <v>0</v>
      </c>
      <c r="I11" s="181">
        <f t="shared" si="2"/>
        <v>0</v>
      </c>
      <c r="J11" s="43"/>
    </row>
    <row r="12" spans="1:10" s="76" customFormat="1" ht="294.75" customHeight="1">
      <c r="A12" s="166">
        <v>7</v>
      </c>
      <c r="B12" s="163" t="s">
        <v>118</v>
      </c>
      <c r="C12" s="172" t="s">
        <v>218</v>
      </c>
      <c r="D12" s="167"/>
      <c r="E12" s="168">
        <v>6</v>
      </c>
      <c r="F12" s="169">
        <v>0</v>
      </c>
      <c r="G12" s="176">
        <f t="shared" si="0"/>
        <v>0</v>
      </c>
      <c r="H12" s="169">
        <f t="shared" si="1"/>
        <v>0</v>
      </c>
      <c r="I12" s="181">
        <f t="shared" si="2"/>
        <v>0</v>
      </c>
      <c r="J12" s="43"/>
    </row>
    <row r="13" spans="1:10" s="76" customFormat="1" ht="393" customHeight="1">
      <c r="A13" s="166">
        <v>8</v>
      </c>
      <c r="B13" s="163" t="s">
        <v>119</v>
      </c>
      <c r="C13" s="172" t="s">
        <v>219</v>
      </c>
      <c r="D13" s="167"/>
      <c r="E13" s="168">
        <v>2</v>
      </c>
      <c r="F13" s="169">
        <v>0</v>
      </c>
      <c r="G13" s="176">
        <f t="shared" si="0"/>
        <v>0</v>
      </c>
      <c r="H13" s="169">
        <f t="shared" si="1"/>
        <v>0</v>
      </c>
      <c r="I13" s="181">
        <f t="shared" si="2"/>
        <v>0</v>
      </c>
      <c r="J13" s="43"/>
    </row>
    <row r="14" spans="1:10" s="76" customFormat="1" ht="377.25" customHeight="1">
      <c r="A14" s="166">
        <v>9</v>
      </c>
      <c r="B14" s="163" t="s">
        <v>120</v>
      </c>
      <c r="C14" s="172" t="s">
        <v>220</v>
      </c>
      <c r="D14" s="167"/>
      <c r="E14" s="168">
        <v>2</v>
      </c>
      <c r="F14" s="169">
        <v>0</v>
      </c>
      <c r="G14" s="176">
        <f t="shared" si="0"/>
        <v>0</v>
      </c>
      <c r="H14" s="169">
        <f t="shared" si="1"/>
        <v>0</v>
      </c>
      <c r="I14" s="181">
        <f t="shared" si="2"/>
        <v>0</v>
      </c>
      <c r="J14" s="43"/>
    </row>
    <row r="15" spans="1:10" s="76" customFormat="1" ht="297" customHeight="1">
      <c r="A15" s="166">
        <v>10</v>
      </c>
      <c r="B15" s="163" t="s">
        <v>121</v>
      </c>
      <c r="C15" s="172" t="s">
        <v>221</v>
      </c>
      <c r="D15" s="167"/>
      <c r="E15" s="168">
        <v>4</v>
      </c>
      <c r="F15" s="169">
        <v>0</v>
      </c>
      <c r="G15" s="176">
        <f t="shared" si="0"/>
        <v>0</v>
      </c>
      <c r="H15" s="169">
        <f t="shared" si="1"/>
        <v>0</v>
      </c>
      <c r="I15" s="181">
        <f t="shared" si="2"/>
        <v>0</v>
      </c>
      <c r="J15" s="43"/>
    </row>
    <row r="16" spans="1:10" s="76" customFormat="1" ht="236.25" customHeight="1">
      <c r="A16" s="166">
        <v>11</v>
      </c>
      <c r="B16" s="163" t="s">
        <v>122</v>
      </c>
      <c r="C16" s="172" t="s">
        <v>222</v>
      </c>
      <c r="D16" s="167"/>
      <c r="E16" s="168">
        <v>1</v>
      </c>
      <c r="F16" s="169">
        <v>0</v>
      </c>
      <c r="G16" s="176">
        <f t="shared" si="0"/>
        <v>0</v>
      </c>
      <c r="H16" s="169">
        <f t="shared" si="1"/>
        <v>0</v>
      </c>
      <c r="I16" s="181">
        <f t="shared" si="2"/>
        <v>0</v>
      </c>
      <c r="J16" s="43"/>
    </row>
    <row r="17" spans="1:10" s="76" customFormat="1" ht="265.5" customHeight="1">
      <c r="A17" s="166">
        <v>12</v>
      </c>
      <c r="B17" s="163" t="s">
        <v>123</v>
      </c>
      <c r="C17" s="172" t="s">
        <v>223</v>
      </c>
      <c r="D17" s="167"/>
      <c r="E17" s="168">
        <v>8</v>
      </c>
      <c r="F17" s="169">
        <v>0</v>
      </c>
      <c r="G17" s="176">
        <f t="shared" si="0"/>
        <v>0</v>
      </c>
      <c r="H17" s="169">
        <f t="shared" si="1"/>
        <v>0</v>
      </c>
      <c r="I17" s="181">
        <f t="shared" si="2"/>
        <v>0</v>
      </c>
      <c r="J17" s="43"/>
    </row>
    <row r="18" spans="1:10" s="76" customFormat="1" ht="231" customHeight="1">
      <c r="A18" s="166">
        <v>13</v>
      </c>
      <c r="B18" s="167" t="s">
        <v>124</v>
      </c>
      <c r="C18" s="172" t="s">
        <v>224</v>
      </c>
      <c r="D18" s="167"/>
      <c r="E18" s="168">
        <v>4</v>
      </c>
      <c r="F18" s="169">
        <v>0</v>
      </c>
      <c r="G18" s="176">
        <f t="shared" si="0"/>
        <v>0</v>
      </c>
      <c r="H18" s="169">
        <f t="shared" si="1"/>
        <v>0</v>
      </c>
      <c r="I18" s="181">
        <f t="shared" si="2"/>
        <v>0</v>
      </c>
      <c r="J18" s="43"/>
    </row>
    <row r="19" spans="1:10" s="76" customFormat="1" ht="342" customHeight="1">
      <c r="A19" s="166">
        <v>14</v>
      </c>
      <c r="B19" s="167" t="s">
        <v>125</v>
      </c>
      <c r="C19" s="172" t="s">
        <v>126</v>
      </c>
      <c r="D19" s="167"/>
      <c r="E19" s="168">
        <v>2</v>
      </c>
      <c r="F19" s="169">
        <v>0</v>
      </c>
      <c r="G19" s="176">
        <f t="shared" si="0"/>
        <v>0</v>
      </c>
      <c r="H19" s="169">
        <f t="shared" si="1"/>
        <v>0</v>
      </c>
      <c r="I19" s="181">
        <f t="shared" si="2"/>
        <v>0</v>
      </c>
      <c r="J19" s="43"/>
    </row>
    <row r="20" spans="1:10">
      <c r="F20" s="170" t="s">
        <v>202</v>
      </c>
      <c r="G20" s="177">
        <f>SUM(G6:G19)</f>
        <v>0</v>
      </c>
      <c r="H20" s="171"/>
      <c r="I20" s="182">
        <f t="shared" ref="I20" si="3">SUM(I6:I19)</f>
        <v>0</v>
      </c>
    </row>
    <row r="24" spans="1:10">
      <c r="C24" s="261" t="s">
        <v>240</v>
      </c>
      <c r="D24" s="261"/>
      <c r="E24" s="261"/>
      <c r="F24" s="261"/>
      <c r="G24" s="261"/>
      <c r="H24" s="261"/>
    </row>
    <row r="25" spans="1:10">
      <c r="C25" s="261"/>
      <c r="D25" s="261"/>
      <c r="E25" s="261"/>
      <c r="F25" s="261"/>
      <c r="G25" s="261"/>
      <c r="H25" s="261"/>
    </row>
    <row r="26" spans="1:10">
      <c r="C26" s="261"/>
      <c r="D26" s="261"/>
      <c r="E26" s="261"/>
      <c r="F26" s="261"/>
      <c r="G26" s="261"/>
      <c r="H26" s="261"/>
    </row>
    <row r="27" spans="1:10">
      <c r="C27" s="261"/>
      <c r="D27" s="261"/>
      <c r="E27" s="261"/>
      <c r="F27" s="261"/>
      <c r="G27" s="261"/>
      <c r="H27" s="261"/>
    </row>
    <row r="28" spans="1:10">
      <c r="C28" s="261"/>
      <c r="D28" s="261"/>
      <c r="E28" s="261"/>
      <c r="F28" s="261"/>
      <c r="G28" s="261"/>
      <c r="H28" s="261"/>
    </row>
  </sheetData>
  <mergeCells count="3">
    <mergeCell ref="A5:I5"/>
    <mergeCell ref="A1:I1"/>
    <mergeCell ref="C24:H28"/>
  </mergeCells>
  <pageMargins left="0.7" right="0.7" top="0.75" bottom="0.75" header="0.3" footer="0.3"/>
  <pageSetup paperSize="9" scale="4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BEF88-6FC5-46B8-9784-782451A5BDF4}">
  <sheetPr>
    <pageSetUpPr fitToPage="1"/>
  </sheetPr>
  <dimension ref="A1:K18"/>
  <sheetViews>
    <sheetView topLeftCell="A10" zoomScale="70" zoomScaleNormal="70" workbookViewId="0">
      <selection sqref="A1:J19"/>
    </sheetView>
  </sheetViews>
  <sheetFormatPr defaultColWidth="9.140625" defaultRowHeight="15"/>
  <cols>
    <col min="1" max="1" width="6.42578125" bestFit="1" customWidth="1"/>
    <col min="2" max="2" width="17.28515625" customWidth="1"/>
    <col min="3" max="3" width="143.28515625" customWidth="1"/>
    <col min="4" max="5" width="35.140625" customWidth="1"/>
    <col min="6" max="6" width="17.85546875" customWidth="1"/>
    <col min="7" max="7" width="17.7109375" customWidth="1"/>
    <col min="8" max="8" width="17.7109375" style="187" customWidth="1"/>
    <col min="10" max="10" width="12.5703125" style="191" customWidth="1"/>
  </cols>
  <sheetData>
    <row r="1" spans="1:11" s="1" customFormat="1" ht="19.5" customHeight="1">
      <c r="A1" s="265" t="s">
        <v>127</v>
      </c>
      <c r="B1" s="265"/>
      <c r="C1" s="265"/>
      <c r="D1" s="265"/>
      <c r="E1" s="265"/>
      <c r="F1" s="265"/>
      <c r="G1" s="265"/>
      <c r="H1" s="265"/>
      <c r="I1" s="265"/>
      <c r="J1" s="265"/>
    </row>
    <row r="2" spans="1:11" s="33" customFormat="1">
      <c r="A2" s="263"/>
      <c r="B2" s="263"/>
      <c r="C2" s="263"/>
      <c r="D2" s="263"/>
      <c r="E2" s="263"/>
      <c r="F2" s="263"/>
      <c r="G2" s="263"/>
      <c r="H2" s="264"/>
      <c r="I2" s="32"/>
      <c r="J2" s="140"/>
    </row>
    <row r="3" spans="1:11" s="33" customFormat="1">
      <c r="C3" s="29"/>
      <c r="D3" s="23"/>
      <c r="E3" s="28"/>
      <c r="F3" s="23"/>
      <c r="G3" s="29"/>
      <c r="H3" s="133"/>
      <c r="I3" s="32"/>
      <c r="J3" s="140"/>
    </row>
    <row r="4" spans="1:11" s="33" customFormat="1" ht="58.5" customHeight="1">
      <c r="A4" s="24" t="s">
        <v>0</v>
      </c>
      <c r="B4" s="24" t="s">
        <v>6</v>
      </c>
      <c r="C4" s="24" t="s">
        <v>7</v>
      </c>
      <c r="D4" s="24" t="s">
        <v>108</v>
      </c>
      <c r="E4" s="24" t="s">
        <v>48</v>
      </c>
      <c r="F4" s="24" t="s">
        <v>1</v>
      </c>
      <c r="G4" s="24" t="s">
        <v>2</v>
      </c>
      <c r="H4" s="134" t="s">
        <v>3</v>
      </c>
      <c r="I4" s="34" t="s">
        <v>4</v>
      </c>
      <c r="J4" s="141" t="s">
        <v>5</v>
      </c>
    </row>
    <row r="5" spans="1:11" s="33" customFormat="1">
      <c r="A5" s="25">
        <v>1</v>
      </c>
      <c r="B5" s="25">
        <v>2</v>
      </c>
      <c r="C5" s="25">
        <v>3</v>
      </c>
      <c r="D5" s="25">
        <v>4</v>
      </c>
      <c r="E5" s="25">
        <v>5</v>
      </c>
      <c r="F5" s="25">
        <v>6</v>
      </c>
      <c r="G5" s="25">
        <v>7</v>
      </c>
      <c r="H5" s="135">
        <v>8</v>
      </c>
      <c r="I5" s="35">
        <v>9</v>
      </c>
      <c r="J5" s="142">
        <v>10</v>
      </c>
    </row>
    <row r="6" spans="1:11" s="2" customFormat="1" ht="38.25" customHeight="1">
      <c r="A6" s="251" t="s">
        <v>133</v>
      </c>
      <c r="B6" s="251"/>
      <c r="C6" s="251"/>
      <c r="D6" s="251"/>
      <c r="E6" s="251"/>
      <c r="F6" s="251"/>
      <c r="G6" s="251"/>
      <c r="H6" s="251"/>
      <c r="I6" s="251"/>
      <c r="J6" s="251"/>
    </row>
    <row r="7" spans="1:11" s="1" customFormat="1" ht="12.75">
      <c r="A7" s="79"/>
      <c r="B7" s="80"/>
      <c r="C7" s="79"/>
      <c r="D7" s="79"/>
      <c r="E7" s="79"/>
      <c r="F7" s="80"/>
      <c r="G7" s="79"/>
      <c r="H7" s="184"/>
      <c r="I7" s="79"/>
      <c r="J7" s="188"/>
    </row>
    <row r="8" spans="1:11" s="5" customFormat="1" ht="309" customHeight="1">
      <c r="A8" s="9">
        <v>1</v>
      </c>
      <c r="B8" s="3" t="s">
        <v>109</v>
      </c>
      <c r="C8" s="250" t="s">
        <v>254</v>
      </c>
      <c r="D8" s="11"/>
      <c r="E8" s="14" t="s">
        <v>50</v>
      </c>
      <c r="F8" s="17">
        <v>17</v>
      </c>
      <c r="G8" s="4">
        <v>0</v>
      </c>
      <c r="H8" s="185">
        <f>G8*F8</f>
        <v>0</v>
      </c>
      <c r="I8" s="9">
        <f t="shared" ref="I8:J10" si="0">G8*1.23</f>
        <v>0</v>
      </c>
      <c r="J8" s="189">
        <f t="shared" si="0"/>
        <v>0</v>
      </c>
      <c r="K8" s="6"/>
    </row>
    <row r="9" spans="1:11" s="5" customFormat="1" ht="362.25" customHeight="1">
      <c r="A9" s="9">
        <v>2</v>
      </c>
      <c r="B9" s="3" t="s">
        <v>15</v>
      </c>
      <c r="C9" s="250" t="s">
        <v>248</v>
      </c>
      <c r="D9" s="81"/>
      <c r="E9" s="14" t="s">
        <v>50</v>
      </c>
      <c r="F9" s="17">
        <v>16</v>
      </c>
      <c r="G9" s="4">
        <v>0</v>
      </c>
      <c r="H9" s="185">
        <f>G9*F9</f>
        <v>0</v>
      </c>
      <c r="I9" s="9">
        <f t="shared" si="0"/>
        <v>0</v>
      </c>
      <c r="J9" s="189">
        <f t="shared" si="0"/>
        <v>0</v>
      </c>
      <c r="K9" s="6"/>
    </row>
    <row r="10" spans="1:11" s="5" customFormat="1" ht="237.75" customHeight="1">
      <c r="A10" s="9">
        <v>3</v>
      </c>
      <c r="B10" s="3" t="s">
        <v>110</v>
      </c>
      <c r="C10" s="67" t="s">
        <v>111</v>
      </c>
      <c r="D10" s="11"/>
      <c r="E10" s="14" t="s">
        <v>50</v>
      </c>
      <c r="F10" s="17">
        <v>2</v>
      </c>
      <c r="G10" s="4">
        <v>0</v>
      </c>
      <c r="H10" s="185">
        <f>G10*F10</f>
        <v>0</v>
      </c>
      <c r="I10" s="9">
        <f t="shared" si="0"/>
        <v>0</v>
      </c>
      <c r="J10" s="189">
        <f t="shared" si="0"/>
        <v>0</v>
      </c>
      <c r="K10" s="6"/>
    </row>
    <row r="11" spans="1:11">
      <c r="G11" s="18" t="s">
        <v>202</v>
      </c>
      <c r="H11" s="186">
        <f>SUM(H8:H10)</f>
        <v>0</v>
      </c>
      <c r="I11" s="78"/>
      <c r="J11" s="190">
        <f t="shared" ref="J11" si="1">SUM(J8:J10)</f>
        <v>0</v>
      </c>
    </row>
    <row r="14" spans="1:11">
      <c r="C14" s="261" t="s">
        <v>240</v>
      </c>
      <c r="D14" s="261"/>
      <c r="E14" s="261"/>
      <c r="F14" s="261"/>
      <c r="G14" s="261"/>
      <c r="H14" s="261"/>
      <c r="I14" s="261"/>
      <c r="J14" s="261"/>
    </row>
    <row r="15" spans="1:11">
      <c r="C15" s="261"/>
      <c r="D15" s="261"/>
      <c r="E15" s="261"/>
      <c r="F15" s="261"/>
      <c r="G15" s="261"/>
      <c r="H15" s="261"/>
      <c r="I15" s="261"/>
      <c r="J15" s="261"/>
    </row>
    <row r="16" spans="1:11">
      <c r="C16" s="261"/>
      <c r="D16" s="261"/>
      <c r="E16" s="261"/>
      <c r="F16" s="261"/>
      <c r="G16" s="261"/>
      <c r="H16" s="261"/>
      <c r="I16" s="261"/>
      <c r="J16" s="261"/>
    </row>
    <row r="17" spans="3:10">
      <c r="C17" s="261"/>
      <c r="D17" s="261"/>
      <c r="E17" s="261"/>
      <c r="F17" s="261"/>
      <c r="G17" s="261"/>
      <c r="H17" s="261"/>
      <c r="I17" s="261"/>
      <c r="J17" s="261"/>
    </row>
    <row r="18" spans="3:10">
      <c r="C18" s="261"/>
      <c r="D18" s="261"/>
      <c r="E18" s="261"/>
      <c r="F18" s="261"/>
      <c r="G18" s="261"/>
      <c r="H18" s="261"/>
      <c r="I18" s="261"/>
      <c r="J18" s="261"/>
    </row>
  </sheetData>
  <mergeCells count="4">
    <mergeCell ref="A2:H2"/>
    <mergeCell ref="A6:J6"/>
    <mergeCell ref="A1:J1"/>
    <mergeCell ref="C14:J18"/>
  </mergeCells>
  <pageMargins left="0.7" right="0.7" top="0.75" bottom="0.75" header="0.3" footer="0.3"/>
  <pageSetup paperSize="9" scale="2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F4BD-A5C4-466B-96C0-AF8A3ED71A0D}">
  <sheetPr>
    <pageSetUpPr fitToPage="1"/>
  </sheetPr>
  <dimension ref="A1:I15"/>
  <sheetViews>
    <sheetView workbookViewId="0">
      <selection activeCell="B6" sqref="B6"/>
    </sheetView>
  </sheetViews>
  <sheetFormatPr defaultColWidth="9.140625" defaultRowHeight="15"/>
  <cols>
    <col min="1" max="1" width="6.42578125" style="221" bestFit="1" customWidth="1"/>
    <col min="2" max="2" width="18.85546875" style="221" customWidth="1"/>
    <col min="3" max="3" width="76.42578125" style="221" customWidth="1"/>
    <col min="4" max="4" width="35.140625" style="221" customWidth="1"/>
    <col min="5" max="5" width="17.85546875" style="221" customWidth="1"/>
    <col min="6" max="7" width="17.7109375" style="221" customWidth="1"/>
    <col min="8" max="8" width="9.140625" style="221"/>
    <col min="9" max="9" width="13.140625" style="221" bestFit="1" customWidth="1"/>
    <col min="10" max="16384" width="9.140625" style="221"/>
  </cols>
  <sheetData>
    <row r="1" spans="1:9" s="222" customFormat="1" ht="19.5" customHeight="1">
      <c r="A1" s="265" t="s">
        <v>132</v>
      </c>
      <c r="B1" s="265"/>
      <c r="C1" s="265"/>
      <c r="D1" s="265"/>
      <c r="E1" s="265"/>
      <c r="F1" s="265"/>
      <c r="G1" s="265"/>
      <c r="H1" s="265"/>
      <c r="I1" s="265"/>
    </row>
    <row r="2" spans="1:9" s="222" customFormat="1" ht="12.75">
      <c r="B2" s="228"/>
      <c r="E2" s="228"/>
    </row>
    <row r="3" spans="1:9" s="229" customFormat="1" ht="58.5" customHeight="1">
      <c r="A3" s="224" t="s">
        <v>0</v>
      </c>
      <c r="B3" s="224" t="s">
        <v>6</v>
      </c>
      <c r="C3" s="224" t="s">
        <v>7</v>
      </c>
      <c r="D3" s="224" t="s">
        <v>8</v>
      </c>
      <c r="E3" s="224" t="s">
        <v>1</v>
      </c>
      <c r="F3" s="224" t="s">
        <v>2</v>
      </c>
      <c r="G3" s="224" t="s">
        <v>3</v>
      </c>
      <c r="H3" s="232" t="s">
        <v>4</v>
      </c>
      <c r="I3" s="232" t="s">
        <v>5</v>
      </c>
    </row>
    <row r="4" spans="1:9" s="229" customFormat="1" ht="12.75">
      <c r="A4" s="248">
        <v>1</v>
      </c>
      <c r="B4" s="248">
        <v>2</v>
      </c>
      <c r="C4" s="248">
        <v>3</v>
      </c>
      <c r="D4" s="248">
        <v>4</v>
      </c>
      <c r="E4" s="248">
        <v>5</v>
      </c>
      <c r="F4" s="248">
        <v>6</v>
      </c>
      <c r="G4" s="248">
        <v>7</v>
      </c>
      <c r="H4" s="248">
        <v>8</v>
      </c>
      <c r="I4" s="248">
        <v>9</v>
      </c>
    </row>
    <row r="5" spans="1:9" s="223" customFormat="1" ht="27" customHeight="1">
      <c r="A5" s="266" t="s">
        <v>129</v>
      </c>
      <c r="B5" s="266"/>
      <c r="C5" s="266"/>
      <c r="D5" s="266"/>
      <c r="E5" s="266"/>
      <c r="F5" s="266"/>
      <c r="G5" s="266"/>
      <c r="H5" s="266"/>
      <c r="I5" s="266"/>
    </row>
    <row r="6" spans="1:9" s="226" customFormat="1" ht="175.5" customHeight="1">
      <c r="A6" s="54">
        <v>1</v>
      </c>
      <c r="B6" s="55" t="s">
        <v>134</v>
      </c>
      <c r="C6" s="192" t="s">
        <v>250</v>
      </c>
      <c r="D6" s="56"/>
      <c r="E6" s="61">
        <v>4</v>
      </c>
      <c r="F6" s="54">
        <v>0</v>
      </c>
      <c r="G6" s="59">
        <f>PRODUCT(E6,F6)</f>
        <v>0</v>
      </c>
      <c r="H6" s="54">
        <f>F6*1.23</f>
        <v>0</v>
      </c>
      <c r="I6" s="54">
        <f>G6*1.23</f>
        <v>0</v>
      </c>
    </row>
    <row r="7" spans="1:9" s="226" customFormat="1" ht="186" customHeight="1">
      <c r="A7" s="54">
        <v>2</v>
      </c>
      <c r="B7" s="55" t="s">
        <v>135</v>
      </c>
      <c r="C7" s="60" t="s">
        <v>251</v>
      </c>
      <c r="D7" s="56"/>
      <c r="E7" s="61">
        <v>1</v>
      </c>
      <c r="F7" s="62">
        <v>0</v>
      </c>
      <c r="G7" s="59">
        <f>PRODUCT(E7,F7)</f>
        <v>0</v>
      </c>
      <c r="H7" s="54">
        <f>F7*1.23</f>
        <v>0</v>
      </c>
      <c r="I7" s="54">
        <f>G7*1.23</f>
        <v>0</v>
      </c>
    </row>
    <row r="8" spans="1:9" s="223" customFormat="1" ht="27" customHeight="1">
      <c r="A8" s="217"/>
      <c r="B8" s="217"/>
      <c r="C8" s="217"/>
      <c r="D8" s="217"/>
      <c r="E8" s="217"/>
      <c r="F8" s="25" t="s">
        <v>202</v>
      </c>
      <c r="G8" s="249">
        <f>SUM(G6:G7)</f>
        <v>0</v>
      </c>
      <c r="H8" s="249"/>
      <c r="I8" s="249">
        <f t="shared" ref="I8" si="0">SUM(I6:I7)</f>
        <v>0</v>
      </c>
    </row>
    <row r="11" spans="1:9">
      <c r="C11" s="261" t="s">
        <v>240</v>
      </c>
      <c r="D11" s="261"/>
      <c r="E11" s="261"/>
      <c r="F11" s="261"/>
      <c r="G11" s="261"/>
      <c r="H11" s="261"/>
      <c r="I11" s="261"/>
    </row>
    <row r="12" spans="1:9">
      <c r="C12" s="261"/>
      <c r="D12" s="261"/>
      <c r="E12" s="261"/>
      <c r="F12" s="261"/>
      <c r="G12" s="261"/>
      <c r="H12" s="261"/>
      <c r="I12" s="261"/>
    </row>
    <row r="13" spans="1:9">
      <c r="C13" s="261"/>
      <c r="D13" s="261"/>
      <c r="E13" s="261"/>
      <c r="F13" s="261"/>
      <c r="G13" s="261"/>
      <c r="H13" s="261"/>
      <c r="I13" s="261"/>
    </row>
    <row r="14" spans="1:9">
      <c r="C14" s="261"/>
      <c r="D14" s="261"/>
      <c r="E14" s="261"/>
      <c r="F14" s="261"/>
      <c r="G14" s="261"/>
      <c r="H14" s="261"/>
      <c r="I14" s="261"/>
    </row>
    <row r="15" spans="1:9">
      <c r="C15" s="261"/>
      <c r="D15" s="261"/>
      <c r="E15" s="261"/>
      <c r="F15" s="261"/>
      <c r="G15" s="261"/>
      <c r="H15" s="261"/>
      <c r="I15" s="261"/>
    </row>
  </sheetData>
  <mergeCells count="3">
    <mergeCell ref="A5:I5"/>
    <mergeCell ref="A1:I1"/>
    <mergeCell ref="C11:I15"/>
  </mergeCells>
  <pageMargins left="0.7" right="0.7" top="0.75" bottom="0.75" header="0.3" footer="0.3"/>
  <pageSetup paperSize="9" scale="4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802E8-5B76-4107-9B34-447159077D3B}">
  <sheetPr>
    <pageSetUpPr fitToPage="1"/>
  </sheetPr>
  <dimension ref="A1:J16"/>
  <sheetViews>
    <sheetView zoomScale="70" zoomScaleNormal="70" workbookViewId="0">
      <selection sqref="A1:J17"/>
    </sheetView>
  </sheetViews>
  <sheetFormatPr defaultColWidth="9.140625" defaultRowHeight="15"/>
  <cols>
    <col min="1" max="1" width="6.42578125" bestFit="1" customWidth="1"/>
    <col min="2" max="2" width="17.28515625" customWidth="1"/>
    <col min="3" max="3" width="143.28515625" customWidth="1"/>
    <col min="4" max="5" width="35.140625" customWidth="1"/>
    <col min="6" max="6" width="17.85546875" customWidth="1"/>
    <col min="7" max="8" width="17.7109375" customWidth="1"/>
    <col min="10" max="10" width="11.42578125" customWidth="1"/>
  </cols>
  <sheetData>
    <row r="1" spans="1:10" s="1" customFormat="1" ht="19.5" customHeight="1">
      <c r="A1" s="265" t="s">
        <v>131</v>
      </c>
      <c r="B1" s="265"/>
      <c r="C1" s="265"/>
      <c r="D1" s="265"/>
      <c r="E1" s="265"/>
      <c r="F1" s="265"/>
      <c r="G1" s="265"/>
      <c r="H1" s="265"/>
      <c r="I1" s="265"/>
      <c r="J1" s="265"/>
    </row>
    <row r="2" spans="1:10" s="33" customFormat="1">
      <c r="A2" s="263"/>
      <c r="B2" s="263"/>
      <c r="C2" s="263"/>
      <c r="D2" s="263"/>
      <c r="E2" s="263"/>
      <c r="F2" s="263"/>
      <c r="G2" s="263"/>
      <c r="H2" s="264"/>
      <c r="I2" s="32"/>
      <c r="J2" s="32"/>
    </row>
    <row r="3" spans="1:10" s="33" customFormat="1">
      <c r="C3" s="29"/>
      <c r="D3" s="23"/>
      <c r="E3" s="28"/>
      <c r="F3" s="23"/>
      <c r="G3" s="29"/>
      <c r="H3" s="29"/>
      <c r="I3" s="32"/>
      <c r="J3" s="32"/>
    </row>
    <row r="4" spans="1:10" s="33" customFormat="1" ht="58.5" customHeight="1">
      <c r="A4" s="24" t="s">
        <v>0</v>
      </c>
      <c r="B4" s="24" t="s">
        <v>6</v>
      </c>
      <c r="C4" s="24" t="s">
        <v>7</v>
      </c>
      <c r="D4" s="24" t="s">
        <v>108</v>
      </c>
      <c r="E4" s="24" t="s">
        <v>48</v>
      </c>
      <c r="F4" s="24" t="s">
        <v>1</v>
      </c>
      <c r="G4" s="24" t="s">
        <v>2</v>
      </c>
      <c r="H4" s="24" t="s">
        <v>3</v>
      </c>
      <c r="I4" s="34" t="s">
        <v>4</v>
      </c>
      <c r="J4" s="34" t="s">
        <v>5</v>
      </c>
    </row>
    <row r="5" spans="1:10" s="33" customFormat="1">
      <c r="A5" s="25">
        <v>1</v>
      </c>
      <c r="B5" s="25">
        <v>2</v>
      </c>
      <c r="C5" s="25">
        <v>3</v>
      </c>
      <c r="D5" s="25">
        <v>4</v>
      </c>
      <c r="E5" s="25">
        <v>5</v>
      </c>
      <c r="F5" s="25">
        <v>6</v>
      </c>
      <c r="G5" s="25">
        <v>7</v>
      </c>
      <c r="H5" s="25">
        <v>8</v>
      </c>
      <c r="I5" s="35">
        <v>9</v>
      </c>
      <c r="J5" s="35">
        <v>10</v>
      </c>
    </row>
    <row r="6" spans="1:10" s="36" customFormat="1" ht="45" customHeight="1">
      <c r="A6" s="267" t="s">
        <v>130</v>
      </c>
      <c r="B6" s="267"/>
      <c r="C6" s="267"/>
      <c r="D6" s="267"/>
      <c r="E6" s="267"/>
      <c r="F6" s="267"/>
      <c r="G6" s="267"/>
      <c r="H6" s="267"/>
      <c r="I6" s="267"/>
      <c r="J6" s="267"/>
    </row>
    <row r="7" spans="1:10" s="5" customFormat="1" ht="232.5" customHeight="1">
      <c r="A7" s="54">
        <v>1</v>
      </c>
      <c r="B7" s="55" t="s">
        <v>128</v>
      </c>
      <c r="C7" s="215" t="s">
        <v>262</v>
      </c>
      <c r="D7" s="56"/>
      <c r="E7" s="14" t="s">
        <v>50</v>
      </c>
      <c r="F7" s="57">
        <v>3</v>
      </c>
      <c r="G7" s="58">
        <v>0</v>
      </c>
      <c r="H7" s="59">
        <f>PRODUCT(F7,G7)</f>
        <v>0</v>
      </c>
      <c r="I7" s="54">
        <f>G7*1.23</f>
        <v>0</v>
      </c>
      <c r="J7" s="54">
        <f>H7*1.23</f>
        <v>0</v>
      </c>
    </row>
    <row r="8" spans="1:10" s="5" customFormat="1" ht="166.5" customHeight="1">
      <c r="A8" s="54">
        <v>2</v>
      </c>
      <c r="B8" s="55" t="s">
        <v>15</v>
      </c>
      <c r="C8" s="215" t="s">
        <v>263</v>
      </c>
      <c r="D8" s="56"/>
      <c r="E8" s="14" t="s">
        <v>50</v>
      </c>
      <c r="F8" s="61">
        <v>54</v>
      </c>
      <c r="G8" s="62">
        <v>0</v>
      </c>
      <c r="H8" s="59">
        <f>PRODUCT(F8,G8)</f>
        <v>0</v>
      </c>
      <c r="I8" s="54">
        <f>G8*1.23</f>
        <v>0</v>
      </c>
      <c r="J8" s="54">
        <f>H8*1.23</f>
        <v>0</v>
      </c>
    </row>
    <row r="9" spans="1:10" s="1" customFormat="1" ht="12.75">
      <c r="B9" s="7"/>
      <c r="F9" s="7"/>
      <c r="G9" s="79" t="s">
        <v>202</v>
      </c>
      <c r="H9" s="83">
        <f>SUM(H7:H8)</f>
        <v>0</v>
      </c>
      <c r="I9" s="83"/>
      <c r="J9" s="83">
        <f t="shared" ref="J9" si="0">SUM(J7:J8)</f>
        <v>0</v>
      </c>
    </row>
    <row r="12" spans="1:10">
      <c r="C12" s="261" t="s">
        <v>240</v>
      </c>
      <c r="D12" s="261"/>
      <c r="E12" s="261"/>
      <c r="F12" s="261"/>
      <c r="G12" s="261"/>
      <c r="H12" s="261"/>
      <c r="I12" s="261"/>
    </row>
    <row r="13" spans="1:10">
      <c r="C13" s="261"/>
      <c r="D13" s="261"/>
      <c r="E13" s="261"/>
      <c r="F13" s="261"/>
      <c r="G13" s="261"/>
      <c r="H13" s="261"/>
      <c r="I13" s="261"/>
    </row>
    <row r="14" spans="1:10">
      <c r="C14" s="261"/>
      <c r="D14" s="261"/>
      <c r="E14" s="261"/>
      <c r="F14" s="261"/>
      <c r="G14" s="261"/>
      <c r="H14" s="261"/>
      <c r="I14" s="261"/>
    </row>
    <row r="15" spans="1:10">
      <c r="C15" s="261"/>
      <c r="D15" s="261"/>
      <c r="E15" s="261"/>
      <c r="F15" s="261"/>
      <c r="G15" s="261"/>
      <c r="H15" s="261"/>
      <c r="I15" s="261"/>
    </row>
    <row r="16" spans="1:10">
      <c r="C16" s="261"/>
      <c r="D16" s="261"/>
      <c r="E16" s="261"/>
      <c r="F16" s="261"/>
      <c r="G16" s="261"/>
      <c r="H16" s="261"/>
      <c r="I16" s="261"/>
    </row>
  </sheetData>
  <mergeCells count="4">
    <mergeCell ref="A2:H2"/>
    <mergeCell ref="A6:J6"/>
    <mergeCell ref="A1:J1"/>
    <mergeCell ref="C12:I16"/>
  </mergeCells>
  <pageMargins left="0.7" right="0.7" top="0.75" bottom="0.75" header="0.3" footer="0.3"/>
  <pageSetup paperSize="9" scale="2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6EF33-BDA3-4B1E-8540-FE205E691533}">
  <sheetPr>
    <pageSetUpPr fitToPage="1"/>
  </sheetPr>
  <dimension ref="A1:J27"/>
  <sheetViews>
    <sheetView topLeftCell="A25" workbookViewId="0">
      <selection sqref="A1:I30"/>
    </sheetView>
  </sheetViews>
  <sheetFormatPr defaultColWidth="9.140625" defaultRowHeight="15"/>
  <cols>
    <col min="1" max="1" width="6.42578125" bestFit="1" customWidth="1"/>
    <col min="2" max="2" width="17.28515625" customWidth="1"/>
    <col min="3" max="3" width="76.42578125" customWidth="1"/>
    <col min="4" max="4" width="35.140625" customWidth="1"/>
    <col min="5" max="5" width="17.85546875" customWidth="1"/>
    <col min="6" max="6" width="17.7109375" customWidth="1"/>
    <col min="7" max="7" width="17.7109375" style="187" customWidth="1"/>
    <col min="9" max="9" width="15" style="191" bestFit="1" customWidth="1"/>
  </cols>
  <sheetData>
    <row r="1" spans="1:10" s="1" customFormat="1" ht="19.5" customHeight="1">
      <c r="A1" s="265" t="s">
        <v>155</v>
      </c>
      <c r="B1" s="265"/>
      <c r="C1" s="265"/>
      <c r="D1" s="265"/>
      <c r="E1" s="265"/>
      <c r="F1" s="265"/>
      <c r="G1" s="265"/>
      <c r="H1" s="265"/>
      <c r="I1" s="265"/>
    </row>
    <row r="2" spans="1:10" s="1" customFormat="1" ht="12.75">
      <c r="B2" s="7"/>
      <c r="E2" s="7"/>
      <c r="G2" s="194"/>
      <c r="I2" s="199"/>
    </row>
    <row r="3" spans="1:10" s="8" customFormat="1" ht="58.5" customHeight="1">
      <c r="A3" s="3" t="s">
        <v>0</v>
      </c>
      <c r="B3" s="3" t="s">
        <v>6</v>
      </c>
      <c r="C3" s="3" t="s">
        <v>7</v>
      </c>
      <c r="D3" s="3" t="s">
        <v>8</v>
      </c>
      <c r="E3" s="3" t="s">
        <v>1</v>
      </c>
      <c r="F3" s="3" t="s">
        <v>2</v>
      </c>
      <c r="G3" s="195" t="s">
        <v>3</v>
      </c>
      <c r="H3" s="13" t="s">
        <v>4</v>
      </c>
      <c r="I3" s="200" t="s">
        <v>5</v>
      </c>
    </row>
    <row r="4" spans="1:10" s="8" customFormat="1" ht="12.75">
      <c r="A4" s="100">
        <v>1</v>
      </c>
      <c r="B4" s="100">
        <v>2</v>
      </c>
      <c r="C4" s="100">
        <v>3</v>
      </c>
      <c r="D4" s="100">
        <v>4</v>
      </c>
      <c r="E4" s="100">
        <v>6</v>
      </c>
      <c r="F4" s="100">
        <v>7</v>
      </c>
      <c r="G4" s="196">
        <v>8</v>
      </c>
      <c r="H4" s="193">
        <v>9</v>
      </c>
      <c r="I4" s="201">
        <v>10</v>
      </c>
    </row>
    <row r="5" spans="1:10" s="2" customFormat="1" ht="27" customHeight="1">
      <c r="A5" s="268" t="s">
        <v>152</v>
      </c>
      <c r="B5" s="269"/>
      <c r="C5" s="269"/>
      <c r="D5" s="269"/>
      <c r="E5" s="269"/>
      <c r="F5" s="269"/>
      <c r="G5" s="269"/>
      <c r="H5" s="269"/>
      <c r="I5" s="270"/>
      <c r="J5" s="216"/>
    </row>
    <row r="6" spans="1:10" s="2" customFormat="1" ht="127.9" customHeight="1">
      <c r="A6" s="102" t="s">
        <v>54</v>
      </c>
      <c r="B6" s="102" t="s">
        <v>136</v>
      </c>
      <c r="C6" s="67" t="s">
        <v>137</v>
      </c>
      <c r="D6" s="68"/>
      <c r="E6" s="102">
        <v>1</v>
      </c>
      <c r="F6" s="63">
        <v>0</v>
      </c>
      <c r="G6" s="185">
        <f t="shared" ref="G6:G13" si="0">(E6*F6)</f>
        <v>0</v>
      </c>
      <c r="H6" s="101">
        <f>F6*1.23</f>
        <v>0</v>
      </c>
      <c r="I6" s="202">
        <f>G6*1.23</f>
        <v>0</v>
      </c>
    </row>
    <row r="7" spans="1:10" s="2" customFormat="1" ht="108" customHeight="1">
      <c r="A7" s="102" t="s">
        <v>76</v>
      </c>
      <c r="B7" s="102" t="s">
        <v>138</v>
      </c>
      <c r="C7" s="67" t="s">
        <v>139</v>
      </c>
      <c r="D7" s="20"/>
      <c r="E7" s="102">
        <v>1</v>
      </c>
      <c r="F7" s="63">
        <v>0</v>
      </c>
      <c r="G7" s="185">
        <f t="shared" si="0"/>
        <v>0</v>
      </c>
      <c r="H7" s="101">
        <f t="shared" ref="H7:I13" si="1">F7*1.23</f>
        <v>0</v>
      </c>
      <c r="I7" s="202">
        <f t="shared" si="1"/>
        <v>0</v>
      </c>
    </row>
    <row r="8" spans="1:10" s="2" customFormat="1" ht="85.5" customHeight="1">
      <c r="A8" s="102" t="s">
        <v>79</v>
      </c>
      <c r="B8" s="3" t="s">
        <v>140</v>
      </c>
      <c r="C8" s="67" t="s">
        <v>141</v>
      </c>
      <c r="D8" s="20"/>
      <c r="E8" s="102">
        <v>3</v>
      </c>
      <c r="F8" s="63">
        <v>0</v>
      </c>
      <c r="G8" s="185">
        <f t="shared" si="0"/>
        <v>0</v>
      </c>
      <c r="H8" s="101">
        <f t="shared" si="1"/>
        <v>0</v>
      </c>
      <c r="I8" s="202">
        <f t="shared" si="1"/>
        <v>0</v>
      </c>
    </row>
    <row r="9" spans="1:10" s="2" customFormat="1" ht="72.75" customHeight="1">
      <c r="A9" s="54" t="s">
        <v>82</v>
      </c>
      <c r="B9" s="102" t="s">
        <v>142</v>
      </c>
      <c r="C9" s="67" t="s">
        <v>242</v>
      </c>
      <c r="D9" s="20"/>
      <c r="E9" s="102">
        <v>1</v>
      </c>
      <c r="F9" s="63">
        <v>0</v>
      </c>
      <c r="G9" s="185">
        <f t="shared" si="0"/>
        <v>0</v>
      </c>
      <c r="H9" s="101">
        <f t="shared" si="1"/>
        <v>0</v>
      </c>
      <c r="I9" s="202">
        <f t="shared" si="1"/>
        <v>0</v>
      </c>
    </row>
    <row r="10" spans="1:10" s="2" customFormat="1" ht="130.9" customHeight="1">
      <c r="A10" s="54">
        <v>5</v>
      </c>
      <c r="B10" s="3" t="s">
        <v>143</v>
      </c>
      <c r="C10" s="67" t="s">
        <v>243</v>
      </c>
      <c r="D10" s="20"/>
      <c r="E10" s="102">
        <v>1</v>
      </c>
      <c r="F10" s="63">
        <v>0</v>
      </c>
      <c r="G10" s="185">
        <f t="shared" si="0"/>
        <v>0</v>
      </c>
      <c r="H10" s="101">
        <f t="shared" si="1"/>
        <v>0</v>
      </c>
      <c r="I10" s="202">
        <f t="shared" si="1"/>
        <v>0</v>
      </c>
    </row>
    <row r="11" spans="1:10" s="2" customFormat="1" ht="130.9" customHeight="1">
      <c r="A11" s="54">
        <v>6</v>
      </c>
      <c r="B11" s="102" t="s">
        <v>144</v>
      </c>
      <c r="C11" s="67" t="s">
        <v>145</v>
      </c>
      <c r="D11" s="3" t="s">
        <v>6</v>
      </c>
      <c r="E11" s="3">
        <v>26</v>
      </c>
      <c r="F11" s="63">
        <v>0</v>
      </c>
      <c r="G11" s="197">
        <f t="shared" si="0"/>
        <v>0</v>
      </c>
      <c r="H11" s="101">
        <f t="shared" si="1"/>
        <v>0</v>
      </c>
      <c r="I11" s="202">
        <f t="shared" si="1"/>
        <v>0</v>
      </c>
    </row>
    <row r="12" spans="1:10" s="2" customFormat="1" ht="130.9" customHeight="1">
      <c r="A12" s="54">
        <v>7</v>
      </c>
      <c r="B12" s="3" t="s">
        <v>146</v>
      </c>
      <c r="C12" s="67" t="s">
        <v>147</v>
      </c>
      <c r="D12" s="20"/>
      <c r="E12" s="3">
        <v>1</v>
      </c>
      <c r="F12" s="63">
        <v>0</v>
      </c>
      <c r="G12" s="197">
        <f t="shared" si="0"/>
        <v>0</v>
      </c>
      <c r="H12" s="101">
        <f t="shared" si="1"/>
        <v>0</v>
      </c>
      <c r="I12" s="202">
        <f t="shared" si="1"/>
        <v>0</v>
      </c>
    </row>
    <row r="13" spans="1:10" s="2" customFormat="1" ht="130.9" customHeight="1">
      <c r="A13" s="54">
        <v>8</v>
      </c>
      <c r="B13" s="3" t="s">
        <v>148</v>
      </c>
      <c r="C13" s="67" t="s">
        <v>245</v>
      </c>
      <c r="D13" s="20"/>
      <c r="E13" s="102">
        <v>1</v>
      </c>
      <c r="F13" s="63">
        <v>0</v>
      </c>
      <c r="G13" s="185">
        <f t="shared" si="0"/>
        <v>0</v>
      </c>
      <c r="H13" s="101">
        <f t="shared" si="1"/>
        <v>0</v>
      </c>
      <c r="I13" s="202">
        <f t="shared" si="1"/>
        <v>0</v>
      </c>
    </row>
    <row r="14" spans="1:10" s="2" customFormat="1" ht="19.899999999999999" customHeight="1">
      <c r="A14" s="84"/>
      <c r="B14" s="68"/>
      <c r="C14" s="274"/>
      <c r="D14" s="275"/>
      <c r="E14" s="275"/>
      <c r="F14" s="275"/>
      <c r="G14" s="275"/>
      <c r="H14" s="275"/>
      <c r="I14" s="276"/>
    </row>
    <row r="15" spans="1:10" s="2" customFormat="1" ht="34.15" customHeight="1">
      <c r="A15" s="268" t="s">
        <v>149</v>
      </c>
      <c r="B15" s="269"/>
      <c r="C15" s="269"/>
      <c r="D15" s="269"/>
      <c r="E15" s="269"/>
      <c r="F15" s="269"/>
      <c r="G15" s="269"/>
      <c r="H15" s="269"/>
      <c r="I15" s="270"/>
    </row>
    <row r="16" spans="1:10" s="2" customFormat="1" ht="117" customHeight="1">
      <c r="A16" s="102">
        <v>9</v>
      </c>
      <c r="B16" s="102" t="s">
        <v>144</v>
      </c>
      <c r="C16" s="67" t="s">
        <v>145</v>
      </c>
      <c r="D16" s="3" t="s">
        <v>6</v>
      </c>
      <c r="E16" s="3">
        <v>10</v>
      </c>
      <c r="F16" s="63">
        <v>0</v>
      </c>
      <c r="G16" s="197">
        <f>(E16*F16)</f>
        <v>0</v>
      </c>
      <c r="H16" s="101">
        <f t="shared" ref="H16:I17" si="2">F16*1.23</f>
        <v>0</v>
      </c>
      <c r="I16" s="202">
        <f t="shared" si="2"/>
        <v>0</v>
      </c>
    </row>
    <row r="17" spans="1:10" s="2" customFormat="1" ht="175.9" customHeight="1">
      <c r="A17" s="102">
        <v>10</v>
      </c>
      <c r="B17" s="102" t="s">
        <v>143</v>
      </c>
      <c r="C17" s="67" t="s">
        <v>150</v>
      </c>
      <c r="D17" s="20"/>
      <c r="E17" s="102">
        <v>3</v>
      </c>
      <c r="F17" s="63">
        <v>0</v>
      </c>
      <c r="G17" s="185">
        <f>(E17*F17)</f>
        <v>0</v>
      </c>
      <c r="H17" s="101">
        <f t="shared" si="2"/>
        <v>0</v>
      </c>
      <c r="I17" s="202">
        <f t="shared" si="2"/>
        <v>0</v>
      </c>
    </row>
    <row r="18" spans="1:10" s="5" customFormat="1" ht="42" customHeight="1">
      <c r="A18" s="271" t="s">
        <v>151</v>
      </c>
      <c r="B18" s="272"/>
      <c r="C18" s="272"/>
      <c r="D18" s="272"/>
      <c r="E18" s="272"/>
      <c r="F18" s="272"/>
      <c r="G18" s="272"/>
      <c r="H18" s="272"/>
      <c r="I18" s="273"/>
      <c r="J18" s="6"/>
    </row>
    <row r="19" spans="1:10" s="5" customFormat="1" ht="137.44999999999999" customHeight="1">
      <c r="A19" s="54">
        <v>11</v>
      </c>
      <c r="B19" s="3" t="s">
        <v>143</v>
      </c>
      <c r="C19" s="67" t="s">
        <v>244</v>
      </c>
      <c r="D19" s="20"/>
      <c r="E19" s="102">
        <v>1</v>
      </c>
      <c r="F19" s="101">
        <v>0</v>
      </c>
      <c r="G19" s="185">
        <f>(E19*F19)</f>
        <v>0</v>
      </c>
      <c r="H19" s="101">
        <f t="shared" ref="H19:I19" si="3">F19*1.23</f>
        <v>0</v>
      </c>
      <c r="I19" s="202">
        <f t="shared" si="3"/>
        <v>0</v>
      </c>
      <c r="J19" s="6"/>
    </row>
    <row r="20" spans="1:10" s="2" customFormat="1" ht="27" customHeight="1">
      <c r="A20" s="217"/>
      <c r="B20" s="217"/>
      <c r="C20" s="217"/>
      <c r="D20" s="217"/>
      <c r="E20" s="217"/>
      <c r="F20" s="218" t="s">
        <v>202</v>
      </c>
      <c r="G20" s="198">
        <f>SUM(G6:G13,G16:G17,G19)</f>
        <v>0</v>
      </c>
      <c r="H20" s="219"/>
      <c r="I20" s="203">
        <f t="shared" ref="I20" si="4">SUM(I6:I13,I16:I17,I19)</f>
        <v>0</v>
      </c>
      <c r="J20" s="217"/>
    </row>
    <row r="23" spans="1:10">
      <c r="C23" s="261" t="s">
        <v>240</v>
      </c>
      <c r="D23" s="261"/>
      <c r="E23" s="261"/>
      <c r="F23" s="261"/>
      <c r="G23" s="261"/>
      <c r="H23" s="261"/>
      <c r="I23" s="261"/>
    </row>
    <row r="24" spans="1:10">
      <c r="C24" s="261"/>
      <c r="D24" s="261"/>
      <c r="E24" s="261"/>
      <c r="F24" s="261"/>
      <c r="G24" s="261"/>
      <c r="H24" s="261"/>
      <c r="I24" s="261"/>
    </row>
    <row r="25" spans="1:10">
      <c r="C25" s="261"/>
      <c r="D25" s="261"/>
      <c r="E25" s="261"/>
      <c r="F25" s="261"/>
      <c r="G25" s="261"/>
      <c r="H25" s="261"/>
      <c r="I25" s="261"/>
    </row>
    <row r="26" spans="1:10">
      <c r="C26" s="261"/>
      <c r="D26" s="261"/>
      <c r="E26" s="261"/>
      <c r="F26" s="261"/>
      <c r="G26" s="261"/>
      <c r="H26" s="261"/>
      <c r="I26" s="261"/>
    </row>
    <row r="27" spans="1:10">
      <c r="C27" s="261"/>
      <c r="D27" s="261"/>
      <c r="E27" s="261"/>
      <c r="F27" s="261"/>
      <c r="G27" s="261"/>
      <c r="H27" s="261"/>
      <c r="I27" s="261"/>
    </row>
  </sheetData>
  <mergeCells count="6">
    <mergeCell ref="A1:I1"/>
    <mergeCell ref="C23:I27"/>
    <mergeCell ref="A15:I15"/>
    <mergeCell ref="A18:I18"/>
    <mergeCell ref="C14:I14"/>
    <mergeCell ref="A5:I5"/>
  </mergeCells>
  <pageMargins left="0.7" right="0.7" top="0.75" bottom="0.75" header="0.3" footer="0.3"/>
  <pageSetup paperSize="9" scale="4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7E37C-1447-4348-92E7-7A19E65AF7CF}">
  <sheetPr>
    <pageSetUpPr fitToPage="1"/>
  </sheetPr>
  <dimension ref="A1:K19"/>
  <sheetViews>
    <sheetView topLeftCell="A4" workbookViewId="0">
      <selection sqref="A1:J21"/>
    </sheetView>
  </sheetViews>
  <sheetFormatPr defaultColWidth="9.140625" defaultRowHeight="15"/>
  <cols>
    <col min="1" max="1" width="6.42578125" bestFit="1" customWidth="1"/>
    <col min="2" max="2" width="17.28515625" customWidth="1"/>
    <col min="3" max="3" width="76.42578125" customWidth="1"/>
    <col min="4" max="5" width="35.140625" customWidth="1"/>
    <col min="6" max="6" width="17.85546875" customWidth="1"/>
    <col min="7" max="8" width="17.7109375" customWidth="1"/>
    <col min="10" max="10" width="9.5703125" bestFit="1" customWidth="1"/>
  </cols>
  <sheetData>
    <row r="1" spans="1:11" s="1" customFormat="1" ht="19.5" customHeight="1">
      <c r="A1" s="265" t="s">
        <v>156</v>
      </c>
      <c r="B1" s="265"/>
      <c r="C1" s="265"/>
      <c r="D1" s="265"/>
      <c r="E1" s="265"/>
      <c r="F1" s="265"/>
      <c r="G1" s="265"/>
      <c r="H1" s="265"/>
      <c r="I1" s="265"/>
      <c r="J1" s="265"/>
    </row>
    <row r="2" spans="1:11" s="1" customFormat="1" ht="12.75">
      <c r="B2" s="7"/>
      <c r="F2" s="7"/>
    </row>
    <row r="3" spans="1:11" s="8" customFormat="1" ht="58.5" customHeight="1">
      <c r="A3" s="3" t="s">
        <v>0</v>
      </c>
      <c r="B3" s="3" t="s">
        <v>6</v>
      </c>
      <c r="C3" s="3" t="s">
        <v>7</v>
      </c>
      <c r="D3" s="3" t="s">
        <v>8</v>
      </c>
      <c r="E3" s="24" t="s">
        <v>48</v>
      </c>
      <c r="F3" s="3" t="s">
        <v>1</v>
      </c>
      <c r="G3" s="3" t="s">
        <v>2</v>
      </c>
      <c r="H3" s="3" t="s">
        <v>3</v>
      </c>
      <c r="I3" s="13" t="s">
        <v>4</v>
      </c>
      <c r="J3" s="13" t="s">
        <v>5</v>
      </c>
    </row>
    <row r="4" spans="1:11" s="8" customFormat="1" ht="12.75">
      <c r="A4" s="10">
        <v>1</v>
      </c>
      <c r="B4" s="10">
        <v>2</v>
      </c>
      <c r="C4" s="10">
        <v>3</v>
      </c>
      <c r="D4" s="10">
        <v>4</v>
      </c>
      <c r="E4" s="10">
        <v>5</v>
      </c>
      <c r="F4" s="10">
        <v>6</v>
      </c>
      <c r="G4" s="10">
        <v>7</v>
      </c>
      <c r="H4" s="10">
        <v>8</v>
      </c>
      <c r="I4" s="10">
        <v>9</v>
      </c>
      <c r="J4" s="10">
        <v>10</v>
      </c>
    </row>
    <row r="5" spans="1:11" s="2" customFormat="1" ht="27" customHeight="1">
      <c r="A5" s="267" t="s">
        <v>152</v>
      </c>
      <c r="B5" s="267"/>
      <c r="C5" s="267"/>
      <c r="D5" s="267"/>
      <c r="E5" s="267"/>
      <c r="F5" s="267"/>
      <c r="G5" s="267"/>
      <c r="H5" s="267"/>
      <c r="I5" s="267"/>
      <c r="J5" s="267"/>
      <c r="K5" s="82"/>
    </row>
    <row r="6" spans="1:11" s="2" customFormat="1" ht="130.9" customHeight="1">
      <c r="A6" s="54">
        <v>1</v>
      </c>
      <c r="B6" s="9" t="s">
        <v>153</v>
      </c>
      <c r="C6" s="67" t="s">
        <v>154</v>
      </c>
      <c r="D6" s="20"/>
      <c r="E6" s="14" t="s">
        <v>50</v>
      </c>
      <c r="F6" s="9">
        <v>88</v>
      </c>
      <c r="G6" s="63">
        <v>0</v>
      </c>
      <c r="H6" s="63">
        <f>(F6*G6)</f>
        <v>0</v>
      </c>
      <c r="I6" s="4">
        <f>G6*1.23</f>
        <v>0</v>
      </c>
      <c r="J6" s="4">
        <f>H6*1.23</f>
        <v>0</v>
      </c>
    </row>
    <row r="7" spans="1:11" s="2" customFormat="1" ht="34.15" customHeight="1">
      <c r="A7" s="277" t="s">
        <v>149</v>
      </c>
      <c r="B7" s="277"/>
      <c r="C7" s="277"/>
      <c r="D7" s="277"/>
      <c r="E7" s="277"/>
      <c r="F7" s="277"/>
      <c r="G7" s="277"/>
      <c r="H7" s="277"/>
      <c r="I7" s="277"/>
      <c r="J7" s="277"/>
    </row>
    <row r="8" spans="1:11" s="2" customFormat="1" ht="113.45" customHeight="1">
      <c r="A8" s="9">
        <v>2</v>
      </c>
      <c r="B8" s="3" t="s">
        <v>153</v>
      </c>
      <c r="C8" s="67" t="s">
        <v>154</v>
      </c>
      <c r="D8" s="20"/>
      <c r="E8" s="14" t="s">
        <v>50</v>
      </c>
      <c r="F8" s="9">
        <v>20</v>
      </c>
      <c r="G8" s="63">
        <v>0</v>
      </c>
      <c r="H8" s="63">
        <f>(F8*G8)</f>
        <v>0</v>
      </c>
      <c r="I8" s="4">
        <f>G8*1.23</f>
        <v>0</v>
      </c>
      <c r="J8" s="4">
        <f>H8*1.23</f>
        <v>0</v>
      </c>
    </row>
    <row r="9" spans="1:11" s="5" customFormat="1" ht="148.15" customHeight="1">
      <c r="A9" s="54">
        <v>3</v>
      </c>
      <c r="B9" s="3" t="s">
        <v>18</v>
      </c>
      <c r="C9" s="67" t="s">
        <v>241</v>
      </c>
      <c r="D9" s="20"/>
      <c r="E9" s="14" t="s">
        <v>50</v>
      </c>
      <c r="F9" s="9">
        <v>5</v>
      </c>
      <c r="G9" s="63">
        <v>0</v>
      </c>
      <c r="H9" s="63">
        <f>PRODUCT(F9,G9)</f>
        <v>0</v>
      </c>
      <c r="I9" s="4">
        <f>G9*1.23</f>
        <v>0</v>
      </c>
      <c r="J9" s="4">
        <f>H9*1.23</f>
        <v>0</v>
      </c>
      <c r="K9" s="6"/>
    </row>
    <row r="10" spans="1:11">
      <c r="G10" s="18" t="s">
        <v>202</v>
      </c>
      <c r="H10" s="78">
        <f>SUM(H6,H8:H9)</f>
        <v>0</v>
      </c>
      <c r="I10" s="78"/>
      <c r="J10" s="78">
        <f t="shared" ref="J10" si="0">SUM(J6,J8:J9)</f>
        <v>0</v>
      </c>
    </row>
    <row r="15" spans="1:11">
      <c r="C15" s="261" t="s">
        <v>240</v>
      </c>
      <c r="D15" s="261"/>
      <c r="E15" s="261"/>
      <c r="F15" s="261"/>
      <c r="G15" s="261"/>
      <c r="H15" s="261"/>
      <c r="I15" s="261"/>
    </row>
    <row r="16" spans="1:11">
      <c r="C16" s="261"/>
      <c r="D16" s="261"/>
      <c r="E16" s="261"/>
      <c r="F16" s="261"/>
      <c r="G16" s="261"/>
      <c r="H16" s="261"/>
      <c r="I16" s="261"/>
    </row>
    <row r="17" spans="3:9">
      <c r="C17" s="261"/>
      <c r="D17" s="261"/>
      <c r="E17" s="261"/>
      <c r="F17" s="261"/>
      <c r="G17" s="261"/>
      <c r="H17" s="261"/>
      <c r="I17" s="261"/>
    </row>
    <row r="18" spans="3:9">
      <c r="C18" s="261"/>
      <c r="D18" s="261"/>
      <c r="E18" s="261"/>
      <c r="F18" s="261"/>
      <c r="G18" s="261"/>
      <c r="H18" s="261"/>
      <c r="I18" s="261"/>
    </row>
    <row r="19" spans="3:9">
      <c r="C19" s="261"/>
      <c r="D19" s="261"/>
      <c r="E19" s="261"/>
      <c r="F19" s="261"/>
      <c r="G19" s="261"/>
      <c r="H19" s="261"/>
      <c r="I19" s="261"/>
    </row>
  </sheetData>
  <mergeCells count="4">
    <mergeCell ref="A7:J7"/>
    <mergeCell ref="A5:J5"/>
    <mergeCell ref="A1:J1"/>
    <mergeCell ref="C15:I19"/>
  </mergeCells>
  <pageMargins left="0.7" right="0.7" top="0.75" bottom="0.75" header="0.3" footer="0.3"/>
  <pageSetup paperSize="9" scale="3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B1B05-A94C-43A1-9152-4A7A587CBD2B}">
  <sheetPr>
    <pageSetUpPr fitToPage="1"/>
  </sheetPr>
  <dimension ref="A1:J33"/>
  <sheetViews>
    <sheetView workbookViewId="0">
      <selection activeCell="L14" sqref="L14"/>
    </sheetView>
  </sheetViews>
  <sheetFormatPr defaultColWidth="9.140625" defaultRowHeight="15"/>
  <cols>
    <col min="1" max="1" width="6.42578125" bestFit="1" customWidth="1"/>
    <col min="2" max="2" width="17.28515625" customWidth="1"/>
    <col min="3" max="3" width="76.42578125" customWidth="1"/>
    <col min="4" max="4" width="35.140625" customWidth="1"/>
    <col min="5" max="5" width="17.85546875" customWidth="1"/>
    <col min="6" max="7" width="17.7109375" customWidth="1"/>
  </cols>
  <sheetData>
    <row r="1" spans="1:10" s="1" customFormat="1" ht="19.5" customHeight="1">
      <c r="A1" s="265" t="s">
        <v>165</v>
      </c>
      <c r="B1" s="265"/>
      <c r="C1" s="265"/>
      <c r="D1" s="265"/>
      <c r="E1" s="265"/>
      <c r="F1" s="265"/>
      <c r="G1" s="265"/>
      <c r="H1" s="265"/>
      <c r="I1" s="265"/>
    </row>
    <row r="2" spans="1:10" s="1" customFormat="1" ht="12.75">
      <c r="B2" s="7"/>
      <c r="E2" s="7"/>
    </row>
    <row r="3" spans="1:10" s="8" customFormat="1" ht="58.5" customHeight="1">
      <c r="A3" s="3" t="s">
        <v>0</v>
      </c>
      <c r="B3" s="3" t="s">
        <v>6</v>
      </c>
      <c r="C3" s="3" t="s">
        <v>7</v>
      </c>
      <c r="D3" s="3" t="s">
        <v>8</v>
      </c>
      <c r="E3" s="3" t="s">
        <v>1</v>
      </c>
      <c r="F3" s="3" t="s">
        <v>2</v>
      </c>
      <c r="G3" s="3" t="s">
        <v>3</v>
      </c>
      <c r="H3" s="13" t="s">
        <v>4</v>
      </c>
      <c r="I3" s="13" t="s">
        <v>5</v>
      </c>
    </row>
    <row r="4" spans="1:10" s="8" customFormat="1" ht="12.75">
      <c r="A4" s="10">
        <v>1</v>
      </c>
      <c r="B4" s="10">
        <v>2</v>
      </c>
      <c r="C4" s="10">
        <v>3</v>
      </c>
      <c r="D4" s="10">
        <v>4</v>
      </c>
      <c r="E4" s="10">
        <v>5</v>
      </c>
      <c r="F4" s="10">
        <v>6</v>
      </c>
      <c r="G4" s="10">
        <v>7</v>
      </c>
      <c r="H4" s="10">
        <v>8</v>
      </c>
      <c r="I4" s="10">
        <v>9</v>
      </c>
    </row>
    <row r="5" spans="1:10" s="2" customFormat="1" ht="36" customHeight="1">
      <c r="A5" s="279" t="s">
        <v>166</v>
      </c>
      <c r="B5" s="279"/>
      <c r="C5" s="279"/>
      <c r="D5" s="279"/>
      <c r="E5" s="279"/>
      <c r="F5" s="279"/>
      <c r="G5" s="279"/>
      <c r="H5" s="279"/>
      <c r="I5" s="279"/>
      <c r="J5" s="82"/>
    </row>
    <row r="6" spans="1:10" s="5" customFormat="1" ht="73.5" customHeight="1">
      <c r="A6" s="9">
        <v>1</v>
      </c>
      <c r="B6" s="3" t="s">
        <v>157</v>
      </c>
      <c r="C6" s="67" t="s">
        <v>158</v>
      </c>
      <c r="D6" s="3" t="s">
        <v>159</v>
      </c>
      <c r="E6" s="98">
        <v>2</v>
      </c>
      <c r="F6" s="96">
        <v>0</v>
      </c>
      <c r="G6" s="99">
        <f>PRODUCT(E6,F6)</f>
        <v>0</v>
      </c>
      <c r="H6" s="96">
        <f>F6*1.23</f>
        <v>0</v>
      </c>
      <c r="I6" s="96">
        <f>G6*1.23</f>
        <v>0</v>
      </c>
    </row>
    <row r="7" spans="1:10" s="5" customFormat="1" ht="61.5" customHeight="1">
      <c r="A7" s="9">
        <v>2</v>
      </c>
      <c r="B7" s="3" t="s">
        <v>160</v>
      </c>
      <c r="C7" s="67" t="s">
        <v>161</v>
      </c>
      <c r="D7" s="3" t="s">
        <v>159</v>
      </c>
      <c r="E7" s="98">
        <v>2</v>
      </c>
      <c r="F7" s="96">
        <v>0</v>
      </c>
      <c r="G7" s="99">
        <f>PRODUCT(E7,F7)</f>
        <v>0</v>
      </c>
      <c r="H7" s="96">
        <f t="shared" ref="H7:H10" si="0">F7*1.23</f>
        <v>0</v>
      </c>
      <c r="I7" s="96">
        <f t="shared" ref="I7:I10" si="1">G7*1.23</f>
        <v>0</v>
      </c>
    </row>
    <row r="8" spans="1:10" s="5" customFormat="1" ht="133.5" customHeight="1">
      <c r="A8" s="9">
        <v>3</v>
      </c>
      <c r="B8" s="9" t="s">
        <v>74</v>
      </c>
      <c r="C8" s="67" t="s">
        <v>162</v>
      </c>
      <c r="D8" s="68"/>
      <c r="E8" s="98">
        <v>1</v>
      </c>
      <c r="F8" s="97">
        <v>0</v>
      </c>
      <c r="G8" s="99">
        <f>PRODUCT(E8,F8)</f>
        <v>0</v>
      </c>
      <c r="H8" s="96">
        <f t="shared" si="0"/>
        <v>0</v>
      </c>
      <c r="I8" s="96">
        <f t="shared" si="1"/>
        <v>0</v>
      </c>
    </row>
    <row r="9" spans="1:10" s="5" customFormat="1" ht="40.5" customHeight="1">
      <c r="A9" s="9">
        <v>4</v>
      </c>
      <c r="B9" s="9" t="s">
        <v>226</v>
      </c>
      <c r="C9" s="85" t="s">
        <v>225</v>
      </c>
      <c r="D9" s="9" t="s">
        <v>159</v>
      </c>
      <c r="E9" s="98">
        <v>1</v>
      </c>
      <c r="F9" s="97">
        <v>0</v>
      </c>
      <c r="G9" s="99">
        <f>PRODUCT(E9,F9)</f>
        <v>0</v>
      </c>
      <c r="H9" s="96">
        <f t="shared" si="0"/>
        <v>0</v>
      </c>
      <c r="I9" s="96">
        <f t="shared" si="1"/>
        <v>0</v>
      </c>
    </row>
    <row r="10" spans="1:10" s="5" customFormat="1" ht="93" customHeight="1">
      <c r="A10" s="9">
        <v>5</v>
      </c>
      <c r="B10" s="3" t="s">
        <v>163</v>
      </c>
      <c r="C10" s="67" t="s">
        <v>264</v>
      </c>
      <c r="D10" s="3" t="s">
        <v>227</v>
      </c>
      <c r="E10" s="98">
        <v>1</v>
      </c>
      <c r="F10" s="96">
        <v>0</v>
      </c>
      <c r="G10" s="99">
        <f>PRODUCT(E10,F10)</f>
        <v>0</v>
      </c>
      <c r="H10" s="96">
        <f t="shared" si="0"/>
        <v>0</v>
      </c>
      <c r="I10" s="96">
        <f t="shared" si="1"/>
        <v>0</v>
      </c>
    </row>
    <row r="11" spans="1:10" s="2" customFormat="1" ht="15" customHeight="1">
      <c r="A11" s="5"/>
      <c r="B11" s="5"/>
      <c r="C11" s="22"/>
      <c r="D11" s="5"/>
      <c r="E11" s="19"/>
      <c r="F11" s="65" t="s">
        <v>202</v>
      </c>
      <c r="G11" s="66">
        <f>SUM(G6:G10)</f>
        <v>0</v>
      </c>
      <c r="H11" s="66"/>
      <c r="I11" s="66">
        <f t="shared" ref="I11" si="2">SUM(I6:I10)</f>
        <v>0</v>
      </c>
    </row>
    <row r="12" spans="1:10" s="2" customFormat="1" ht="15" customHeight="1">
      <c r="A12" s="5"/>
      <c r="B12" s="5"/>
      <c r="C12" s="5"/>
      <c r="D12" s="5"/>
      <c r="E12" s="5"/>
      <c r="F12" s="5"/>
      <c r="G12" s="69"/>
    </row>
    <row r="13" spans="1:10" s="2" customFormat="1" ht="13.5" customHeight="1">
      <c r="A13" s="5"/>
      <c r="B13" s="5"/>
      <c r="C13" s="5"/>
      <c r="D13" s="5"/>
      <c r="E13" s="5"/>
      <c r="F13" s="5"/>
      <c r="G13" s="69"/>
    </row>
    <row r="14" spans="1:10" s="2" customFormat="1" ht="409.5" customHeight="1">
      <c r="A14" s="5"/>
      <c r="B14" s="5"/>
      <c r="C14" s="278" t="s">
        <v>164</v>
      </c>
      <c r="D14" s="278"/>
      <c r="E14" s="278"/>
      <c r="F14" s="278"/>
      <c r="G14" s="278"/>
      <c r="H14" s="70"/>
      <c r="J14"/>
    </row>
    <row r="15" spans="1:10" s="2" customFormat="1" ht="409.5" customHeight="1">
      <c r="A15" s="5"/>
      <c r="B15" s="5"/>
      <c r="C15" s="278"/>
      <c r="D15" s="278"/>
      <c r="E15" s="278"/>
      <c r="F15" s="278"/>
      <c r="G15" s="278"/>
      <c r="H15" s="70"/>
    </row>
    <row r="16" spans="1:10" s="2" customFormat="1" ht="24" customHeight="1">
      <c r="A16" s="5"/>
      <c r="B16" s="5"/>
      <c r="C16" s="5"/>
      <c r="D16" s="5"/>
      <c r="E16" s="5"/>
      <c r="F16" s="5"/>
      <c r="G16" s="69"/>
    </row>
    <row r="17" spans="1:7" s="2" customFormat="1" ht="75.75" customHeight="1">
      <c r="A17" s="5"/>
      <c r="B17" s="5"/>
      <c r="C17" s="5"/>
      <c r="D17" s="5"/>
      <c r="E17" s="5"/>
      <c r="F17" s="5"/>
      <c r="G17" s="69"/>
    </row>
    <row r="18" spans="1:7" s="2" customFormat="1" ht="19.5" customHeight="1">
      <c r="A18" s="5"/>
      <c r="B18" s="5"/>
      <c r="C18" s="5"/>
      <c r="D18" s="5"/>
      <c r="E18" s="5"/>
      <c r="F18" s="5"/>
      <c r="G18" s="69"/>
    </row>
    <row r="19" spans="1:7" s="2" customFormat="1" ht="21" customHeight="1">
      <c r="A19" s="5"/>
      <c r="B19" s="5"/>
      <c r="C19" s="5"/>
      <c r="D19" s="5"/>
      <c r="E19" s="5"/>
      <c r="F19" s="5"/>
      <c r="G19" s="69"/>
    </row>
    <row r="20" spans="1:7" s="2" customFormat="1" ht="13.5" customHeight="1">
      <c r="A20" s="5"/>
      <c r="B20" s="5"/>
      <c r="C20" s="5"/>
      <c r="D20" s="5"/>
      <c r="E20" s="5"/>
      <c r="F20" s="5"/>
      <c r="G20" s="69"/>
    </row>
    <row r="21" spans="1:7" s="2" customFormat="1" ht="12" customHeight="1">
      <c r="A21" s="5"/>
      <c r="B21" s="5"/>
      <c r="C21" s="5"/>
      <c r="D21" s="5"/>
      <c r="E21" s="5"/>
      <c r="F21" s="5"/>
      <c r="G21" s="69"/>
    </row>
    <row r="22" spans="1:7" s="2" customFormat="1" ht="17.25" customHeight="1">
      <c r="A22" s="5"/>
      <c r="B22" s="5"/>
      <c r="C22" s="5"/>
      <c r="D22" s="5"/>
      <c r="E22" s="5"/>
      <c r="F22" s="5"/>
      <c r="G22" s="69"/>
    </row>
    <row r="23" spans="1:7" s="2" customFormat="1" ht="15" customHeight="1">
      <c r="A23" s="5"/>
      <c r="B23" s="5"/>
      <c r="C23" s="5"/>
      <c r="D23" s="5"/>
      <c r="E23" s="5"/>
      <c r="F23" s="5"/>
      <c r="G23" s="69"/>
    </row>
    <row r="24" spans="1:7" s="2" customFormat="1" ht="66.75" customHeight="1">
      <c r="A24" s="5"/>
      <c r="B24" s="5"/>
      <c r="C24" s="5"/>
      <c r="D24" s="5"/>
      <c r="E24" s="5"/>
      <c r="F24" s="5"/>
      <c r="G24" s="69"/>
    </row>
    <row r="25" spans="1:7" s="2" customFormat="1" ht="67.5" customHeight="1">
      <c r="A25" s="5"/>
      <c r="B25" s="5"/>
      <c r="C25" s="5"/>
      <c r="D25" s="5"/>
      <c r="E25" s="5"/>
      <c r="F25" s="5"/>
      <c r="G25" s="69"/>
    </row>
    <row r="26" spans="1:7" s="2" customFormat="1" ht="13.5" customHeight="1">
      <c r="A26" s="5"/>
      <c r="B26" s="5"/>
      <c r="C26" s="5"/>
      <c r="D26" s="5"/>
      <c r="E26" s="5"/>
      <c r="F26" s="5"/>
      <c r="G26" s="69"/>
    </row>
    <row r="27" spans="1:7" s="2" customFormat="1" ht="13.5" customHeight="1">
      <c r="A27" s="5"/>
      <c r="B27" s="5"/>
      <c r="C27" s="5"/>
      <c r="D27" s="5"/>
      <c r="E27" s="5"/>
      <c r="F27" s="5"/>
      <c r="G27" s="69"/>
    </row>
    <row r="29" spans="1:7">
      <c r="C29" s="261" t="s">
        <v>240</v>
      </c>
      <c r="D29" s="261"/>
      <c r="E29" s="261"/>
      <c r="F29" s="261"/>
      <c r="G29" s="261"/>
    </row>
    <row r="30" spans="1:7">
      <c r="C30" s="261"/>
      <c r="D30" s="261"/>
      <c r="E30" s="261"/>
      <c r="F30" s="261"/>
      <c r="G30" s="261"/>
    </row>
    <row r="31" spans="1:7">
      <c r="C31" s="261"/>
      <c r="D31" s="261"/>
      <c r="E31" s="261"/>
      <c r="F31" s="261"/>
      <c r="G31" s="261"/>
    </row>
    <row r="32" spans="1:7">
      <c r="C32" s="261"/>
      <c r="D32" s="261"/>
      <c r="E32" s="261"/>
      <c r="F32" s="261"/>
      <c r="G32" s="261"/>
    </row>
    <row r="33" spans="3:7">
      <c r="C33" s="261"/>
      <c r="D33" s="261"/>
      <c r="E33" s="261"/>
      <c r="F33" s="261"/>
      <c r="G33" s="261"/>
    </row>
  </sheetData>
  <mergeCells count="4">
    <mergeCell ref="C14:G15"/>
    <mergeCell ref="A5:I5"/>
    <mergeCell ref="A1:I1"/>
    <mergeCell ref="C29:G33"/>
  </mergeCells>
  <pageMargins left="0.7" right="0.7" top="0.75" bottom="0.75" header="0.3" footer="0.3"/>
  <pageSetup paperSize="9" scale="40" orientation="portrait" r:id="rId1"/>
  <drawing r:id="rId2"/>
  <legacyDrawing r:id="rId3"/>
  <oleObjects>
    <mc:AlternateContent xmlns:mc="http://schemas.openxmlformats.org/markup-compatibility/2006">
      <mc:Choice Requires="x14">
        <oleObject progId="Visio.Drawing.15" shapeId="10241" r:id="rId4">
          <objectPr defaultSize="0" autoPict="0" r:id="rId5">
            <anchor moveWithCells="1" sizeWithCells="1">
              <from>
                <xdr:col>1</xdr:col>
                <xdr:colOff>723900</xdr:colOff>
                <xdr:row>13</xdr:row>
                <xdr:rowOff>1400175</xdr:rowOff>
              </from>
              <to>
                <xdr:col>7</xdr:col>
                <xdr:colOff>209550</xdr:colOff>
                <xdr:row>27</xdr:row>
                <xdr:rowOff>0</xdr:rowOff>
              </to>
            </anchor>
          </objectPr>
        </oleObject>
      </mc:Choice>
      <mc:Fallback>
        <oleObject progId="Visio.Drawing.15" shapeId="10241"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2436DB212989045842B6E0DA8D69116" ma:contentTypeVersion="14" ma:contentTypeDescription="Utwórz nowy dokument." ma:contentTypeScope="" ma:versionID="0f5ff78784d7a2b185744aa6c794f116">
  <xsd:schema xmlns:xsd="http://www.w3.org/2001/XMLSchema" xmlns:xs="http://www.w3.org/2001/XMLSchema" xmlns:p="http://schemas.microsoft.com/office/2006/metadata/properties" xmlns:ns3="3bc08efe-0735-408f-a57e-74cc17362593" xmlns:ns4="cf935a04-1105-44b2-8e35-52ed1962f88a" targetNamespace="http://schemas.microsoft.com/office/2006/metadata/properties" ma:root="true" ma:fieldsID="930cda991b61e11217041c28700b6c3d" ns3:_="" ns4:_="">
    <xsd:import namespace="3bc08efe-0735-408f-a57e-74cc17362593"/>
    <xsd:import namespace="cf935a04-1105-44b2-8e35-52ed1962f88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08efe-0735-408f-a57e-74cc17362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f935a04-1105-44b2-8e35-52ed1962f88a"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element name="SharingHintHash" ma:index="14" nillable="true" ma:displayName="Skrót wskazówki dotyczącej udostępniani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00C0B3-D329-443D-BF92-F64808C70283}">
  <ds:schemaRefs>
    <ds:schemaRef ds:uri="http://schemas.microsoft.com/sharepoint/v3/contenttype/forms"/>
  </ds:schemaRefs>
</ds:datastoreItem>
</file>

<file path=customXml/itemProps2.xml><?xml version="1.0" encoding="utf-8"?>
<ds:datastoreItem xmlns:ds="http://schemas.openxmlformats.org/officeDocument/2006/customXml" ds:itemID="{3D6DDA94-E7C6-4B12-933A-8D8CE57A3ED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FF1AA0E-DB84-4828-9613-96961154D0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08efe-0735-408f-a57e-74cc17362593"/>
    <ds:schemaRef ds:uri="cf935a04-1105-44b2-8e35-52ed1962f8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19</vt:i4>
      </vt:variant>
    </vt:vector>
  </HeadingPairs>
  <TitlesOfParts>
    <vt:vector size="19" baseType="lpstr">
      <vt:lpstr>1A</vt:lpstr>
      <vt:lpstr>1B</vt:lpstr>
      <vt:lpstr>2A</vt:lpstr>
      <vt:lpstr>2B</vt:lpstr>
      <vt:lpstr>3A</vt:lpstr>
      <vt:lpstr>3B</vt:lpstr>
      <vt:lpstr>4A</vt:lpstr>
      <vt:lpstr>4B</vt:lpstr>
      <vt:lpstr>5A</vt:lpstr>
      <vt:lpstr>5B</vt:lpstr>
      <vt:lpstr>6</vt:lpstr>
      <vt:lpstr>7</vt:lpstr>
      <vt:lpstr>8</vt:lpstr>
      <vt:lpstr>9</vt:lpstr>
      <vt:lpstr>10</vt:lpstr>
      <vt:lpstr>11</vt:lpstr>
      <vt:lpstr>12</vt:lpstr>
      <vt:lpstr>13</vt:lpstr>
      <vt:lpstr>14</vt:lpstr>
    </vt:vector>
  </TitlesOfParts>
  <Company>Politechnika Warszawska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Dadak Grzegorz</dc:creator>
  <cp:lastModifiedBy>Szafrańska-Słoboda Ewa</cp:lastModifiedBy>
  <cp:lastPrinted>2022-11-09T07:57:39Z</cp:lastPrinted>
  <dcterms:created xsi:type="dcterms:W3CDTF">2020-10-06T19:19:01Z</dcterms:created>
  <dcterms:modified xsi:type="dcterms:W3CDTF">2022-11-09T08:00:26Z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0x01010072436DB212989045842B6E0DA8D69116</vt:lpwstr>
  </property>
</Properties>
</file>