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14" activeTab="1"/>
  </bookViews>
  <sheets>
    <sheet name="ZESTAWIENIE" sheetId="1" r:id="rId1"/>
    <sheet name="część drogowa" sheetId="2" r:id="rId2"/>
    <sheet name="Monitoring" sheetId="3" r:id="rId3"/>
    <sheet name="Część elektryczna" sheetId="4" r:id="rId4"/>
  </sheets>
  <definedNames>
    <definedName name="_xlfn.SHEET" hidden="1">#NAME?</definedName>
    <definedName name="_xlnm__FilterDatabase">NA()</definedName>
    <definedName name="_xlnm__FilterDatabase_1">NA()</definedName>
    <definedName name="_xlnm__FilterDatabase_2">NA()</definedName>
    <definedName name="_xlnm_Print_Area">NA()</definedName>
    <definedName name="_xlnm_Print_Area_1">NA()</definedName>
    <definedName name="_xlnm_Print_Area_10">NA()</definedName>
    <definedName name="_xlnm_Print_Area_11">NA()</definedName>
    <definedName name="_xlnm_Print_Area_12">NA()</definedName>
    <definedName name="_xlnm_Print_Area_13">NA()</definedName>
    <definedName name="_xlnm_Print_Area_14">NA()</definedName>
    <definedName name="_xlnm_Print_Area_15">NA()</definedName>
    <definedName name="_xlnm_Print_Area_16">NA()</definedName>
    <definedName name="_xlnm_Print_Area_17">NA()</definedName>
    <definedName name="_xlnm_Print_Area_18">NA()</definedName>
    <definedName name="_xlnm_Print_Area_19">NA()</definedName>
    <definedName name="_xlnm_Print_Area_2">NA()</definedName>
    <definedName name="_xlnm_Print_Area_20">'część drogowa'!#REF!</definedName>
    <definedName name="_xlnm_Print_Area_21">NA()</definedName>
    <definedName name="_xlnm_Print_Area_22">NA()</definedName>
    <definedName name="_xlnm_Print_Area_23">NA()</definedName>
    <definedName name="_xlnm_Print_Area_24">NA()</definedName>
    <definedName name="_xlnm_Print_Area_25">NA()</definedName>
    <definedName name="_xlnm_Print_Area_26">NA()</definedName>
    <definedName name="_xlnm_Print_Area_27">NA()</definedName>
    <definedName name="_xlnm_Print_Area_3">NA()</definedName>
    <definedName name="_xlnm_Print_Area_4">NA()</definedName>
    <definedName name="_xlnm_Print_Area_5">NA()</definedName>
    <definedName name="_xlnm_Print_Area_6">NA()</definedName>
    <definedName name="_xlnm_Print_Area_7">NA()</definedName>
    <definedName name="_xlnm_Print_Area_8">NA()</definedName>
    <definedName name="_xlnm_Print_Area_9">NA()</definedName>
    <definedName name="_xlnm_Print_Titles">NA()</definedName>
    <definedName name="_xlnm_Print_Titles_1">NA()</definedName>
    <definedName name="_xlnm_Print_Titles_2">NA()</definedName>
    <definedName name="_xlnm_Print_Titles_3">NA()</definedName>
    <definedName name="_xlnm_Print_Titles_4">NA()</definedName>
    <definedName name="_xlnm_Print_Titles_5">NA()</definedName>
    <definedName name="_xlnm_Print_Titles_6">NA()</definedName>
    <definedName name="_xlnm_Print_Titles_7">NA()</definedName>
    <definedName name="brak">NA()</definedName>
    <definedName name="BuiltIn_Print_Area">NA()</definedName>
    <definedName name="BuiltIn_Print_Area_1">NA()</definedName>
    <definedName name="BuiltIn_Print_Area_10">NA()</definedName>
    <definedName name="BuiltIn_Print_Area_11">NA()</definedName>
    <definedName name="BuiltIn_Print_Area_12">NA()</definedName>
    <definedName name="BuiltIn_Print_Area_13">NA()</definedName>
    <definedName name="BuiltIn_Print_Area_14">NA()</definedName>
    <definedName name="BuiltIn_Print_Area_2">NA()</definedName>
    <definedName name="BuiltIn_Print_Area_3">NA()</definedName>
    <definedName name="BuiltIn_Print_Area_4">NA()</definedName>
    <definedName name="BuiltIn_Print_Area_5">NA()</definedName>
    <definedName name="BuiltIn_Print_Area_6">NA()</definedName>
    <definedName name="BuiltIn_Print_Area_7">NA()</definedName>
    <definedName name="BuiltIn_Print_Area_8">NA()</definedName>
    <definedName name="BuiltIn_Print_Area_9">NA()</definedName>
    <definedName name="BuiltIn_Print_Titles">NA()</definedName>
    <definedName name="BuiltIn_Print_Titles_1">NA()</definedName>
    <definedName name="BuiltIn_Print_Titles_10">NA()</definedName>
    <definedName name="BuiltIn_Print_Titles_11">NA()</definedName>
    <definedName name="BuiltIn_Print_Titles_12">NA()</definedName>
    <definedName name="BuiltIn_Print_Titles_13">NA()</definedName>
    <definedName name="BuiltIn_Print_Titles_14">NA()</definedName>
    <definedName name="BuiltIn_Print_Titles_2">NA()</definedName>
    <definedName name="BuiltIn_Print_Titles_3">NA()</definedName>
    <definedName name="BuiltIn_Print_Titles_4">NA()</definedName>
    <definedName name="BuiltIn_Print_Titles_5">NA()</definedName>
    <definedName name="BuiltIn_Print_Titles_6">NA()</definedName>
    <definedName name="BuiltIn_Print_Titles_7">NA()</definedName>
    <definedName name="BuiltIn_Print_Titles_8">NA()</definedName>
    <definedName name="BuiltIn_Print_Titles_9">NA()</definedName>
    <definedName name="Excel_BuiltIn_Print_Area_5">#REF!</definedName>
    <definedName name="Excel_BuiltIn_Print_Area_8">#REF!</definedName>
    <definedName name="JednostkiMiary">NA()</definedName>
    <definedName name="JednostkiMiary_1">NA()</definedName>
    <definedName name="JednostkiMiary_10">NA()</definedName>
    <definedName name="JednostkiMiary_11">NA()</definedName>
    <definedName name="JednostkiMiary_12">NA()</definedName>
    <definedName name="JednostkiMiary_13">NA()</definedName>
    <definedName name="JednostkiMiary_14">NA()</definedName>
    <definedName name="JednostkiMiary_15">NA()</definedName>
    <definedName name="JednostkiMiary_16">NA()</definedName>
    <definedName name="JednostkiMiary_2">NA()</definedName>
    <definedName name="JednostkiMiary_3">NA()</definedName>
    <definedName name="JednostkiMiary_4">NA()</definedName>
    <definedName name="JednostkiMiary_5">NA()</definedName>
    <definedName name="JednostkiMiary_6">NA()</definedName>
    <definedName name="JednostkiMiary_7">NA()</definedName>
    <definedName name="JednostkiMiary_8">NA()</definedName>
    <definedName name="JednostkiMiary_9">NA()</definedName>
    <definedName name="KoniecKosztorys">NA()</definedName>
    <definedName name="KoniecKosztorys_1">NA()</definedName>
    <definedName name="KoniecKosztorys_10">NA()</definedName>
    <definedName name="KoniecKosztorys_11">NA()</definedName>
    <definedName name="KoniecKosztorys_12">NA()</definedName>
    <definedName name="KoniecKosztorys_13">NA()</definedName>
    <definedName name="KoniecKosztorys_14">NA()</definedName>
    <definedName name="KoniecKosztorys_15">NA()</definedName>
    <definedName name="KoniecKosztorys_16">NA()</definedName>
    <definedName name="KoniecKosztorys_2">NA()</definedName>
    <definedName name="KoniecKosztorys_3">NA()</definedName>
    <definedName name="KoniecKosztorys_4">NA()</definedName>
    <definedName name="KoniecKosztorys_5">NA()</definedName>
    <definedName name="KoniecKosztorys_6">NA()</definedName>
    <definedName name="KoniecKosztorys_7">NA()</definedName>
    <definedName name="KoniecKosztorys_8">NA()</definedName>
    <definedName name="KoniecKosztorys_9">NA()</definedName>
    <definedName name="KoniecKosztorysEng">NA()</definedName>
    <definedName name="KoniecKosztorysEng_1">NA()</definedName>
    <definedName name="KoniecKosztorysEng_10">NA()</definedName>
    <definedName name="KoniecKosztorysEng_11">NA()</definedName>
    <definedName name="KoniecKosztorysEng_12">NA()</definedName>
    <definedName name="KoniecKosztorysEng_13">NA()</definedName>
    <definedName name="KoniecKosztorysEng_14">NA()</definedName>
    <definedName name="KoniecKosztorysEng_15">NA()</definedName>
    <definedName name="KoniecKosztorysEng_16">NA()</definedName>
    <definedName name="KoniecKosztorysEng_2">NA()</definedName>
    <definedName name="KoniecKosztorysEng_3">NA()</definedName>
    <definedName name="KoniecKosztorysEng_4">NA()</definedName>
    <definedName name="KoniecKosztorysEng_5">NA()</definedName>
    <definedName name="KoniecKosztorysEng_6">NA()</definedName>
    <definedName name="KoniecKosztorysEng_7">NA()</definedName>
    <definedName name="KoniecKosztorysEng_8">NA()</definedName>
    <definedName name="KoniecKosztorysEng_9">NA()</definedName>
    <definedName name="KoniecPrzedmiar">NA()</definedName>
    <definedName name="KoniecPrzedmiar_1">NA()</definedName>
    <definedName name="KoniecPrzedmiar_10">NA()</definedName>
    <definedName name="KoniecPrzedmiar_11">NA()</definedName>
    <definedName name="KoniecPrzedmiar_12">NA()</definedName>
    <definedName name="KoniecPrzedmiar_13">NA()</definedName>
    <definedName name="KoniecPrzedmiar_14">NA()</definedName>
    <definedName name="KoniecPrzedmiar_15">NA()</definedName>
    <definedName name="KoniecPrzedmiar_16">NA()</definedName>
    <definedName name="KoniecPrzedmiar_2">NA()</definedName>
    <definedName name="KoniecPrzedmiar_3">NA()</definedName>
    <definedName name="KoniecPrzedmiar_4">NA()</definedName>
    <definedName name="KoniecPrzedmiar_5">NA()</definedName>
    <definedName name="KoniecPrzedmiar_6">NA()</definedName>
    <definedName name="KoniecPrzedmiar_7">NA()</definedName>
    <definedName name="KoniecPrzedmiar_8">NA()</definedName>
    <definedName name="KoniecPrzedmiar_9">NA()</definedName>
    <definedName name="KoniecPrzedmiarEng">NA()</definedName>
    <definedName name="KoniecPrzedmiarEng_1">NA()</definedName>
    <definedName name="KoniecPrzedmiarEng_10">NA()</definedName>
    <definedName name="KoniecPrzedmiarEng_11">NA()</definedName>
    <definedName name="KoniecPrzedmiarEng_12">NA()</definedName>
    <definedName name="KoniecPrzedmiarEng_13">NA()</definedName>
    <definedName name="KoniecPrzedmiarEng_14">NA()</definedName>
    <definedName name="KoniecPrzedmiarEng_15">NA()</definedName>
    <definedName name="KoniecPrzedmiarEng_16">NA()</definedName>
    <definedName name="KoniecPrzedmiarEng_2">NA()</definedName>
    <definedName name="KoniecPrzedmiarEng_3">NA()</definedName>
    <definedName name="KoniecPrzedmiarEng_4">NA()</definedName>
    <definedName name="KoniecPrzedmiarEng_5">NA()</definedName>
    <definedName name="KoniecPrzedmiarEng_6">NA()</definedName>
    <definedName name="KoniecPrzedmiarEng_7">NA()</definedName>
    <definedName name="KoniecPrzedmiarEng_8">NA()</definedName>
    <definedName name="KoniecPrzedmiarEng_9">NA()</definedName>
    <definedName name="LiczbaMiejscDziesietnych">NA()</definedName>
    <definedName name="LiczbaMiejscDziesietnych_1">NA()</definedName>
    <definedName name="LiczbaMiejscDziesietnych_10">NA()</definedName>
    <definedName name="LiczbaMiejscDziesietnych_11">NA()</definedName>
    <definedName name="LiczbaMiejscDziesietnych_12">NA()</definedName>
    <definedName name="LiczbaMiejscDziesietnych_13">NA()</definedName>
    <definedName name="LiczbaMiejscDziesietnych_14">NA()</definedName>
    <definedName name="LiczbaMiejscDziesietnych_15">NA()</definedName>
    <definedName name="LiczbaMiejscDziesietnych_16">NA()</definedName>
    <definedName name="LiczbaMiejscDziesietnych_2">NA()</definedName>
    <definedName name="LiczbaMiejscDziesietnych_3">NA()</definedName>
    <definedName name="LiczbaMiejscDziesietnych_4">NA()</definedName>
    <definedName name="LiczbaMiejscDziesietnych_5">NA()</definedName>
    <definedName name="LiczbaMiejscDziesietnych_6">NA()</definedName>
    <definedName name="LiczbaMiejscDziesietnych_7">NA()</definedName>
    <definedName name="LiczbaMiejscDziesietnych_8">NA()</definedName>
    <definedName name="LiczbaMiejscDziesietnych_9">NA()</definedName>
    <definedName name="PlikiOtwarte">NA()</definedName>
    <definedName name="PlikiOtwarte_1">NA()</definedName>
    <definedName name="PlikiOtwarte_10">NA()</definedName>
    <definedName name="PlikiOtwarte_11">NA()</definedName>
    <definedName name="PlikiOtwarte_12">NA()</definedName>
    <definedName name="PlikiOtwarte_13">NA()</definedName>
    <definedName name="PlikiOtwarte_14">NA()</definedName>
    <definedName name="PlikiOtwarte_15">NA()</definedName>
    <definedName name="PlikiOtwarte_16">NA()</definedName>
    <definedName name="PlikiOtwarte_2">NA()</definedName>
    <definedName name="PlikiOtwarte_3">NA()</definedName>
    <definedName name="PlikiOtwarte_4">NA()</definedName>
    <definedName name="PlikiOtwarte_5">NA()</definedName>
    <definedName name="PlikiOtwarte_6">NA()</definedName>
    <definedName name="PlikiOtwarte_7">NA()</definedName>
    <definedName name="PlikiOtwarte_8">NA()</definedName>
    <definedName name="PlikiOtwarte_9">NA()</definedName>
    <definedName name="pRZEDMIAR">NA()</definedName>
    <definedName name="pRZEDMIAR_1">NA()</definedName>
    <definedName name="pRZEDMIAR_10">NA()</definedName>
    <definedName name="pRZEDMIAR_11">NA()</definedName>
    <definedName name="pRZEDMIAR_12">NA()</definedName>
    <definedName name="pRZEDMIAR_13">NA()</definedName>
    <definedName name="pRZEDMIAR_14">NA()</definedName>
    <definedName name="pRZEDMIAR_2">NA()</definedName>
    <definedName name="pRZEDMIAR_3">NA()</definedName>
    <definedName name="pRZEDMIAR_4">NA()</definedName>
    <definedName name="pRZEDMIAR_5">NA()</definedName>
    <definedName name="pRZEDMIAR_6">NA()</definedName>
    <definedName name="pRZEDMIAR_7">NA()</definedName>
    <definedName name="pRZEDMIAR_8">NA()</definedName>
    <definedName name="pRZEDMIAR_9">NA()</definedName>
    <definedName name="q">NA()</definedName>
    <definedName name="q_1">NA()</definedName>
    <definedName name="q_10">NA()</definedName>
    <definedName name="q_11">NA()</definedName>
    <definedName name="q_12">NA()</definedName>
    <definedName name="q_13">NA()</definedName>
    <definedName name="q_14">NA()</definedName>
    <definedName name="q_15">NA()</definedName>
    <definedName name="q_16">NA()</definedName>
    <definedName name="q_2">NA()</definedName>
    <definedName name="q_3">NA()</definedName>
    <definedName name="q_4">NA()</definedName>
    <definedName name="q_5">NA()</definedName>
    <definedName name="q_6">NA()</definedName>
    <definedName name="q_7">NA()</definedName>
    <definedName name="q_8">NA()</definedName>
    <definedName name="q_9">NA()</definedName>
    <definedName name="s">NA()</definedName>
    <definedName name="s_1">NA()</definedName>
    <definedName name="s_2">NA()</definedName>
    <definedName name="s_3">NA()</definedName>
    <definedName name="s_4">NA()</definedName>
    <definedName name="s_5">NA()</definedName>
    <definedName name="s_6">NA()</definedName>
    <definedName name="s_7">NA()</definedName>
    <definedName name="s_8">NA()</definedName>
    <definedName name="Sciezka">NA()</definedName>
    <definedName name="Sciezka_1">NA()</definedName>
    <definedName name="Sciezka_10">NA()</definedName>
    <definedName name="Sciezka_11">NA()</definedName>
    <definedName name="Sciezka_12">NA()</definedName>
    <definedName name="Sciezka_13">NA()</definedName>
    <definedName name="Sciezka_14">NA()</definedName>
    <definedName name="Sciezka_15">NA()</definedName>
    <definedName name="Sciezka_16">NA()</definedName>
    <definedName name="Sciezka_2">NA()</definedName>
    <definedName name="Sciezka_3">NA()</definedName>
    <definedName name="Sciezka_4">NA()</definedName>
    <definedName name="Sciezka_5">NA()</definedName>
    <definedName name="Sciezka_6">NA()</definedName>
    <definedName name="Sciezka_7">NA()</definedName>
    <definedName name="Sciezka_8">NA()</definedName>
    <definedName name="Sciezka_9">NA()</definedName>
    <definedName name="SUM_K1">NA()</definedName>
    <definedName name="SUM_K1_1">NA()</definedName>
    <definedName name="SUM_K1_10">NA()</definedName>
    <definedName name="SUM_K1_11">NA()</definedName>
    <definedName name="SUM_K1_12">NA()</definedName>
    <definedName name="SUM_K1_13">NA()</definedName>
    <definedName name="SUM_K1_14">NA()</definedName>
    <definedName name="SUM_K1_15">NA()</definedName>
    <definedName name="SUM_K1_16">NA()</definedName>
    <definedName name="SUM_K1_2">NA()</definedName>
    <definedName name="SUM_K1_3">NA()</definedName>
    <definedName name="SUM_K1_4">NA()</definedName>
    <definedName name="SUM_K1_5">NA()</definedName>
    <definedName name="SUM_K1_6">NA()</definedName>
    <definedName name="SUM_K1_7">NA()</definedName>
    <definedName name="SUM_K1_8">NA()</definedName>
    <definedName name="SUM_K1_9">NA()</definedName>
    <definedName name="SUM_K10">NA()</definedName>
    <definedName name="SUM_K10_1">NA()</definedName>
    <definedName name="SUM_K10_10">NA()</definedName>
    <definedName name="SUM_K10_11">NA()</definedName>
    <definedName name="SUM_K10_12">NA()</definedName>
    <definedName name="SUM_K10_13">NA()</definedName>
    <definedName name="SUM_K10_14">NA()</definedName>
    <definedName name="SUM_K10_15">NA()</definedName>
    <definedName name="SUM_K10_16">NA()</definedName>
    <definedName name="SUM_K10_2">NA()</definedName>
    <definedName name="SUM_K10_3">NA()</definedName>
    <definedName name="SUM_K10_4">NA()</definedName>
    <definedName name="SUM_K10_5">NA()</definedName>
    <definedName name="SUM_K10_6">NA()</definedName>
    <definedName name="SUM_K10_7">NA()</definedName>
    <definedName name="SUM_K10_8">NA()</definedName>
    <definedName name="SUM_K10_9">NA()</definedName>
    <definedName name="SUM_K11">NA()</definedName>
    <definedName name="SUM_K11_1">NA()</definedName>
    <definedName name="SUM_K11_10">NA()</definedName>
    <definedName name="SUM_K11_11">NA()</definedName>
    <definedName name="SUM_K11_12">NA()</definedName>
    <definedName name="SUM_K11_13">NA()</definedName>
    <definedName name="SUM_K11_14">NA()</definedName>
    <definedName name="SUM_K11_15">NA()</definedName>
    <definedName name="SUM_K11_16">NA()</definedName>
    <definedName name="SUM_K11_2">NA()</definedName>
    <definedName name="SUM_K11_3">NA()</definedName>
    <definedName name="SUM_K11_4">NA()</definedName>
    <definedName name="SUM_K11_5">NA()</definedName>
    <definedName name="SUM_K11_6">NA()</definedName>
    <definedName name="SUM_K11_7">NA()</definedName>
    <definedName name="SUM_K11_8">NA()</definedName>
    <definedName name="SUM_K11_9">NA()</definedName>
    <definedName name="SUM_K12">NA()</definedName>
    <definedName name="SUM_K12_1">NA()</definedName>
    <definedName name="SUM_K12_10">NA()</definedName>
    <definedName name="SUM_K12_11">NA()</definedName>
    <definedName name="SUM_K12_12">NA()</definedName>
    <definedName name="SUM_K12_13">NA()</definedName>
    <definedName name="SUM_K12_14">NA()</definedName>
    <definedName name="SUM_K12_15">NA()</definedName>
    <definedName name="SUM_K12_16">NA()</definedName>
    <definedName name="SUM_K12_2">NA()</definedName>
    <definedName name="SUM_K12_3">NA()</definedName>
    <definedName name="SUM_K12_4">NA()</definedName>
    <definedName name="SUM_K12_5">NA()</definedName>
    <definedName name="SUM_K12_6">NA()</definedName>
    <definedName name="SUM_K12_7">NA()</definedName>
    <definedName name="SUM_K12_8">NA()</definedName>
    <definedName name="SUM_K12_9">NA()</definedName>
    <definedName name="SUM_K13">NA()</definedName>
    <definedName name="SUM_K13_1">NA()</definedName>
    <definedName name="SUM_K13_10">NA()</definedName>
    <definedName name="SUM_K13_11">NA()</definedName>
    <definedName name="SUM_K13_12">NA()</definedName>
    <definedName name="SUM_K13_13">NA()</definedName>
    <definedName name="SUM_K13_14">NA()</definedName>
    <definedName name="SUM_K13_15">NA()</definedName>
    <definedName name="SUM_K13_16">NA()</definedName>
    <definedName name="SUM_K13_2">NA()</definedName>
    <definedName name="SUM_K13_3">NA()</definedName>
    <definedName name="SUM_K13_4">NA()</definedName>
    <definedName name="SUM_K13_5">NA()</definedName>
    <definedName name="SUM_K13_6">NA()</definedName>
    <definedName name="SUM_K13_7">NA()</definedName>
    <definedName name="SUM_K13_8">NA()</definedName>
    <definedName name="SUM_K13_9">NA()</definedName>
    <definedName name="SUM_K14">NA()</definedName>
    <definedName name="SUM_K14_1">NA()</definedName>
    <definedName name="SUM_K14_10">NA()</definedName>
    <definedName name="SUM_K14_11">NA()</definedName>
    <definedName name="SUM_K14_12">NA()</definedName>
    <definedName name="SUM_K14_13">NA()</definedName>
    <definedName name="SUM_K14_14">NA()</definedName>
    <definedName name="SUM_K14_15">NA()</definedName>
    <definedName name="SUM_K14_16">NA()</definedName>
    <definedName name="SUM_K14_2">NA()</definedName>
    <definedName name="SUM_K14_3">NA()</definedName>
    <definedName name="SUM_K14_4">NA()</definedName>
    <definedName name="SUM_K14_5">NA()</definedName>
    <definedName name="SUM_K14_6">NA()</definedName>
    <definedName name="SUM_K14_7">NA()</definedName>
    <definedName name="SUM_K14_8">NA()</definedName>
    <definedName name="SUM_K14_9">NA()</definedName>
    <definedName name="SUM_K15">NA()</definedName>
    <definedName name="SUM_K15_1">NA()</definedName>
    <definedName name="SUM_K15_10">NA()</definedName>
    <definedName name="SUM_K15_11">NA()</definedName>
    <definedName name="SUM_K15_12">NA()</definedName>
    <definedName name="SUM_K15_13">NA()</definedName>
    <definedName name="SUM_K15_14">NA()</definedName>
    <definedName name="SUM_K15_15">NA()</definedName>
    <definedName name="SUM_K15_16">NA()</definedName>
    <definedName name="SUM_K15_2">NA()</definedName>
    <definedName name="SUM_K15_3">NA()</definedName>
    <definedName name="SUM_K15_4">NA()</definedName>
    <definedName name="SUM_K15_5">NA()</definedName>
    <definedName name="SUM_K15_6">NA()</definedName>
    <definedName name="SUM_K15_7">NA()</definedName>
    <definedName name="SUM_K15_8">NA()</definedName>
    <definedName name="SUM_K15_9">NA()</definedName>
    <definedName name="SUM_K16">NA()</definedName>
    <definedName name="SUM_K16_1">NA()</definedName>
    <definedName name="SUM_K16_10">NA()</definedName>
    <definedName name="SUM_K16_11">NA()</definedName>
    <definedName name="SUM_K16_12">NA()</definedName>
    <definedName name="SUM_K16_13">NA()</definedName>
    <definedName name="SUM_K16_14">NA()</definedName>
    <definedName name="SUM_K16_15">NA()</definedName>
    <definedName name="SUM_K16_16">NA()</definedName>
    <definedName name="SUM_K16_2">NA()</definedName>
    <definedName name="SUM_K16_3">NA()</definedName>
    <definedName name="SUM_K16_4">NA()</definedName>
    <definedName name="SUM_K16_5">NA()</definedName>
    <definedName name="SUM_K16_6">NA()</definedName>
    <definedName name="SUM_K16_7">NA()</definedName>
    <definedName name="SUM_K16_8">NA()</definedName>
    <definedName name="SUM_K16_9">NA()</definedName>
    <definedName name="SUM_K17">NA()</definedName>
    <definedName name="SUM_K17_1">NA()</definedName>
    <definedName name="SUM_K17_10">NA()</definedName>
    <definedName name="SUM_K17_11">NA()</definedName>
    <definedName name="SUM_K17_12">NA()</definedName>
    <definedName name="SUM_K17_13">NA()</definedName>
    <definedName name="SUM_K17_14">NA()</definedName>
    <definedName name="SUM_K17_15">NA()</definedName>
    <definedName name="SUM_K17_16">NA()</definedName>
    <definedName name="SUM_K17_2">NA()</definedName>
    <definedName name="SUM_K17_3">NA()</definedName>
    <definedName name="SUM_K17_4">NA()</definedName>
    <definedName name="SUM_K17_5">NA()</definedName>
    <definedName name="SUM_K17_6">NA()</definedName>
    <definedName name="SUM_K17_7">NA()</definedName>
    <definedName name="SUM_K17_8">NA()</definedName>
    <definedName name="SUM_K17_9">NA()</definedName>
    <definedName name="SUM_K18">NA()</definedName>
    <definedName name="SUM_K18_1">NA()</definedName>
    <definedName name="SUM_K18_10">NA()</definedName>
    <definedName name="SUM_K18_11">NA()</definedName>
    <definedName name="SUM_K18_12">NA()</definedName>
    <definedName name="SUM_K18_13">NA()</definedName>
    <definedName name="SUM_K18_14">NA()</definedName>
    <definedName name="SUM_K18_15">NA()</definedName>
    <definedName name="SUM_K18_16">NA()</definedName>
    <definedName name="SUM_K18_2">NA()</definedName>
    <definedName name="SUM_K18_3">NA()</definedName>
    <definedName name="SUM_K18_4">NA()</definedName>
    <definedName name="SUM_K18_5">NA()</definedName>
    <definedName name="SUM_K18_6">NA()</definedName>
    <definedName name="SUM_K18_7">NA()</definedName>
    <definedName name="SUM_K18_8">NA()</definedName>
    <definedName name="SUM_K18_9">NA()</definedName>
    <definedName name="SUM_K19">NA()</definedName>
    <definedName name="SUM_K19_1">NA()</definedName>
    <definedName name="SUM_K19_10">NA()</definedName>
    <definedName name="SUM_K19_11">NA()</definedName>
    <definedName name="SUM_K19_12">NA()</definedName>
    <definedName name="SUM_K19_13">NA()</definedName>
    <definedName name="SUM_K19_14">NA()</definedName>
    <definedName name="SUM_K19_15">NA()</definedName>
    <definedName name="SUM_K19_16">NA()</definedName>
    <definedName name="SUM_K19_2">NA()</definedName>
    <definedName name="SUM_K19_3">NA()</definedName>
    <definedName name="SUM_K19_4">NA()</definedName>
    <definedName name="SUM_K19_5">NA()</definedName>
    <definedName name="SUM_K19_6">NA()</definedName>
    <definedName name="SUM_K19_7">NA()</definedName>
    <definedName name="SUM_K19_8">NA()</definedName>
    <definedName name="SUM_K19_9">NA()</definedName>
    <definedName name="SUM_K2">NA()</definedName>
    <definedName name="SUM_K2_1">NA()</definedName>
    <definedName name="SUM_K2_10">NA()</definedName>
    <definedName name="SUM_K2_11">NA()</definedName>
    <definedName name="SUM_K2_12">NA()</definedName>
    <definedName name="SUM_K2_13">NA()</definedName>
    <definedName name="SUM_K2_14">NA()</definedName>
    <definedName name="SUM_K2_15">NA()</definedName>
    <definedName name="SUM_K2_16">NA()</definedName>
    <definedName name="SUM_K2_2">NA()</definedName>
    <definedName name="SUM_K2_3">NA()</definedName>
    <definedName name="SUM_K2_4">NA()</definedName>
    <definedName name="SUM_K2_5">NA()</definedName>
    <definedName name="SUM_K2_6">NA()</definedName>
    <definedName name="SUM_K2_7">NA()</definedName>
    <definedName name="SUM_K2_8">NA()</definedName>
    <definedName name="SUM_K2_9">NA()</definedName>
    <definedName name="SUM_K20">NA()</definedName>
    <definedName name="SUM_K20_1">NA()</definedName>
    <definedName name="SUM_K20_10">NA()</definedName>
    <definedName name="SUM_K20_11">NA()</definedName>
    <definedName name="SUM_K20_12">NA()</definedName>
    <definedName name="SUM_K20_13">NA()</definedName>
    <definedName name="SUM_K20_14">NA()</definedName>
    <definedName name="SUM_K20_15">NA()</definedName>
    <definedName name="SUM_K20_16">NA()</definedName>
    <definedName name="SUM_K20_2">NA()</definedName>
    <definedName name="SUM_K20_3">NA()</definedName>
    <definedName name="SUM_K20_4">NA()</definedName>
    <definedName name="SUM_K20_5">NA()</definedName>
    <definedName name="SUM_K20_6">NA()</definedName>
    <definedName name="SUM_K20_7">NA()</definedName>
    <definedName name="SUM_K20_8">NA()</definedName>
    <definedName name="SUM_K20_9">NA()</definedName>
    <definedName name="SUM_K21">NA()</definedName>
    <definedName name="SUM_K21_1">NA()</definedName>
    <definedName name="SUM_K21_10">NA()</definedName>
    <definedName name="SUM_K21_11">NA()</definedName>
    <definedName name="SUM_K21_12">NA()</definedName>
    <definedName name="SUM_K21_13">NA()</definedName>
    <definedName name="SUM_K21_14">NA()</definedName>
    <definedName name="SUM_K21_15">NA()</definedName>
    <definedName name="SUM_K21_16">NA()</definedName>
    <definedName name="SUM_K21_2">NA()</definedName>
    <definedName name="SUM_K21_3">NA()</definedName>
    <definedName name="SUM_K21_4">NA()</definedName>
    <definedName name="SUM_K21_5">NA()</definedName>
    <definedName name="SUM_K21_6">NA()</definedName>
    <definedName name="SUM_K21_7">NA()</definedName>
    <definedName name="SUM_K21_8">NA()</definedName>
    <definedName name="SUM_K21_9">NA()</definedName>
    <definedName name="SUM_K22">NA()</definedName>
    <definedName name="SUM_K22_1">NA()</definedName>
    <definedName name="SUM_K22_10">NA()</definedName>
    <definedName name="SUM_K22_11">NA()</definedName>
    <definedName name="SUM_K22_12">NA()</definedName>
    <definedName name="SUM_K22_13">NA()</definedName>
    <definedName name="SUM_K22_14">NA()</definedName>
    <definedName name="SUM_K22_15">NA()</definedName>
    <definedName name="SUM_K22_16">NA()</definedName>
    <definedName name="SUM_K22_2">NA()</definedName>
    <definedName name="SUM_K22_3">NA()</definedName>
    <definedName name="SUM_K22_4">NA()</definedName>
    <definedName name="SUM_K22_5">NA()</definedName>
    <definedName name="SUM_K22_6">NA()</definedName>
    <definedName name="SUM_K22_7">NA()</definedName>
    <definedName name="SUM_K22_8">NA()</definedName>
    <definedName name="SUM_K22_9">NA()</definedName>
    <definedName name="SUM_K23">NA()</definedName>
    <definedName name="SUM_K23_1">NA()</definedName>
    <definedName name="SUM_K23_10">NA()</definedName>
    <definedName name="SUM_K23_11">NA()</definedName>
    <definedName name="SUM_K23_12">NA()</definedName>
    <definedName name="SUM_K23_13">NA()</definedName>
    <definedName name="SUM_K23_14">NA()</definedName>
    <definedName name="SUM_K23_15">NA()</definedName>
    <definedName name="SUM_K23_16">NA()</definedName>
    <definedName name="SUM_K23_2">NA()</definedName>
    <definedName name="SUM_K23_3">NA()</definedName>
    <definedName name="SUM_K23_4">NA()</definedName>
    <definedName name="SUM_K23_5">NA()</definedName>
    <definedName name="SUM_K23_6">NA()</definedName>
    <definedName name="SUM_K23_7">NA()</definedName>
    <definedName name="SUM_K23_8">NA()</definedName>
    <definedName name="SUM_K23_9">NA()</definedName>
    <definedName name="SUM_K3">NA()</definedName>
    <definedName name="SUM_K3_1">NA()</definedName>
    <definedName name="SUM_K3_10">NA()</definedName>
    <definedName name="SUM_K3_11">NA()</definedName>
    <definedName name="SUM_K3_12">NA()</definedName>
    <definedName name="SUM_K3_13">NA()</definedName>
    <definedName name="SUM_K3_14">NA()</definedName>
    <definedName name="SUM_K3_15">NA()</definedName>
    <definedName name="SUM_K3_16">NA()</definedName>
    <definedName name="SUM_K3_2">NA()</definedName>
    <definedName name="SUM_K3_3">NA()</definedName>
    <definedName name="SUM_K3_4">NA()</definedName>
    <definedName name="SUM_K3_5">NA()</definedName>
    <definedName name="SUM_K3_6">NA()</definedName>
    <definedName name="SUM_K3_7">NA()</definedName>
    <definedName name="SUM_K3_8">NA()</definedName>
    <definedName name="SUM_K3_9">NA()</definedName>
    <definedName name="SUM_K4">NA()</definedName>
    <definedName name="SUM_K4_1">NA()</definedName>
    <definedName name="SUM_K4_10">NA()</definedName>
    <definedName name="SUM_K4_11">NA()</definedName>
    <definedName name="SUM_K4_12">NA()</definedName>
    <definedName name="SUM_K4_13">NA()</definedName>
    <definedName name="SUM_K4_14">NA()</definedName>
    <definedName name="SUM_K4_15">NA()</definedName>
    <definedName name="SUM_K4_16">NA()</definedName>
    <definedName name="SUM_K4_2">NA()</definedName>
    <definedName name="SUM_K4_3">NA()</definedName>
    <definedName name="SUM_K4_4">NA()</definedName>
    <definedName name="SUM_K4_5">NA()</definedName>
    <definedName name="SUM_K4_6">NA()</definedName>
    <definedName name="SUM_K4_7">NA()</definedName>
    <definedName name="SUM_K4_8">NA()</definedName>
    <definedName name="SUM_K4_9">NA()</definedName>
    <definedName name="SUM_K5">NA()</definedName>
    <definedName name="SUM_K5_1">NA()</definedName>
    <definedName name="SUM_K5_10">NA()</definedName>
    <definedName name="SUM_K5_11">NA()</definedName>
    <definedName name="SUM_K5_12">NA()</definedName>
    <definedName name="SUM_K5_13">NA()</definedName>
    <definedName name="SUM_K5_14">NA()</definedName>
    <definedName name="SUM_K5_15">NA()</definedName>
    <definedName name="SUM_K5_16">NA()</definedName>
    <definedName name="SUM_K5_2">NA()</definedName>
    <definedName name="SUM_K5_3">NA()</definedName>
    <definedName name="SUM_K5_4">NA()</definedName>
    <definedName name="SUM_K5_5">NA()</definedName>
    <definedName name="SUM_K5_6">NA()</definedName>
    <definedName name="SUM_K5_7">NA()</definedName>
    <definedName name="SUM_K5_8">NA()</definedName>
    <definedName name="SUM_K5_9">NA()</definedName>
    <definedName name="SUM_K6">NA()</definedName>
    <definedName name="SUM_K6_1">NA()</definedName>
    <definedName name="SUM_K6_10">NA()</definedName>
    <definedName name="SUM_K6_11">NA()</definedName>
    <definedName name="SUM_K6_12">NA()</definedName>
    <definedName name="SUM_K6_13">NA()</definedName>
    <definedName name="SUM_K6_14">NA()</definedName>
    <definedName name="SUM_K6_15">NA()</definedName>
    <definedName name="SUM_K6_16">NA()</definedName>
    <definedName name="SUM_K6_2">NA()</definedName>
    <definedName name="SUM_K6_3">NA()</definedName>
    <definedName name="SUM_K6_4">NA()</definedName>
    <definedName name="SUM_K6_5">NA()</definedName>
    <definedName name="SUM_K6_6">NA()</definedName>
    <definedName name="SUM_K6_7">NA()</definedName>
    <definedName name="SUM_K6_8">NA()</definedName>
    <definedName name="SUM_K6_9">NA()</definedName>
    <definedName name="SUM_K7">NA()</definedName>
    <definedName name="SUM_K7_1">NA()</definedName>
    <definedName name="SUM_K7_10">NA()</definedName>
    <definedName name="SUM_K7_11">NA()</definedName>
    <definedName name="SUM_K7_12">NA()</definedName>
    <definedName name="SUM_K7_13">NA()</definedName>
    <definedName name="SUM_K7_14">NA()</definedName>
    <definedName name="SUM_K7_15">NA()</definedName>
    <definedName name="SUM_K7_16">NA()</definedName>
    <definedName name="SUM_K7_2">NA()</definedName>
    <definedName name="SUM_K7_3">NA()</definedName>
    <definedName name="SUM_K7_4">NA()</definedName>
    <definedName name="SUM_K7_5">NA()</definedName>
    <definedName name="SUM_K7_6">NA()</definedName>
    <definedName name="SUM_K7_7">NA()</definedName>
    <definedName name="SUM_K7_8">NA()</definedName>
    <definedName name="SUM_K7_9">NA()</definedName>
    <definedName name="SUM_K8">NA()</definedName>
    <definedName name="SUM_K8_1">NA()</definedName>
    <definedName name="SUM_K8_10">NA()</definedName>
    <definedName name="SUM_K8_11">NA()</definedName>
    <definedName name="SUM_K8_12">NA()</definedName>
    <definedName name="SUM_K8_13">NA()</definedName>
    <definedName name="SUM_K8_14">NA()</definedName>
    <definedName name="SUM_K8_15">NA()</definedName>
    <definedName name="SUM_K8_16">NA()</definedName>
    <definedName name="SUM_K8_2">NA()</definedName>
    <definedName name="SUM_K8_3">NA()</definedName>
    <definedName name="SUM_K8_4">NA()</definedName>
    <definedName name="SUM_K8_5">NA()</definedName>
    <definedName name="SUM_K8_6">NA()</definedName>
    <definedName name="SUM_K8_7">NA()</definedName>
    <definedName name="SUM_K8_8">NA()</definedName>
    <definedName name="SUM_K8_9">NA()</definedName>
    <definedName name="SUM_K9">NA()</definedName>
    <definedName name="SUM_K9_1">NA()</definedName>
    <definedName name="SUM_K9_10">NA()</definedName>
    <definedName name="SUM_K9_11">NA()</definedName>
    <definedName name="SUM_K9_12">NA()</definedName>
    <definedName name="SUM_K9_13">NA()</definedName>
    <definedName name="SUM_K9_14">NA()</definedName>
    <definedName name="SUM_K9_15">NA()</definedName>
    <definedName name="SUM_K9_16">NA()</definedName>
    <definedName name="SUM_K9_2">NA()</definedName>
    <definedName name="SUM_K9_3">NA()</definedName>
    <definedName name="SUM_K9_4">NA()</definedName>
    <definedName name="SUM_K9_5">NA()</definedName>
    <definedName name="SUM_K9_6">NA()</definedName>
    <definedName name="SUM_K9_7">NA()</definedName>
    <definedName name="SUM_K9_8">NA()</definedName>
    <definedName name="SUM_K9_9">NA()</definedName>
    <definedName name="waluta">NA()</definedName>
    <definedName name="waluta_1">NA()</definedName>
    <definedName name="waluta_10">NA()</definedName>
    <definedName name="waluta_11">NA()</definedName>
    <definedName name="waluta_12">NA()</definedName>
    <definedName name="waluta_13">NA()</definedName>
    <definedName name="waluta_14">NA()</definedName>
    <definedName name="waluta_15">NA()</definedName>
    <definedName name="waluta_16">NA()</definedName>
    <definedName name="waluta_17">NA()</definedName>
    <definedName name="waluta_18">NA()</definedName>
    <definedName name="waluta_19">NA()</definedName>
    <definedName name="waluta_2">NA()</definedName>
    <definedName name="waluta_20">NA()</definedName>
    <definedName name="waluta_21">NA()</definedName>
    <definedName name="waluta_22">NA()</definedName>
    <definedName name="waluta_3">NA()</definedName>
    <definedName name="waluta_4">NA()</definedName>
    <definedName name="waluta_5">NA()</definedName>
    <definedName name="waluta_6">NA()</definedName>
    <definedName name="waluta_7">NA()</definedName>
    <definedName name="waluta_8">NA()</definedName>
    <definedName name="waluta_9">NA()</definedName>
    <definedName name="WersjaAngielska">NA()</definedName>
    <definedName name="WersjaAngielska_1">NA()</definedName>
    <definedName name="WersjaAngielska_10">NA()</definedName>
    <definedName name="WersjaAngielska_11">NA()</definedName>
    <definedName name="WersjaAngielska_12">NA()</definedName>
    <definedName name="WersjaAngielska_13">NA()</definedName>
    <definedName name="WersjaAngielska_14">NA()</definedName>
    <definedName name="WersjaAngielska_15">NA()</definedName>
    <definedName name="WersjaAngielska_16">NA()</definedName>
    <definedName name="WersjaAngielska_2">NA()</definedName>
    <definedName name="WersjaAngielska_3">NA()</definedName>
    <definedName name="WersjaAngielska_4">NA()</definedName>
    <definedName name="WersjaAngielska_5">NA()</definedName>
    <definedName name="WersjaAngielska_6">NA()</definedName>
    <definedName name="WersjaAngielska_7">NA()</definedName>
    <definedName name="WersjaAngielska_8">NA()</definedName>
    <definedName name="WersjaAngielska_9">NA()</definedName>
  </definedNames>
  <calcPr fullCalcOnLoad="1"/>
</workbook>
</file>

<file path=xl/sharedStrings.xml><?xml version="1.0" encoding="utf-8"?>
<sst xmlns="http://schemas.openxmlformats.org/spreadsheetml/2006/main" count="401" uniqueCount="167">
  <si>
    <t>D.07.00.00</t>
  </si>
  <si>
    <t>Oznakowanie dróg i urzadzenia bezpieczeństwa ruchu</t>
  </si>
  <si>
    <t>D.07.02.01</t>
  </si>
  <si>
    <t>D.07.05.01</t>
  </si>
  <si>
    <t>Słupki do znaków ø76</t>
  </si>
  <si>
    <r>
      <t>m</t>
    </r>
    <r>
      <rPr>
        <vertAlign val="superscript"/>
        <sz val="10"/>
        <rFont val="Arial Narrow"/>
        <family val="2"/>
      </rPr>
      <t>2</t>
    </r>
  </si>
  <si>
    <t>m2</t>
  </si>
  <si>
    <t>D.01.02.04</t>
  </si>
  <si>
    <t>Razem:</t>
  </si>
  <si>
    <t>D.01.00.00</t>
  </si>
  <si>
    <t>D.01.01.01</t>
  </si>
  <si>
    <t>D.05.03.11</t>
  </si>
  <si>
    <t>D.02.00.00</t>
  </si>
  <si>
    <t>ROBOTY ZIEMNE- CPV 45111200-0</t>
  </si>
  <si>
    <t>D.02.01.01</t>
  </si>
  <si>
    <t>D.03.00.00</t>
  </si>
  <si>
    <t>ODWODNIENIE KORPUSU DROGOWEGO CPV 45111200-0</t>
  </si>
  <si>
    <t>D.04.00.00</t>
  </si>
  <si>
    <t>PODBUDOWY - CPV 45000000-7</t>
  </si>
  <si>
    <t>D.04.01.01</t>
  </si>
  <si>
    <t>Koryto wraz z profilowaniem i zagęszczeniem podłoża</t>
  </si>
  <si>
    <t>D.04.04.02</t>
  </si>
  <si>
    <t>D.06.00.00</t>
  </si>
  <si>
    <t>ROBOTY WYKOŃCZENIOWE - CPV 45000000-7</t>
  </si>
  <si>
    <t>D.08.00.00</t>
  </si>
  <si>
    <t>ELEMENTY ULIC - CPV 45000000-7; 45233222-1</t>
  </si>
  <si>
    <t>D.08.01.01</t>
  </si>
  <si>
    <t>1.</t>
  </si>
  <si>
    <t>WARTOŚĆ CAŁKOWITA ROBÓT netto:</t>
  </si>
  <si>
    <t xml:space="preserve">KWOTA PODATKU VAT 23%:  </t>
  </si>
  <si>
    <t xml:space="preserve">WARTOŚC CAŁKOWITA ROBÓT brutto:  </t>
  </si>
  <si>
    <t>L.p.</t>
  </si>
  <si>
    <t>Numer
STWiORB</t>
  </si>
  <si>
    <t>Wyszczególnienie elementu 
rozliczeniowego</t>
  </si>
  <si>
    <t>Jednostka</t>
  </si>
  <si>
    <t xml:space="preserve">Cena jednostkowa netto
</t>
  </si>
  <si>
    <t>Wartośc netto *)</t>
  </si>
  <si>
    <t>Nazwa</t>
  </si>
  <si>
    <t>Ilość</t>
  </si>
  <si>
    <t>x</t>
  </si>
  <si>
    <t>m3</t>
  </si>
  <si>
    <t>mb</t>
  </si>
  <si>
    <t>szt</t>
  </si>
  <si>
    <t>kpl.</t>
  </si>
  <si>
    <t>szt.</t>
  </si>
  <si>
    <t>Suma całkowita netto:</t>
  </si>
  <si>
    <t>VAT:</t>
  </si>
  <si>
    <t>Suma całkowita brutto:</t>
  </si>
  <si>
    <t>kpl</t>
  </si>
  <si>
    <t>m</t>
  </si>
  <si>
    <t>D.01.03.02</t>
  </si>
  <si>
    <t>Wyszczególnienie elementu
rozliczeniowego</t>
  </si>
  <si>
    <t>ROBOTY PRZYGOTOWAWCZE - CPV 45100000-8; 45110000-1; 45111300-1;</t>
  </si>
  <si>
    <t>Odtworzenie trasy i punktów wysokościowych</t>
  </si>
  <si>
    <t>Oznakowanie pionowe</t>
  </si>
  <si>
    <t>Wykonanie wykopów w gruntach nieskalistych</t>
  </si>
  <si>
    <t xml:space="preserve">D.02.03.01C </t>
  </si>
  <si>
    <t xml:space="preserve">Wzmocnienie podłoża do grupy nośności G1 </t>
  </si>
  <si>
    <t>Podbudowa z kruszywa stabilizowanego mechanicznie</t>
  </si>
  <si>
    <t>D.04.06.01b</t>
  </si>
  <si>
    <t>Podbudowa z betonu cementowego</t>
  </si>
  <si>
    <t>D.05.00.00</t>
  </si>
  <si>
    <t>NAWIERZCHNIE - CPV 45000000-7;  45233222-1</t>
  </si>
  <si>
    <t>"Przebudowa istniejącej zakładowej stacji paliw PKM
w Gliwicach przy ul. Chorzowskiej 150"</t>
  </si>
  <si>
    <t>Przeniesienie istniejących dystrybutorów</t>
  </si>
  <si>
    <t xml:space="preserve">Właczenie do systemu 4 urządzeń </t>
  </si>
  <si>
    <t xml:space="preserve">Odtworzenie trasy i punktów wysokościowych </t>
  </si>
  <si>
    <t xml:space="preserve">Rozbiórka elementów </t>
  </si>
  <si>
    <t>Frezowanie nawierzchni betonowej - uszostnienie gł, 0.5-1.5 cm</t>
  </si>
  <si>
    <t>Rozebranie nawierzchni z kostki betonowej gr. 10 cm kosztka do ponownego ułożenia</t>
  </si>
  <si>
    <t>Rozbiórka odwodnienia liniowego</t>
  </si>
  <si>
    <t xml:space="preserve">Rozbiórka krawężników betonowych 20x30x100 cm na ławie betonowej </t>
  </si>
  <si>
    <t>Rozbiórka i zabezpieczenie dystrybutorów wraz z AddBlue</t>
  </si>
  <si>
    <t>Rozbiórka odbojów, znaków drogowych i tabliczek</t>
  </si>
  <si>
    <t>Wartość</t>
  </si>
  <si>
    <t>Netto</t>
  </si>
  <si>
    <t>Brutto</t>
  </si>
  <si>
    <t>Cena jednostkowa</t>
  </si>
  <si>
    <t>Rozebranie nawierzchni z kostki betonowej gr. 10 cm wraz z konstrukcją gr. 70 cm</t>
  </si>
  <si>
    <t>Rozebranie nawierzchni z kostki betonowej gr. 8 cm kostka z peronu wraz z konstrukcją 36 cm</t>
  </si>
  <si>
    <t>Wykopy wraz z wyprofilowaniem podłoża- urobek do wykorzystnia w nasypach</t>
  </si>
  <si>
    <t>Odwodnienie liniowe</t>
  </si>
  <si>
    <t>Stydnie na ciągu odwodnienia liniowego</t>
  </si>
  <si>
    <t>Przykanaliki Dn=200 mm</t>
  </si>
  <si>
    <t>Wzmocnienie podłoża do grupy nośności G1 - geomaterac gr. 35 cm - Geomaterac:
- mieszanka niezwiązana z kruszywa C90/3
- geosiatka o wytrz. na rozciąganie w kierunku podłużnym i poprz. min. 40 kN/m
- geowłóknina o masie 300 g/m²</t>
  </si>
  <si>
    <t>Wykonanie płyty betonowej na poszerzeniu jezdni betonowej przy peronach</t>
  </si>
  <si>
    <t>Profilowanie wraz z  zagęszczeniem podłoża - poszerzenie jezdni betonowej przy peronach, i pod nawierzchnię peronów</t>
  </si>
  <si>
    <t>Profilowanie wraz zagęszczeniem podłoża - jezdnia - korekcyjne profilowanie podłoża pod przełożenie kostki betonowej</t>
  </si>
  <si>
    <t>Warstwa separacyjna z piasku średniego  - 10cm</t>
  </si>
  <si>
    <t>Warstwa separcyjna  z piasku i folii</t>
  </si>
  <si>
    <t xml:space="preserve">Ułożenie foli PE-HD gr.0.5 mm zgrzewanej lub kubełkowej na zaklad min. 30 cm </t>
  </si>
  <si>
    <t>Podbudowa pomocnicza - mieszanka niezwiązana z kruszywa C90/3 - 20cm</t>
  </si>
  <si>
    <t xml:space="preserve">Warstwa poślizgowa z geowłókniny </t>
  </si>
  <si>
    <t>Podbudowa - beton cementowy C20/25 – - 20cm</t>
  </si>
  <si>
    <t>Warstwa wiążąca z betonu cementowego</t>
  </si>
  <si>
    <t>warstwa ścieralna z betonu cementowego C35/45, z dylatacjami pozornymi co 5,0m, zbrojona siatką prętów D10 co 15 cm; ryflowana, Dodadki - polimer uszczelniający - W8 i plastyfikator folia budowlana 2X0,2mm gr. 28 cm</t>
  </si>
  <si>
    <t>Ułożenie istniejącej kostki betonowej z odzysku gr. 10 cm na podsypce cementowo - piaskowej gr. 5 cm</t>
  </si>
  <si>
    <t>- znaki folia II typ (średnie) szt. 2</t>
  </si>
  <si>
    <t xml:space="preserve">tabliczki </t>
  </si>
  <si>
    <t xml:space="preserve">Bariery ochronne stalowe - odboje przy słupach 2 szt. </t>
  </si>
  <si>
    <t xml:space="preserve">Krawężniki Stalowe </t>
  </si>
  <si>
    <t>Obramowania wysepek pod dystrybutory, Otoki wysepek poddystrybutorowych (obrzeża wysepek), Obramowania wysepek pod dystrybutory paliw ze stali nierdzewnej,  Materiał: blacha nierdzewna gat. OH18N9, - wymiar 185 stosowany jest powszechnie, - wymiar 235 oznacza obrzeże podwyższone</t>
  </si>
  <si>
    <t>Odbój wysepki typu U- 160 cm średnicy, montowany w fundamencie betonowym</t>
  </si>
  <si>
    <t>Dystrybutory ON oraz AddBlue</t>
  </si>
  <si>
    <t>Przeniesienie istniejących dystrybutorów ON</t>
  </si>
  <si>
    <t>Zakup wraz z montażem dystrybutora AddBlue</t>
  </si>
  <si>
    <t>Przeniesienie istniejącego dystrybutora AddBlue</t>
  </si>
  <si>
    <t>Razem netto:</t>
  </si>
  <si>
    <t>VAT 23%:</t>
  </si>
  <si>
    <t>Razem brutto:</t>
  </si>
  <si>
    <t>Studnia kablowa SK-1</t>
  </si>
  <si>
    <t>Rura RHDPEk-S75/65</t>
  </si>
  <si>
    <t>Rura HDPE-UV 32/3,0</t>
  </si>
  <si>
    <t>Szafa wisząca 19", 9U</t>
  </si>
  <si>
    <t>Listwa zasilająca 19", 9 gniazd 230V 2P+Z</t>
  </si>
  <si>
    <t>Półka 19", 1U, głębokość 45cm</t>
  </si>
  <si>
    <t>Ogranicznik przepięć na skrętkę</t>
  </si>
  <si>
    <t>Kamera 4 Mpix kolor dzień/noc stałopozycyjna, POE wraz z uchwytem montażowym, np.: kamera IP Hikvision DS-2CD1043G0-I 4 Mpx</t>
  </si>
  <si>
    <t>Rejestrator 8 kanałowy POE +  dysk 2TB np.: Hikvision DS-7608NI-K1/8P</t>
  </si>
  <si>
    <t>Puszka połączeniowa IP66 odporna na UV</t>
  </si>
  <si>
    <t>Kabel F/UTP OUTDOOR kat.5e</t>
  </si>
  <si>
    <t>Klawiatura do zdalnej obsługi rejestratora</t>
  </si>
  <si>
    <t>Monitor 22”</t>
  </si>
  <si>
    <t>Mysz na USB do rejestratora</t>
  </si>
  <si>
    <t>UPS 1000VA RACK 19"</t>
  </si>
  <si>
    <t>Uchwyty do montażu rur HDPE-UV na konstrukcji wiaty, słupie oświetleniowym i budynku</t>
  </si>
  <si>
    <t>Korytko kablowe 60x40 do prowadzenia kabli w budynku</t>
  </si>
  <si>
    <t>Kamera 4 Mpix kolor dzień/noc stałopozycyjna, panoramiczna POE wraz z uchytem montażowym, np.: Hikvision DS-2CD2T46G2P-ISU/SL</t>
  </si>
  <si>
    <t>Kabel zasilający do proj. dystrybutora Adblue (N)YYÖ-J 3x1,5</t>
  </si>
  <si>
    <t>Kabel sterowniczy do proj. dystrybutora Adblue LIYCY 8x0,75</t>
  </si>
  <si>
    <t>wyłącznik różnicowoprądowy 2P 25A 0,03A typ AC</t>
  </si>
  <si>
    <t>wyłącznik nadprądowy S301 B10A</t>
  </si>
  <si>
    <t>Kabel zasilający do istn. dystrybutora Adblue do przestawienia (N)YYÖ-J 3x1,5</t>
  </si>
  <si>
    <t>Kabel sterowniczy istn. dystrybutora Adblue do przestawienia LIYCY 8x0,75</t>
  </si>
  <si>
    <t>Złączka ekranowana do kabla 8x0,75 istn. dystrybutora Adblue do przestawienia</t>
  </si>
  <si>
    <t>Kabel zasilający do istn. dystrybutora Q10 do przestawienia (N)YYÖ-J 7x1,5</t>
  </si>
  <si>
    <t>Kabel sterowniczy do istn. dystrybutora Q10 do przestawienia LIYCY 8x0,75</t>
  </si>
  <si>
    <t>Złączka ekranowana do kabla 8x0,75 istn. dystrybutora Q10 do przestawienia</t>
  </si>
  <si>
    <t>Kabel zasilający do istn. dystrybutora Q20 do przestawienia (N)YYÖ-J 7x1,5</t>
  </si>
  <si>
    <t>Kabel sterowniczy do istn. dystrybutora Q20 do przestawienia LIYCY 8x0,75</t>
  </si>
  <si>
    <t>Złączka ekranowana do kabla 8x0,75 istn. dystrybutora Q20 do przestawienia</t>
  </si>
  <si>
    <t>Płaskownik ocynkowany FeZn 30x4</t>
  </si>
  <si>
    <t>Linka Ly16mm2</t>
  </si>
  <si>
    <t>Połączenie skręcane do płaskownika FeZn 30x4</t>
  </si>
  <si>
    <t>Odgromniki GXO-0,25/5</t>
  </si>
  <si>
    <t>Rura osłonowa DVK Φ110</t>
  </si>
  <si>
    <t>Osprzęt łączeniowy rur osłonowych DVK Φ110</t>
  </si>
  <si>
    <t>Moinitoringi teletechnika</t>
  </si>
  <si>
    <t xml:space="preserve">Instalacja elektryczna </t>
  </si>
  <si>
    <t>Wyburzenia i rozbiórki, roboty drogowe, docelowa organizacja ruchu, odwodnienie,  Przeniesienie istniejącego dystrybutora AddBlue i zakup nowego wraz z montażem Przeniesienie istniejących dystrybutorów</t>
  </si>
  <si>
    <t xml:space="preserve">PRZEDMIAR ROBÓT - Zestawienie wartości </t>
  </si>
  <si>
    <t>PRZEDMIAR ROBÓT  - Roboty drogowe</t>
  </si>
  <si>
    <t>PRZEDMIAR ROBÓT - Kanał teletechniczny</t>
  </si>
  <si>
    <t>PRZEDMIAR ROBÓT - Przebudowa sieci NN i SN</t>
  </si>
  <si>
    <t xml:space="preserve">Wymiany izolacji termicznej </t>
  </si>
  <si>
    <t>Klasa odporności ogniowej REI60 np. wełny mineralnej</t>
  </si>
  <si>
    <t>Wymiany izolacji termicznej ściany zewnętrznej oddzielenia przeciwpożarowego o klasie odporności ogniowej co najmniej REI60 pawilonu stacji paliw od strony magazynu, wykonana z materiałów niepalnych np. wełny mineralnej.</t>
  </si>
  <si>
    <t>Uzupełnienie ubytków w istniejącym tynku elewacyjnym</t>
  </si>
  <si>
    <t>Odtłuszczanie i malowanie ścian elewacji farbą silikonową</t>
  </si>
  <si>
    <t>Odtłuszczanie i malowanie cokoła klinkierowego</t>
  </si>
  <si>
    <t>Odtłuszczanie i malowanie obróbek blacharskich dachu</t>
  </si>
  <si>
    <t>Malowanie stolarki drzwiowej</t>
  </si>
  <si>
    <t xml:space="preserve">Wymiana rewizji rury spustowej </t>
  </si>
  <si>
    <t>Wymiana odcinka rury spustowej</t>
  </si>
  <si>
    <t>Wymiana parapetów</t>
  </si>
  <si>
    <t>Zakup i montaż innych urządzeń nie ujętych w kosztorysie</t>
  </si>
  <si>
    <t>Inne roboty nie ujęte w kosztorysie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</si>
</sst>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\ ;&quot; -&quot;#,##0\ ;&quot; - &quot;;@\ "/>
    <numFmt numFmtId="167" formatCode="\ #,##0.00\ ;&quot; -&quot;#,##0.00\ ;&quot; -&quot;#\ ;@\ "/>
    <numFmt numFmtId="168" formatCode="&quot; L&quot;#,##0\ ;&quot;-L&quot;#,##0\ ;&quot; L- &quot;;@\ "/>
    <numFmt numFmtId="169" formatCode="&quot; L&quot;#,##0.00\ ;&quot;-L&quot;#,##0.00\ ;&quot; L-&quot;#\ ;@\ "/>
    <numFmt numFmtId="170" formatCode="&quot;$    &quot;0\ ;[Red]&quot;($    &quot;0\)"/>
    <numFmt numFmtId="171" formatCode="#,##0&quot;     &quot;;\-#,##0&quot;     &quot;"/>
    <numFmt numFmtId="172" formatCode="#,##0.00_ ;\-#,##0.00\ "/>
    <numFmt numFmtId="173" formatCode="yy\-mm\-dd\ hh:mm"/>
    <numFmt numFmtId="174" formatCode="#,##0.000"/>
    <numFmt numFmtId="175" formatCode="00\-000"/>
    <numFmt numFmtId="176" formatCode="0.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yy/mm/dd\ hh:mm"/>
  </numFmts>
  <fonts count="6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9"/>
      <name val="Arial"/>
      <family val="2"/>
    </font>
    <font>
      <sz val="10"/>
      <name val="Mangal"/>
      <family val="2"/>
    </font>
    <font>
      <sz val="11"/>
      <color indexed="62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Arial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1"/>
      <color indexed="5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Arial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4"/>
      <name val="Arial"/>
      <family val="2"/>
    </font>
    <font>
      <b/>
      <sz val="13"/>
      <color indexed="56"/>
      <name val="Czcionka tekstu podstawowego"/>
      <family val="2"/>
    </font>
    <font>
      <b/>
      <sz val="11"/>
      <color indexed="54"/>
      <name val="Arial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Arial"/>
      <family val="2"/>
    </font>
    <font>
      <i/>
      <sz val="11"/>
      <color indexed="23"/>
      <name val="Czcionka tekstu podstawowego"/>
      <family val="2"/>
    </font>
    <font>
      <sz val="11"/>
      <color indexed="10"/>
      <name val="Arial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name val="Tahoma"/>
      <family val="2"/>
    </font>
    <font>
      <b/>
      <sz val="10"/>
      <name val="Arial"/>
      <family val="2"/>
    </font>
    <font>
      <vertAlign val="superscript"/>
      <sz val="10"/>
      <name val="Arial Narrow"/>
      <family val="2"/>
    </font>
    <font>
      <b/>
      <sz val="9"/>
      <color indexed="8"/>
      <name val="Arial Narrow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0" fontId="6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8" fillId="6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2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6" fillId="25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5" fillId="0" borderId="0" applyNumberFormat="0" applyFill="0" applyBorder="0" applyAlignment="0" applyProtection="0"/>
    <xf numFmtId="170" fontId="25" fillId="0" borderId="0">
      <alignment/>
      <protection/>
    </xf>
    <xf numFmtId="171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30" fillId="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0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5" fillId="0" borderId="0" applyFill="0" applyBorder="0" applyAlignment="0" applyProtection="0"/>
    <xf numFmtId="10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0" fontId="5" fillId="8" borderId="1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4" fillId="15" borderId="1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171" fontId="45" fillId="15" borderId="14" xfId="0" applyNumberFormat="1" applyFont="1" applyFill="1" applyBorder="1" applyAlignment="1">
      <alignment horizontal="center" vertical="center" wrapText="1"/>
    </xf>
    <xf numFmtId="0" fontId="43" fillId="6" borderId="14" xfId="0" applyFont="1" applyFill="1" applyBorder="1" applyAlignment="1">
      <alignment horizontal="center" vertical="center" wrapText="1"/>
    </xf>
    <xf numFmtId="172" fontId="46" fillId="0" borderId="14" xfId="0" applyNumberFormat="1" applyFont="1" applyFill="1" applyBorder="1" applyAlignment="1">
      <alignment horizontal="right" vertical="center" wrapText="1"/>
    </xf>
    <xf numFmtId="0" fontId="47" fillId="6" borderId="0" xfId="0" applyFont="1" applyFill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3" fillId="6" borderId="15" xfId="0" applyFont="1" applyFill="1" applyBorder="1" applyAlignment="1">
      <alignment vertical="center"/>
    </xf>
    <xf numFmtId="4" fontId="43" fillId="6" borderId="15" xfId="0" applyNumberFormat="1" applyFont="1" applyFill="1" applyBorder="1" applyAlignment="1">
      <alignment/>
    </xf>
    <xf numFmtId="0" fontId="43" fillId="6" borderId="15" xfId="0" applyFont="1" applyFill="1" applyBorder="1" applyAlignment="1">
      <alignment/>
    </xf>
    <xf numFmtId="0" fontId="43" fillId="0" borderId="14" xfId="0" applyFont="1" applyFill="1" applyBorder="1" applyAlignment="1">
      <alignment vertical="center" wrapText="1"/>
    </xf>
    <xf numFmtId="4" fontId="50" fillId="15" borderId="14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15" borderId="14" xfId="600" applyFont="1" applyFill="1" applyBorder="1" applyAlignment="1">
      <alignment horizontal="center" vertical="center" wrapText="1"/>
      <protection/>
    </xf>
    <xf numFmtId="49" fontId="52" fillId="15" borderId="14" xfId="600" applyNumberFormat="1" applyFont="1" applyFill="1" applyBorder="1" applyAlignment="1">
      <alignment horizontal="left" vertical="center" wrapText="1"/>
      <protection/>
    </xf>
    <xf numFmtId="0" fontId="54" fillId="0" borderId="14" xfId="600" applyFont="1" applyFill="1" applyBorder="1" applyAlignment="1">
      <alignment horizontal="center" vertical="center" wrapText="1"/>
      <protection/>
    </xf>
    <xf numFmtId="49" fontId="54" fillId="6" borderId="14" xfId="600" applyNumberFormat="1" applyFont="1" applyFill="1" applyBorder="1" applyAlignment="1">
      <alignment horizontal="left" vertical="center" wrapText="1"/>
      <protection/>
    </xf>
    <xf numFmtId="0" fontId="52" fillId="15" borderId="16" xfId="600" applyFont="1" applyFill="1" applyBorder="1" applyAlignment="1">
      <alignment horizontal="center" vertical="center"/>
      <protection/>
    </xf>
    <xf numFmtId="4" fontId="52" fillId="15" borderId="17" xfId="600" applyNumberFormat="1" applyFont="1" applyFill="1" applyBorder="1" applyAlignment="1">
      <alignment horizontal="center" vertical="center" wrapText="1"/>
      <protection/>
    </xf>
    <xf numFmtId="4" fontId="52" fillId="15" borderId="18" xfId="635" applyNumberFormat="1" applyFont="1" applyFill="1" applyBorder="1" applyAlignment="1">
      <alignment horizontal="right" vertical="center"/>
      <protection/>
    </xf>
    <xf numFmtId="4" fontId="56" fillId="15" borderId="19" xfId="600" applyNumberFormat="1" applyFont="1" applyFill="1" applyBorder="1" applyAlignment="1">
      <alignment horizontal="right" vertical="center"/>
      <protection/>
    </xf>
    <xf numFmtId="0" fontId="58" fillId="0" borderId="0" xfId="569" applyFont="1" applyAlignment="1">
      <alignment horizontal="center" vertical="center"/>
      <protection/>
    </xf>
    <xf numFmtId="0" fontId="0" fillId="0" borderId="0" xfId="569">
      <alignment/>
      <protection/>
    </xf>
    <xf numFmtId="0" fontId="0" fillId="0" borderId="0" xfId="569" applyAlignment="1">
      <alignment horizontal="center"/>
      <protection/>
    </xf>
    <xf numFmtId="4" fontId="0" fillId="0" borderId="0" xfId="569" applyNumberFormat="1" applyFont="1">
      <alignment/>
      <protection/>
    </xf>
    <xf numFmtId="173" fontId="52" fillId="15" borderId="16" xfId="569" applyNumberFormat="1" applyFont="1" applyFill="1" applyBorder="1" applyAlignment="1" applyProtection="1">
      <alignment horizontal="center" vertical="center" wrapText="1"/>
      <protection/>
    </xf>
    <xf numFmtId="173" fontId="52" fillId="15" borderId="20" xfId="569" applyNumberFormat="1" applyFont="1" applyFill="1" applyBorder="1" applyAlignment="1" applyProtection="1">
      <alignment horizontal="center" vertical="top" wrapText="1"/>
      <protection/>
    </xf>
    <xf numFmtId="173" fontId="52" fillId="15" borderId="21" xfId="569" applyNumberFormat="1" applyFont="1" applyFill="1" applyBorder="1" applyAlignment="1" applyProtection="1">
      <alignment vertical="top" wrapText="1"/>
      <protection/>
    </xf>
    <xf numFmtId="173" fontId="52" fillId="15" borderId="14" xfId="569" applyNumberFormat="1" applyFont="1" applyFill="1" applyBorder="1" applyAlignment="1" applyProtection="1">
      <alignment horizontal="center" wrapText="1"/>
      <protection/>
    </xf>
    <xf numFmtId="173" fontId="52" fillId="15" borderId="14" xfId="569" applyNumberFormat="1" applyFont="1" applyFill="1" applyBorder="1" applyAlignment="1" applyProtection="1">
      <alignment horizontal="center" vertical="center" wrapText="1"/>
      <protection/>
    </xf>
    <xf numFmtId="4" fontId="52" fillId="15" borderId="14" xfId="569" applyNumberFormat="1" applyFont="1" applyFill="1" applyBorder="1" applyAlignment="1" applyProtection="1">
      <alignment horizontal="center" vertical="center" wrapText="1"/>
      <protection/>
    </xf>
    <xf numFmtId="4" fontId="0" fillId="0" borderId="0" xfId="569" applyNumberFormat="1" applyAlignment="1">
      <alignment horizontal="center"/>
      <protection/>
    </xf>
    <xf numFmtId="4" fontId="0" fillId="0" borderId="0" xfId="569" applyNumberFormat="1">
      <alignment/>
      <protection/>
    </xf>
    <xf numFmtId="0" fontId="52" fillId="6" borderId="14" xfId="600" applyFont="1" applyFill="1" applyBorder="1" applyAlignment="1">
      <alignment horizontal="center" vertical="center" wrapText="1"/>
      <protection/>
    </xf>
    <xf numFmtId="49" fontId="52" fillId="15" borderId="14" xfId="600" applyNumberFormat="1" applyFont="1" applyFill="1" applyBorder="1" applyAlignment="1">
      <alignment horizontal="center" vertical="center" wrapText="1"/>
      <protection/>
    </xf>
    <xf numFmtId="4" fontId="54" fillId="0" borderId="0" xfId="600" applyNumberFormat="1" applyFont="1" applyFill="1">
      <alignment/>
      <protection/>
    </xf>
    <xf numFmtId="0" fontId="54" fillId="0" borderId="0" xfId="600" applyFont="1" applyFill="1">
      <alignment/>
      <protection/>
    </xf>
    <xf numFmtId="0" fontId="54" fillId="0" borderId="0" xfId="600" applyFont="1" applyFill="1" applyAlignment="1">
      <alignment horizontal="center" vertical="center" wrapText="1"/>
      <protection/>
    </xf>
    <xf numFmtId="49" fontId="54" fillId="0" borderId="0" xfId="600" applyNumberFormat="1" applyFont="1" applyFill="1" applyAlignment="1">
      <alignment vertical="center" wrapText="1"/>
      <protection/>
    </xf>
    <xf numFmtId="4" fontId="54" fillId="0" borderId="0" xfId="600" applyNumberFormat="1" applyFont="1" applyFill="1" applyAlignment="1">
      <alignment horizontal="center" vertical="center" wrapText="1"/>
      <protection/>
    </xf>
    <xf numFmtId="0" fontId="54" fillId="0" borderId="14" xfId="0" applyFont="1" applyBorder="1" applyAlignment="1">
      <alignment/>
    </xf>
    <xf numFmtId="0" fontId="54" fillId="0" borderId="22" xfId="605" applyFont="1" applyFill="1" applyBorder="1" applyAlignment="1">
      <alignment horizontal="center" vertical="center" wrapText="1"/>
      <protection/>
    </xf>
    <xf numFmtId="0" fontId="54" fillId="0" borderId="14" xfId="605" applyFont="1" applyFill="1" applyBorder="1" applyAlignment="1">
      <alignment horizontal="center" vertical="center" wrapText="1"/>
      <protection/>
    </xf>
    <xf numFmtId="49" fontId="54" fillId="0" borderId="14" xfId="605" applyNumberFormat="1" applyFont="1" applyFill="1" applyBorder="1" applyAlignment="1" applyProtection="1">
      <alignment vertical="center" wrapText="1"/>
      <protection hidden="1"/>
    </xf>
    <xf numFmtId="49" fontId="54" fillId="0" borderId="14" xfId="605" applyNumberFormat="1" applyFont="1" applyFill="1" applyBorder="1" applyAlignment="1">
      <alignment horizontal="left" vertical="center" wrapText="1"/>
      <protection/>
    </xf>
    <xf numFmtId="0" fontId="54" fillId="0" borderId="23" xfId="605" applyFont="1" applyFill="1" applyBorder="1" applyAlignment="1">
      <alignment horizontal="center" vertical="center" wrapText="1"/>
      <protection/>
    </xf>
    <xf numFmtId="0" fontId="52" fillId="26" borderId="24" xfId="605" applyFont="1" applyFill="1" applyBorder="1" applyAlignment="1">
      <alignment horizontal="center" vertical="center" wrapText="1"/>
      <protection/>
    </xf>
    <xf numFmtId="0" fontId="52" fillId="26" borderId="23" xfId="605" applyFont="1" applyFill="1" applyBorder="1" applyAlignment="1">
      <alignment horizontal="center" vertical="center" wrapText="1"/>
      <protection/>
    </xf>
    <xf numFmtId="49" fontId="52" fillId="26" borderId="23" xfId="605" applyNumberFormat="1" applyFont="1" applyFill="1" applyBorder="1" applyAlignment="1">
      <alignment horizontal="left" vertical="center" wrapText="1"/>
      <protection/>
    </xf>
    <xf numFmtId="0" fontId="54" fillId="15" borderId="24" xfId="605" applyFont="1" applyFill="1" applyBorder="1" applyAlignment="1">
      <alignment horizontal="center" vertical="center" wrapText="1"/>
      <protection/>
    </xf>
    <xf numFmtId="0" fontId="52" fillId="15" borderId="23" xfId="605" applyFont="1" applyFill="1" applyBorder="1" applyAlignment="1">
      <alignment horizontal="center" vertical="center" wrapText="1"/>
      <protection/>
    </xf>
    <xf numFmtId="49" fontId="52" fillId="15" borderId="23" xfId="605" applyNumberFormat="1" applyFont="1" applyFill="1" applyBorder="1" applyAlignment="1">
      <alignment horizontal="left" vertical="center" wrapText="1"/>
      <protection/>
    </xf>
    <xf numFmtId="0" fontId="54" fillId="0" borderId="24" xfId="605" applyFont="1" applyFill="1" applyBorder="1" applyAlignment="1">
      <alignment horizontal="center" vertical="center" wrapText="1"/>
      <protection/>
    </xf>
    <xf numFmtId="0" fontId="52" fillId="26" borderId="22" xfId="605" applyFont="1" applyFill="1" applyBorder="1" applyAlignment="1">
      <alignment horizontal="center" vertical="center" wrapText="1"/>
      <protection/>
    </xf>
    <xf numFmtId="0" fontId="52" fillId="26" borderId="14" xfId="605" applyFont="1" applyFill="1" applyBorder="1" applyAlignment="1">
      <alignment horizontal="center" vertical="center" wrapText="1"/>
      <protection/>
    </xf>
    <xf numFmtId="49" fontId="52" fillId="26" borderId="14" xfId="605" applyNumberFormat="1" applyFont="1" applyFill="1" applyBorder="1" applyAlignment="1">
      <alignment horizontal="left" vertical="center" wrapText="1"/>
      <protection/>
    </xf>
    <xf numFmtId="0" fontId="54" fillId="15" borderId="22" xfId="605" applyFont="1" applyFill="1" applyBorder="1" applyAlignment="1">
      <alignment horizontal="center" vertical="center" wrapText="1"/>
      <protection/>
    </xf>
    <xf numFmtId="0" fontId="52" fillId="15" borderId="14" xfId="605" applyFont="1" applyFill="1" applyBorder="1" applyAlignment="1">
      <alignment horizontal="center" vertical="center" wrapText="1"/>
      <protection/>
    </xf>
    <xf numFmtId="49" fontId="52" fillId="15" borderId="14" xfId="605" applyNumberFormat="1" applyFont="1" applyFill="1" applyBorder="1" applyAlignment="1">
      <alignment horizontal="left" vertical="center" wrapText="1"/>
      <protection/>
    </xf>
    <xf numFmtId="0" fontId="52" fillId="0" borderId="14" xfId="605" applyFont="1" applyFill="1" applyBorder="1" applyAlignment="1">
      <alignment horizontal="center" vertical="center" wrapText="1"/>
      <protection/>
    </xf>
    <xf numFmtId="0" fontId="54" fillId="15" borderId="22" xfId="605" applyFont="1" applyFill="1" applyBorder="1" applyAlignment="1">
      <alignment horizontal="center" vertical="center"/>
      <protection/>
    </xf>
    <xf numFmtId="49" fontId="52" fillId="15" borderId="14" xfId="605" applyNumberFormat="1" applyFont="1" applyFill="1" applyBorder="1" applyAlignment="1">
      <alignment vertical="center" wrapText="1"/>
      <protection/>
    </xf>
    <xf numFmtId="0" fontId="54" fillId="0" borderId="22" xfId="605" applyFont="1" applyFill="1" applyBorder="1" applyAlignment="1">
      <alignment horizontal="center" vertical="center"/>
      <protection/>
    </xf>
    <xf numFmtId="49" fontId="54" fillId="0" borderId="14" xfId="605" applyNumberFormat="1" applyFont="1" applyFill="1" applyBorder="1" applyAlignment="1">
      <alignment vertical="center" wrapText="1"/>
      <protection/>
    </xf>
    <xf numFmtId="49" fontId="52" fillId="15" borderId="14" xfId="605" applyNumberFormat="1" applyFont="1" applyFill="1" applyBorder="1" applyAlignment="1">
      <alignment horizontal="center" vertical="center" wrapText="1"/>
      <protection/>
    </xf>
    <xf numFmtId="4" fontId="52" fillId="26" borderId="14" xfId="605" applyNumberFormat="1" applyFont="1" applyFill="1" applyBorder="1" applyAlignment="1">
      <alignment horizontal="left" vertical="center" wrapText="1"/>
      <protection/>
    </xf>
    <xf numFmtId="0" fontId="52" fillId="15" borderId="22" xfId="605" applyFont="1" applyFill="1" applyBorder="1" applyAlignment="1">
      <alignment horizontal="center" vertical="center" wrapText="1"/>
      <protection/>
    </xf>
    <xf numFmtId="0" fontId="53" fillId="15" borderId="14" xfId="605" applyFont="1" applyFill="1" applyBorder="1" applyAlignment="1">
      <alignment horizontal="center" vertical="center"/>
      <protection/>
    </xf>
    <xf numFmtId="4" fontId="53" fillId="15" borderId="25" xfId="605" applyNumberFormat="1" applyFont="1" applyFill="1" applyBorder="1" applyAlignment="1">
      <alignment horizontal="center" vertical="center"/>
      <protection/>
    </xf>
    <xf numFmtId="0" fontId="52" fillId="26" borderId="26" xfId="605" applyFont="1" applyFill="1" applyBorder="1" applyAlignment="1">
      <alignment horizontal="center" vertical="center" wrapText="1"/>
      <protection/>
    </xf>
    <xf numFmtId="0" fontId="54" fillId="15" borderId="26" xfId="605" applyFont="1" applyFill="1" applyBorder="1" applyAlignment="1">
      <alignment horizontal="center" vertical="center" wrapText="1"/>
      <protection/>
    </xf>
    <xf numFmtId="0" fontId="54" fillId="0" borderId="26" xfId="605" applyFont="1" applyFill="1" applyBorder="1" applyAlignment="1">
      <alignment horizontal="center" vertical="center" wrapText="1"/>
      <protection/>
    </xf>
    <xf numFmtId="49" fontId="54" fillId="27" borderId="14" xfId="605" applyNumberFormat="1" applyFont="1" applyFill="1" applyBorder="1" applyAlignment="1">
      <alignment horizontal="left" vertical="center" wrapText="1"/>
      <protection/>
    </xf>
    <xf numFmtId="0" fontId="54" fillId="15" borderId="14" xfId="600" applyFont="1" applyFill="1" applyBorder="1" applyAlignment="1">
      <alignment horizontal="center" vertical="center" wrapText="1"/>
      <protection/>
    </xf>
    <xf numFmtId="0" fontId="52" fillId="15" borderId="14" xfId="600" applyFont="1" applyFill="1" applyBorder="1" applyAlignment="1">
      <alignment horizontal="left" vertical="center" wrapText="1"/>
      <protection/>
    </xf>
    <xf numFmtId="0" fontId="52" fillId="28" borderId="14" xfId="600" applyFont="1" applyFill="1" applyBorder="1" applyAlignment="1">
      <alignment horizontal="center" vertical="center" wrapText="1"/>
      <protection/>
    </xf>
    <xf numFmtId="49" fontId="52" fillId="28" borderId="14" xfId="600" applyNumberFormat="1" applyFont="1" applyFill="1" applyBorder="1" applyAlignment="1">
      <alignment horizontal="left" vertical="center" wrapText="1"/>
      <protection/>
    </xf>
    <xf numFmtId="0" fontId="54" fillId="0" borderId="14" xfId="0" applyFont="1" applyBorder="1" applyAlignment="1">
      <alignment horizontal="center" vertical="center"/>
    </xf>
    <xf numFmtId="49" fontId="52" fillId="15" borderId="26" xfId="60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54" fillId="0" borderId="21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wrapText="1"/>
    </xf>
    <xf numFmtId="49" fontId="52" fillId="29" borderId="27" xfId="605" applyNumberFormat="1" applyFont="1" applyFill="1" applyBorder="1" applyAlignment="1">
      <alignment horizontal="right" vertical="center" wrapText="1"/>
      <protection/>
    </xf>
    <xf numFmtId="0" fontId="66" fillId="0" borderId="14" xfId="605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 quotePrefix="1">
      <alignment wrapText="1"/>
    </xf>
    <xf numFmtId="49" fontId="54" fillId="27" borderId="23" xfId="605" applyNumberFormat="1" applyFont="1" applyFill="1" applyBorder="1" applyAlignment="1">
      <alignment horizontal="left" vertical="center" wrapText="1"/>
      <protection/>
    </xf>
    <xf numFmtId="0" fontId="54" fillId="0" borderId="22" xfId="605" applyFont="1" applyFill="1" applyBorder="1" applyAlignment="1">
      <alignment horizontal="left" vertical="center" wrapText="1"/>
      <protection/>
    </xf>
    <xf numFmtId="173" fontId="52" fillId="15" borderId="17" xfId="569" applyNumberFormat="1" applyFont="1" applyFill="1" applyBorder="1" applyAlignment="1" applyProtection="1">
      <alignment vertical="top" wrapText="1"/>
      <protection/>
    </xf>
    <xf numFmtId="173" fontId="52" fillId="15" borderId="16" xfId="569" applyNumberFormat="1" applyFont="1" applyFill="1" applyBorder="1" applyAlignment="1" applyProtection="1">
      <alignment horizontal="center" wrapText="1"/>
      <protection/>
    </xf>
    <xf numFmtId="4" fontId="55" fillId="15" borderId="19" xfId="600" applyNumberFormat="1" applyFont="1" applyFill="1" applyBorder="1" applyAlignment="1">
      <alignment horizontal="right" vertical="center"/>
      <protection/>
    </xf>
    <xf numFmtId="173" fontId="52" fillId="0" borderId="20" xfId="569" applyNumberFormat="1" applyFont="1" applyFill="1" applyBorder="1" applyAlignment="1" applyProtection="1">
      <alignment horizontal="center" vertical="top" wrapText="1"/>
      <protection/>
    </xf>
    <xf numFmtId="173" fontId="52" fillId="0" borderId="28" xfId="569" applyNumberFormat="1" applyFont="1" applyFill="1" applyBorder="1" applyAlignment="1" applyProtection="1">
      <alignment horizontal="center" vertical="top" wrapText="1"/>
      <protection/>
    </xf>
    <xf numFmtId="3" fontId="52" fillId="0" borderId="16" xfId="569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173" fontId="54" fillId="0" borderId="28" xfId="569" applyNumberFormat="1" applyFont="1" applyFill="1" applyBorder="1" applyAlignment="1" applyProtection="1">
      <alignment horizontal="center" wrapText="1"/>
      <protection/>
    </xf>
    <xf numFmtId="4" fontId="54" fillId="0" borderId="23" xfId="569" applyNumberFormat="1" applyFont="1" applyFill="1" applyBorder="1" applyAlignment="1" applyProtection="1">
      <alignment horizontal="center" wrapText="1"/>
      <protection/>
    </xf>
    <xf numFmtId="173" fontId="54" fillId="0" borderId="23" xfId="569" applyNumberFormat="1" applyFont="1" applyFill="1" applyBorder="1" applyAlignment="1" applyProtection="1">
      <alignment vertical="top" wrapText="1"/>
      <protection/>
    </xf>
    <xf numFmtId="173" fontId="54" fillId="0" borderId="29" xfId="569" applyNumberFormat="1" applyFont="1" applyFill="1" applyBorder="1" applyAlignment="1" applyProtection="1">
      <alignment vertical="top" wrapText="1"/>
      <protection/>
    </xf>
    <xf numFmtId="173" fontId="54" fillId="0" borderId="17" xfId="569" applyNumberFormat="1" applyFont="1" applyFill="1" applyBorder="1" applyAlignment="1" applyProtection="1">
      <alignment vertical="top" wrapText="1"/>
      <protection/>
    </xf>
    <xf numFmtId="173" fontId="54" fillId="0" borderId="17" xfId="569" applyNumberFormat="1" applyFont="1" applyFill="1" applyBorder="1" applyAlignment="1" applyProtection="1">
      <alignment horizontal="center" wrapText="1"/>
      <protection/>
    </xf>
    <xf numFmtId="0" fontId="0" fillId="0" borderId="0" xfId="569" applyFont="1">
      <alignment/>
      <protection/>
    </xf>
    <xf numFmtId="3" fontId="52" fillId="15" borderId="16" xfId="569" applyNumberFormat="1" applyFont="1" applyFill="1" applyBorder="1" applyAlignment="1" applyProtection="1">
      <alignment horizontal="center" vertical="center" wrapText="1"/>
      <protection/>
    </xf>
    <xf numFmtId="3" fontId="0" fillId="0" borderId="0" xfId="569" applyNumberFormat="1" applyAlignment="1">
      <alignment horizontal="center" vertical="center"/>
      <protection/>
    </xf>
    <xf numFmtId="4" fontId="52" fillId="15" borderId="16" xfId="569" applyNumberFormat="1" applyFont="1" applyFill="1" applyBorder="1" applyAlignment="1" applyProtection="1">
      <alignment horizontal="center" vertical="center" wrapText="1"/>
      <protection/>
    </xf>
    <xf numFmtId="3" fontId="54" fillId="0" borderId="23" xfId="569" applyNumberFormat="1" applyFont="1" applyFill="1" applyBorder="1" applyAlignment="1" applyProtection="1">
      <alignment horizontal="center" vertical="center" wrapText="1"/>
      <protection/>
    </xf>
    <xf numFmtId="4" fontId="54" fillId="0" borderId="23" xfId="569" applyNumberFormat="1" applyFont="1" applyFill="1" applyBorder="1" applyAlignment="1" applyProtection="1">
      <alignment horizontal="right" vertical="center" wrapText="1"/>
      <protection/>
    </xf>
    <xf numFmtId="4" fontId="54" fillId="0" borderId="23" xfId="569" applyNumberFormat="1" applyFont="1" applyFill="1" applyBorder="1" applyAlignment="1" applyProtection="1">
      <alignment horizontal="center" vertical="center" wrapText="1"/>
      <protection/>
    </xf>
    <xf numFmtId="0" fontId="54" fillId="0" borderId="20" xfId="605" applyFont="1" applyBorder="1" applyAlignment="1">
      <alignment horizontal="center" vertical="center" wrapText="1"/>
      <protection/>
    </xf>
    <xf numFmtId="0" fontId="54" fillId="0" borderId="16" xfId="605" applyFont="1" applyBorder="1" applyAlignment="1">
      <alignment horizontal="center" vertical="center" wrapText="1"/>
      <protection/>
    </xf>
    <xf numFmtId="0" fontId="54" fillId="0" borderId="23" xfId="605" applyFont="1" applyBorder="1" applyAlignment="1">
      <alignment horizontal="center" vertical="center" wrapText="1"/>
      <protection/>
    </xf>
    <xf numFmtId="0" fontId="0" fillId="0" borderId="23" xfId="0" applyBorder="1" applyAlignment="1">
      <alignment wrapText="1"/>
    </xf>
    <xf numFmtId="4" fontId="54" fillId="27" borderId="30" xfId="605" applyNumberFormat="1" applyFont="1" applyFill="1" applyBorder="1" applyAlignment="1">
      <alignment horizontal="center" vertical="center" wrapText="1"/>
      <protection/>
    </xf>
    <xf numFmtId="4" fontId="52" fillId="26" borderId="21" xfId="605" applyNumberFormat="1" applyFont="1" applyFill="1" applyBorder="1" applyAlignment="1">
      <alignment horizontal="center" vertical="center" wrapText="1"/>
      <protection/>
    </xf>
    <xf numFmtId="4" fontId="52" fillId="15" borderId="21" xfId="605" applyNumberFormat="1" applyFont="1" applyFill="1" applyBorder="1" applyAlignment="1">
      <alignment horizontal="center" vertical="center" wrapText="1"/>
      <protection/>
    </xf>
    <xf numFmtId="4" fontId="54" fillId="0" borderId="21" xfId="605" applyNumberFormat="1" applyFont="1" applyFill="1" applyBorder="1" applyAlignment="1">
      <alignment horizontal="center" vertical="center" wrapText="1"/>
      <protection/>
    </xf>
    <xf numFmtId="0" fontId="52" fillId="15" borderId="21" xfId="605" applyFont="1" applyFill="1" applyBorder="1" applyAlignment="1">
      <alignment horizontal="center" vertical="center" wrapText="1"/>
      <protection/>
    </xf>
    <xf numFmtId="4" fontId="52" fillId="15" borderId="21" xfId="600" applyNumberFormat="1" applyFont="1" applyFill="1" applyBorder="1" applyAlignment="1">
      <alignment horizontal="center" vertical="center" wrapText="1"/>
      <protection/>
    </xf>
    <xf numFmtId="4" fontId="52" fillId="26" borderId="30" xfId="605" applyNumberFormat="1" applyFont="1" applyFill="1" applyBorder="1" applyAlignment="1">
      <alignment horizontal="center" vertical="center" wrapText="1"/>
      <protection/>
    </xf>
    <xf numFmtId="4" fontId="52" fillId="15" borderId="30" xfId="605" applyNumberFormat="1" applyFont="1" applyFill="1" applyBorder="1" applyAlignment="1">
      <alignment horizontal="center" vertical="center" wrapText="1"/>
      <protection/>
    </xf>
    <xf numFmtId="4" fontId="54" fillId="0" borderId="30" xfId="605" applyNumberFormat="1" applyFont="1" applyFill="1" applyBorder="1" applyAlignment="1">
      <alignment horizontal="center" vertical="center" wrapText="1"/>
      <protection/>
    </xf>
    <xf numFmtId="4" fontId="53" fillId="15" borderId="31" xfId="605" applyNumberFormat="1" applyFont="1" applyFill="1" applyBorder="1" applyAlignment="1">
      <alignment horizontal="center" vertical="center"/>
      <protection/>
    </xf>
    <xf numFmtId="4" fontId="52" fillId="26" borderId="32" xfId="605" applyNumberFormat="1" applyFont="1" applyFill="1" applyBorder="1" applyAlignment="1">
      <alignment horizontal="center" vertical="center" wrapText="1"/>
      <protection/>
    </xf>
    <xf numFmtId="4" fontId="52" fillId="15" borderId="33" xfId="605" applyNumberFormat="1" applyFont="1" applyFill="1" applyBorder="1" applyAlignment="1">
      <alignment horizontal="center" vertical="center" wrapText="1"/>
      <protection/>
    </xf>
    <xf numFmtId="4" fontId="54" fillId="0" borderId="33" xfId="605" applyNumberFormat="1" applyFont="1" applyFill="1" applyBorder="1" applyAlignment="1">
      <alignment horizontal="center" vertical="center" wrapText="1"/>
      <protection/>
    </xf>
    <xf numFmtId="4" fontId="52" fillId="29" borderId="33" xfId="605" applyNumberFormat="1" applyFont="1" applyFill="1" applyBorder="1" applyAlignment="1">
      <alignment horizontal="center" vertical="center" wrapText="1"/>
      <protection/>
    </xf>
    <xf numFmtId="4" fontId="52" fillId="26" borderId="33" xfId="605" applyNumberFormat="1" applyFont="1" applyFill="1" applyBorder="1" applyAlignment="1">
      <alignment horizontal="center" vertical="center" wrapText="1"/>
      <protection/>
    </xf>
    <xf numFmtId="0" fontId="52" fillId="15" borderId="33" xfId="605" applyFont="1" applyFill="1" applyBorder="1" applyAlignment="1">
      <alignment horizontal="center" vertical="center" wrapText="1"/>
      <protection/>
    </xf>
    <xf numFmtId="0" fontId="52" fillId="26" borderId="33" xfId="605" applyFont="1" applyFill="1" applyBorder="1" applyAlignment="1">
      <alignment horizontal="center" vertical="center" wrapText="1"/>
      <protection/>
    </xf>
    <xf numFmtId="4" fontId="52" fillId="15" borderId="33" xfId="600" applyNumberFormat="1" applyFont="1" applyFill="1" applyBorder="1" applyAlignment="1">
      <alignment horizontal="center" vertical="center" wrapText="1"/>
      <protection/>
    </xf>
    <xf numFmtId="4" fontId="52" fillId="26" borderId="34" xfId="605" applyNumberFormat="1" applyFont="1" applyFill="1" applyBorder="1" applyAlignment="1">
      <alignment horizontal="center" vertical="center" wrapText="1"/>
      <protection/>
    </xf>
    <xf numFmtId="4" fontId="52" fillId="15" borderId="34" xfId="605" applyNumberFormat="1" applyFont="1" applyFill="1" applyBorder="1" applyAlignment="1">
      <alignment horizontal="center" vertical="center" wrapText="1"/>
      <protection/>
    </xf>
    <xf numFmtId="4" fontId="54" fillId="0" borderId="35" xfId="605" applyNumberFormat="1" applyFont="1" applyFill="1" applyBorder="1" applyAlignment="1">
      <alignment horizontal="center" vertical="center" wrapText="1"/>
      <protection/>
    </xf>
    <xf numFmtId="4" fontId="54" fillId="0" borderId="34" xfId="605" applyNumberFormat="1" applyFont="1" applyFill="1" applyBorder="1" applyAlignment="1">
      <alignment horizontal="center" vertical="center" wrapText="1"/>
      <protection/>
    </xf>
    <xf numFmtId="4" fontId="52" fillId="29" borderId="36" xfId="605" applyNumberFormat="1" applyFont="1" applyFill="1" applyBorder="1" applyAlignment="1">
      <alignment horizontal="center" vertical="center" wrapText="1"/>
      <protection/>
    </xf>
    <xf numFmtId="4" fontId="52" fillId="26" borderId="37" xfId="605" applyNumberFormat="1" applyFont="1" applyFill="1" applyBorder="1" applyAlignment="1">
      <alignment horizontal="center" vertical="center" wrapText="1"/>
      <protection/>
    </xf>
    <xf numFmtId="4" fontId="54" fillId="27" borderId="21" xfId="605" applyNumberFormat="1" applyFont="1" applyFill="1" applyBorder="1" applyAlignment="1">
      <alignment horizontal="center" vertical="center" wrapText="1"/>
      <protection/>
    </xf>
    <xf numFmtId="4" fontId="54" fillId="27" borderId="28" xfId="605" applyNumberFormat="1" applyFont="1" applyFill="1" applyBorder="1" applyAlignment="1">
      <alignment horizontal="center" vertical="center" wrapText="1"/>
      <protection/>
    </xf>
    <xf numFmtId="0" fontId="53" fillId="15" borderId="16" xfId="605" applyFont="1" applyFill="1" applyBorder="1" applyAlignment="1">
      <alignment horizontal="center" vertical="center"/>
      <protection/>
    </xf>
    <xf numFmtId="4" fontId="52" fillId="28" borderId="21" xfId="600" applyNumberFormat="1" applyFont="1" applyFill="1" applyBorder="1" applyAlignment="1">
      <alignment horizontal="center" vertical="center" wrapText="1"/>
      <protection/>
    </xf>
    <xf numFmtId="49" fontId="52" fillId="29" borderId="33" xfId="605" applyNumberFormat="1" applyFont="1" applyFill="1" applyBorder="1" applyAlignment="1">
      <alignment horizontal="right" vertical="center" wrapText="1"/>
      <protection/>
    </xf>
    <xf numFmtId="4" fontId="52" fillId="26" borderId="38" xfId="605" applyNumberFormat="1" applyFont="1" applyFill="1" applyBorder="1" applyAlignment="1">
      <alignment horizontal="center" vertical="center" wrapText="1"/>
      <protection/>
    </xf>
    <xf numFmtId="4" fontId="54" fillId="27" borderId="33" xfId="605" applyNumberFormat="1" applyFont="1" applyFill="1" applyBorder="1" applyAlignment="1">
      <alignment horizontal="center" vertical="center" wrapText="1"/>
      <protection/>
    </xf>
    <xf numFmtId="4" fontId="54" fillId="0" borderId="33" xfId="0" applyNumberFormat="1" applyFont="1" applyBorder="1" applyAlignment="1">
      <alignment horizontal="center" vertical="center"/>
    </xf>
    <xf numFmtId="4" fontId="54" fillId="0" borderId="39" xfId="605" applyNumberFormat="1" applyFont="1" applyFill="1" applyBorder="1" applyAlignment="1">
      <alignment horizontal="center" vertical="center" wrapText="1"/>
      <protection/>
    </xf>
    <xf numFmtId="4" fontId="54" fillId="27" borderId="35" xfId="605" applyNumberFormat="1" applyFont="1" applyFill="1" applyBorder="1" applyAlignment="1">
      <alignment horizontal="center" vertical="center" wrapText="1"/>
      <protection/>
    </xf>
    <xf numFmtId="4" fontId="54" fillId="27" borderId="34" xfId="605" applyNumberFormat="1" applyFont="1" applyFill="1" applyBorder="1" applyAlignment="1">
      <alignment horizontal="center" vertical="center" wrapText="1"/>
      <protection/>
    </xf>
    <xf numFmtId="49" fontId="52" fillId="29" borderId="36" xfId="605" applyNumberFormat="1" applyFont="1" applyFill="1" applyBorder="1" applyAlignment="1">
      <alignment horizontal="right" vertical="center" wrapText="1"/>
      <protection/>
    </xf>
    <xf numFmtId="4" fontId="54" fillId="30" borderId="33" xfId="605" applyNumberFormat="1" applyFont="1" applyFill="1" applyBorder="1" applyAlignment="1">
      <alignment horizontal="center" vertical="center" wrapText="1"/>
      <protection/>
    </xf>
    <xf numFmtId="4" fontId="52" fillId="31" borderId="33" xfId="605" applyNumberFormat="1" applyFont="1" applyFill="1" applyBorder="1" applyAlignment="1">
      <alignment horizontal="center" vertical="center" wrapText="1"/>
      <protection/>
    </xf>
    <xf numFmtId="4" fontId="54" fillId="27" borderId="39" xfId="605" applyNumberFormat="1" applyFont="1" applyFill="1" applyBorder="1" applyAlignment="1">
      <alignment horizontal="center" vertical="center" wrapText="1"/>
      <protection/>
    </xf>
    <xf numFmtId="0" fontId="54" fillId="0" borderId="28" xfId="605" applyFont="1" applyBorder="1" applyAlignment="1">
      <alignment horizontal="center" vertical="center" wrapText="1"/>
      <protection/>
    </xf>
    <xf numFmtId="0" fontId="0" fillId="0" borderId="40" xfId="0" applyBorder="1" applyAlignment="1">
      <alignment wrapText="1"/>
    </xf>
    <xf numFmtId="0" fontId="52" fillId="15" borderId="16" xfId="605" applyFont="1" applyFill="1" applyBorder="1" applyAlignment="1">
      <alignment horizontal="center" vertical="center" wrapText="1"/>
      <protection/>
    </xf>
    <xf numFmtId="0" fontId="50" fillId="15" borderId="14" xfId="0" applyFont="1" applyFill="1" applyBorder="1" applyAlignment="1">
      <alignment horizontal="right" vertical="center"/>
    </xf>
    <xf numFmtId="0" fontId="42" fillId="26" borderId="41" xfId="0" applyFont="1" applyFill="1" applyBorder="1" applyAlignment="1">
      <alignment horizontal="center" vertical="center" wrapText="1"/>
    </xf>
    <xf numFmtId="0" fontId="43" fillId="15" borderId="42" xfId="0" applyFont="1" applyFill="1" applyBorder="1" applyAlignment="1">
      <alignment horizontal="center" vertical="center" wrapText="1"/>
    </xf>
    <xf numFmtId="0" fontId="50" fillId="15" borderId="21" xfId="0" applyFont="1" applyFill="1" applyBorder="1" applyAlignment="1">
      <alignment horizontal="right" vertical="center"/>
    </xf>
    <xf numFmtId="0" fontId="50" fillId="15" borderId="22" xfId="0" applyFont="1" applyFill="1" applyBorder="1" applyAlignment="1">
      <alignment horizontal="right" vertical="center"/>
    </xf>
    <xf numFmtId="49" fontId="52" fillId="29" borderId="43" xfId="605" applyNumberFormat="1" applyFont="1" applyFill="1" applyBorder="1" applyAlignment="1">
      <alignment horizontal="right" vertical="center" wrapText="1"/>
      <protection/>
    </xf>
    <xf numFmtId="49" fontId="52" fillId="29" borderId="24" xfId="605" applyNumberFormat="1" applyFont="1" applyFill="1" applyBorder="1" applyAlignment="1">
      <alignment horizontal="right" vertical="center" wrapText="1"/>
      <protection/>
    </xf>
    <xf numFmtId="0" fontId="60" fillId="15" borderId="21" xfId="605" applyFont="1" applyFill="1" applyBorder="1" applyAlignment="1">
      <alignment horizontal="center" vertical="center"/>
      <protection/>
    </xf>
    <xf numFmtId="0" fontId="60" fillId="15" borderId="27" xfId="605" applyFont="1" applyFill="1" applyBorder="1" applyAlignment="1">
      <alignment horizontal="center" vertical="center"/>
      <protection/>
    </xf>
    <xf numFmtId="2" fontId="60" fillId="15" borderId="44" xfId="605" applyNumberFormat="1" applyFont="1" applyFill="1" applyBorder="1" applyAlignment="1">
      <alignment horizontal="center" vertical="center" wrapText="1"/>
      <protection/>
    </xf>
    <xf numFmtId="2" fontId="60" fillId="15" borderId="45" xfId="605" applyNumberFormat="1" applyFont="1" applyFill="1" applyBorder="1" applyAlignment="1">
      <alignment horizontal="center" vertical="center" wrapText="1"/>
      <protection/>
    </xf>
    <xf numFmtId="0" fontId="57" fillId="26" borderId="42" xfId="600" applyFont="1" applyFill="1" applyBorder="1" applyAlignment="1">
      <alignment horizontal="center" vertical="center" wrapText="1"/>
      <protection/>
    </xf>
    <xf numFmtId="0" fontId="43" fillId="26" borderId="46" xfId="600" applyFont="1" applyFill="1" applyBorder="1" applyAlignment="1">
      <alignment horizontal="center" vertical="center" wrapText="1"/>
      <protection/>
    </xf>
    <xf numFmtId="0" fontId="60" fillId="15" borderId="16" xfId="605" applyNumberFormat="1" applyFont="1" applyFill="1" applyBorder="1" applyAlignment="1">
      <alignment horizontal="center" vertical="center" wrapText="1"/>
      <protection/>
    </xf>
    <xf numFmtId="0" fontId="60" fillId="15" borderId="15" xfId="605" applyNumberFormat="1" applyFont="1" applyFill="1" applyBorder="1" applyAlignment="1">
      <alignment horizontal="center" vertical="center" wrapText="1"/>
      <protection/>
    </xf>
    <xf numFmtId="0" fontId="60" fillId="15" borderId="16" xfId="605" applyFont="1" applyFill="1" applyBorder="1" applyAlignment="1">
      <alignment horizontal="center" vertical="center" wrapText="1"/>
      <protection/>
    </xf>
    <xf numFmtId="0" fontId="60" fillId="15" borderId="15" xfId="605" applyFont="1" applyFill="1" applyBorder="1" applyAlignment="1">
      <alignment horizontal="center" vertical="center" wrapText="1"/>
      <protection/>
    </xf>
    <xf numFmtId="0" fontId="55" fillId="15" borderId="44" xfId="605" applyFont="1" applyFill="1" applyBorder="1" applyAlignment="1">
      <alignment horizontal="center" vertical="center"/>
      <protection/>
    </xf>
    <xf numFmtId="0" fontId="55" fillId="15" borderId="47" xfId="605" applyFont="1" applyFill="1" applyBorder="1" applyAlignment="1">
      <alignment horizontal="center" vertical="center"/>
      <protection/>
    </xf>
    <xf numFmtId="49" fontId="52" fillId="29" borderId="27" xfId="605" applyNumberFormat="1" applyFont="1" applyFill="1" applyBorder="1" applyAlignment="1">
      <alignment horizontal="right" vertical="center" wrapText="1"/>
      <protection/>
    </xf>
    <xf numFmtId="4" fontId="52" fillId="29" borderId="43" xfId="605" applyNumberFormat="1" applyFont="1" applyFill="1" applyBorder="1" applyAlignment="1">
      <alignment horizontal="center" vertical="center" wrapText="1"/>
      <protection/>
    </xf>
    <xf numFmtId="4" fontId="52" fillId="29" borderId="27" xfId="605" applyNumberFormat="1" applyFont="1" applyFill="1" applyBorder="1" applyAlignment="1">
      <alignment horizontal="center" vertical="center" wrapText="1"/>
      <protection/>
    </xf>
    <xf numFmtId="49" fontId="52" fillId="29" borderId="48" xfId="605" applyNumberFormat="1" applyFont="1" applyFill="1" applyBorder="1" applyAlignment="1">
      <alignment horizontal="right" vertical="center" wrapText="1"/>
      <protection/>
    </xf>
    <xf numFmtId="49" fontId="52" fillId="29" borderId="49" xfId="605" applyNumberFormat="1" applyFont="1" applyFill="1" applyBorder="1" applyAlignment="1">
      <alignment horizontal="right" vertical="center" wrapText="1"/>
      <protection/>
    </xf>
    <xf numFmtId="4" fontId="52" fillId="15" borderId="16" xfId="600" applyNumberFormat="1" applyFont="1" applyFill="1" applyBorder="1" applyAlignment="1">
      <alignment horizontal="center" vertical="center" wrapText="1"/>
      <protection/>
    </xf>
    <xf numFmtId="4" fontId="54" fillId="15" borderId="50" xfId="600" applyNumberFormat="1" applyFont="1" applyFill="1" applyBorder="1" applyAlignment="1">
      <alignment horizontal="center" vertical="center" wrapText="1"/>
      <protection/>
    </xf>
    <xf numFmtId="0" fontId="52" fillId="15" borderId="51" xfId="600" applyFont="1" applyFill="1" applyBorder="1" applyAlignment="1">
      <alignment horizontal="right" vertical="center"/>
      <protection/>
    </xf>
    <xf numFmtId="0" fontId="52" fillId="15" borderId="52" xfId="635" applyFont="1" applyFill="1" applyBorder="1" applyAlignment="1">
      <alignment horizontal="right"/>
      <protection/>
    </xf>
    <xf numFmtId="0" fontId="50" fillId="15" borderId="52" xfId="600" applyFont="1" applyFill="1" applyBorder="1" applyAlignment="1">
      <alignment horizontal="right"/>
      <protection/>
    </xf>
    <xf numFmtId="0" fontId="57" fillId="26" borderId="52" xfId="600" applyFont="1" applyFill="1" applyBorder="1" applyAlignment="1">
      <alignment horizontal="center" vertical="center" wrapText="1"/>
      <protection/>
    </xf>
    <xf numFmtId="0" fontId="43" fillId="26" borderId="52" xfId="600" applyFont="1" applyFill="1" applyBorder="1" applyAlignment="1">
      <alignment horizontal="center" vertical="center" wrapText="1"/>
      <protection/>
    </xf>
    <xf numFmtId="0" fontId="52" fillId="15" borderId="53" xfId="600" applyFont="1" applyFill="1" applyBorder="1" applyAlignment="1">
      <alignment horizontal="center" vertical="center"/>
      <protection/>
    </xf>
    <xf numFmtId="0" fontId="52" fillId="15" borderId="54" xfId="600" applyFont="1" applyFill="1" applyBorder="1" applyAlignment="1">
      <alignment horizontal="center" vertical="center" wrapText="1"/>
      <protection/>
    </xf>
    <xf numFmtId="0" fontId="52" fillId="15" borderId="37" xfId="600" applyFont="1" applyFill="1" applyBorder="1" applyAlignment="1">
      <alignment horizontal="center" vertical="center"/>
      <protection/>
    </xf>
    <xf numFmtId="3" fontId="52" fillId="15" borderId="53" xfId="600" applyNumberFormat="1" applyFont="1" applyFill="1" applyBorder="1" applyAlignment="1">
      <alignment horizontal="center" vertical="center"/>
      <protection/>
    </xf>
    <xf numFmtId="4" fontId="52" fillId="15" borderId="50" xfId="600" applyNumberFormat="1" applyFont="1" applyFill="1" applyBorder="1" applyAlignment="1">
      <alignment horizontal="center" vertical="center" wrapText="1"/>
      <protection/>
    </xf>
  </cellXfs>
  <cellStyles count="830">
    <cellStyle name="Normal" xfId="0"/>
    <cellStyle name=" 1" xfId="15"/>
    <cellStyle name="_PERSONAL" xfId="16"/>
    <cellStyle name="_PERSONAL_1" xfId="17"/>
    <cellStyle name="_PERSONAL_1_Roboty drogowe" xfId="18"/>
    <cellStyle name="_PERSONAL_Roboty drogowe" xfId="19"/>
    <cellStyle name="20% — akcent 1" xfId="20"/>
    <cellStyle name="20% - akcent 1 2" xfId="21"/>
    <cellStyle name="20% - akcent 1 2 2" xfId="22"/>
    <cellStyle name="20% - akcent 1 2_Roboty drogowe" xfId="23"/>
    <cellStyle name="20% - akcent 1 3" xfId="24"/>
    <cellStyle name="20% - akcent 1 3 2" xfId="25"/>
    <cellStyle name="20% - akcent 1 3_Roboty drogowe" xfId="26"/>
    <cellStyle name="20% - akcent 1 4" xfId="27"/>
    <cellStyle name="20% - akcent 1 4 2" xfId="28"/>
    <cellStyle name="20% - akcent 1 4_Roboty drogowe" xfId="29"/>
    <cellStyle name="20% - akcent 1 5" xfId="30"/>
    <cellStyle name="20% - akcent 1 5 2" xfId="31"/>
    <cellStyle name="20% - akcent 1 5_Roboty drogowe" xfId="32"/>
    <cellStyle name="20% - akcent 1 6" xfId="33"/>
    <cellStyle name="20% - akcent 1 6 2" xfId="34"/>
    <cellStyle name="20% - akcent 1 6_Roboty drogowe" xfId="35"/>
    <cellStyle name="20% - akcent 1 7" xfId="36"/>
    <cellStyle name="20% - akcent 1 7 2" xfId="37"/>
    <cellStyle name="20% - akcent 1 7_Roboty drogowe" xfId="38"/>
    <cellStyle name="20% - akcent 1 8" xfId="39"/>
    <cellStyle name="20% - akcent 1 8 2" xfId="40"/>
    <cellStyle name="20% - akcent 1 8_Roboty drogowe" xfId="41"/>
    <cellStyle name="20% — akcent 2" xfId="42"/>
    <cellStyle name="20% - akcent 2 2" xfId="43"/>
    <cellStyle name="20% - akcent 2 2 2" xfId="44"/>
    <cellStyle name="20% - akcent 2 2_Roboty drogowe" xfId="45"/>
    <cellStyle name="20% - akcent 2 3" xfId="46"/>
    <cellStyle name="20% - akcent 2 3 2" xfId="47"/>
    <cellStyle name="20% - akcent 2 3_Roboty drogowe" xfId="48"/>
    <cellStyle name="20% - akcent 2 4" xfId="49"/>
    <cellStyle name="20% - akcent 2 4 2" xfId="50"/>
    <cellStyle name="20% - akcent 2 4_Roboty drogowe" xfId="51"/>
    <cellStyle name="20% - akcent 2 5" xfId="52"/>
    <cellStyle name="20% - akcent 2 5 2" xfId="53"/>
    <cellStyle name="20% - akcent 2 5_Roboty drogowe" xfId="54"/>
    <cellStyle name="20% - akcent 2 6" xfId="55"/>
    <cellStyle name="20% - akcent 2 6 2" xfId="56"/>
    <cellStyle name="20% - akcent 2 6_Roboty drogowe" xfId="57"/>
    <cellStyle name="20% - akcent 2 7" xfId="58"/>
    <cellStyle name="20% - akcent 2 7 2" xfId="59"/>
    <cellStyle name="20% - akcent 2 7_Roboty drogowe" xfId="60"/>
    <cellStyle name="20% - akcent 2 8" xfId="61"/>
    <cellStyle name="20% - akcent 2 8 2" xfId="62"/>
    <cellStyle name="20% - akcent 2 8_Roboty drogowe" xfId="63"/>
    <cellStyle name="20% — akcent 3" xfId="64"/>
    <cellStyle name="20% - akcent 3 2" xfId="65"/>
    <cellStyle name="20% - akcent 3 2 2" xfId="66"/>
    <cellStyle name="20% - akcent 3 2_Roboty drogowe" xfId="67"/>
    <cellStyle name="20% - akcent 3 3" xfId="68"/>
    <cellStyle name="20% - akcent 3 3 2" xfId="69"/>
    <cellStyle name="20% - akcent 3 3_Roboty drogowe" xfId="70"/>
    <cellStyle name="20% - akcent 3 4" xfId="71"/>
    <cellStyle name="20% - akcent 3 4 2" xfId="72"/>
    <cellStyle name="20% - akcent 3 4_Roboty drogowe" xfId="73"/>
    <cellStyle name="20% - akcent 3 5" xfId="74"/>
    <cellStyle name="20% - akcent 3 5 2" xfId="75"/>
    <cellStyle name="20% - akcent 3 5_Roboty drogowe" xfId="76"/>
    <cellStyle name="20% - akcent 3 6" xfId="77"/>
    <cellStyle name="20% - akcent 3 6 2" xfId="78"/>
    <cellStyle name="20% - akcent 3 6_Roboty drogowe" xfId="79"/>
    <cellStyle name="20% - akcent 3 7" xfId="80"/>
    <cellStyle name="20% - akcent 3 7 2" xfId="81"/>
    <cellStyle name="20% - akcent 3 7_Roboty drogowe" xfId="82"/>
    <cellStyle name="20% - akcent 3 8" xfId="83"/>
    <cellStyle name="20% - akcent 3 8 2" xfId="84"/>
    <cellStyle name="20% - akcent 3 8_Roboty drogowe" xfId="85"/>
    <cellStyle name="20% — akcent 4" xfId="86"/>
    <cellStyle name="20% - akcent 4 2" xfId="87"/>
    <cellStyle name="20% - akcent 4 2 2" xfId="88"/>
    <cellStyle name="20% - akcent 4 2_Roboty drogowe" xfId="89"/>
    <cellStyle name="20% - akcent 4 3" xfId="90"/>
    <cellStyle name="20% - akcent 4 3 2" xfId="91"/>
    <cellStyle name="20% - akcent 4 3_Roboty drogowe" xfId="92"/>
    <cellStyle name="20% - akcent 4 4" xfId="93"/>
    <cellStyle name="20% - akcent 4 4 2" xfId="94"/>
    <cellStyle name="20% - akcent 4 4_Roboty drogowe" xfId="95"/>
    <cellStyle name="20% - akcent 4 5" xfId="96"/>
    <cellStyle name="20% - akcent 4 5 2" xfId="97"/>
    <cellStyle name="20% - akcent 4 5_Roboty drogowe" xfId="98"/>
    <cellStyle name="20% - akcent 4 6" xfId="99"/>
    <cellStyle name="20% - akcent 4 6 2" xfId="100"/>
    <cellStyle name="20% - akcent 4 6_Roboty drogowe" xfId="101"/>
    <cellStyle name="20% - akcent 4 7" xfId="102"/>
    <cellStyle name="20% - akcent 4 7 2" xfId="103"/>
    <cellStyle name="20% - akcent 4 7_Roboty drogowe" xfId="104"/>
    <cellStyle name="20% - akcent 4 8" xfId="105"/>
    <cellStyle name="20% - akcent 4 8 2" xfId="106"/>
    <cellStyle name="20% - akcent 4 8_Roboty drogowe" xfId="107"/>
    <cellStyle name="20% — akcent 5" xfId="108"/>
    <cellStyle name="20% - akcent 5 2" xfId="109"/>
    <cellStyle name="20% - akcent 5 2 2" xfId="110"/>
    <cellStyle name="20% - akcent 5 2_Roboty drogowe" xfId="111"/>
    <cellStyle name="20% - akcent 5 3" xfId="112"/>
    <cellStyle name="20% - akcent 5 3 2" xfId="113"/>
    <cellStyle name="20% - akcent 5 3_Roboty drogowe" xfId="114"/>
    <cellStyle name="20% - akcent 5 4" xfId="115"/>
    <cellStyle name="20% - akcent 5 4 2" xfId="116"/>
    <cellStyle name="20% - akcent 5 4_Roboty drogowe" xfId="117"/>
    <cellStyle name="20% - akcent 5 5" xfId="118"/>
    <cellStyle name="20% - akcent 5 5 2" xfId="119"/>
    <cellStyle name="20% - akcent 5 5_Roboty drogowe" xfId="120"/>
    <cellStyle name="20% - akcent 5 6" xfId="121"/>
    <cellStyle name="20% - akcent 5 6 2" xfId="122"/>
    <cellStyle name="20% - akcent 5 6_Roboty drogowe" xfId="123"/>
    <cellStyle name="20% - akcent 5 7" xfId="124"/>
    <cellStyle name="20% - akcent 5 7 2" xfId="125"/>
    <cellStyle name="20% - akcent 5 7_Roboty drogowe" xfId="126"/>
    <cellStyle name="20% - akcent 5 8" xfId="127"/>
    <cellStyle name="20% - akcent 5 8 2" xfId="128"/>
    <cellStyle name="20% - akcent 5 8_Roboty drogowe" xfId="129"/>
    <cellStyle name="20% — akcent 6" xfId="130"/>
    <cellStyle name="20% - akcent 6 2" xfId="131"/>
    <cellStyle name="20% - akcent 6 2 2" xfId="132"/>
    <cellStyle name="20% - akcent 6 2_Roboty drogowe" xfId="133"/>
    <cellStyle name="20% - akcent 6 3" xfId="134"/>
    <cellStyle name="20% - akcent 6 3 2" xfId="135"/>
    <cellStyle name="20% - akcent 6 3_Roboty drogowe" xfId="136"/>
    <cellStyle name="20% - akcent 6 4" xfId="137"/>
    <cellStyle name="20% - akcent 6 4 2" xfId="138"/>
    <cellStyle name="20% - akcent 6 4_Roboty drogowe" xfId="139"/>
    <cellStyle name="20% - akcent 6 5" xfId="140"/>
    <cellStyle name="20% - akcent 6 5 2" xfId="141"/>
    <cellStyle name="20% - akcent 6 5_Roboty drogowe" xfId="142"/>
    <cellStyle name="20% - akcent 6 6" xfId="143"/>
    <cellStyle name="20% - akcent 6 6 2" xfId="144"/>
    <cellStyle name="20% - akcent 6 6_Roboty drogowe" xfId="145"/>
    <cellStyle name="20% - akcent 6 7" xfId="146"/>
    <cellStyle name="20% - akcent 6 7 2" xfId="147"/>
    <cellStyle name="20% - akcent 6 7_Roboty drogowe" xfId="148"/>
    <cellStyle name="20% - akcent 6 8" xfId="149"/>
    <cellStyle name="20% - akcent 6 8 2" xfId="150"/>
    <cellStyle name="20% - akcent 6 8_Roboty drogowe" xfId="151"/>
    <cellStyle name="40% — akcent 1" xfId="152"/>
    <cellStyle name="40% - akcent 1 2" xfId="153"/>
    <cellStyle name="40% - akcent 1 2 2" xfId="154"/>
    <cellStyle name="40% - akcent 1 2_Roboty drogowe" xfId="155"/>
    <cellStyle name="40% - akcent 1 3" xfId="156"/>
    <cellStyle name="40% - akcent 1 3 2" xfId="157"/>
    <cellStyle name="40% - akcent 1 3_Roboty drogowe" xfId="158"/>
    <cellStyle name="40% - akcent 1 4" xfId="159"/>
    <cellStyle name="40% - akcent 1 4 2" xfId="160"/>
    <cellStyle name="40% - akcent 1 4_Roboty drogowe" xfId="161"/>
    <cellStyle name="40% - akcent 1 5" xfId="162"/>
    <cellStyle name="40% - akcent 1 5 2" xfId="163"/>
    <cellStyle name="40% - akcent 1 5_Roboty drogowe" xfId="164"/>
    <cellStyle name="40% - akcent 1 6" xfId="165"/>
    <cellStyle name="40% - akcent 1 6 2" xfId="166"/>
    <cellStyle name="40% - akcent 1 6_Roboty drogowe" xfId="167"/>
    <cellStyle name="40% - akcent 1 7" xfId="168"/>
    <cellStyle name="40% - akcent 1 7 2" xfId="169"/>
    <cellStyle name="40% - akcent 1 7_Roboty drogowe" xfId="170"/>
    <cellStyle name="40% - akcent 1 8" xfId="171"/>
    <cellStyle name="40% - akcent 1 8 2" xfId="172"/>
    <cellStyle name="40% - akcent 1 8_Roboty drogowe" xfId="173"/>
    <cellStyle name="40% — akcent 2" xfId="174"/>
    <cellStyle name="40% - akcent 2 2" xfId="175"/>
    <cellStyle name="40% - akcent 2 2 2" xfId="176"/>
    <cellStyle name="40% - akcent 2 2_Roboty drogowe" xfId="177"/>
    <cellStyle name="40% - akcent 2 3" xfId="178"/>
    <cellStyle name="40% - akcent 2 3 2" xfId="179"/>
    <cellStyle name="40% - akcent 2 3_Roboty drogowe" xfId="180"/>
    <cellStyle name="40% - akcent 2 4" xfId="181"/>
    <cellStyle name="40% - akcent 2 4 2" xfId="182"/>
    <cellStyle name="40% - akcent 2 4_Roboty drogowe" xfId="183"/>
    <cellStyle name="40% - akcent 2 5" xfId="184"/>
    <cellStyle name="40% - akcent 2 5 2" xfId="185"/>
    <cellStyle name="40% - akcent 2 5_Roboty drogowe" xfId="186"/>
    <cellStyle name="40% - akcent 2 6" xfId="187"/>
    <cellStyle name="40% - akcent 2 6 2" xfId="188"/>
    <cellStyle name="40% - akcent 2 6_Roboty drogowe" xfId="189"/>
    <cellStyle name="40% - akcent 2 7" xfId="190"/>
    <cellStyle name="40% - akcent 2 7 2" xfId="191"/>
    <cellStyle name="40% - akcent 2 7_Roboty drogowe" xfId="192"/>
    <cellStyle name="40% - akcent 2 8" xfId="193"/>
    <cellStyle name="40% - akcent 2 8 2" xfId="194"/>
    <cellStyle name="40% - akcent 2 8_Roboty drogowe" xfId="195"/>
    <cellStyle name="40% — akcent 3" xfId="196"/>
    <cellStyle name="40% - akcent 3 2" xfId="197"/>
    <cellStyle name="40% - akcent 3 2 2" xfId="198"/>
    <cellStyle name="40% - akcent 3 2_Roboty drogowe" xfId="199"/>
    <cellStyle name="40% - akcent 3 3" xfId="200"/>
    <cellStyle name="40% - akcent 3 3 2" xfId="201"/>
    <cellStyle name="40% - akcent 3 3_Roboty drogowe" xfId="202"/>
    <cellStyle name="40% - akcent 3 4" xfId="203"/>
    <cellStyle name="40% - akcent 3 4 2" xfId="204"/>
    <cellStyle name="40% - akcent 3 4_Roboty drogowe" xfId="205"/>
    <cellStyle name="40% - akcent 3 5" xfId="206"/>
    <cellStyle name="40% - akcent 3 5 2" xfId="207"/>
    <cellStyle name="40% - akcent 3 5_Roboty drogowe" xfId="208"/>
    <cellStyle name="40% - akcent 3 6" xfId="209"/>
    <cellStyle name="40% - akcent 3 6 2" xfId="210"/>
    <cellStyle name="40% - akcent 3 6_Roboty drogowe" xfId="211"/>
    <cellStyle name="40% - akcent 3 7" xfId="212"/>
    <cellStyle name="40% - akcent 3 7 2" xfId="213"/>
    <cellStyle name="40% - akcent 3 7_Roboty drogowe" xfId="214"/>
    <cellStyle name="40% - akcent 3 8" xfId="215"/>
    <cellStyle name="40% - akcent 3 8 2" xfId="216"/>
    <cellStyle name="40% - akcent 3 8_Roboty drogowe" xfId="217"/>
    <cellStyle name="40% — akcent 4" xfId="218"/>
    <cellStyle name="40% - akcent 4 2" xfId="219"/>
    <cellStyle name="40% - akcent 4 2 2" xfId="220"/>
    <cellStyle name="40% - akcent 4 2_Roboty drogowe" xfId="221"/>
    <cellStyle name="40% - akcent 4 3" xfId="222"/>
    <cellStyle name="40% - akcent 4 3 2" xfId="223"/>
    <cellStyle name="40% - akcent 4 3_Roboty drogowe" xfId="224"/>
    <cellStyle name="40% - akcent 4 4" xfId="225"/>
    <cellStyle name="40% - akcent 4 4 2" xfId="226"/>
    <cellStyle name="40% - akcent 4 4_Roboty drogowe" xfId="227"/>
    <cellStyle name="40% - akcent 4 5" xfId="228"/>
    <cellStyle name="40% - akcent 4 5 2" xfId="229"/>
    <cellStyle name="40% - akcent 4 5_Roboty drogowe" xfId="230"/>
    <cellStyle name="40% - akcent 4 6" xfId="231"/>
    <cellStyle name="40% - akcent 4 6 2" xfId="232"/>
    <cellStyle name="40% - akcent 4 6_Roboty drogowe" xfId="233"/>
    <cellStyle name="40% - akcent 4 7" xfId="234"/>
    <cellStyle name="40% - akcent 4 7 2" xfId="235"/>
    <cellStyle name="40% - akcent 4 7_Roboty drogowe" xfId="236"/>
    <cellStyle name="40% - akcent 4 8" xfId="237"/>
    <cellStyle name="40% - akcent 4 8 2" xfId="238"/>
    <cellStyle name="40% - akcent 4 8_Roboty drogowe" xfId="239"/>
    <cellStyle name="40% — akcent 5" xfId="240"/>
    <cellStyle name="40% - akcent 5 2" xfId="241"/>
    <cellStyle name="40% - akcent 5 2 2" xfId="242"/>
    <cellStyle name="40% - akcent 5 2_Roboty drogowe" xfId="243"/>
    <cellStyle name="40% - akcent 5 3" xfId="244"/>
    <cellStyle name="40% - akcent 5 3 2" xfId="245"/>
    <cellStyle name="40% - akcent 5 3_Roboty drogowe" xfId="246"/>
    <cellStyle name="40% - akcent 5 4" xfId="247"/>
    <cellStyle name="40% - akcent 5 4 2" xfId="248"/>
    <cellStyle name="40% - akcent 5 4_Roboty drogowe" xfId="249"/>
    <cellStyle name="40% - akcent 5 5" xfId="250"/>
    <cellStyle name="40% - akcent 5 5 2" xfId="251"/>
    <cellStyle name="40% - akcent 5 5_Roboty drogowe" xfId="252"/>
    <cellStyle name="40% - akcent 5 6" xfId="253"/>
    <cellStyle name="40% - akcent 5 6 2" xfId="254"/>
    <cellStyle name="40% - akcent 5 6_Roboty drogowe" xfId="255"/>
    <cellStyle name="40% - akcent 5 7" xfId="256"/>
    <cellStyle name="40% - akcent 5 7 2" xfId="257"/>
    <cellStyle name="40% - akcent 5 7_Roboty drogowe" xfId="258"/>
    <cellStyle name="40% - akcent 5 8" xfId="259"/>
    <cellStyle name="40% - akcent 5 8 2" xfId="260"/>
    <cellStyle name="40% - akcent 5 8_Roboty drogowe" xfId="261"/>
    <cellStyle name="40% — akcent 6" xfId="262"/>
    <cellStyle name="40% - akcent 6 2" xfId="263"/>
    <cellStyle name="40% - akcent 6 2 2" xfId="264"/>
    <cellStyle name="40% - akcent 6 2_Roboty drogowe" xfId="265"/>
    <cellStyle name="40% - akcent 6 3" xfId="266"/>
    <cellStyle name="40% - akcent 6 3 2" xfId="267"/>
    <cellStyle name="40% - akcent 6 3_Roboty drogowe" xfId="268"/>
    <cellStyle name="40% - akcent 6 4" xfId="269"/>
    <cellStyle name="40% - akcent 6 4 2" xfId="270"/>
    <cellStyle name="40% - akcent 6 4_Roboty drogowe" xfId="271"/>
    <cellStyle name="40% - akcent 6 5" xfId="272"/>
    <cellStyle name="40% - akcent 6 5 2" xfId="273"/>
    <cellStyle name="40% - akcent 6 5_Roboty drogowe" xfId="274"/>
    <cellStyle name="40% - akcent 6 6" xfId="275"/>
    <cellStyle name="40% - akcent 6 6 2" xfId="276"/>
    <cellStyle name="40% - akcent 6 6_Roboty drogowe" xfId="277"/>
    <cellStyle name="40% - akcent 6 7" xfId="278"/>
    <cellStyle name="40% - akcent 6 7 2" xfId="279"/>
    <cellStyle name="40% - akcent 6 7_Roboty drogowe" xfId="280"/>
    <cellStyle name="40% - akcent 6 8" xfId="281"/>
    <cellStyle name="40% - akcent 6 8 2" xfId="282"/>
    <cellStyle name="40% - akcent 6 8_Roboty drogowe" xfId="283"/>
    <cellStyle name="60% — akcent 1" xfId="284"/>
    <cellStyle name="60% - akcent 1 2" xfId="285"/>
    <cellStyle name="60% - akcent 1 3" xfId="286"/>
    <cellStyle name="60% - akcent 1 4" xfId="287"/>
    <cellStyle name="60% - akcent 1 5" xfId="288"/>
    <cellStyle name="60% - akcent 1 6" xfId="289"/>
    <cellStyle name="60% - akcent 1 7" xfId="290"/>
    <cellStyle name="60% - akcent 1 8" xfId="291"/>
    <cellStyle name="60% — akcent 2" xfId="292"/>
    <cellStyle name="60% - akcent 2 2" xfId="293"/>
    <cellStyle name="60% - akcent 2 3" xfId="294"/>
    <cellStyle name="60% - akcent 2 4" xfId="295"/>
    <cellStyle name="60% - akcent 2 5" xfId="296"/>
    <cellStyle name="60% - akcent 2 6" xfId="297"/>
    <cellStyle name="60% - akcent 2 7" xfId="298"/>
    <cellStyle name="60% - akcent 2 8" xfId="299"/>
    <cellStyle name="60% — akcent 3" xfId="300"/>
    <cellStyle name="60% - akcent 3 2" xfId="301"/>
    <cellStyle name="60% - akcent 3 3" xfId="302"/>
    <cellStyle name="60% - akcent 3 4" xfId="303"/>
    <cellStyle name="60% - akcent 3 5" xfId="304"/>
    <cellStyle name="60% - akcent 3 6" xfId="305"/>
    <cellStyle name="60% - akcent 3 7" xfId="306"/>
    <cellStyle name="60% - akcent 3 8" xfId="307"/>
    <cellStyle name="60% — akcent 4" xfId="308"/>
    <cellStyle name="60% - akcent 4 2" xfId="309"/>
    <cellStyle name="60% - akcent 4 3" xfId="310"/>
    <cellStyle name="60% - akcent 4 4" xfId="311"/>
    <cellStyle name="60% - akcent 4 5" xfId="312"/>
    <cellStyle name="60% - akcent 4 6" xfId="313"/>
    <cellStyle name="60% - akcent 4 7" xfId="314"/>
    <cellStyle name="60% - akcent 4 8" xfId="315"/>
    <cellStyle name="60% — akcent 5" xfId="316"/>
    <cellStyle name="60% - akcent 5 2" xfId="317"/>
    <cellStyle name="60% - akcent 5 3" xfId="318"/>
    <cellStyle name="60% - akcent 5 4" xfId="319"/>
    <cellStyle name="60% - akcent 5 5" xfId="320"/>
    <cellStyle name="60% - akcent 5 6" xfId="321"/>
    <cellStyle name="60% - akcent 5 7" xfId="322"/>
    <cellStyle name="60% - akcent 5 8" xfId="323"/>
    <cellStyle name="60% — akcent 6" xfId="324"/>
    <cellStyle name="60% - akcent 6 2" xfId="325"/>
    <cellStyle name="60% - akcent 6 3" xfId="326"/>
    <cellStyle name="60% - akcent 6 4" xfId="327"/>
    <cellStyle name="60% - akcent 6 5" xfId="328"/>
    <cellStyle name="60% - akcent 6 6" xfId="329"/>
    <cellStyle name="60% - akcent 6 7" xfId="330"/>
    <cellStyle name="60% - akcent 6 8" xfId="331"/>
    <cellStyle name="Akcent 1" xfId="332"/>
    <cellStyle name="Akcent 1 2" xfId="333"/>
    <cellStyle name="Akcent 1 3" xfId="334"/>
    <cellStyle name="Akcent 1 4" xfId="335"/>
    <cellStyle name="Akcent 1 5" xfId="336"/>
    <cellStyle name="Akcent 1 6" xfId="337"/>
    <cellStyle name="Akcent 1 7" xfId="338"/>
    <cellStyle name="Akcent 1 8" xfId="339"/>
    <cellStyle name="Akcent 2" xfId="340"/>
    <cellStyle name="Akcent 2 2" xfId="341"/>
    <cellStyle name="Akcent 2 3" xfId="342"/>
    <cellStyle name="Akcent 2 4" xfId="343"/>
    <cellStyle name="Akcent 2 5" xfId="344"/>
    <cellStyle name="Akcent 2 6" xfId="345"/>
    <cellStyle name="Akcent 2 7" xfId="346"/>
    <cellStyle name="Akcent 2 8" xfId="347"/>
    <cellStyle name="Akcent 3" xfId="348"/>
    <cellStyle name="Akcent 3 2" xfId="349"/>
    <cellStyle name="Akcent 3 3" xfId="350"/>
    <cellStyle name="Akcent 3 4" xfId="351"/>
    <cellStyle name="Akcent 3 5" xfId="352"/>
    <cellStyle name="Akcent 3 6" xfId="353"/>
    <cellStyle name="Akcent 3 7" xfId="354"/>
    <cellStyle name="Akcent 3 8" xfId="355"/>
    <cellStyle name="Akcent 4" xfId="356"/>
    <cellStyle name="Akcent 4 2" xfId="357"/>
    <cellStyle name="Akcent 4 3" xfId="358"/>
    <cellStyle name="Akcent 4 4" xfId="359"/>
    <cellStyle name="Akcent 4 5" xfId="360"/>
    <cellStyle name="Akcent 4 6" xfId="361"/>
    <cellStyle name="Akcent 4 7" xfId="362"/>
    <cellStyle name="Akcent 4 8" xfId="363"/>
    <cellStyle name="Akcent 5" xfId="364"/>
    <cellStyle name="Akcent 5 2" xfId="365"/>
    <cellStyle name="Akcent 5 3" xfId="366"/>
    <cellStyle name="Akcent 5 4" xfId="367"/>
    <cellStyle name="Akcent 5 5" xfId="368"/>
    <cellStyle name="Akcent 5 6" xfId="369"/>
    <cellStyle name="Akcent 5 7" xfId="370"/>
    <cellStyle name="Akcent 5 8" xfId="371"/>
    <cellStyle name="Akcent 6" xfId="372"/>
    <cellStyle name="Akcent 6 2" xfId="373"/>
    <cellStyle name="Akcent 6 3" xfId="374"/>
    <cellStyle name="Akcent 6 4" xfId="375"/>
    <cellStyle name="Akcent 6 5" xfId="376"/>
    <cellStyle name="Akcent 6 6" xfId="377"/>
    <cellStyle name="Akcent 6 7" xfId="378"/>
    <cellStyle name="Akcent 6 8" xfId="379"/>
    <cellStyle name="Comma [0]_A" xfId="380"/>
    <cellStyle name="Comma_A" xfId="381"/>
    <cellStyle name="Currency [0]_A" xfId="382"/>
    <cellStyle name="Currency_A" xfId="383"/>
    <cellStyle name="Dane wejściowe" xfId="384"/>
    <cellStyle name="Dane wejściowe 2" xfId="385"/>
    <cellStyle name="Dane wejściowe 2 2" xfId="386"/>
    <cellStyle name="Dane wejściowe 2 3" xfId="387"/>
    <cellStyle name="Dane wejściowe 2 4" xfId="388"/>
    <cellStyle name="Dane wejściowe 2_Kosztorys ofertowy-inwestorski -DTS_T23_28.09.2011" xfId="389"/>
    <cellStyle name="Dane wejściowe 3" xfId="390"/>
    <cellStyle name="Dane wejściowe 3 2" xfId="391"/>
    <cellStyle name="Dane wejściowe 3 3" xfId="392"/>
    <cellStyle name="Dane wejściowe 3 4" xfId="393"/>
    <cellStyle name="Dane wejściowe 3_Kosztorys ofertowy-inwestorski -DTS_T23_28.09.2011" xfId="394"/>
    <cellStyle name="Dane wejściowe 4" xfId="395"/>
    <cellStyle name="Dane wejściowe 4 2" xfId="396"/>
    <cellStyle name="Dane wejściowe 4 3" xfId="397"/>
    <cellStyle name="Dane wejściowe 4 4" xfId="398"/>
    <cellStyle name="Dane wejściowe 4_Kosztorys ofertowy-inwestorski -DTS_T23_28.09.2011" xfId="399"/>
    <cellStyle name="Dane wejściowe 5" xfId="400"/>
    <cellStyle name="Dane wejściowe 5 2" xfId="401"/>
    <cellStyle name="Dane wejściowe 5 3" xfId="402"/>
    <cellStyle name="Dane wejściowe 5 4" xfId="403"/>
    <cellStyle name="Dane wejściowe 5_Kosztorys ofertowy-inwestorski -DTS_T23_28.09.2011" xfId="404"/>
    <cellStyle name="Dane wejściowe 6" xfId="405"/>
    <cellStyle name="Dane wejściowe 6 2" xfId="406"/>
    <cellStyle name="Dane wejściowe 6 3" xfId="407"/>
    <cellStyle name="Dane wejściowe 6 4" xfId="408"/>
    <cellStyle name="Dane wejściowe 6_Kosztorys ofertowy-inwestorski -DTS_T23_28.09.2011" xfId="409"/>
    <cellStyle name="Dane wejściowe 7" xfId="410"/>
    <cellStyle name="Dane wejściowe 7 2" xfId="411"/>
    <cellStyle name="Dane wejściowe 7 3" xfId="412"/>
    <cellStyle name="Dane wejściowe 7 4" xfId="413"/>
    <cellStyle name="Dane wejściowe 7_Kosztorys ofertowy-inwestorski -DTS_T23_28.09.2011" xfId="414"/>
    <cellStyle name="Dane wejściowe 8" xfId="415"/>
    <cellStyle name="Dane wejściowe 8 2" xfId="416"/>
    <cellStyle name="Dane wejściowe 8 3" xfId="417"/>
    <cellStyle name="Dane wejściowe 8 4" xfId="418"/>
    <cellStyle name="Dane wejściowe 8_Kosztorys ofertowy-inwestorski -DTS_T23_28.09.2011" xfId="419"/>
    <cellStyle name="Dane wyjściowe" xfId="420"/>
    <cellStyle name="Dane wyjściowe 2" xfId="421"/>
    <cellStyle name="Dane wyjściowe 2 2" xfId="422"/>
    <cellStyle name="Dane wyjściowe 2 3" xfId="423"/>
    <cellStyle name="Dane wyjściowe 2 4" xfId="424"/>
    <cellStyle name="Dane wyjściowe 2_Kosztorys ofertowy-inwestorski -DTS_T23_28.09.2011" xfId="425"/>
    <cellStyle name="Dane wyjściowe 3" xfId="426"/>
    <cellStyle name="Dane wyjściowe 3 2" xfId="427"/>
    <cellStyle name="Dane wyjściowe 3 3" xfId="428"/>
    <cellStyle name="Dane wyjściowe 3 4" xfId="429"/>
    <cellStyle name="Dane wyjściowe 3_Kosztorys ofertowy-inwestorski -DTS_T23_28.09.2011" xfId="430"/>
    <cellStyle name="Dane wyjściowe 4" xfId="431"/>
    <cellStyle name="Dane wyjściowe 4 2" xfId="432"/>
    <cellStyle name="Dane wyjściowe 4 3" xfId="433"/>
    <cellStyle name="Dane wyjściowe 4 4" xfId="434"/>
    <cellStyle name="Dane wyjściowe 4_Kosztorys ofertowy-inwestorski -DTS_T23_28.09.2011" xfId="435"/>
    <cellStyle name="Dane wyjściowe 5" xfId="436"/>
    <cellStyle name="Dane wyjściowe 5 2" xfId="437"/>
    <cellStyle name="Dane wyjściowe 5 3" xfId="438"/>
    <cellStyle name="Dane wyjściowe 5 4" xfId="439"/>
    <cellStyle name="Dane wyjściowe 5_Kosztorys ofertowy-inwestorski -DTS_T23_28.09.2011" xfId="440"/>
    <cellStyle name="Dane wyjściowe 6" xfId="441"/>
    <cellStyle name="Dane wyjściowe 6 2" xfId="442"/>
    <cellStyle name="Dane wyjściowe 6 3" xfId="443"/>
    <cellStyle name="Dane wyjściowe 6 4" xfId="444"/>
    <cellStyle name="Dane wyjściowe 6_Kosztorys ofertowy-inwestorski -DTS_T23_28.09.2011" xfId="445"/>
    <cellStyle name="Dane wyjściowe 7" xfId="446"/>
    <cellStyle name="Dane wyjściowe 7 2" xfId="447"/>
    <cellStyle name="Dane wyjściowe 7 3" xfId="448"/>
    <cellStyle name="Dane wyjściowe 7 4" xfId="449"/>
    <cellStyle name="Dane wyjściowe 7_Kosztorys ofertowy-inwestorski -DTS_T23_28.09.2011" xfId="450"/>
    <cellStyle name="Dane wyjściowe 8" xfId="451"/>
    <cellStyle name="Dane wyjściowe 8 2" xfId="452"/>
    <cellStyle name="Dane wyjściowe 8 3" xfId="453"/>
    <cellStyle name="Dane wyjściowe 8 4" xfId="454"/>
    <cellStyle name="Dane wyjściowe 8_Kosztorys ofertowy-inwestorski -DTS_T23_28.09.2011" xfId="455"/>
    <cellStyle name="Dobre 2" xfId="456"/>
    <cellStyle name="Dobre 3" xfId="457"/>
    <cellStyle name="Dobre 4" xfId="458"/>
    <cellStyle name="Dobre 5" xfId="459"/>
    <cellStyle name="Dobre 6" xfId="460"/>
    <cellStyle name="Dobre 7" xfId="461"/>
    <cellStyle name="Dobre 8" xfId="462"/>
    <cellStyle name="Dobry" xfId="463"/>
    <cellStyle name="Comma" xfId="464"/>
    <cellStyle name="Comma [0]" xfId="465"/>
    <cellStyle name="Grey" xfId="466"/>
    <cellStyle name="Hyperlink" xfId="467"/>
    <cellStyle name="Input [yellow]" xfId="468"/>
    <cellStyle name="Input [yellow] 2" xfId="469"/>
    <cellStyle name="Input [yellow]_Roboty drogowe" xfId="470"/>
    <cellStyle name="Komórka połączona" xfId="471"/>
    <cellStyle name="Komórka połączona 2" xfId="472"/>
    <cellStyle name="Komórka połączona 3" xfId="473"/>
    <cellStyle name="Komórka połączona 4" xfId="474"/>
    <cellStyle name="Komórka połączona 5" xfId="475"/>
    <cellStyle name="Komórka połączona 6" xfId="476"/>
    <cellStyle name="Komórka połączona 7" xfId="477"/>
    <cellStyle name="Komórka połączona 8" xfId="478"/>
    <cellStyle name="Komórka zaznaczona" xfId="479"/>
    <cellStyle name="Komórka zaznaczona 2" xfId="480"/>
    <cellStyle name="Komórka zaznaczona 3" xfId="481"/>
    <cellStyle name="Komórka zaznaczona 4" xfId="482"/>
    <cellStyle name="Komórka zaznaczona 5" xfId="483"/>
    <cellStyle name="Komórka zaznaczona 6" xfId="484"/>
    <cellStyle name="Komórka zaznaczona 7" xfId="485"/>
    <cellStyle name="Komórka zaznaczona 8" xfId="486"/>
    <cellStyle name="Nagłówek 1" xfId="487"/>
    <cellStyle name="Nagłówek 1 2" xfId="488"/>
    <cellStyle name="Nagłówek 1 3" xfId="489"/>
    <cellStyle name="Nagłówek 1 4" xfId="490"/>
    <cellStyle name="Nagłówek 1 5" xfId="491"/>
    <cellStyle name="Nagłówek 1 6" xfId="492"/>
    <cellStyle name="Nagłówek 1 7" xfId="493"/>
    <cellStyle name="Nagłówek 1 8" xfId="494"/>
    <cellStyle name="Nagłówek 2" xfId="495"/>
    <cellStyle name="Nagłówek 2 2" xfId="496"/>
    <cellStyle name="Nagłówek 2 3" xfId="497"/>
    <cellStyle name="Nagłówek 2 4" xfId="498"/>
    <cellStyle name="Nagłówek 2 5" xfId="499"/>
    <cellStyle name="Nagłówek 2 6" xfId="500"/>
    <cellStyle name="Nagłówek 2 7" xfId="501"/>
    <cellStyle name="Nagłówek 2 8" xfId="502"/>
    <cellStyle name="Nagłówek 3" xfId="503"/>
    <cellStyle name="Nagłówek 3 2" xfId="504"/>
    <cellStyle name="Nagłówek 3 3" xfId="505"/>
    <cellStyle name="Nagłówek 3 4" xfId="506"/>
    <cellStyle name="Nagłówek 3 5" xfId="507"/>
    <cellStyle name="Nagłówek 3 6" xfId="508"/>
    <cellStyle name="Nagłówek 3 7" xfId="509"/>
    <cellStyle name="Nagłówek 3 8" xfId="510"/>
    <cellStyle name="Nagłówek 4" xfId="511"/>
    <cellStyle name="Nagłówek 4 2" xfId="512"/>
    <cellStyle name="Nagłówek 4 3" xfId="513"/>
    <cellStyle name="Nagłówek 4 4" xfId="514"/>
    <cellStyle name="Nagłówek 4 5" xfId="515"/>
    <cellStyle name="Nagłówek 4 6" xfId="516"/>
    <cellStyle name="Nagłówek 4 7" xfId="517"/>
    <cellStyle name="Nagłówek 4 8" xfId="518"/>
    <cellStyle name="Neutralne 2" xfId="519"/>
    <cellStyle name="Neutralne 3" xfId="520"/>
    <cellStyle name="Neutralne 4" xfId="521"/>
    <cellStyle name="Neutralne 5" xfId="522"/>
    <cellStyle name="Neutralne 6" xfId="523"/>
    <cellStyle name="Neutralne 7" xfId="524"/>
    <cellStyle name="Neutralne 8" xfId="525"/>
    <cellStyle name="Neutralny" xfId="526"/>
    <cellStyle name="None" xfId="527"/>
    <cellStyle name="Normal - Style1" xfId="528"/>
    <cellStyle name="Normal_A" xfId="529"/>
    <cellStyle name="normální_laroux" xfId="530"/>
    <cellStyle name="Normalny 10" xfId="531"/>
    <cellStyle name="Normalny 10 2" xfId="532"/>
    <cellStyle name="Normalny 12 2" xfId="533"/>
    <cellStyle name="Normalny 12 2 2" xfId="534"/>
    <cellStyle name="Normalny 12 2 3" xfId="535"/>
    <cellStyle name="Normalny 12 2 4" xfId="536"/>
    <cellStyle name="Normalny 12 2_Roboty drogowe" xfId="537"/>
    <cellStyle name="Normalny 12 3" xfId="538"/>
    <cellStyle name="Normalny 14 2" xfId="539"/>
    <cellStyle name="Normalny 16 2" xfId="540"/>
    <cellStyle name="Normalny 17 2" xfId="541"/>
    <cellStyle name="Normalny 18" xfId="542"/>
    <cellStyle name="Normalny 18 2" xfId="543"/>
    <cellStyle name="Normalny 2" xfId="544"/>
    <cellStyle name="Normalny 2 10" xfId="545"/>
    <cellStyle name="Normalny 2 10 2" xfId="546"/>
    <cellStyle name="Normalny 2 10_Kosztorys inwestorski  poprawiony 24.07.2011r" xfId="547"/>
    <cellStyle name="Normalny 2 11" xfId="548"/>
    <cellStyle name="Normalny 2 11 2" xfId="549"/>
    <cellStyle name="Normalny 2 11_Kosztorys inwestorski  poprawiony 24.07.2011r" xfId="550"/>
    <cellStyle name="Normalny 2 12" xfId="551"/>
    <cellStyle name="Normalny 2 12 2" xfId="552"/>
    <cellStyle name="Normalny 2 12_Kosztorys inwestorski  poprawiony 24.07.2011r" xfId="553"/>
    <cellStyle name="Normalny 2 13" xfId="554"/>
    <cellStyle name="Normalny 2 13 2" xfId="555"/>
    <cellStyle name="Normalny 2 13_Kosztorys inwestorski  poprawiony 24.07.2011r" xfId="556"/>
    <cellStyle name="Normalny 2 14" xfId="557"/>
    <cellStyle name="Normalny 2 14 2" xfId="558"/>
    <cellStyle name="Normalny 2 14_Kosztorys inwestorski  poprawiony 24.07.2011r" xfId="559"/>
    <cellStyle name="Normalny 2 15" xfId="560"/>
    <cellStyle name="Normalny 2 15 2" xfId="561"/>
    <cellStyle name="Normalny 2 15 3" xfId="562"/>
    <cellStyle name="Normalny 2 15 4" xfId="563"/>
    <cellStyle name="Normalny 2 15 5" xfId="564"/>
    <cellStyle name="Normalny 2 15 6" xfId="565"/>
    <cellStyle name="Normalny 2 15 7" xfId="566"/>
    <cellStyle name="Normalny 2 15 8" xfId="567"/>
    <cellStyle name="Normalny 2 16" xfId="568"/>
    <cellStyle name="Normalny 2 17" xfId="569"/>
    <cellStyle name="Normalny 2 2" xfId="570"/>
    <cellStyle name="Normalny 2 2 2" xfId="571"/>
    <cellStyle name="Normalny 2 2_Kosztorys inwestorski  poprawiony 24.07.2011r" xfId="572"/>
    <cellStyle name="Normalny 2 3" xfId="573"/>
    <cellStyle name="Normalny 2 3 2" xfId="574"/>
    <cellStyle name="Normalny 2 3_Kosztorys inwestorski  poprawiony 24.07.2011r" xfId="575"/>
    <cellStyle name="Normalny 2 4" xfId="576"/>
    <cellStyle name="Normalny 2 4 2" xfId="577"/>
    <cellStyle name="Normalny 2 4_Kosztorys inwestorski  poprawiony 24.07.2011r" xfId="578"/>
    <cellStyle name="Normalny 2 5" xfId="579"/>
    <cellStyle name="Normalny 2 5 2" xfId="580"/>
    <cellStyle name="Normalny 2 5_Kosztorys inwestorski  poprawiony 24.07.2011r" xfId="581"/>
    <cellStyle name="Normalny 2 6" xfId="582"/>
    <cellStyle name="Normalny 2 6 2" xfId="583"/>
    <cellStyle name="Normalny 2 6_Kosztorys inwestorski  poprawiony 24.07.2011r" xfId="584"/>
    <cellStyle name="Normalny 2 7" xfId="585"/>
    <cellStyle name="Normalny 2 7 2" xfId="586"/>
    <cellStyle name="Normalny 2 7_Kosztorys inwestorski  poprawiony 24.07.2011r" xfId="587"/>
    <cellStyle name="Normalny 2 8" xfId="588"/>
    <cellStyle name="Normalny 2 8 2" xfId="589"/>
    <cellStyle name="Normalny 2 8_Kosztorys inwestorski  poprawiony 24.07.2011r" xfId="590"/>
    <cellStyle name="Normalny 2 9" xfId="591"/>
    <cellStyle name="Normalny 2 9 2" xfId="592"/>
    <cellStyle name="Normalny 2 9_Kosztorys inwestorski  poprawiony 24.07.2011r" xfId="593"/>
    <cellStyle name="Normalny 2_Kosztorys inwestorski  poprawiony 24.07.2011r" xfId="594"/>
    <cellStyle name="Normalny 20 2" xfId="595"/>
    <cellStyle name="Normalny 21 2" xfId="596"/>
    <cellStyle name="Normalny 22 2" xfId="597"/>
    <cellStyle name="Normalny 24 2" xfId="598"/>
    <cellStyle name="Normalny 26 2" xfId="599"/>
    <cellStyle name="Normalny 3" xfId="600"/>
    <cellStyle name="Normalny 3 2" xfId="601"/>
    <cellStyle name="Normalny 3 3" xfId="602"/>
    <cellStyle name="Normalny 3 4" xfId="603"/>
    <cellStyle name="Normalny 3 5" xfId="604"/>
    <cellStyle name="Normalny 3 6" xfId="605"/>
    <cellStyle name="Normalny 3_Roboty drogowe" xfId="606"/>
    <cellStyle name="Normalny 4" xfId="607"/>
    <cellStyle name="Normalny 4 2" xfId="608"/>
    <cellStyle name="Normalny 4_Roboty drogowe" xfId="609"/>
    <cellStyle name="Normalny 5" xfId="610"/>
    <cellStyle name="Normalny 5 2" xfId="611"/>
    <cellStyle name="Normalny 5 3" xfId="612"/>
    <cellStyle name="Normalny 5 4" xfId="613"/>
    <cellStyle name="Normalny 5_Roboty drogowe" xfId="614"/>
    <cellStyle name="Normalny 6" xfId="615"/>
    <cellStyle name="Normalny 6 2" xfId="616"/>
    <cellStyle name="Normalny 6 3" xfId="617"/>
    <cellStyle name="Normalny 6 4" xfId="618"/>
    <cellStyle name="Normalny 6 5" xfId="619"/>
    <cellStyle name="Normalny 6 6" xfId="620"/>
    <cellStyle name="Normalny 6_Roboty drogowe" xfId="621"/>
    <cellStyle name="Normalny 7" xfId="622"/>
    <cellStyle name="Normalny 7 2" xfId="623"/>
    <cellStyle name="Normalny 8" xfId="624"/>
    <cellStyle name="Normalny 8 2" xfId="625"/>
    <cellStyle name="Normalny 8 3" xfId="626"/>
    <cellStyle name="Normalny 8 4" xfId="627"/>
    <cellStyle name="Normalny 8 5" xfId="628"/>
    <cellStyle name="Normalny 8 6" xfId="629"/>
    <cellStyle name="Normalny 8 7" xfId="630"/>
    <cellStyle name="Normalny 8 8" xfId="631"/>
    <cellStyle name="Normalny 9" xfId="632"/>
    <cellStyle name="Normalny 9 2" xfId="633"/>
    <cellStyle name="Normalny 9_Roboty drogowe" xfId="634"/>
    <cellStyle name="Normalny_kanalizacja deszczowa" xfId="635"/>
    <cellStyle name="Obliczenia" xfId="636"/>
    <cellStyle name="Obliczenia 2" xfId="637"/>
    <cellStyle name="Obliczenia 2 2" xfId="638"/>
    <cellStyle name="Obliczenia 2 3" xfId="639"/>
    <cellStyle name="Obliczenia 2 4" xfId="640"/>
    <cellStyle name="Obliczenia 2_Kosztorys ofertowy-inwestorski -DTS_T23_28.09.2011" xfId="641"/>
    <cellStyle name="Obliczenia 3" xfId="642"/>
    <cellStyle name="Obliczenia 3 2" xfId="643"/>
    <cellStyle name="Obliczenia 3 3" xfId="644"/>
    <cellStyle name="Obliczenia 3 4" xfId="645"/>
    <cellStyle name="Obliczenia 3_Kosztorys ofertowy-inwestorski -DTS_T23_28.09.2011" xfId="646"/>
    <cellStyle name="Obliczenia 4" xfId="647"/>
    <cellStyle name="Obliczenia 4 2" xfId="648"/>
    <cellStyle name="Obliczenia 4 3" xfId="649"/>
    <cellStyle name="Obliczenia 4 4" xfId="650"/>
    <cellStyle name="Obliczenia 4_Kosztorys ofertowy-inwestorski -DTS_T23_28.09.2011" xfId="651"/>
    <cellStyle name="Obliczenia 5" xfId="652"/>
    <cellStyle name="Obliczenia 5 2" xfId="653"/>
    <cellStyle name="Obliczenia 5 3" xfId="654"/>
    <cellStyle name="Obliczenia 5 4" xfId="655"/>
    <cellStyle name="Obliczenia 5_Kosztorys ofertowy-inwestorski -DTS_T23_28.09.2011" xfId="656"/>
    <cellStyle name="Obliczenia 6" xfId="657"/>
    <cellStyle name="Obliczenia 6 2" xfId="658"/>
    <cellStyle name="Obliczenia 6 3" xfId="659"/>
    <cellStyle name="Obliczenia 6 4" xfId="660"/>
    <cellStyle name="Obliczenia 6_Kosztorys ofertowy-inwestorski -DTS_T23_28.09.2011" xfId="661"/>
    <cellStyle name="Obliczenia 7" xfId="662"/>
    <cellStyle name="Obliczenia 7 2" xfId="663"/>
    <cellStyle name="Obliczenia 7 3" xfId="664"/>
    <cellStyle name="Obliczenia 7 4" xfId="665"/>
    <cellStyle name="Obliczenia 7_Kosztorys ofertowy-inwestorski -DTS_T23_28.09.2011" xfId="666"/>
    <cellStyle name="Obliczenia 8" xfId="667"/>
    <cellStyle name="Obliczenia 8 2" xfId="668"/>
    <cellStyle name="Obliczenia 8 3" xfId="669"/>
    <cellStyle name="Obliczenia 8 4" xfId="670"/>
    <cellStyle name="Obliczenia 8_Kosztorys ofertowy-inwestorski -DTS_T23_28.09.2011" xfId="671"/>
    <cellStyle name="Followed Hyperlink" xfId="672"/>
    <cellStyle name="Opis" xfId="673"/>
    <cellStyle name="Percent [2]" xfId="674"/>
    <cellStyle name="Percent [2] 10" xfId="675"/>
    <cellStyle name="Percent [2] 11" xfId="676"/>
    <cellStyle name="Percent [2] 12" xfId="677"/>
    <cellStyle name="Percent [2] 13" xfId="678"/>
    <cellStyle name="Percent [2] 14" xfId="679"/>
    <cellStyle name="Percent [2] 15" xfId="680"/>
    <cellStyle name="Percent [2] 16" xfId="681"/>
    <cellStyle name="Percent [2] 17" xfId="682"/>
    <cellStyle name="Percent [2] 18" xfId="683"/>
    <cellStyle name="Percent [2] 19" xfId="684"/>
    <cellStyle name="Percent [2] 2" xfId="685"/>
    <cellStyle name="Percent [2] 2 2" xfId="686"/>
    <cellStyle name="Percent [2] 2 3" xfId="687"/>
    <cellStyle name="Percent [2] 2 4" xfId="688"/>
    <cellStyle name="Percent [2] 2 5" xfId="689"/>
    <cellStyle name="Percent [2] 2 6" xfId="690"/>
    <cellStyle name="Percent [2] 2 7" xfId="691"/>
    <cellStyle name="Percent [2] 2 8" xfId="692"/>
    <cellStyle name="Percent [2] 2_Roboty drogowe" xfId="693"/>
    <cellStyle name="Percent [2] 20" xfId="694"/>
    <cellStyle name="Percent [2] 21" xfId="695"/>
    <cellStyle name="Percent [2] 22" xfId="696"/>
    <cellStyle name="Percent [2] 23" xfId="697"/>
    <cellStyle name="Percent [2] 24" xfId="698"/>
    <cellStyle name="Percent [2] 25" xfId="699"/>
    <cellStyle name="Percent [2] 26" xfId="700"/>
    <cellStyle name="Percent [2] 27" xfId="701"/>
    <cellStyle name="Percent [2] 28" xfId="702"/>
    <cellStyle name="Percent [2] 29" xfId="703"/>
    <cellStyle name="Percent [2] 3" xfId="704"/>
    <cellStyle name="Percent [2] 30" xfId="705"/>
    <cellStyle name="Percent [2] 31" xfId="706"/>
    <cellStyle name="Percent [2] 32" xfId="707"/>
    <cellStyle name="Percent [2] 33" xfId="708"/>
    <cellStyle name="Percent [2] 34" xfId="709"/>
    <cellStyle name="Percent [2] 35" xfId="710"/>
    <cellStyle name="Percent [2] 36" xfId="711"/>
    <cellStyle name="Percent [2] 37" xfId="712"/>
    <cellStyle name="Percent [2] 38" xfId="713"/>
    <cellStyle name="Percent [2] 39" xfId="714"/>
    <cellStyle name="Percent [2] 4" xfId="715"/>
    <cellStyle name="Percent [2] 5" xfId="716"/>
    <cellStyle name="Percent [2] 6" xfId="717"/>
    <cellStyle name="Percent [2] 7" xfId="718"/>
    <cellStyle name="Percent [2] 8" xfId="719"/>
    <cellStyle name="Percent [2] 9" xfId="720"/>
    <cellStyle name="Percent [2]_Roboty drogowe" xfId="721"/>
    <cellStyle name="Percent" xfId="722"/>
    <cellStyle name="Styl 1" xfId="723"/>
    <cellStyle name="Suma" xfId="724"/>
    <cellStyle name="Suma 2" xfId="725"/>
    <cellStyle name="Suma 2 2" xfId="726"/>
    <cellStyle name="Suma 2 3" xfId="727"/>
    <cellStyle name="Suma 2 4" xfId="728"/>
    <cellStyle name="Suma 2 5" xfId="729"/>
    <cellStyle name="Suma 2_Kosztorys ofertowy-inwestorski -DTS_T23_28.09.2011" xfId="730"/>
    <cellStyle name="Suma 3" xfId="731"/>
    <cellStyle name="Suma 3 2" xfId="732"/>
    <cellStyle name="Suma 3 3" xfId="733"/>
    <cellStyle name="Suma 3 4" xfId="734"/>
    <cellStyle name="Suma 3 5" xfId="735"/>
    <cellStyle name="Suma 3_Kosztorys ofertowy-inwestorski -DTS_T23_28.09.2011" xfId="736"/>
    <cellStyle name="Suma 4" xfId="737"/>
    <cellStyle name="Suma 4 2" xfId="738"/>
    <cellStyle name="Suma 4 3" xfId="739"/>
    <cellStyle name="Suma 4 4" xfId="740"/>
    <cellStyle name="Suma 4 5" xfId="741"/>
    <cellStyle name="Suma 4_Kosztorys ofertowy-inwestorski -DTS_T23_28.09.2011" xfId="742"/>
    <cellStyle name="Suma 5" xfId="743"/>
    <cellStyle name="Suma 5 2" xfId="744"/>
    <cellStyle name="Suma 5 3" xfId="745"/>
    <cellStyle name="Suma 5 4" xfId="746"/>
    <cellStyle name="Suma 5 5" xfId="747"/>
    <cellStyle name="Suma 5_Kosztorys ofertowy-inwestorski -DTS_T23_28.09.2011" xfId="748"/>
    <cellStyle name="Suma 6" xfId="749"/>
    <cellStyle name="Suma 6 2" xfId="750"/>
    <cellStyle name="Suma 6 3" xfId="751"/>
    <cellStyle name="Suma 6 4" xfId="752"/>
    <cellStyle name="Suma 6 5" xfId="753"/>
    <cellStyle name="Suma 6_Kosztorys ofertowy-inwestorski -DTS_T23_28.09.2011" xfId="754"/>
    <cellStyle name="Suma 7" xfId="755"/>
    <cellStyle name="Suma 7 2" xfId="756"/>
    <cellStyle name="Suma 7 3" xfId="757"/>
    <cellStyle name="Suma 7 4" xfId="758"/>
    <cellStyle name="Suma 7 5" xfId="759"/>
    <cellStyle name="Suma 7_Kosztorys ofertowy-inwestorski -DTS_T23_28.09.2011" xfId="760"/>
    <cellStyle name="Suma 8" xfId="761"/>
    <cellStyle name="Suma 8 2" xfId="762"/>
    <cellStyle name="Suma 8 3" xfId="763"/>
    <cellStyle name="Suma 8 4" xfId="764"/>
    <cellStyle name="Suma 8 5" xfId="765"/>
    <cellStyle name="Suma 8_Kosztorys ofertowy-inwestorski -DTS_T23_28.09.2011" xfId="766"/>
    <cellStyle name="Tekst objaśnienia" xfId="767"/>
    <cellStyle name="Tekst objaśnienia 2" xfId="768"/>
    <cellStyle name="Tekst objaśnienia 3" xfId="769"/>
    <cellStyle name="Tekst objaśnienia 4" xfId="770"/>
    <cellStyle name="Tekst objaśnienia 5" xfId="771"/>
    <cellStyle name="Tekst objaśnienia 6" xfId="772"/>
    <cellStyle name="Tekst objaśnienia 7" xfId="773"/>
    <cellStyle name="Tekst objaśnienia 8" xfId="774"/>
    <cellStyle name="Tekst ostrzeżenia" xfId="775"/>
    <cellStyle name="Tekst ostrzeżenia 2" xfId="776"/>
    <cellStyle name="Tekst ostrzeżenia 3" xfId="777"/>
    <cellStyle name="Tekst ostrzeżenia 4" xfId="778"/>
    <cellStyle name="Tekst ostrzeżenia 5" xfId="779"/>
    <cellStyle name="Tekst ostrzeżenia 6" xfId="780"/>
    <cellStyle name="Tekst ostrzeżenia 7" xfId="781"/>
    <cellStyle name="Tekst ostrzeżenia 8" xfId="782"/>
    <cellStyle name="Tytuł" xfId="783"/>
    <cellStyle name="Tytuł 2" xfId="784"/>
    <cellStyle name="Tytuł 3" xfId="785"/>
    <cellStyle name="Tytuł 4" xfId="786"/>
    <cellStyle name="Tytuł 5" xfId="787"/>
    <cellStyle name="Tytuł 6" xfId="788"/>
    <cellStyle name="Tytuł 7" xfId="789"/>
    <cellStyle name="Tytuł 8" xfId="790"/>
    <cellStyle name="Uwaga" xfId="791"/>
    <cellStyle name="Uwaga 2" xfId="792"/>
    <cellStyle name="Uwaga 2 2" xfId="793"/>
    <cellStyle name="Uwaga 2 3" xfId="794"/>
    <cellStyle name="Uwaga 2 4" xfId="795"/>
    <cellStyle name="Uwaga 2 5" xfId="796"/>
    <cellStyle name="Uwaga 2_Kosztorys ofertowy-inwestorski -DTS_T23_28.09.2011" xfId="797"/>
    <cellStyle name="Uwaga 3" xfId="798"/>
    <cellStyle name="Uwaga 3 2" xfId="799"/>
    <cellStyle name="Uwaga 3 3" xfId="800"/>
    <cellStyle name="Uwaga 3 4" xfId="801"/>
    <cellStyle name="Uwaga 3 5" xfId="802"/>
    <cellStyle name="Uwaga 3_Kosztorys ofertowy-inwestorski -DTS_T23_28.09.2011" xfId="803"/>
    <cellStyle name="Uwaga 4" xfId="804"/>
    <cellStyle name="Uwaga 4 2" xfId="805"/>
    <cellStyle name="Uwaga 4 3" xfId="806"/>
    <cellStyle name="Uwaga 4 4" xfId="807"/>
    <cellStyle name="Uwaga 4 5" xfId="808"/>
    <cellStyle name="Uwaga 4_Kosztorys ofertowy-inwestorski -DTS_T23_28.09.2011" xfId="809"/>
    <cellStyle name="Uwaga 5" xfId="810"/>
    <cellStyle name="Uwaga 5 2" xfId="811"/>
    <cellStyle name="Uwaga 5 3" xfId="812"/>
    <cellStyle name="Uwaga 5 4" xfId="813"/>
    <cellStyle name="Uwaga 5 5" xfId="814"/>
    <cellStyle name="Uwaga 5_Kosztorys ofertowy-inwestorski -DTS_T23_28.09.2011" xfId="815"/>
    <cellStyle name="Uwaga 6" xfId="816"/>
    <cellStyle name="Uwaga 6 2" xfId="817"/>
    <cellStyle name="Uwaga 6 3" xfId="818"/>
    <cellStyle name="Uwaga 6 4" xfId="819"/>
    <cellStyle name="Uwaga 6 5" xfId="820"/>
    <cellStyle name="Uwaga 6_Kosztorys ofertowy-inwestorski -DTS_T23_28.09.2011" xfId="821"/>
    <cellStyle name="Uwaga 7" xfId="822"/>
    <cellStyle name="Uwaga 7 2" xfId="823"/>
    <cellStyle name="Uwaga 7 3" xfId="824"/>
    <cellStyle name="Uwaga 7 4" xfId="825"/>
    <cellStyle name="Uwaga 7 5" xfId="826"/>
    <cellStyle name="Uwaga 7_Kosztorys ofertowy-inwestorski -DTS_T23_28.09.2011" xfId="827"/>
    <cellStyle name="Uwaga 8" xfId="828"/>
    <cellStyle name="Uwaga 8 2" xfId="829"/>
    <cellStyle name="Uwaga 8 3" xfId="830"/>
    <cellStyle name="Uwaga 8 4" xfId="831"/>
    <cellStyle name="Uwaga 8 5" xfId="832"/>
    <cellStyle name="Uwaga 8_Kosztorys ofertowy-inwestorski -DTS_T23_28.09.2011" xfId="833"/>
    <cellStyle name="Currency" xfId="834"/>
    <cellStyle name="Currency [0]" xfId="835"/>
    <cellStyle name="Złe 2" xfId="836"/>
    <cellStyle name="Złe 3" xfId="837"/>
    <cellStyle name="Złe 4" xfId="838"/>
    <cellStyle name="Złe 5" xfId="839"/>
    <cellStyle name="Złe 6" xfId="840"/>
    <cellStyle name="Złe 7" xfId="841"/>
    <cellStyle name="Złe 8" xfId="842"/>
    <cellStyle name="Zły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19050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11"/>
  <sheetViews>
    <sheetView zoomScaleSheetLayoutView="100" zoomScalePageLayoutView="0" workbookViewId="0" topLeftCell="A1">
      <selection activeCell="C15" sqref="C15"/>
    </sheetView>
  </sheetViews>
  <sheetFormatPr defaultColWidth="9.140625" defaultRowHeight="12.75" customHeight="1"/>
  <cols>
    <col min="2" max="2" width="52.8515625" style="0" customWidth="1"/>
    <col min="3" max="3" width="25.7109375" style="0" customWidth="1"/>
    <col min="5" max="5" width="12.7109375" style="0" customWidth="1"/>
    <col min="6" max="6" width="14.7109375" style="0" customWidth="1"/>
  </cols>
  <sheetData>
    <row r="1" spans="1:3" ht="13.5" customHeight="1" thickBot="1">
      <c r="A1" s="158" t="s">
        <v>63</v>
      </c>
      <c r="B1" s="158"/>
      <c r="C1" s="158"/>
    </row>
    <row r="2" spans="1:7" ht="46.5" customHeight="1" thickBot="1">
      <c r="A2" s="158"/>
      <c r="B2" s="158"/>
      <c r="C2" s="158"/>
      <c r="E2" s="83"/>
      <c r="F2" s="83"/>
      <c r="G2" s="82"/>
    </row>
    <row r="3" spans="1:3" ht="15.75" customHeight="1">
      <c r="A3" s="159" t="s">
        <v>150</v>
      </c>
      <c r="B3" s="159"/>
      <c r="C3" s="159"/>
    </row>
    <row r="4" spans="1:3" ht="13.5" customHeight="1">
      <c r="A4" s="1">
        <v>1</v>
      </c>
      <c r="B4" s="2">
        <v>2</v>
      </c>
      <c r="C4" s="3">
        <v>3</v>
      </c>
    </row>
    <row r="5" spans="1:14" s="6" customFormat="1" ht="96.75" customHeight="1">
      <c r="A5" s="4" t="s">
        <v>27</v>
      </c>
      <c r="B5" s="13" t="s">
        <v>149</v>
      </c>
      <c r="C5" s="5">
        <f>'część drogowa'!G81</f>
        <v>0</v>
      </c>
      <c r="D5"/>
      <c r="E5"/>
      <c r="F5"/>
      <c r="G5"/>
      <c r="H5"/>
      <c r="I5"/>
      <c r="J5"/>
      <c r="K5"/>
      <c r="L5"/>
      <c r="M5"/>
      <c r="N5"/>
    </row>
    <row r="6" spans="1:14" s="7" customFormat="1" ht="15.75" customHeight="1">
      <c r="A6" s="4">
        <v>2</v>
      </c>
      <c r="B6" s="10" t="s">
        <v>147</v>
      </c>
      <c r="C6" s="11">
        <f>Monitoring!G24</f>
        <v>0</v>
      </c>
      <c r="D6"/>
      <c r="E6"/>
      <c r="F6"/>
      <c r="G6"/>
      <c r="H6"/>
      <c r="I6"/>
      <c r="J6"/>
      <c r="K6"/>
      <c r="L6"/>
      <c r="M6"/>
      <c r="N6"/>
    </row>
    <row r="7" spans="1:14" s="8" customFormat="1" ht="15.75" customHeight="1">
      <c r="A7" s="4">
        <v>3</v>
      </c>
      <c r="B7" s="12" t="s">
        <v>148</v>
      </c>
      <c r="C7" s="11">
        <f>'Część elektryczna'!G27</f>
        <v>0</v>
      </c>
      <c r="D7"/>
      <c r="E7"/>
      <c r="F7"/>
      <c r="G7"/>
      <c r="H7"/>
      <c r="I7"/>
      <c r="J7"/>
      <c r="K7"/>
      <c r="L7"/>
      <c r="M7"/>
      <c r="N7"/>
    </row>
    <row r="8" spans="1:4" s="9" customFormat="1" ht="15.75" customHeight="1">
      <c r="A8" s="160" t="s">
        <v>28</v>
      </c>
      <c r="B8" s="161"/>
      <c r="C8" s="14">
        <f>SUM(C5:C7)</f>
        <v>0</v>
      </c>
      <c r="D8"/>
    </row>
    <row r="9" spans="1:4" s="15" customFormat="1" ht="18" customHeight="1">
      <c r="A9" s="160" t="s">
        <v>29</v>
      </c>
      <c r="B9" s="161"/>
      <c r="C9" s="14">
        <f>C8*0.23</f>
        <v>0</v>
      </c>
      <c r="D9"/>
    </row>
    <row r="10" spans="1:4" s="15" customFormat="1" ht="18" customHeight="1">
      <c r="A10" s="157" t="s">
        <v>30</v>
      </c>
      <c r="B10" s="157"/>
      <c r="C10" s="14">
        <f>C8+C9</f>
        <v>0</v>
      </c>
      <c r="D10"/>
    </row>
    <row r="11" s="15" customFormat="1" ht="18" customHeight="1">
      <c r="D11"/>
    </row>
  </sheetData>
  <sheetProtection selectLockedCells="1" selectUnlockedCells="1"/>
  <mergeCells count="5">
    <mergeCell ref="A10:B10"/>
    <mergeCell ref="A1:C2"/>
    <mergeCell ref="A3:C3"/>
    <mergeCell ref="A9:B9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83"/>
  <sheetViews>
    <sheetView tabSelected="1" zoomScaleSheetLayoutView="100" zoomScalePageLayoutView="0" workbookViewId="0" topLeftCell="A61">
      <selection activeCell="C93" sqref="C93"/>
    </sheetView>
  </sheetViews>
  <sheetFormatPr defaultColWidth="10.00390625" defaultRowHeight="12.75" customHeight="1"/>
  <cols>
    <col min="1" max="1" width="5.140625" style="40" customWidth="1"/>
    <col min="2" max="2" width="10.7109375" style="40" customWidth="1"/>
    <col min="3" max="3" width="59.421875" style="41" customWidth="1"/>
    <col min="4" max="4" width="6.28125" style="40" customWidth="1"/>
    <col min="5" max="6" width="11.28125" style="42" customWidth="1"/>
    <col min="7" max="7" width="12.00390625" style="39" customWidth="1"/>
    <col min="8" max="8" width="13.00390625" style="38" customWidth="1"/>
    <col min="9" max="16384" width="10.00390625" style="39" customWidth="1"/>
  </cols>
  <sheetData>
    <row r="1" spans="1:8" ht="37.5" customHeight="1">
      <c r="A1" s="168" t="s">
        <v>63</v>
      </c>
      <c r="B1" s="168"/>
      <c r="C1" s="168"/>
      <c r="D1" s="168"/>
      <c r="E1" s="168"/>
      <c r="F1" s="168"/>
      <c r="G1" s="168"/>
      <c r="H1" s="168"/>
    </row>
    <row r="2" spans="1:8" ht="15.75">
      <c r="A2" s="169" t="s">
        <v>151</v>
      </c>
      <c r="B2" s="169"/>
      <c r="C2" s="169"/>
      <c r="D2" s="169"/>
      <c r="E2" s="169"/>
      <c r="F2" s="169"/>
      <c r="G2" s="169"/>
      <c r="H2" s="169"/>
    </row>
    <row r="3" spans="1:8" ht="12.75" customHeight="1">
      <c r="A3" s="174" t="s">
        <v>31</v>
      </c>
      <c r="B3" s="172" t="s">
        <v>32</v>
      </c>
      <c r="C3" s="170" t="s">
        <v>51</v>
      </c>
      <c r="D3" s="164" t="s">
        <v>34</v>
      </c>
      <c r="E3" s="165"/>
      <c r="F3" s="166" t="s">
        <v>77</v>
      </c>
      <c r="G3" s="164" t="s">
        <v>74</v>
      </c>
      <c r="H3" s="165"/>
    </row>
    <row r="4" spans="1:8" ht="12.75" customHeight="1" thickBot="1">
      <c r="A4" s="175"/>
      <c r="B4" s="173"/>
      <c r="C4" s="171"/>
      <c r="D4" s="70" t="s">
        <v>37</v>
      </c>
      <c r="E4" s="71" t="s">
        <v>38</v>
      </c>
      <c r="F4" s="167"/>
      <c r="G4" s="141" t="s">
        <v>75</v>
      </c>
      <c r="H4" s="124" t="s">
        <v>76</v>
      </c>
    </row>
    <row r="5" spans="1:8" ht="12.75" customHeight="1">
      <c r="A5" s="72"/>
      <c r="B5" s="57" t="s">
        <v>9</v>
      </c>
      <c r="C5" s="58" t="s">
        <v>52</v>
      </c>
      <c r="D5" s="57" t="s">
        <v>39</v>
      </c>
      <c r="E5" s="116" t="s">
        <v>39</v>
      </c>
      <c r="F5" s="125" t="s">
        <v>39</v>
      </c>
      <c r="G5" s="125" t="s">
        <v>39</v>
      </c>
      <c r="H5" s="125" t="s">
        <v>39</v>
      </c>
    </row>
    <row r="6" spans="1:8" ht="12.75" customHeight="1">
      <c r="A6" s="73"/>
      <c r="B6" s="60" t="s">
        <v>10</v>
      </c>
      <c r="C6" s="61" t="s">
        <v>53</v>
      </c>
      <c r="D6" s="60" t="s">
        <v>39</v>
      </c>
      <c r="E6" s="117" t="s">
        <v>39</v>
      </c>
      <c r="F6" s="126" t="s">
        <v>39</v>
      </c>
      <c r="G6" s="126" t="s">
        <v>39</v>
      </c>
      <c r="H6" s="126" t="s">
        <v>39</v>
      </c>
    </row>
    <row r="7" spans="1:8" ht="12.75" customHeight="1">
      <c r="A7" s="74" t="s">
        <v>27</v>
      </c>
      <c r="B7" s="62"/>
      <c r="C7" s="75" t="s">
        <v>66</v>
      </c>
      <c r="D7" s="45" t="s">
        <v>43</v>
      </c>
      <c r="E7" s="118">
        <v>1</v>
      </c>
      <c r="F7" s="127"/>
      <c r="G7" s="127">
        <f>E7*F7</f>
        <v>0</v>
      </c>
      <c r="H7" s="127">
        <f>G7*1.23</f>
        <v>0</v>
      </c>
    </row>
    <row r="8" spans="1:8" ht="12.75" customHeight="1">
      <c r="A8" s="81"/>
      <c r="B8" s="37" t="s">
        <v>7</v>
      </c>
      <c r="C8" s="17" t="s">
        <v>67</v>
      </c>
      <c r="D8" s="16" t="s">
        <v>39</v>
      </c>
      <c r="E8" s="117" t="s">
        <v>39</v>
      </c>
      <c r="F8" s="126" t="s">
        <v>39</v>
      </c>
      <c r="G8" s="126" t="s">
        <v>39</v>
      </c>
      <c r="H8" s="126" t="s">
        <v>39</v>
      </c>
    </row>
    <row r="9" spans="1:8" ht="12.75" customHeight="1">
      <c r="A9" s="74">
        <v>2</v>
      </c>
      <c r="B9" s="36" t="s">
        <v>11</v>
      </c>
      <c r="C9" s="19" t="s">
        <v>68</v>
      </c>
      <c r="D9" s="18" t="s">
        <v>6</v>
      </c>
      <c r="E9" s="118">
        <v>286</v>
      </c>
      <c r="F9" s="127"/>
      <c r="G9" s="127">
        <f aca="true" t="shared" si="0" ref="G9:G16">E9*F9</f>
        <v>0</v>
      </c>
      <c r="H9" s="127">
        <f aca="true" t="shared" si="1" ref="H9:H17">G9*1.23</f>
        <v>0</v>
      </c>
    </row>
    <row r="10" spans="1:8" ht="12.75" customHeight="1">
      <c r="A10" s="74">
        <f>A9+1</f>
        <v>3</v>
      </c>
      <c r="B10" s="36"/>
      <c r="C10" s="19" t="s">
        <v>78</v>
      </c>
      <c r="D10" s="18" t="s">
        <v>6</v>
      </c>
      <c r="E10" s="118">
        <v>157</v>
      </c>
      <c r="F10" s="127"/>
      <c r="G10" s="127">
        <f t="shared" si="0"/>
        <v>0</v>
      </c>
      <c r="H10" s="127">
        <f t="shared" si="1"/>
        <v>0</v>
      </c>
    </row>
    <row r="11" spans="1:8" ht="12.75" customHeight="1">
      <c r="A11" s="74">
        <f aca="true" t="shared" si="2" ref="A11:A16">A10+1</f>
        <v>4</v>
      </c>
      <c r="B11" s="36"/>
      <c r="C11" s="19" t="s">
        <v>69</v>
      </c>
      <c r="D11" s="18" t="s">
        <v>6</v>
      </c>
      <c r="E11" s="118">
        <v>641</v>
      </c>
      <c r="F11" s="127"/>
      <c r="G11" s="127">
        <f t="shared" si="0"/>
        <v>0</v>
      </c>
      <c r="H11" s="127">
        <f t="shared" si="1"/>
        <v>0</v>
      </c>
    </row>
    <row r="12" spans="1:8" ht="25.5" customHeight="1">
      <c r="A12" s="74">
        <f t="shared" si="2"/>
        <v>5</v>
      </c>
      <c r="B12" s="36"/>
      <c r="C12" s="19" t="s">
        <v>79</v>
      </c>
      <c r="D12" s="18" t="s">
        <v>6</v>
      </c>
      <c r="E12" s="118">
        <v>92</v>
      </c>
      <c r="F12" s="127"/>
      <c r="G12" s="127">
        <f t="shared" si="0"/>
        <v>0</v>
      </c>
      <c r="H12" s="127">
        <f t="shared" si="1"/>
        <v>0</v>
      </c>
    </row>
    <row r="13" spans="1:8" ht="12.75" customHeight="1">
      <c r="A13" s="74">
        <f t="shared" si="2"/>
        <v>6</v>
      </c>
      <c r="B13" s="36"/>
      <c r="C13" s="19" t="s">
        <v>70</v>
      </c>
      <c r="D13" s="18" t="s">
        <v>41</v>
      </c>
      <c r="E13" s="118">
        <v>73</v>
      </c>
      <c r="F13" s="127"/>
      <c r="G13" s="127">
        <f t="shared" si="0"/>
        <v>0</v>
      </c>
      <c r="H13" s="127">
        <f t="shared" si="1"/>
        <v>0</v>
      </c>
    </row>
    <row r="14" spans="1:8" ht="12.75" customHeight="1">
      <c r="A14" s="74">
        <f t="shared" si="2"/>
        <v>7</v>
      </c>
      <c r="B14" s="36"/>
      <c r="C14" s="19" t="s">
        <v>71</v>
      </c>
      <c r="D14" s="18" t="s">
        <v>41</v>
      </c>
      <c r="E14" s="118">
        <v>90</v>
      </c>
      <c r="F14" s="127"/>
      <c r="G14" s="127">
        <f t="shared" si="0"/>
        <v>0</v>
      </c>
      <c r="H14" s="127">
        <f t="shared" si="1"/>
        <v>0</v>
      </c>
    </row>
    <row r="15" spans="1:8" ht="12.75" customHeight="1">
      <c r="A15" s="74">
        <f t="shared" si="2"/>
        <v>8</v>
      </c>
      <c r="B15" s="36"/>
      <c r="C15" s="19" t="s">
        <v>72</v>
      </c>
      <c r="D15" s="18" t="s">
        <v>44</v>
      </c>
      <c r="E15" s="118">
        <v>3</v>
      </c>
      <c r="F15" s="127"/>
      <c r="G15" s="127">
        <f t="shared" si="0"/>
        <v>0</v>
      </c>
      <c r="H15" s="127">
        <f t="shared" si="1"/>
        <v>0</v>
      </c>
    </row>
    <row r="16" spans="1:8" ht="12.75" customHeight="1">
      <c r="A16" s="74">
        <f t="shared" si="2"/>
        <v>9</v>
      </c>
      <c r="B16" s="36"/>
      <c r="C16" s="19" t="s">
        <v>73</v>
      </c>
      <c r="D16" s="18" t="s">
        <v>44</v>
      </c>
      <c r="E16" s="118">
        <v>7</v>
      </c>
      <c r="F16" s="127"/>
      <c r="G16" s="127">
        <f t="shared" si="0"/>
        <v>0</v>
      </c>
      <c r="H16" s="127">
        <f t="shared" si="1"/>
        <v>0</v>
      </c>
    </row>
    <row r="17" spans="1:8" ht="12.75" customHeight="1">
      <c r="A17" s="162" t="s">
        <v>8</v>
      </c>
      <c r="B17" s="163"/>
      <c r="C17" s="163"/>
      <c r="D17" s="163"/>
      <c r="E17" s="163"/>
      <c r="F17" s="143"/>
      <c r="G17" s="128">
        <f>SUM(G9:G16)+G7</f>
        <v>0</v>
      </c>
      <c r="H17" s="128">
        <f t="shared" si="1"/>
        <v>0</v>
      </c>
    </row>
    <row r="18" spans="1:8" ht="12.75" customHeight="1">
      <c r="A18" s="56"/>
      <c r="B18" s="57" t="s">
        <v>12</v>
      </c>
      <c r="C18" s="58" t="s">
        <v>13</v>
      </c>
      <c r="D18" s="57" t="s">
        <v>39</v>
      </c>
      <c r="E18" s="138" t="s">
        <v>39</v>
      </c>
      <c r="F18" s="144" t="s">
        <v>39</v>
      </c>
      <c r="G18" s="129" t="s">
        <v>39</v>
      </c>
      <c r="H18" s="129" t="s">
        <v>39</v>
      </c>
    </row>
    <row r="19" spans="1:8" ht="12.75" customHeight="1">
      <c r="A19" s="59"/>
      <c r="B19" s="60" t="s">
        <v>14</v>
      </c>
      <c r="C19" s="61" t="s">
        <v>55</v>
      </c>
      <c r="D19" s="60" t="s">
        <v>39</v>
      </c>
      <c r="E19" s="119" t="s">
        <v>39</v>
      </c>
      <c r="F19" s="130" t="s">
        <v>39</v>
      </c>
      <c r="G19" s="130" t="s">
        <v>39</v>
      </c>
      <c r="H19" s="130" t="s">
        <v>39</v>
      </c>
    </row>
    <row r="20" spans="1:8" ht="12.75" customHeight="1">
      <c r="A20" s="44">
        <v>10</v>
      </c>
      <c r="B20" s="62"/>
      <c r="C20" s="47" t="s">
        <v>80</v>
      </c>
      <c r="D20" s="45" t="s">
        <v>40</v>
      </c>
      <c r="E20" s="118">
        <v>263</v>
      </c>
      <c r="F20" s="127"/>
      <c r="G20" s="127">
        <f>E20*F20</f>
        <v>0</v>
      </c>
      <c r="H20" s="127">
        <f>G20*1.23</f>
        <v>0</v>
      </c>
    </row>
    <row r="21" spans="1:8" ht="12.75" customHeight="1">
      <c r="A21" s="56"/>
      <c r="B21" s="57" t="s">
        <v>15</v>
      </c>
      <c r="C21" s="58" t="s">
        <v>16</v>
      </c>
      <c r="D21" s="57" t="s">
        <v>39</v>
      </c>
      <c r="E21" s="116" t="s">
        <v>39</v>
      </c>
      <c r="F21" s="129" t="s">
        <v>39</v>
      </c>
      <c r="G21" s="129" t="s">
        <v>39</v>
      </c>
      <c r="H21" s="129" t="s">
        <v>39</v>
      </c>
    </row>
    <row r="22" spans="1:8" ht="12.75" customHeight="1">
      <c r="A22" s="44">
        <v>11</v>
      </c>
      <c r="B22" s="45"/>
      <c r="C22" s="47" t="s">
        <v>81</v>
      </c>
      <c r="D22" s="45" t="s">
        <v>41</v>
      </c>
      <c r="E22" s="118">
        <f>11+52+11+20</f>
        <v>94</v>
      </c>
      <c r="F22" s="127"/>
      <c r="G22" s="127">
        <f>E22*F22</f>
        <v>0</v>
      </c>
      <c r="H22" s="127">
        <f>G22*1.23</f>
        <v>0</v>
      </c>
    </row>
    <row r="23" spans="1:8" ht="12.75" customHeight="1">
      <c r="A23" s="44">
        <v>12</v>
      </c>
      <c r="B23" s="45"/>
      <c r="C23" s="47" t="s">
        <v>82</v>
      </c>
      <c r="D23" s="18" t="s">
        <v>44</v>
      </c>
      <c r="E23" s="118">
        <v>6</v>
      </c>
      <c r="F23" s="127"/>
      <c r="G23" s="127">
        <f>E23*F23</f>
        <v>0</v>
      </c>
      <c r="H23" s="127">
        <f>G23*1.23</f>
        <v>0</v>
      </c>
    </row>
    <row r="24" spans="1:8" ht="12.75" customHeight="1">
      <c r="A24" s="44">
        <v>13</v>
      </c>
      <c r="B24" s="45"/>
      <c r="C24" s="47" t="s">
        <v>83</v>
      </c>
      <c r="D24" s="45" t="s">
        <v>41</v>
      </c>
      <c r="E24" s="118">
        <v>18</v>
      </c>
      <c r="F24" s="127"/>
      <c r="G24" s="127">
        <f>E24*F24</f>
        <v>0</v>
      </c>
      <c r="H24" s="127">
        <f>G24*1.23</f>
        <v>0</v>
      </c>
    </row>
    <row r="25" spans="1:8" ht="12.75" customHeight="1">
      <c r="A25" s="162" t="s">
        <v>8</v>
      </c>
      <c r="B25" s="163"/>
      <c r="C25" s="163"/>
      <c r="D25" s="163"/>
      <c r="E25" s="163"/>
      <c r="F25" s="143"/>
      <c r="G25" s="128">
        <f>G22+G23+G24</f>
        <v>0</v>
      </c>
      <c r="H25" s="128">
        <f>G25*1.23</f>
        <v>0</v>
      </c>
    </row>
    <row r="26" spans="1:8" ht="21.75" customHeight="1">
      <c r="A26" s="56"/>
      <c r="B26" s="56"/>
      <c r="C26" s="56" t="s">
        <v>85</v>
      </c>
      <c r="D26" s="56"/>
      <c r="E26" s="49"/>
      <c r="F26" s="131"/>
      <c r="G26" s="131"/>
      <c r="H26" s="131"/>
    </row>
    <row r="27" spans="1:8" ht="12.75" customHeight="1">
      <c r="A27" s="63"/>
      <c r="B27" s="60" t="s">
        <v>56</v>
      </c>
      <c r="C27" s="64" t="s">
        <v>57</v>
      </c>
      <c r="D27" s="60" t="s">
        <v>39</v>
      </c>
      <c r="E27" s="119" t="s">
        <v>39</v>
      </c>
      <c r="F27" s="130" t="s">
        <v>39</v>
      </c>
      <c r="G27" s="130" t="s">
        <v>39</v>
      </c>
      <c r="H27" s="130" t="s">
        <v>39</v>
      </c>
    </row>
    <row r="28" spans="1:8" ht="57.75" customHeight="1">
      <c r="A28" s="65">
        <v>14</v>
      </c>
      <c r="B28" s="45"/>
      <c r="C28" s="66" t="s">
        <v>84</v>
      </c>
      <c r="D28" s="45" t="s">
        <v>6</v>
      </c>
      <c r="E28" s="118">
        <v>157</v>
      </c>
      <c r="F28" s="127"/>
      <c r="G28" s="127">
        <f>E28*F28</f>
        <v>0</v>
      </c>
      <c r="H28" s="127">
        <f>G28*1.23</f>
        <v>0</v>
      </c>
    </row>
    <row r="29" spans="1:8" ht="12.75" customHeight="1">
      <c r="A29" s="56"/>
      <c r="B29" s="57" t="s">
        <v>17</v>
      </c>
      <c r="C29" s="68" t="s">
        <v>18</v>
      </c>
      <c r="D29" s="57" t="s">
        <v>39</v>
      </c>
      <c r="E29" s="116" t="s">
        <v>39</v>
      </c>
      <c r="F29" s="129" t="s">
        <v>39</v>
      </c>
      <c r="G29" s="129" t="s">
        <v>39</v>
      </c>
      <c r="H29" s="129" t="s">
        <v>39</v>
      </c>
    </row>
    <row r="30" spans="1:8" ht="12.75" customHeight="1">
      <c r="A30" s="69"/>
      <c r="B30" s="60" t="s">
        <v>19</v>
      </c>
      <c r="C30" s="61" t="s">
        <v>20</v>
      </c>
      <c r="D30" s="60" t="s">
        <v>39</v>
      </c>
      <c r="E30" s="117" t="s">
        <v>39</v>
      </c>
      <c r="F30" s="126" t="s">
        <v>39</v>
      </c>
      <c r="G30" s="126" t="s">
        <v>39</v>
      </c>
      <c r="H30" s="126" t="s">
        <v>39</v>
      </c>
    </row>
    <row r="31" spans="1:8" ht="25.5" customHeight="1">
      <c r="A31" s="44">
        <v>15</v>
      </c>
      <c r="B31" s="45"/>
      <c r="C31" s="47" t="s">
        <v>87</v>
      </c>
      <c r="D31" s="45" t="s">
        <v>5</v>
      </c>
      <c r="E31" s="139">
        <v>641</v>
      </c>
      <c r="F31" s="145"/>
      <c r="G31" s="127">
        <f>E31*F31</f>
        <v>0</v>
      </c>
      <c r="H31" s="127">
        <f aca="true" t="shared" si="3" ref="H31:H42">G31*1.23</f>
        <v>0</v>
      </c>
    </row>
    <row r="32" spans="1:8" ht="25.5" customHeight="1">
      <c r="A32" s="44">
        <v>16</v>
      </c>
      <c r="B32" s="45"/>
      <c r="C32" s="47" t="s">
        <v>86</v>
      </c>
      <c r="D32" s="45" t="s">
        <v>5</v>
      </c>
      <c r="E32" s="139">
        <f>157+98</f>
        <v>255</v>
      </c>
      <c r="F32" s="145"/>
      <c r="G32" s="127">
        <f>E32*F32</f>
        <v>0</v>
      </c>
      <c r="H32" s="127">
        <f t="shared" si="3"/>
        <v>0</v>
      </c>
    </row>
    <row r="33" spans="1:8" ht="12.75" customHeight="1">
      <c r="A33" s="59"/>
      <c r="B33" s="60" t="s">
        <v>21</v>
      </c>
      <c r="C33" s="61" t="s">
        <v>89</v>
      </c>
      <c r="D33" s="60" t="s">
        <v>39</v>
      </c>
      <c r="E33" s="117" t="s">
        <v>39</v>
      </c>
      <c r="F33" s="126" t="s">
        <v>39</v>
      </c>
      <c r="G33" s="126" t="s">
        <v>39</v>
      </c>
      <c r="H33" s="126" t="s">
        <v>39</v>
      </c>
    </row>
    <row r="34" spans="1:8" ht="15">
      <c r="A34" s="44">
        <v>17</v>
      </c>
      <c r="B34" s="45"/>
      <c r="C34" s="47" t="s">
        <v>88</v>
      </c>
      <c r="D34" s="45" t="s">
        <v>5</v>
      </c>
      <c r="E34" s="118">
        <f>157+98</f>
        <v>255</v>
      </c>
      <c r="F34" s="127"/>
      <c r="G34" s="127">
        <f>E34*F34</f>
        <v>0</v>
      </c>
      <c r="H34" s="127">
        <f t="shared" si="3"/>
        <v>0</v>
      </c>
    </row>
    <row r="35" spans="1:8" ht="15">
      <c r="A35" s="44">
        <v>18</v>
      </c>
      <c r="B35" s="45"/>
      <c r="C35" s="47" t="s">
        <v>90</v>
      </c>
      <c r="D35" s="45" t="s">
        <v>5</v>
      </c>
      <c r="E35" s="118">
        <v>535</v>
      </c>
      <c r="F35" s="127"/>
      <c r="G35" s="127">
        <f>E35*F35</f>
        <v>0</v>
      </c>
      <c r="H35" s="127">
        <f t="shared" si="3"/>
        <v>0</v>
      </c>
    </row>
    <row r="36" spans="1:8" ht="15">
      <c r="A36" s="44">
        <v>19</v>
      </c>
      <c r="B36" s="45"/>
      <c r="C36" s="47" t="s">
        <v>88</v>
      </c>
      <c r="D36" s="45" t="s">
        <v>5</v>
      </c>
      <c r="E36" s="118">
        <v>255</v>
      </c>
      <c r="F36" s="127"/>
      <c r="G36" s="127">
        <f>E36*F36</f>
        <v>0</v>
      </c>
      <c r="H36" s="127">
        <f t="shared" si="3"/>
        <v>0</v>
      </c>
    </row>
    <row r="37" spans="1:8" ht="12.75">
      <c r="A37" s="59"/>
      <c r="B37" s="60" t="s">
        <v>21</v>
      </c>
      <c r="C37" s="61" t="s">
        <v>58</v>
      </c>
      <c r="D37" s="60" t="s">
        <v>39</v>
      </c>
      <c r="E37" s="117" t="s">
        <v>39</v>
      </c>
      <c r="F37" s="126" t="s">
        <v>39</v>
      </c>
      <c r="G37" s="126" t="s">
        <v>39</v>
      </c>
      <c r="H37" s="126" t="s">
        <v>39</v>
      </c>
    </row>
    <row r="38" spans="1:8" ht="15">
      <c r="A38" s="44">
        <v>20</v>
      </c>
      <c r="B38" s="45"/>
      <c r="C38" s="47" t="s">
        <v>91</v>
      </c>
      <c r="D38" s="45" t="s">
        <v>5</v>
      </c>
      <c r="E38" s="118">
        <f>E34</f>
        <v>255</v>
      </c>
      <c r="F38" s="127"/>
      <c r="G38" s="127">
        <f>F38*E38</f>
        <v>0</v>
      </c>
      <c r="H38" s="127">
        <f t="shared" si="3"/>
        <v>0</v>
      </c>
    </row>
    <row r="39" spans="1:8" ht="15">
      <c r="A39" s="44">
        <v>21</v>
      </c>
      <c r="B39" s="45"/>
      <c r="C39" s="47" t="s">
        <v>92</v>
      </c>
      <c r="D39" s="45" t="s">
        <v>5</v>
      </c>
      <c r="E39" s="118">
        <v>535</v>
      </c>
      <c r="F39" s="127"/>
      <c r="G39" s="127">
        <f>F39*E39</f>
        <v>0</v>
      </c>
      <c r="H39" s="127">
        <f t="shared" si="3"/>
        <v>0</v>
      </c>
    </row>
    <row r="40" spans="1:8" ht="12.75" customHeight="1">
      <c r="A40" s="59"/>
      <c r="B40" s="60" t="s">
        <v>59</v>
      </c>
      <c r="C40" s="61" t="s">
        <v>60</v>
      </c>
      <c r="D40" s="60" t="s">
        <v>39</v>
      </c>
      <c r="E40" s="117" t="s">
        <v>39</v>
      </c>
      <c r="F40" s="126" t="s">
        <v>39</v>
      </c>
      <c r="G40" s="126" t="s">
        <v>39</v>
      </c>
      <c r="H40" s="126" t="s">
        <v>39</v>
      </c>
    </row>
    <row r="41" spans="1:8" ht="15">
      <c r="A41" s="44">
        <v>22</v>
      </c>
      <c r="B41" s="62"/>
      <c r="C41" s="47" t="s">
        <v>93</v>
      </c>
      <c r="D41" s="45" t="s">
        <v>5</v>
      </c>
      <c r="E41" s="118">
        <v>255</v>
      </c>
      <c r="F41" s="127"/>
      <c r="G41" s="127">
        <f>F41*E41</f>
        <v>0</v>
      </c>
      <c r="H41" s="127">
        <f t="shared" si="3"/>
        <v>0</v>
      </c>
    </row>
    <row r="42" spans="1:8" ht="15">
      <c r="A42" s="44">
        <v>23</v>
      </c>
      <c r="B42" s="62"/>
      <c r="C42" s="47" t="s">
        <v>92</v>
      </c>
      <c r="D42" s="45" t="s">
        <v>5</v>
      </c>
      <c r="E42" s="118">
        <v>535</v>
      </c>
      <c r="F42" s="127"/>
      <c r="G42" s="127">
        <f>F42*E42</f>
        <v>0</v>
      </c>
      <c r="H42" s="127">
        <f t="shared" si="3"/>
        <v>0</v>
      </c>
    </row>
    <row r="43" spans="1:8" ht="12.75" customHeight="1">
      <c r="A43" s="56"/>
      <c r="B43" s="57" t="s">
        <v>61</v>
      </c>
      <c r="C43" s="58" t="s">
        <v>62</v>
      </c>
      <c r="D43" s="57" t="s">
        <v>39</v>
      </c>
      <c r="E43" s="116" t="s">
        <v>39</v>
      </c>
      <c r="F43" s="129" t="s">
        <v>39</v>
      </c>
      <c r="G43" s="129" t="s">
        <v>39</v>
      </c>
      <c r="H43" s="129" t="s">
        <v>39</v>
      </c>
    </row>
    <row r="44" spans="1:8" ht="12.75" customHeight="1">
      <c r="A44" s="59"/>
      <c r="B44" s="67"/>
      <c r="C44" s="61" t="s">
        <v>94</v>
      </c>
      <c r="D44" s="60" t="s">
        <v>39</v>
      </c>
      <c r="E44" s="117" t="s">
        <v>39</v>
      </c>
      <c r="F44" s="126" t="s">
        <v>39</v>
      </c>
      <c r="G44" s="126" t="s">
        <v>39</v>
      </c>
      <c r="H44" s="126" t="s">
        <v>39</v>
      </c>
    </row>
    <row r="45" spans="1:8" ht="45" customHeight="1">
      <c r="A45" s="44">
        <v>24</v>
      </c>
      <c r="B45" s="45"/>
      <c r="C45" s="46" t="s">
        <v>95</v>
      </c>
      <c r="D45" s="45" t="s">
        <v>5</v>
      </c>
      <c r="E45" s="118">
        <v>255</v>
      </c>
      <c r="F45" s="127"/>
      <c r="G45" s="127">
        <f>F45*E45</f>
        <v>0</v>
      </c>
      <c r="H45" s="127">
        <f>G45*1.23</f>
        <v>0</v>
      </c>
    </row>
    <row r="46" spans="1:8" ht="45" customHeight="1">
      <c r="A46" s="44">
        <v>25</v>
      </c>
      <c r="B46" s="87"/>
      <c r="C46" s="46" t="s">
        <v>96</v>
      </c>
      <c r="D46" s="45" t="s">
        <v>5</v>
      </c>
      <c r="E46" s="118">
        <v>641</v>
      </c>
      <c r="F46" s="127"/>
      <c r="G46" s="127">
        <f>F46*E46</f>
        <v>0</v>
      </c>
      <c r="H46" s="127">
        <f>G46*1.23</f>
        <v>0</v>
      </c>
    </row>
    <row r="47" spans="1:8" ht="12.75">
      <c r="A47" s="162" t="s">
        <v>8</v>
      </c>
      <c r="B47" s="163"/>
      <c r="C47" s="163"/>
      <c r="D47" s="163"/>
      <c r="E47" s="163"/>
      <c r="F47" s="143"/>
      <c r="G47" s="128">
        <f>G20+G28+G31+G32+G34+G35+G36+G38+G39+G41+G42+G45+G46+G59</f>
        <v>0</v>
      </c>
      <c r="H47" s="128">
        <f>G47*1.23</f>
        <v>0</v>
      </c>
    </row>
    <row r="48" spans="1:8" ht="12.75" customHeight="1">
      <c r="A48" s="56"/>
      <c r="B48" s="57" t="s">
        <v>22</v>
      </c>
      <c r="C48" s="58" t="s">
        <v>23</v>
      </c>
      <c r="D48" s="57" t="s">
        <v>39</v>
      </c>
      <c r="E48" s="116" t="s">
        <v>39</v>
      </c>
      <c r="F48" s="129" t="s">
        <v>39</v>
      </c>
      <c r="G48" s="129" t="s">
        <v>39</v>
      </c>
      <c r="H48" s="129" t="s">
        <v>39</v>
      </c>
    </row>
    <row r="49" spans="1:8" ht="12.75" customHeight="1">
      <c r="A49" s="78"/>
      <c r="B49" s="78" t="s">
        <v>0</v>
      </c>
      <c r="C49" s="79" t="s">
        <v>1</v>
      </c>
      <c r="D49" s="78" t="s">
        <v>39</v>
      </c>
      <c r="E49" s="142" t="s">
        <v>39</v>
      </c>
      <c r="F49" s="129" t="s">
        <v>39</v>
      </c>
      <c r="G49" s="129" t="s">
        <v>39</v>
      </c>
      <c r="H49" s="129" t="s">
        <v>39</v>
      </c>
    </row>
    <row r="50" spans="1:8" ht="12.75" customHeight="1">
      <c r="A50" s="76"/>
      <c r="B50" s="16" t="s">
        <v>2</v>
      </c>
      <c r="C50" s="77" t="s">
        <v>54</v>
      </c>
      <c r="D50" s="16" t="s">
        <v>39</v>
      </c>
      <c r="E50" s="120" t="s">
        <v>39</v>
      </c>
      <c r="F50" s="132" t="s">
        <v>39</v>
      </c>
      <c r="G50" s="132" t="s">
        <v>39</v>
      </c>
      <c r="H50" s="132" t="s">
        <v>39</v>
      </c>
    </row>
    <row r="51" spans="1:8" ht="12.75" customHeight="1">
      <c r="A51" s="80">
        <v>26</v>
      </c>
      <c r="B51" s="43"/>
      <c r="C51" s="85" t="s">
        <v>4</v>
      </c>
      <c r="D51" s="80" t="s">
        <v>42</v>
      </c>
      <c r="E51" s="84">
        <v>2</v>
      </c>
      <c r="F51" s="146"/>
      <c r="G51" s="127">
        <f>F51*E51</f>
        <v>0</v>
      </c>
      <c r="H51" s="127">
        <f>G51*1.23</f>
        <v>0</v>
      </c>
    </row>
    <row r="52" spans="1:8" ht="12.75" customHeight="1">
      <c r="A52" s="80">
        <v>27</v>
      </c>
      <c r="B52" s="43"/>
      <c r="C52" s="88" t="s">
        <v>97</v>
      </c>
      <c r="D52" s="80" t="s">
        <v>42</v>
      </c>
      <c r="E52" s="84">
        <v>2</v>
      </c>
      <c r="F52" s="146"/>
      <c r="G52" s="127">
        <f>F52*E52</f>
        <v>0</v>
      </c>
      <c r="H52" s="127">
        <f>G52*1.23</f>
        <v>0</v>
      </c>
    </row>
    <row r="53" spans="1:8" ht="12.75" customHeight="1">
      <c r="A53" s="80">
        <v>28</v>
      </c>
      <c r="B53" s="43"/>
      <c r="C53" s="85" t="s">
        <v>98</v>
      </c>
      <c r="D53" s="80" t="s">
        <v>42</v>
      </c>
      <c r="E53" s="84">
        <v>5</v>
      </c>
      <c r="F53" s="146"/>
      <c r="G53" s="127">
        <f>F53*E53</f>
        <v>0</v>
      </c>
      <c r="H53" s="127">
        <f>G53*1.23</f>
        <v>0</v>
      </c>
    </row>
    <row r="54" spans="1:8" ht="12.75" customHeight="1">
      <c r="A54" s="76"/>
      <c r="B54" s="16" t="s">
        <v>3</v>
      </c>
      <c r="C54" s="77" t="s">
        <v>99</v>
      </c>
      <c r="D54" s="16" t="s">
        <v>39</v>
      </c>
      <c r="E54" s="120" t="s">
        <v>39</v>
      </c>
      <c r="F54" s="132" t="s">
        <v>39</v>
      </c>
      <c r="G54" s="132" t="s">
        <v>39</v>
      </c>
      <c r="H54" s="132" t="s">
        <v>39</v>
      </c>
    </row>
    <row r="55" spans="1:8" ht="12.75" customHeight="1">
      <c r="A55" s="80">
        <v>29</v>
      </c>
      <c r="B55" s="43"/>
      <c r="C55" s="85" t="s">
        <v>102</v>
      </c>
      <c r="D55" s="80" t="s">
        <v>44</v>
      </c>
      <c r="E55" s="84">
        <v>2</v>
      </c>
      <c r="F55" s="146"/>
      <c r="G55" s="127">
        <f>F55*E55</f>
        <v>0</v>
      </c>
      <c r="H55" s="127">
        <f>G55*1.23</f>
        <v>0</v>
      </c>
    </row>
    <row r="56" spans="1:8" ht="12.75" customHeight="1">
      <c r="A56" s="162" t="s">
        <v>8</v>
      </c>
      <c r="B56" s="163"/>
      <c r="C56" s="163"/>
      <c r="D56" s="163"/>
      <c r="E56" s="163"/>
      <c r="F56" s="143"/>
      <c r="G56" s="128">
        <f>G55+G53+G52+G51</f>
        <v>0</v>
      </c>
      <c r="H56" s="128">
        <f>G56*1.23</f>
        <v>0</v>
      </c>
    </row>
    <row r="57" spans="1:8" ht="12.75" customHeight="1">
      <c r="A57" s="49"/>
      <c r="B57" s="50" t="s">
        <v>24</v>
      </c>
      <c r="C57" s="51" t="s">
        <v>25</v>
      </c>
      <c r="D57" s="50" t="s">
        <v>39</v>
      </c>
      <c r="E57" s="121" t="s">
        <v>39</v>
      </c>
      <c r="F57" s="133" t="s">
        <v>39</v>
      </c>
      <c r="G57" s="133" t="s">
        <v>39</v>
      </c>
      <c r="H57" s="133" t="s">
        <v>39</v>
      </c>
    </row>
    <row r="58" spans="1:8" ht="12.75" customHeight="1">
      <c r="A58" s="52"/>
      <c r="B58" s="53" t="s">
        <v>26</v>
      </c>
      <c r="C58" s="54" t="s">
        <v>100</v>
      </c>
      <c r="D58" s="53" t="s">
        <v>39</v>
      </c>
      <c r="E58" s="122" t="s">
        <v>39</v>
      </c>
      <c r="F58" s="134" t="s">
        <v>39</v>
      </c>
      <c r="G58" s="134" t="s">
        <v>39</v>
      </c>
      <c r="H58" s="134" t="s">
        <v>39</v>
      </c>
    </row>
    <row r="59" spans="1:8" ht="51">
      <c r="A59" s="55">
        <v>30</v>
      </c>
      <c r="B59" s="48"/>
      <c r="C59" s="89" t="s">
        <v>101</v>
      </c>
      <c r="D59" s="48" t="s">
        <v>41</v>
      </c>
      <c r="E59" s="123">
        <v>102</v>
      </c>
      <c r="F59" s="147"/>
      <c r="G59" s="127">
        <f>F59*E59</f>
        <v>0</v>
      </c>
      <c r="H59" s="127">
        <f>G59*1.23</f>
        <v>0</v>
      </c>
    </row>
    <row r="60" spans="1:8" ht="12.75" customHeight="1">
      <c r="A60" s="56"/>
      <c r="B60" s="57"/>
      <c r="C60" s="68" t="s">
        <v>103</v>
      </c>
      <c r="D60" s="57" t="s">
        <v>39</v>
      </c>
      <c r="E60" s="116" t="s">
        <v>39</v>
      </c>
      <c r="F60" s="129" t="s">
        <v>39</v>
      </c>
      <c r="G60" s="129" t="s">
        <v>39</v>
      </c>
      <c r="H60" s="129" t="s">
        <v>39</v>
      </c>
    </row>
    <row r="61" spans="1:8" ht="12.75" customHeight="1">
      <c r="A61" s="69"/>
      <c r="B61" s="60"/>
      <c r="C61" s="61" t="s">
        <v>64</v>
      </c>
      <c r="D61" s="60" t="s">
        <v>39</v>
      </c>
      <c r="E61" s="117" t="s">
        <v>39</v>
      </c>
      <c r="F61" s="126" t="s">
        <v>39</v>
      </c>
      <c r="G61" s="126" t="s">
        <v>39</v>
      </c>
      <c r="H61" s="126" t="s">
        <v>39</v>
      </c>
    </row>
    <row r="62" spans="1:8" ht="12.75" customHeight="1">
      <c r="A62" s="44">
        <v>31</v>
      </c>
      <c r="B62" s="45"/>
      <c r="C62" s="47" t="s">
        <v>104</v>
      </c>
      <c r="D62" s="45" t="s">
        <v>44</v>
      </c>
      <c r="E62" s="139">
        <v>2</v>
      </c>
      <c r="F62" s="145"/>
      <c r="G62" s="127">
        <f>E62*F62</f>
        <v>0</v>
      </c>
      <c r="H62" s="127">
        <f>G62*1.23</f>
        <v>0</v>
      </c>
    </row>
    <row r="63" spans="1:8" ht="12.75" customHeight="1">
      <c r="A63" s="44">
        <v>32</v>
      </c>
      <c r="B63" s="45"/>
      <c r="C63" s="47" t="s">
        <v>106</v>
      </c>
      <c r="D63" s="45" t="s">
        <v>44</v>
      </c>
      <c r="E63" s="139">
        <v>1</v>
      </c>
      <c r="F63" s="145"/>
      <c r="G63" s="127">
        <f>E63*F63</f>
        <v>0</v>
      </c>
      <c r="H63" s="127">
        <f>G63*1.23</f>
        <v>0</v>
      </c>
    </row>
    <row r="64" spans="1:8" ht="12.75" customHeight="1">
      <c r="A64" s="44">
        <v>33</v>
      </c>
      <c r="B64" s="45"/>
      <c r="C64" s="47" t="s">
        <v>105</v>
      </c>
      <c r="D64" s="45" t="s">
        <v>44</v>
      </c>
      <c r="E64" s="139">
        <v>1</v>
      </c>
      <c r="F64" s="145"/>
      <c r="G64" s="127">
        <f>E64*F64</f>
        <v>0</v>
      </c>
      <c r="H64" s="127">
        <f>G64*1.23</f>
        <v>0</v>
      </c>
    </row>
    <row r="65" spans="1:8" ht="12.75" customHeight="1">
      <c r="A65" s="44">
        <v>34</v>
      </c>
      <c r="B65" s="44"/>
      <c r="C65" s="90" t="s">
        <v>65</v>
      </c>
      <c r="D65" s="45" t="s">
        <v>44</v>
      </c>
      <c r="E65" s="139">
        <v>4</v>
      </c>
      <c r="F65" s="145"/>
      <c r="G65" s="127">
        <f>E65*F65</f>
        <v>0</v>
      </c>
      <c r="H65" s="127">
        <f>G65*1.23</f>
        <v>0</v>
      </c>
    </row>
    <row r="66" spans="1:8" ht="12.75" customHeight="1">
      <c r="A66" s="179" t="s">
        <v>8</v>
      </c>
      <c r="B66" s="180"/>
      <c r="C66" s="180"/>
      <c r="D66" s="180"/>
      <c r="E66" s="180"/>
      <c r="F66" s="151"/>
      <c r="G66" s="152">
        <f>G65+G64+G63+G62</f>
        <v>0</v>
      </c>
      <c r="H66" s="152">
        <f>G66*1.23</f>
        <v>0</v>
      </c>
    </row>
    <row r="67" spans="1:8" ht="12.75" customHeight="1">
      <c r="A67" s="56"/>
      <c r="B67" s="57"/>
      <c r="C67" s="68" t="s">
        <v>154</v>
      </c>
      <c r="D67" s="57" t="s">
        <v>39</v>
      </c>
      <c r="E67" s="116" t="s">
        <v>39</v>
      </c>
      <c r="F67" s="129" t="s">
        <v>39</v>
      </c>
      <c r="G67" s="129" t="s">
        <v>39</v>
      </c>
      <c r="H67" s="129" t="s">
        <v>39</v>
      </c>
    </row>
    <row r="68" spans="1:8" ht="12.75" customHeight="1">
      <c r="A68" s="69"/>
      <c r="B68" s="156"/>
      <c r="C68" s="61" t="s">
        <v>155</v>
      </c>
      <c r="D68" s="60" t="s">
        <v>39</v>
      </c>
      <c r="E68" s="117" t="s">
        <v>39</v>
      </c>
      <c r="F68" s="126" t="s">
        <v>39</v>
      </c>
      <c r="G68" s="126" t="s">
        <v>39</v>
      </c>
      <c r="H68" s="126" t="s">
        <v>39</v>
      </c>
    </row>
    <row r="69" spans="1:8" ht="12.75" customHeight="1">
      <c r="A69" s="154">
        <v>35</v>
      </c>
      <c r="B69" s="113"/>
      <c r="C69" s="82" t="s">
        <v>156</v>
      </c>
      <c r="D69" s="112" t="s">
        <v>5</v>
      </c>
      <c r="E69" s="140">
        <v>56</v>
      </c>
      <c r="F69" s="148"/>
      <c r="G69" s="135">
        <f>E69*F69</f>
        <v>0</v>
      </c>
      <c r="H69" s="135">
        <f>G69*1.23</f>
        <v>0</v>
      </c>
    </row>
    <row r="70" spans="1:8" ht="12.75" customHeight="1">
      <c r="A70" s="154">
        <v>35</v>
      </c>
      <c r="B70" s="113"/>
      <c r="C70" s="155" t="s">
        <v>157</v>
      </c>
      <c r="D70" s="113" t="s">
        <v>43</v>
      </c>
      <c r="E70" s="115">
        <v>1</v>
      </c>
      <c r="F70" s="145"/>
      <c r="G70" s="135">
        <f aca="true" t="shared" si="4" ref="G70:G77">E70*F70</f>
        <v>0</v>
      </c>
      <c r="H70" s="135">
        <f aca="true" t="shared" si="5" ref="H70:H76">G70*1.23</f>
        <v>0</v>
      </c>
    </row>
    <row r="71" spans="1:8" ht="12.75" customHeight="1">
      <c r="A71" s="154">
        <v>35</v>
      </c>
      <c r="B71" s="113"/>
      <c r="C71" s="155" t="s">
        <v>158</v>
      </c>
      <c r="D71" s="113" t="s">
        <v>5</v>
      </c>
      <c r="E71" s="115">
        <v>150</v>
      </c>
      <c r="F71" s="145"/>
      <c r="G71" s="135">
        <f t="shared" si="4"/>
        <v>0</v>
      </c>
      <c r="H71" s="135">
        <f t="shared" si="5"/>
        <v>0</v>
      </c>
    </row>
    <row r="72" spans="1:8" ht="12.75" customHeight="1">
      <c r="A72" s="154">
        <v>35</v>
      </c>
      <c r="B72" s="113"/>
      <c r="C72" s="155" t="s">
        <v>159</v>
      </c>
      <c r="D72" s="113" t="s">
        <v>5</v>
      </c>
      <c r="E72" s="115">
        <v>27.5</v>
      </c>
      <c r="F72" s="145"/>
      <c r="G72" s="135">
        <f t="shared" si="4"/>
        <v>0</v>
      </c>
      <c r="H72" s="135">
        <f t="shared" si="5"/>
        <v>0</v>
      </c>
    </row>
    <row r="73" spans="1:8" ht="12.75" customHeight="1">
      <c r="A73" s="154">
        <v>35</v>
      </c>
      <c r="B73" s="113"/>
      <c r="C73" s="155" t="s">
        <v>160</v>
      </c>
      <c r="D73" s="113" t="s">
        <v>41</v>
      </c>
      <c r="E73" s="115">
        <v>39</v>
      </c>
      <c r="F73" s="145"/>
      <c r="G73" s="135">
        <f t="shared" si="4"/>
        <v>0</v>
      </c>
      <c r="H73" s="135">
        <f t="shared" si="5"/>
        <v>0</v>
      </c>
    </row>
    <row r="74" spans="1:8" ht="12.75" customHeight="1">
      <c r="A74" s="154">
        <v>35</v>
      </c>
      <c r="B74" s="113"/>
      <c r="C74" s="155" t="s">
        <v>161</v>
      </c>
      <c r="D74" s="113" t="s">
        <v>5</v>
      </c>
      <c r="E74" s="115">
        <v>14.3</v>
      </c>
      <c r="F74" s="145"/>
      <c r="G74" s="135">
        <f t="shared" si="4"/>
        <v>0</v>
      </c>
      <c r="H74" s="135">
        <f t="shared" si="5"/>
        <v>0</v>
      </c>
    </row>
    <row r="75" spans="1:8" ht="12.75" customHeight="1">
      <c r="A75" s="154">
        <v>35</v>
      </c>
      <c r="B75" s="113"/>
      <c r="C75" s="155" t="s">
        <v>162</v>
      </c>
      <c r="D75" s="113" t="s">
        <v>43</v>
      </c>
      <c r="E75" s="115">
        <v>1</v>
      </c>
      <c r="F75" s="145"/>
      <c r="G75" s="135">
        <f t="shared" si="4"/>
        <v>0</v>
      </c>
      <c r="H75" s="135">
        <f t="shared" si="5"/>
        <v>0</v>
      </c>
    </row>
    <row r="76" spans="1:8" ht="12.75" customHeight="1">
      <c r="A76" s="154">
        <v>35</v>
      </c>
      <c r="B76" s="113"/>
      <c r="C76" s="155" t="s">
        <v>163</v>
      </c>
      <c r="D76" s="113" t="s">
        <v>41</v>
      </c>
      <c r="E76" s="115">
        <v>3.5</v>
      </c>
      <c r="F76" s="153"/>
      <c r="G76" s="135">
        <f t="shared" si="4"/>
        <v>0</v>
      </c>
      <c r="H76" s="135">
        <f t="shared" si="5"/>
        <v>0</v>
      </c>
    </row>
    <row r="77" spans="1:8" ht="12.75" customHeight="1">
      <c r="A77" s="111">
        <v>36</v>
      </c>
      <c r="B77" s="113"/>
      <c r="C77" s="114" t="s">
        <v>164</v>
      </c>
      <c r="D77" s="113" t="s">
        <v>44</v>
      </c>
      <c r="E77" s="115">
        <v>3</v>
      </c>
      <c r="F77" s="149"/>
      <c r="G77" s="135">
        <f t="shared" si="4"/>
        <v>0</v>
      </c>
      <c r="H77" s="136">
        <f>G77*1.23</f>
        <v>0</v>
      </c>
    </row>
    <row r="78" spans="1:8" ht="12.75" customHeight="1" thickBot="1">
      <c r="A78" s="179" t="s">
        <v>8</v>
      </c>
      <c r="B78" s="180"/>
      <c r="C78" s="180"/>
      <c r="D78" s="180"/>
      <c r="E78" s="180"/>
      <c r="F78" s="150"/>
      <c r="G78" s="137">
        <f>SUM(G69:G77)</f>
        <v>0</v>
      </c>
      <c r="H78" s="137">
        <f>G78*1.23</f>
        <v>0</v>
      </c>
    </row>
    <row r="79" spans="1:8" ht="12.75" customHeight="1">
      <c r="A79" s="44">
        <v>37</v>
      </c>
      <c r="B79" s="45"/>
      <c r="C79" s="47" t="s">
        <v>165</v>
      </c>
      <c r="D79" s="45" t="s">
        <v>43</v>
      </c>
      <c r="E79" s="139">
        <v>1</v>
      </c>
      <c r="F79" s="145"/>
      <c r="G79" s="135">
        <f>E79*F79</f>
        <v>0</v>
      </c>
      <c r="H79" s="136">
        <f>G79*1.23</f>
        <v>0</v>
      </c>
    </row>
    <row r="80" spans="1:8" ht="12.75" customHeight="1">
      <c r="A80" s="44">
        <v>38</v>
      </c>
      <c r="B80" s="45"/>
      <c r="C80" s="47" t="s">
        <v>166</v>
      </c>
      <c r="D80" s="45" t="s">
        <v>43</v>
      </c>
      <c r="E80" s="139">
        <v>1</v>
      </c>
      <c r="F80" s="145"/>
      <c r="G80" s="127">
        <f>E80*F80</f>
        <v>0</v>
      </c>
      <c r="H80" s="127">
        <f>G80*1.23</f>
        <v>0</v>
      </c>
    </row>
    <row r="81" spans="1:8" ht="12.75" customHeight="1">
      <c r="A81" s="162" t="s">
        <v>107</v>
      </c>
      <c r="B81" s="163"/>
      <c r="C81" s="163"/>
      <c r="D81" s="163"/>
      <c r="E81" s="176"/>
      <c r="F81" s="86"/>
      <c r="G81" s="177">
        <f>G78+G66+G56+G47+G25+G17+G79+G80</f>
        <v>0</v>
      </c>
      <c r="H81" s="178"/>
    </row>
    <row r="82" spans="1:8" ht="12.75" customHeight="1">
      <c r="A82" s="162" t="s">
        <v>108</v>
      </c>
      <c r="B82" s="163"/>
      <c r="C82" s="163"/>
      <c r="D82" s="163"/>
      <c r="E82" s="176"/>
      <c r="F82" s="86"/>
      <c r="G82" s="177">
        <f>G81*0.23</f>
        <v>0</v>
      </c>
      <c r="H82" s="178"/>
    </row>
    <row r="83" spans="1:8" ht="12.75" customHeight="1">
      <c r="A83" s="162" t="s">
        <v>109</v>
      </c>
      <c r="B83" s="163"/>
      <c r="C83" s="163"/>
      <c r="D83" s="163"/>
      <c r="E83" s="176"/>
      <c r="F83" s="86"/>
      <c r="G83" s="177">
        <f>G81+G82</f>
        <v>0</v>
      </c>
      <c r="H83" s="178"/>
    </row>
  </sheetData>
  <sheetProtection selectLockedCells="1" selectUnlockedCells="1"/>
  <mergeCells count="20">
    <mergeCell ref="A83:E83"/>
    <mergeCell ref="G81:H81"/>
    <mergeCell ref="G82:H82"/>
    <mergeCell ref="G83:H83"/>
    <mergeCell ref="A56:E56"/>
    <mergeCell ref="A47:E47"/>
    <mergeCell ref="A78:E78"/>
    <mergeCell ref="A81:E81"/>
    <mergeCell ref="A82:E82"/>
    <mergeCell ref="A66:E66"/>
    <mergeCell ref="A25:E25"/>
    <mergeCell ref="D3:E3"/>
    <mergeCell ref="G3:H3"/>
    <mergeCell ref="A17:E17"/>
    <mergeCell ref="F3:F4"/>
    <mergeCell ref="A1:H1"/>
    <mergeCell ref="A2:H2"/>
    <mergeCell ref="C3:C4"/>
    <mergeCell ref="B3:B4"/>
    <mergeCell ref="A3:A4"/>
  </mergeCells>
  <printOptions horizontalCentered="1"/>
  <pageMargins left="0.5511811023622047" right="0.4724409448818898" top="0.984251968503937" bottom="0.984251968503937" header="0.5118110236220472" footer="0.5118110236220472"/>
  <pageSetup fitToHeight="0" fitToWidth="1" horizontalDpi="600" verticalDpi="600" orientation="portrait" paperSize="9" scale="73" r:id="rId1"/>
  <headerFooter alignWithMargins="0">
    <oddFooter>&amp;C&amp;"Czcionka tekstu podstawowego,Regularna"&amp;11Strona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6"/>
  <sheetViews>
    <sheetView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4" customWidth="1"/>
    <col min="2" max="2" width="9.7109375" style="25" customWidth="1"/>
    <col min="3" max="3" width="42.00390625" style="25" customWidth="1"/>
    <col min="4" max="4" width="7.421875" style="25" customWidth="1"/>
    <col min="5" max="5" width="11.421875" style="26" customWidth="1"/>
    <col min="6" max="6" width="8.8515625" style="26" customWidth="1"/>
    <col min="7" max="7" width="13.140625" style="27" customWidth="1"/>
    <col min="8" max="9" width="9.140625" style="25" customWidth="1"/>
    <col min="10" max="10" width="9.7109375" style="25" bestFit="1" customWidth="1"/>
    <col min="11" max="16384" width="9.140625" style="25" customWidth="1"/>
  </cols>
  <sheetData>
    <row r="1" spans="1:256" ht="42" customHeight="1">
      <c r="A1" s="186" t="s">
        <v>63</v>
      </c>
      <c r="B1" s="186"/>
      <c r="C1" s="186"/>
      <c r="D1" s="186"/>
      <c r="E1" s="186"/>
      <c r="F1" s="186"/>
      <c r="G1" s="18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87" t="s">
        <v>152</v>
      </c>
      <c r="B2" s="187"/>
      <c r="C2" s="187"/>
      <c r="D2" s="187"/>
      <c r="E2" s="187"/>
      <c r="F2" s="187"/>
      <c r="G2" s="18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.75" customHeight="1">
      <c r="A3" s="188" t="s">
        <v>31</v>
      </c>
      <c r="B3" s="189" t="s">
        <v>32</v>
      </c>
      <c r="C3" s="189" t="s">
        <v>33</v>
      </c>
      <c r="D3" s="190" t="s">
        <v>34</v>
      </c>
      <c r="E3" s="190"/>
      <c r="F3" s="181" t="s">
        <v>35</v>
      </c>
      <c r="G3" s="182" t="s">
        <v>36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7" customHeight="1">
      <c r="A4" s="188"/>
      <c r="B4" s="189"/>
      <c r="C4" s="189"/>
      <c r="D4" s="20" t="s">
        <v>37</v>
      </c>
      <c r="E4" s="21" t="s">
        <v>38</v>
      </c>
      <c r="F4" s="181"/>
      <c r="G4" s="18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7" ht="12.75">
      <c r="A5" s="28"/>
      <c r="B5" s="29"/>
      <c r="C5" s="91"/>
      <c r="D5" s="31" t="s">
        <v>39</v>
      </c>
      <c r="E5" s="92" t="s">
        <v>39</v>
      </c>
      <c r="F5" s="31" t="s">
        <v>39</v>
      </c>
      <c r="G5" s="31" t="s">
        <v>39</v>
      </c>
    </row>
    <row r="6" spans="1:7" ht="12.75">
      <c r="A6" s="96">
        <v>1</v>
      </c>
      <c r="B6" s="95"/>
      <c r="C6" s="97" t="s">
        <v>110</v>
      </c>
      <c r="D6" s="98" t="s">
        <v>44</v>
      </c>
      <c r="E6" s="99">
        <v>5</v>
      </c>
      <c r="F6" s="99"/>
      <c r="G6" s="99">
        <f>E6*F6</f>
        <v>0</v>
      </c>
    </row>
    <row r="7" spans="1:10" ht="12.75">
      <c r="A7" s="96">
        <f>A6+1</f>
        <v>2</v>
      </c>
      <c r="B7" s="95"/>
      <c r="C7" s="97" t="s">
        <v>111</v>
      </c>
      <c r="D7" s="98" t="s">
        <v>49</v>
      </c>
      <c r="E7" s="99">
        <v>45</v>
      </c>
      <c r="F7" s="99"/>
      <c r="G7" s="99">
        <f aca="true" t="shared" si="0" ref="G7:G23">E7*F7</f>
        <v>0</v>
      </c>
      <c r="J7" s="104"/>
    </row>
    <row r="8" spans="1:7" ht="12.75">
      <c r="A8" s="96">
        <f aca="true" t="shared" si="1" ref="A8:A13">A7+1</f>
        <v>3</v>
      </c>
      <c r="B8" s="95"/>
      <c r="C8" s="97" t="s">
        <v>112</v>
      </c>
      <c r="D8" s="98" t="s">
        <v>49</v>
      </c>
      <c r="E8" s="99">
        <v>70</v>
      </c>
      <c r="F8" s="99"/>
      <c r="G8" s="99">
        <f t="shared" si="0"/>
        <v>0</v>
      </c>
    </row>
    <row r="9" spans="1:7" ht="12.75">
      <c r="A9" s="96">
        <f t="shared" si="1"/>
        <v>4</v>
      </c>
      <c r="B9" s="95"/>
      <c r="C9" s="100" t="s">
        <v>113</v>
      </c>
      <c r="D9" s="98" t="s">
        <v>43</v>
      </c>
      <c r="E9" s="99">
        <v>1</v>
      </c>
      <c r="F9" s="99"/>
      <c r="G9" s="99">
        <f t="shared" si="0"/>
        <v>0</v>
      </c>
    </row>
    <row r="10" spans="1:7" ht="12.75">
      <c r="A10" s="96">
        <f t="shared" si="1"/>
        <v>5</v>
      </c>
      <c r="B10" s="95"/>
      <c r="C10" s="100" t="s">
        <v>114</v>
      </c>
      <c r="D10" s="98" t="s">
        <v>44</v>
      </c>
      <c r="E10" s="99">
        <v>1</v>
      </c>
      <c r="F10" s="99"/>
      <c r="G10" s="99">
        <f t="shared" si="0"/>
        <v>0</v>
      </c>
    </row>
    <row r="11" spans="1:7" ht="12.75">
      <c r="A11" s="96">
        <f t="shared" si="1"/>
        <v>6</v>
      </c>
      <c r="B11" s="95"/>
      <c r="C11" s="97" t="s">
        <v>115</v>
      </c>
      <c r="D11" s="98" t="s">
        <v>44</v>
      </c>
      <c r="E11" s="99">
        <v>1</v>
      </c>
      <c r="F11" s="99"/>
      <c r="G11" s="99">
        <f t="shared" si="0"/>
        <v>0</v>
      </c>
    </row>
    <row r="12" spans="1:7" ht="12.75">
      <c r="A12" s="96">
        <f t="shared" si="1"/>
        <v>7</v>
      </c>
      <c r="B12" s="95"/>
      <c r="C12" s="97" t="s">
        <v>116</v>
      </c>
      <c r="D12" s="98" t="s">
        <v>44</v>
      </c>
      <c r="E12" s="99">
        <v>7</v>
      </c>
      <c r="F12" s="99"/>
      <c r="G12" s="99">
        <f t="shared" si="0"/>
        <v>0</v>
      </c>
    </row>
    <row r="13" spans="1:7" ht="38.25">
      <c r="A13" s="96">
        <f t="shared" si="1"/>
        <v>8</v>
      </c>
      <c r="B13" s="95"/>
      <c r="C13" s="100" t="s">
        <v>117</v>
      </c>
      <c r="D13" s="98" t="s">
        <v>44</v>
      </c>
      <c r="E13" s="99">
        <v>6</v>
      </c>
      <c r="F13" s="99"/>
      <c r="G13" s="99">
        <f t="shared" si="0"/>
        <v>0</v>
      </c>
    </row>
    <row r="14" spans="1:7" ht="38.25">
      <c r="A14" s="96">
        <f>A13+1</f>
        <v>9</v>
      </c>
      <c r="B14" s="95"/>
      <c r="C14" s="100" t="s">
        <v>127</v>
      </c>
      <c r="D14" s="98" t="s">
        <v>44</v>
      </c>
      <c r="E14" s="99">
        <v>1</v>
      </c>
      <c r="F14" s="99"/>
      <c r="G14" s="99">
        <f t="shared" si="0"/>
        <v>0</v>
      </c>
    </row>
    <row r="15" spans="1:7" ht="25.5">
      <c r="A15" s="96">
        <f aca="true" t="shared" si="2" ref="A15:A23">A14+1</f>
        <v>10</v>
      </c>
      <c r="B15" s="95"/>
      <c r="C15" s="100" t="s">
        <v>118</v>
      </c>
      <c r="D15" s="98" t="s">
        <v>44</v>
      </c>
      <c r="E15" s="99">
        <v>1</v>
      </c>
      <c r="F15" s="99"/>
      <c r="G15" s="99">
        <f t="shared" si="0"/>
        <v>0</v>
      </c>
    </row>
    <row r="16" spans="1:7" ht="12.75">
      <c r="A16" s="96">
        <f t="shared" si="2"/>
        <v>11</v>
      </c>
      <c r="B16" s="95"/>
      <c r="C16" s="100" t="s">
        <v>119</v>
      </c>
      <c r="D16" s="98" t="s">
        <v>44</v>
      </c>
      <c r="E16" s="99">
        <v>7</v>
      </c>
      <c r="F16" s="99"/>
      <c r="G16" s="99">
        <f t="shared" si="0"/>
        <v>0</v>
      </c>
    </row>
    <row r="17" spans="1:7" ht="12.75">
      <c r="A17" s="96">
        <f t="shared" si="2"/>
        <v>12</v>
      </c>
      <c r="B17" s="95"/>
      <c r="C17" s="100" t="s">
        <v>120</v>
      </c>
      <c r="D17" s="98" t="s">
        <v>44</v>
      </c>
      <c r="E17" s="99">
        <v>330</v>
      </c>
      <c r="F17" s="99"/>
      <c r="G17" s="99">
        <f t="shared" si="0"/>
        <v>0</v>
      </c>
    </row>
    <row r="18" spans="1:7" ht="12.75">
      <c r="A18" s="96">
        <f t="shared" si="2"/>
        <v>13</v>
      </c>
      <c r="B18" s="95"/>
      <c r="C18" s="100" t="s">
        <v>121</v>
      </c>
      <c r="D18" s="98" t="s">
        <v>49</v>
      </c>
      <c r="E18" s="99">
        <v>1</v>
      </c>
      <c r="F18" s="99"/>
      <c r="G18" s="99">
        <f t="shared" si="0"/>
        <v>0</v>
      </c>
    </row>
    <row r="19" spans="1:7" ht="12.75">
      <c r="A19" s="96">
        <f t="shared" si="2"/>
        <v>14</v>
      </c>
      <c r="B19" s="95"/>
      <c r="C19" s="100" t="s">
        <v>122</v>
      </c>
      <c r="D19" s="98" t="s">
        <v>44</v>
      </c>
      <c r="E19" s="99">
        <v>1</v>
      </c>
      <c r="F19" s="99"/>
      <c r="G19" s="99">
        <f t="shared" si="0"/>
        <v>0</v>
      </c>
    </row>
    <row r="20" spans="1:7" ht="12.75">
      <c r="A20" s="96">
        <f t="shared" si="2"/>
        <v>15</v>
      </c>
      <c r="B20" s="95"/>
      <c r="C20" s="100" t="s">
        <v>123</v>
      </c>
      <c r="D20" s="98" t="s">
        <v>44</v>
      </c>
      <c r="E20" s="99">
        <v>1</v>
      </c>
      <c r="F20" s="99"/>
      <c r="G20" s="99">
        <f t="shared" si="0"/>
        <v>0</v>
      </c>
    </row>
    <row r="21" spans="1:7" ht="12.75">
      <c r="A21" s="96">
        <f t="shared" si="2"/>
        <v>16</v>
      </c>
      <c r="B21" s="94"/>
      <c r="C21" s="101" t="s">
        <v>124</v>
      </c>
      <c r="D21" s="98" t="s">
        <v>44</v>
      </c>
      <c r="E21" s="99">
        <v>1</v>
      </c>
      <c r="F21" s="99"/>
      <c r="G21" s="99">
        <f t="shared" si="0"/>
        <v>0</v>
      </c>
    </row>
    <row r="22" spans="1:7" ht="25.5">
      <c r="A22" s="96">
        <f t="shared" si="2"/>
        <v>17</v>
      </c>
      <c r="B22" s="94"/>
      <c r="C22" s="102" t="s">
        <v>125</v>
      </c>
      <c r="D22" s="103" t="s">
        <v>44</v>
      </c>
      <c r="E22" s="97">
        <v>30</v>
      </c>
      <c r="F22" s="99"/>
      <c r="G22" s="99">
        <f t="shared" si="0"/>
        <v>0</v>
      </c>
    </row>
    <row r="23" spans="1:7" ht="12.75">
      <c r="A23" s="96">
        <f t="shared" si="2"/>
        <v>18</v>
      </c>
      <c r="B23" s="94"/>
      <c r="C23" s="102" t="s">
        <v>126</v>
      </c>
      <c r="D23" s="103" t="s">
        <v>49</v>
      </c>
      <c r="E23" s="97">
        <v>10</v>
      </c>
      <c r="F23" s="99"/>
      <c r="G23" s="99">
        <f t="shared" si="0"/>
        <v>0</v>
      </c>
    </row>
    <row r="24" spans="1:7" ht="13.5" thickBot="1">
      <c r="A24" s="183" t="s">
        <v>45</v>
      </c>
      <c r="B24" s="183"/>
      <c r="C24" s="183"/>
      <c r="D24" s="183"/>
      <c r="E24" s="183"/>
      <c r="F24" s="183"/>
      <c r="G24" s="93">
        <f>SUM(G6:G23)</f>
        <v>0</v>
      </c>
    </row>
    <row r="25" spans="1:7" ht="13.5" thickBot="1">
      <c r="A25" s="184" t="s">
        <v>46</v>
      </c>
      <c r="B25" s="184"/>
      <c r="C25" s="184"/>
      <c r="D25" s="184"/>
      <c r="E25" s="184"/>
      <c r="F25" s="184"/>
      <c r="G25" s="22">
        <f>G24*0.23</f>
        <v>0</v>
      </c>
    </row>
    <row r="26" spans="1:7" ht="16.5">
      <c r="A26" s="185" t="s">
        <v>47</v>
      </c>
      <c r="B26" s="185"/>
      <c r="C26" s="185"/>
      <c r="D26" s="185"/>
      <c r="E26" s="185"/>
      <c r="F26" s="185"/>
      <c r="G26" s="23">
        <f>SUM(G24+G25)</f>
        <v>0</v>
      </c>
    </row>
  </sheetData>
  <sheetProtection selectLockedCells="1" selectUnlockedCells="1"/>
  <mergeCells count="11">
    <mergeCell ref="D3:E3"/>
    <mergeCell ref="F3:F4"/>
    <mergeCell ref="G3:G4"/>
    <mergeCell ref="A24:F24"/>
    <mergeCell ref="A25:F25"/>
    <mergeCell ref="A26:F26"/>
    <mergeCell ref="A1:G1"/>
    <mergeCell ref="A2:G2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9"/>
  <sheetViews>
    <sheetView zoomScaleSheetLayoutView="100" zoomScalePageLayoutView="0" workbookViewId="0" topLeftCell="A13">
      <selection activeCell="K32" sqref="K32"/>
    </sheetView>
  </sheetViews>
  <sheetFormatPr defaultColWidth="9.140625" defaultRowHeight="12.75"/>
  <cols>
    <col min="1" max="1" width="5.8515625" style="106" customWidth="1"/>
    <col min="2" max="2" width="11.140625" style="25" customWidth="1"/>
    <col min="3" max="3" width="42.00390625" style="25" customWidth="1"/>
    <col min="4" max="4" width="7.140625" style="25" customWidth="1"/>
    <col min="5" max="5" width="8.8515625" style="34" customWidth="1"/>
    <col min="6" max="6" width="11.00390625" style="34" customWidth="1"/>
    <col min="7" max="7" width="13.28125" style="35" customWidth="1"/>
    <col min="8" max="16384" width="9.140625" style="25" customWidth="1"/>
  </cols>
  <sheetData>
    <row r="1" spans="1:256" ht="42" customHeight="1">
      <c r="A1" s="186" t="s">
        <v>63</v>
      </c>
      <c r="B1" s="186"/>
      <c r="C1" s="186"/>
      <c r="D1" s="186"/>
      <c r="E1" s="186"/>
      <c r="F1" s="186"/>
      <c r="G1" s="18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87" t="s">
        <v>153</v>
      </c>
      <c r="B2" s="187"/>
      <c r="C2" s="187"/>
      <c r="D2" s="187"/>
      <c r="E2" s="187"/>
      <c r="F2" s="187"/>
      <c r="G2" s="18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7.5" customHeight="1">
      <c r="A3" s="191" t="s">
        <v>31</v>
      </c>
      <c r="B3" s="189" t="s">
        <v>32</v>
      </c>
      <c r="C3" s="189" t="s">
        <v>33</v>
      </c>
      <c r="D3" s="190" t="s">
        <v>34</v>
      </c>
      <c r="E3" s="190"/>
      <c r="F3" s="181" t="s">
        <v>35</v>
      </c>
      <c r="G3" s="192" t="s">
        <v>36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191"/>
      <c r="B4" s="189"/>
      <c r="C4" s="189"/>
      <c r="D4" s="20" t="s">
        <v>37</v>
      </c>
      <c r="E4" s="21" t="s">
        <v>38</v>
      </c>
      <c r="F4" s="181"/>
      <c r="G4" s="19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7" ht="12.75">
      <c r="A5" s="105"/>
      <c r="B5" s="29" t="s">
        <v>50</v>
      </c>
      <c r="C5" s="30"/>
      <c r="D5" s="32" t="s">
        <v>39</v>
      </c>
      <c r="E5" s="33" t="s">
        <v>39</v>
      </c>
      <c r="F5" s="33" t="s">
        <v>39</v>
      </c>
      <c r="G5" s="33" t="s">
        <v>39</v>
      </c>
    </row>
    <row r="6" spans="1:7" ht="12.75">
      <c r="A6" s="105"/>
      <c r="B6" s="29"/>
      <c r="C6" s="91"/>
      <c r="D6" s="28" t="s">
        <v>39</v>
      </c>
      <c r="E6" s="107" t="s">
        <v>39</v>
      </c>
      <c r="F6" s="107" t="s">
        <v>39</v>
      </c>
      <c r="G6" s="107" t="s">
        <v>39</v>
      </c>
    </row>
    <row r="7" spans="1:7" ht="25.5">
      <c r="A7" s="108">
        <v>1</v>
      </c>
      <c r="B7" s="108"/>
      <c r="C7" s="108" t="s">
        <v>128</v>
      </c>
      <c r="D7" s="108" t="s">
        <v>41</v>
      </c>
      <c r="E7" s="109">
        <v>39</v>
      </c>
      <c r="F7" s="110"/>
      <c r="G7" s="109">
        <f>E7*F7</f>
        <v>0</v>
      </c>
    </row>
    <row r="8" spans="1:7" ht="25.5">
      <c r="A8" s="108">
        <f>A7+1</f>
        <v>2</v>
      </c>
      <c r="B8" s="108"/>
      <c r="C8" s="108" t="s">
        <v>129</v>
      </c>
      <c r="D8" s="108" t="s">
        <v>41</v>
      </c>
      <c r="E8" s="109">
        <v>39</v>
      </c>
      <c r="F8" s="110"/>
      <c r="G8" s="109">
        <f aca="true" t="shared" si="0" ref="G8:G26">E8*F8</f>
        <v>0</v>
      </c>
    </row>
    <row r="9" spans="1:7" ht="12.75">
      <c r="A9" s="108">
        <f aca="true" t="shared" si="1" ref="A9:A26">A8+1</f>
        <v>3</v>
      </c>
      <c r="B9" s="108"/>
      <c r="C9" s="108" t="s">
        <v>130</v>
      </c>
      <c r="D9" s="108" t="s">
        <v>44</v>
      </c>
      <c r="E9" s="109">
        <v>1</v>
      </c>
      <c r="F9" s="110"/>
      <c r="G9" s="109">
        <f t="shared" si="0"/>
        <v>0</v>
      </c>
    </row>
    <row r="10" spans="1:7" ht="12.75">
      <c r="A10" s="108">
        <f t="shared" si="1"/>
        <v>4</v>
      </c>
      <c r="B10" s="108"/>
      <c r="C10" s="108" t="s">
        <v>131</v>
      </c>
      <c r="D10" s="108" t="s">
        <v>44</v>
      </c>
      <c r="E10" s="109">
        <v>1</v>
      </c>
      <c r="F10" s="110"/>
      <c r="G10" s="109">
        <f t="shared" si="0"/>
        <v>0</v>
      </c>
    </row>
    <row r="11" spans="1:7" ht="25.5">
      <c r="A11" s="108">
        <f t="shared" si="1"/>
        <v>5</v>
      </c>
      <c r="B11" s="108"/>
      <c r="C11" s="108" t="s">
        <v>132</v>
      </c>
      <c r="D11" s="108" t="s">
        <v>41</v>
      </c>
      <c r="E11" s="109">
        <v>16</v>
      </c>
      <c r="F11" s="110"/>
      <c r="G11" s="109">
        <f t="shared" si="0"/>
        <v>0</v>
      </c>
    </row>
    <row r="12" spans="1:7" ht="25.5">
      <c r="A12" s="108">
        <f t="shared" si="1"/>
        <v>6</v>
      </c>
      <c r="B12" s="108"/>
      <c r="C12" s="108" t="s">
        <v>133</v>
      </c>
      <c r="D12" s="108" t="s">
        <v>41</v>
      </c>
      <c r="E12" s="109">
        <v>16</v>
      </c>
      <c r="F12" s="110"/>
      <c r="G12" s="109">
        <f t="shared" si="0"/>
        <v>0</v>
      </c>
    </row>
    <row r="13" spans="1:7" ht="25.5">
      <c r="A13" s="108">
        <f t="shared" si="1"/>
        <v>7</v>
      </c>
      <c r="B13" s="108"/>
      <c r="C13" s="108" t="s">
        <v>134</v>
      </c>
      <c r="D13" s="108" t="s">
        <v>42</v>
      </c>
      <c r="E13" s="109">
        <v>1</v>
      </c>
      <c r="F13" s="110"/>
      <c r="G13" s="109">
        <f t="shared" si="0"/>
        <v>0</v>
      </c>
    </row>
    <row r="14" spans="1:7" ht="25.5">
      <c r="A14" s="108">
        <f t="shared" si="1"/>
        <v>8</v>
      </c>
      <c r="B14" s="108"/>
      <c r="C14" s="108" t="s">
        <v>135</v>
      </c>
      <c r="D14" s="108" t="s">
        <v>41</v>
      </c>
      <c r="E14" s="109">
        <v>14</v>
      </c>
      <c r="F14" s="110"/>
      <c r="G14" s="109">
        <f t="shared" si="0"/>
        <v>0</v>
      </c>
    </row>
    <row r="15" spans="1:7" ht="25.5">
      <c r="A15" s="108">
        <f t="shared" si="1"/>
        <v>9</v>
      </c>
      <c r="B15" s="108"/>
      <c r="C15" s="108" t="s">
        <v>136</v>
      </c>
      <c r="D15" s="108" t="s">
        <v>41</v>
      </c>
      <c r="E15" s="109">
        <v>14</v>
      </c>
      <c r="F15" s="110"/>
      <c r="G15" s="109">
        <f t="shared" si="0"/>
        <v>0</v>
      </c>
    </row>
    <row r="16" spans="1:7" ht="25.5">
      <c r="A16" s="108">
        <f t="shared" si="1"/>
        <v>10</v>
      </c>
      <c r="B16" s="108"/>
      <c r="C16" s="108" t="s">
        <v>137</v>
      </c>
      <c r="D16" s="108" t="s">
        <v>42</v>
      </c>
      <c r="E16" s="109">
        <v>1</v>
      </c>
      <c r="F16" s="110"/>
      <c r="G16" s="109">
        <f t="shared" si="0"/>
        <v>0</v>
      </c>
    </row>
    <row r="17" spans="1:7" ht="25.5">
      <c r="A17" s="108">
        <f t="shared" si="1"/>
        <v>11</v>
      </c>
      <c r="B17" s="108"/>
      <c r="C17" s="108" t="s">
        <v>138</v>
      </c>
      <c r="D17" s="108" t="s">
        <v>41</v>
      </c>
      <c r="E17" s="109">
        <v>29</v>
      </c>
      <c r="F17" s="110"/>
      <c r="G17" s="109">
        <f t="shared" si="0"/>
        <v>0</v>
      </c>
    </row>
    <row r="18" spans="1:7" ht="25.5">
      <c r="A18" s="108">
        <f t="shared" si="1"/>
        <v>12</v>
      </c>
      <c r="B18" s="108"/>
      <c r="C18" s="108" t="s">
        <v>139</v>
      </c>
      <c r="D18" s="108" t="s">
        <v>41</v>
      </c>
      <c r="E18" s="109">
        <v>29</v>
      </c>
      <c r="F18" s="110"/>
      <c r="G18" s="109">
        <f t="shared" si="0"/>
        <v>0</v>
      </c>
    </row>
    <row r="19" spans="1:7" ht="25.5">
      <c r="A19" s="108">
        <f t="shared" si="1"/>
        <v>13</v>
      </c>
      <c r="B19" s="108"/>
      <c r="C19" s="108" t="s">
        <v>140</v>
      </c>
      <c r="D19" s="108" t="s">
        <v>42</v>
      </c>
      <c r="E19" s="109">
        <v>1</v>
      </c>
      <c r="F19" s="110"/>
      <c r="G19" s="109">
        <f t="shared" si="0"/>
        <v>0</v>
      </c>
    </row>
    <row r="20" spans="1:7" ht="12.75">
      <c r="A20" s="108">
        <f t="shared" si="1"/>
        <v>14</v>
      </c>
      <c r="B20" s="108"/>
      <c r="C20" s="108" t="s">
        <v>141</v>
      </c>
      <c r="D20" s="108" t="s">
        <v>41</v>
      </c>
      <c r="E20" s="109">
        <v>49</v>
      </c>
      <c r="F20" s="110"/>
      <c r="G20" s="109">
        <f t="shared" si="0"/>
        <v>0</v>
      </c>
    </row>
    <row r="21" spans="1:7" ht="12.75">
      <c r="A21" s="108">
        <f t="shared" si="1"/>
        <v>15</v>
      </c>
      <c r="B21" s="108"/>
      <c r="C21" s="108" t="s">
        <v>142</v>
      </c>
      <c r="D21" s="108" t="s">
        <v>41</v>
      </c>
      <c r="E21" s="109">
        <v>10</v>
      </c>
      <c r="F21" s="110"/>
      <c r="G21" s="109">
        <f t="shared" si="0"/>
        <v>0</v>
      </c>
    </row>
    <row r="22" spans="1:7" ht="12.75">
      <c r="A22" s="108">
        <f t="shared" si="1"/>
        <v>16</v>
      </c>
      <c r="B22" s="108"/>
      <c r="C22" s="108" t="s">
        <v>143</v>
      </c>
      <c r="D22" s="108" t="s">
        <v>42</v>
      </c>
      <c r="E22" s="109">
        <v>4</v>
      </c>
      <c r="F22" s="110"/>
      <c r="G22" s="109">
        <f t="shared" si="0"/>
        <v>0</v>
      </c>
    </row>
    <row r="23" spans="1:7" ht="12.75">
      <c r="A23" s="108">
        <f t="shared" si="1"/>
        <v>17</v>
      </c>
      <c r="B23" s="108"/>
      <c r="C23" s="108" t="s">
        <v>144</v>
      </c>
      <c r="D23" s="108" t="s">
        <v>42</v>
      </c>
      <c r="E23" s="109">
        <v>4</v>
      </c>
      <c r="F23" s="110"/>
      <c r="G23" s="109">
        <f t="shared" si="0"/>
        <v>0</v>
      </c>
    </row>
    <row r="24" spans="1:7" ht="12.75">
      <c r="A24" s="108">
        <f t="shared" si="1"/>
        <v>18</v>
      </c>
      <c r="B24" s="108"/>
      <c r="C24" s="108" t="s">
        <v>145</v>
      </c>
      <c r="D24" s="108" t="s">
        <v>49</v>
      </c>
      <c r="E24" s="109">
        <v>49</v>
      </c>
      <c r="F24" s="110"/>
      <c r="G24" s="109">
        <f t="shared" si="0"/>
        <v>0</v>
      </c>
    </row>
    <row r="25" spans="1:7" ht="12.75">
      <c r="A25" s="108">
        <f t="shared" si="1"/>
        <v>19</v>
      </c>
      <c r="B25" s="108"/>
      <c r="C25" s="108" t="s">
        <v>146</v>
      </c>
      <c r="D25" s="108" t="s">
        <v>48</v>
      </c>
      <c r="E25" s="109">
        <v>1</v>
      </c>
      <c r="F25" s="110"/>
      <c r="G25" s="109">
        <f t="shared" si="0"/>
        <v>0</v>
      </c>
    </row>
    <row r="26" spans="1:7" ht="12.75">
      <c r="A26" s="108">
        <f t="shared" si="1"/>
        <v>20</v>
      </c>
      <c r="B26" s="108"/>
      <c r="C26" s="108" t="s">
        <v>110</v>
      </c>
      <c r="D26" s="108" t="s">
        <v>48</v>
      </c>
      <c r="E26" s="109">
        <v>2</v>
      </c>
      <c r="F26" s="110"/>
      <c r="G26" s="109">
        <f t="shared" si="0"/>
        <v>0</v>
      </c>
    </row>
    <row r="27" spans="1:7" ht="13.5" thickBot="1">
      <c r="A27" s="183" t="s">
        <v>45</v>
      </c>
      <c r="B27" s="183"/>
      <c r="C27" s="183"/>
      <c r="D27" s="183"/>
      <c r="E27" s="183"/>
      <c r="F27" s="183"/>
      <c r="G27" s="93">
        <f>SUM(G7:G26)</f>
        <v>0</v>
      </c>
    </row>
    <row r="28" spans="1:7" ht="13.5" thickBot="1">
      <c r="A28" s="184" t="s">
        <v>46</v>
      </c>
      <c r="B28" s="184"/>
      <c r="C28" s="184"/>
      <c r="D28" s="184"/>
      <c r="E28" s="184"/>
      <c r="F28" s="184"/>
      <c r="G28" s="22">
        <f>G27*0.23</f>
        <v>0</v>
      </c>
    </row>
    <row r="29" spans="1:7" ht="16.5">
      <c r="A29" s="185" t="s">
        <v>47</v>
      </c>
      <c r="B29" s="185"/>
      <c r="C29" s="185"/>
      <c r="D29" s="185"/>
      <c r="E29" s="185"/>
      <c r="F29" s="185"/>
      <c r="G29" s="23">
        <f>G28+G27</f>
        <v>0</v>
      </c>
    </row>
  </sheetData>
  <sheetProtection selectLockedCells="1" selectUnlockedCells="1"/>
  <mergeCells count="11">
    <mergeCell ref="A27:F27"/>
    <mergeCell ref="A28:F28"/>
    <mergeCell ref="A29:F29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Izabela Skiba</cp:lastModifiedBy>
  <cp:lastPrinted>2023-11-10T16:37:32Z</cp:lastPrinted>
  <dcterms:created xsi:type="dcterms:W3CDTF">2023-10-31T11:00:14Z</dcterms:created>
  <dcterms:modified xsi:type="dcterms:W3CDTF">2024-03-11T08:52:38Z</dcterms:modified>
  <cp:category/>
  <cp:version/>
  <cp:contentType/>
  <cp:contentStatus/>
</cp:coreProperties>
</file>