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tarczynski\Desktop\PRZETARGI 2024\5. Podgórski Tajemniczy Ogród P26\"/>
    </mc:Choice>
  </mc:AlternateContent>
  <xr:revisionPtr revIDLastSave="0" documentId="13_ncr:1_{8A38B449-F269-44E6-8A14-180531B93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towo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C10" i="6"/>
  <c r="C13" i="6"/>
  <c r="C16" i="6"/>
  <c r="C4" i="6" l="1"/>
  <c r="C17" i="6" l="1"/>
  <c r="H8" i="6" l="1"/>
  <c r="O14" i="6"/>
  <c r="O8" i="6"/>
  <c r="O13" i="6"/>
  <c r="O9" i="6"/>
  <c r="H18" i="6"/>
  <c r="H13" i="6"/>
  <c r="H9" i="6"/>
  <c r="H17" i="6"/>
  <c r="H4" i="6"/>
  <c r="H5" i="6"/>
  <c r="H12" i="6"/>
  <c r="Q13" i="6" l="1"/>
  <c r="Q8" i="6"/>
  <c r="J17" i="6"/>
  <c r="J12" i="6"/>
  <c r="J4" i="6"/>
  <c r="J8" i="6"/>
</calcChain>
</file>

<file path=xl/sharedStrings.xml><?xml version="1.0" encoding="utf-8"?>
<sst xmlns="http://schemas.openxmlformats.org/spreadsheetml/2006/main" count="63" uniqueCount="34">
  <si>
    <t>Etap</t>
  </si>
  <si>
    <t>branża</t>
  </si>
  <si>
    <t>RAZAM CAŁOŚĆ</t>
  </si>
  <si>
    <t>kwota brutto</t>
  </si>
  <si>
    <t>ROBOTY BUDOWLANE</t>
  </si>
  <si>
    <t xml:space="preserve">RAZEM </t>
  </si>
  <si>
    <t>% w ofercie Wykonawcy</t>
  </si>
  <si>
    <t>Spełnienie warunku</t>
  </si>
  <si>
    <t>% wymagany przez ZZM (stosunek wartości opcji nr 2 do wartości całości zamówienia)</t>
  </si>
  <si>
    <t>% wymagany przez ZZM (stosunek wartości pielęgnacji oraz nasadzeń zieleni do wartości opcji 2)</t>
  </si>
  <si>
    <t>% wymagany przez ZZM (stosunek wartości opcji nr 3 do wartości całości zamówienia)</t>
  </si>
  <si>
    <t>% wymagany przez ZZM (stosunek wartości pielęgnacji oraz nasadzeń zieleni do wartości opcji 3)</t>
  </si>
  <si>
    <t xml:space="preserve">ZIELEŃ </t>
  </si>
  <si>
    <t>NASADZENIA ZIELENI</t>
  </si>
  <si>
    <t>max. % wymagany przez ZZM</t>
  </si>
  <si>
    <t>min. % wymagany przez ZZM</t>
  </si>
  <si>
    <t>Opcja nr 1 nie może stanowić mniej niż 4 % ceny za całość zamówienia i nie więcej niż 14% łącznej ceny oferty</t>
  </si>
  <si>
    <t>Opcja nr 2 nie może stanowić mniej niż 19,00 % ceny za całość zamówienia i nie więcej niż 29% łącznej ceny oferty</t>
  </si>
  <si>
    <t>Opcja nr 3 nie może stanowić mniej niż 13,00 % ceny za całość zamówienia i nie więcej niż 23% łącznej ceny oferty</t>
  </si>
  <si>
    <t>PODSTAWA WARUNEK - ROBOTY BUDOWLANE</t>
  </si>
  <si>
    <t xml:space="preserve">Oferta podstawowa nie może stanowić mniej niż 34 % ceny za całość zamówienia i nie więcej niż 45% łącznej ceny oferty </t>
  </si>
  <si>
    <t xml:space="preserve">Oferta podstawowa nie może stanowić mniej niż 6 % ceny za całość zamówienia i nie więcej niż 10% łącznej ceny oferty </t>
  </si>
  <si>
    <t>PODSTAWA WARUNEK - NASADZENIA ZIELENI</t>
  </si>
  <si>
    <t>Warunek - OPCJA 1</t>
  </si>
  <si>
    <t>Warunek - OPCJA 2</t>
  </si>
  <si>
    <t>Warunek - OPCJA 3</t>
  </si>
  <si>
    <t>Warunek  - OPCJA 4</t>
  </si>
  <si>
    <t>Opcja nr 4 nie może stanowić mniej niż 9,00 % ceny za całość zamówienia i nie więcej niż 20 % łącznej ceny oferty</t>
  </si>
  <si>
    <r>
      <rPr>
        <b/>
        <sz val="12"/>
        <color rgb="FFFF0000"/>
        <rFont val="Calibri"/>
        <family val="2"/>
        <charset val="238"/>
        <scheme val="minor"/>
      </rPr>
      <t>INSTRUKCJA:</t>
    </r>
    <r>
      <rPr>
        <sz val="12"/>
        <color rgb="FFFF0000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1. Oferent wypełnia jedynie żółte pola w kolumnie C
2. W tabeli po prawej stronie zamieszczono warunki Zamawiającego w zakresie proporcji pomiędzy poszczególnymi składnikami ceny oferty
3. W przypadku niespełnienia wszystkich warunków łącznie (powinny się pojawić 6 zielone pola z napisem TAK), należy dokonać korekty składników ceny oferty do momentu osiągnięcia spełnienia wszystkich warunków</t>
    </r>
  </si>
  <si>
    <t>OPCJA 4</t>
  </si>
  <si>
    <t>OPCJA 3</t>
  </si>
  <si>
    <t>OPCJA 2</t>
  </si>
  <si>
    <t>OPCJA 1</t>
  </si>
  <si>
    <t>ZAKRES PODSTAWOWY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</si>
</sst>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8"/>
      </right>
      <top style="thin">
        <color indexed="63"/>
      </top>
      <bottom/>
      <diagonal/>
    </border>
    <border>
      <left style="medium">
        <color indexed="8"/>
      </left>
      <right style="thin">
        <color indexed="23"/>
      </right>
      <top/>
      <bottom style="medium">
        <color indexed="8"/>
      </bottom>
      <diagonal/>
    </border>
    <border>
      <left style="thin">
        <color indexed="23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9"/>
    <xf numFmtId="0" fontId="5" fillId="4" borderId="13"/>
  </cellStyleXfs>
  <cellXfs count="48">
    <xf numFmtId="0" fontId="0" fillId="0" borderId="0" xfId="0"/>
    <xf numFmtId="0" fontId="1" fillId="0" borderId="0" xfId="0" applyFont="1" applyAlignment="1">
      <alignment wrapText="1"/>
    </xf>
    <xf numFmtId="44" fontId="15" fillId="2" borderId="6" xfId="1" applyFont="1" applyFill="1" applyBorder="1" applyAlignment="1" applyProtection="1"/>
    <xf numFmtId="0" fontId="17" fillId="0" borderId="0" xfId="0" applyFont="1" applyAlignment="1">
      <alignment wrapText="1"/>
    </xf>
    <xf numFmtId="44" fontId="15" fillId="2" borderId="8" xfId="1" applyFont="1" applyFill="1" applyBorder="1" applyAlignment="1" applyProtection="1"/>
    <xf numFmtId="44" fontId="1" fillId="0" borderId="0" xfId="0" applyNumberFormat="1" applyFont="1" applyAlignment="1">
      <alignment wrapText="1"/>
    </xf>
    <xf numFmtId="9" fontId="1" fillId="0" borderId="0" xfId="2" applyFont="1" applyAlignment="1">
      <alignment wrapText="1"/>
    </xf>
    <xf numFmtId="0" fontId="19" fillId="4" borderId="20" xfId="5" applyFont="1" applyBorder="1" applyAlignment="1">
      <alignment horizontal="center"/>
    </xf>
    <xf numFmtId="164" fontId="19" fillId="4" borderId="21" xfId="5" applyNumberFormat="1" applyFont="1" applyBorder="1" applyAlignment="1">
      <alignment vertical="center"/>
    </xf>
    <xf numFmtId="164" fontId="1" fillId="0" borderId="0" xfId="0" applyNumberFormat="1" applyFont="1" applyAlignment="1">
      <alignment wrapText="1"/>
    </xf>
    <xf numFmtId="0" fontId="16" fillId="5" borderId="14" xfId="0" applyFont="1" applyFill="1" applyBorder="1" applyAlignment="1">
      <alignment wrapText="1"/>
    </xf>
    <xf numFmtId="9" fontId="1" fillId="5" borderId="14" xfId="0" applyNumberFormat="1" applyFont="1" applyFill="1" applyBorder="1" applyAlignment="1">
      <alignment wrapText="1"/>
    </xf>
    <xf numFmtId="10" fontId="1" fillId="5" borderId="14" xfId="2" applyNumberFormat="1" applyFont="1" applyFill="1" applyBorder="1" applyAlignment="1">
      <alignment wrapText="1"/>
    </xf>
    <xf numFmtId="44" fontId="6" fillId="5" borderId="26" xfId="1" applyFont="1" applyFill="1" applyBorder="1" applyAlignment="1">
      <alignment wrapText="1"/>
    </xf>
    <xf numFmtId="164" fontId="18" fillId="6" borderId="19" xfId="4" applyNumberFormat="1" applyFont="1" applyFill="1" applyBorder="1"/>
    <xf numFmtId="164" fontId="18" fillId="6" borderId="12" xfId="4" applyNumberFormat="1" applyFont="1" applyFill="1" applyBorder="1"/>
    <xf numFmtId="164" fontId="18" fillId="6" borderId="11" xfId="4" applyNumberFormat="1" applyFont="1" applyFill="1" applyBorder="1"/>
    <xf numFmtId="0" fontId="15" fillId="5" borderId="5" xfId="3" applyFont="1" applyFill="1" applyBorder="1"/>
    <xf numFmtId="0" fontId="15" fillId="5" borderId="7" xfId="3" applyFont="1" applyFill="1" applyBorder="1"/>
    <xf numFmtId="0" fontId="18" fillId="6" borderId="10" xfId="4" applyFont="1" applyFill="1" applyBorder="1" applyAlignment="1">
      <alignment horizontal="right"/>
    </xf>
    <xf numFmtId="0" fontId="18" fillId="6" borderId="18" xfId="4" applyFont="1" applyFill="1" applyBorder="1" applyAlignment="1">
      <alignment horizontal="right"/>
    </xf>
    <xf numFmtId="0" fontId="18" fillId="6" borderId="29" xfId="4" applyFont="1" applyFill="1" applyBorder="1" applyAlignment="1">
      <alignment horizontal="right"/>
    </xf>
    <xf numFmtId="0" fontId="14" fillId="5" borderId="1" xfId="3" applyFont="1" applyFill="1" applyBorder="1" applyAlignment="1">
      <alignment horizontal="center" vertical="center"/>
    </xf>
    <xf numFmtId="0" fontId="14" fillId="5" borderId="2" xfId="3" applyFont="1" applyFill="1" applyBorder="1" applyAlignment="1">
      <alignment horizontal="center"/>
    </xf>
    <xf numFmtId="44" fontId="14" fillId="5" borderId="3" xfId="1" applyFont="1" applyFill="1" applyBorder="1" applyAlignment="1" applyProtection="1">
      <alignment horizontal="center"/>
    </xf>
    <xf numFmtId="44" fontId="10" fillId="5" borderId="14" xfId="1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5" fillId="5" borderId="17" xfId="3" applyFont="1" applyFill="1" applyBorder="1" applyAlignment="1">
      <alignment horizontal="center"/>
    </xf>
    <xf numFmtId="0" fontId="15" fillId="5" borderId="5" xfId="3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14" fillId="5" borderId="1" xfId="3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0" fontId="14" fillId="5" borderId="22" xfId="3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center" vertical="center" wrapText="1"/>
    </xf>
    <xf numFmtId="44" fontId="6" fillId="5" borderId="14" xfId="1" applyFont="1" applyFill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44" fontId="1" fillId="2" borderId="31" xfId="0" applyNumberFormat="1" applyFont="1" applyFill="1" applyBorder="1" applyAlignment="1">
      <alignment horizontal="center" wrapText="1"/>
    </xf>
    <xf numFmtId="44" fontId="1" fillId="2" borderId="30" xfId="0" applyNumberFormat="1" applyFont="1" applyFill="1" applyBorder="1" applyAlignment="1">
      <alignment horizontal="center" wrapText="1"/>
    </xf>
    <xf numFmtId="44" fontId="15" fillId="2" borderId="32" xfId="1" applyFont="1" applyFill="1" applyBorder="1" applyAlignment="1" applyProtection="1">
      <alignment horizontal="center"/>
    </xf>
    <xf numFmtId="44" fontId="15" fillId="2" borderId="6" xfId="1" applyFont="1" applyFill="1" applyBorder="1" applyAlignment="1" applyProtection="1">
      <alignment horizontal="center"/>
    </xf>
  </cellXfs>
  <cellStyles count="6">
    <cellStyle name="Excel Built-in Input" xfId="5" xr:uid="{00000000-0005-0000-0000-000000000000}"/>
    <cellStyle name="Excel Built-in Normal" xfId="3" xr:uid="{00000000-0005-0000-0000-000001000000}"/>
    <cellStyle name="Excel Built-in Output" xfId="4" xr:uid="{00000000-0005-0000-0000-000002000000}"/>
    <cellStyle name="Normalny" xfId="0" builtinId="0"/>
    <cellStyle name="Procentowy" xfId="2" builtinId="5"/>
    <cellStyle name="Walutowy" xfId="1" builtinId="4"/>
  </cellStyles>
  <dxfs count="1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zoomScale="70" zoomScaleNormal="70" workbookViewId="0">
      <selection activeCell="P18" sqref="P18"/>
    </sheetView>
  </sheetViews>
  <sheetFormatPr defaultRowHeight="15" x14ac:dyDescent="0.25"/>
  <cols>
    <col min="1" max="1" width="17.28515625" style="1" customWidth="1"/>
    <col min="2" max="2" width="22.28515625" style="1" customWidth="1"/>
    <col min="3" max="3" width="21.42578125" style="1" customWidth="1"/>
    <col min="4" max="4" width="11.28515625" style="1" customWidth="1"/>
    <col min="5" max="5" width="15.28515625" style="1" bestFit="1" customWidth="1"/>
    <col min="6" max="6" width="14.28515625" style="1" bestFit="1" customWidth="1"/>
    <col min="7" max="7" width="13" style="1" customWidth="1"/>
    <col min="8" max="8" width="11.5703125" style="1" bestFit="1" customWidth="1"/>
    <col min="9" max="9" width="13" style="1" customWidth="1"/>
    <col min="10" max="10" width="17.85546875" style="1" customWidth="1"/>
    <col min="11" max="11" width="9.140625" style="1"/>
    <col min="12" max="12" width="14" style="1" customWidth="1"/>
    <col min="13" max="14" width="9.140625" style="1"/>
    <col min="15" max="15" width="16.7109375" style="1" customWidth="1"/>
    <col min="16" max="16" width="12.28515625" style="1" customWidth="1"/>
    <col min="17" max="16384" width="9.140625" style="1"/>
  </cols>
  <sheetData>
    <row r="1" spans="1:17" ht="23.25" customHeight="1" thickBot="1" x14ac:dyDescent="0.3">
      <c r="A1" s="22" t="s">
        <v>0</v>
      </c>
      <c r="B1" s="23" t="s">
        <v>1</v>
      </c>
      <c r="C1" s="24" t="s">
        <v>3</v>
      </c>
      <c r="E1" s="25" t="s">
        <v>23</v>
      </c>
      <c r="F1" s="25"/>
      <c r="G1" s="25"/>
      <c r="H1" s="25"/>
      <c r="I1" s="25"/>
      <c r="J1" s="25"/>
    </row>
    <row r="2" spans="1:17" ht="34.5" customHeight="1" thickBot="1" x14ac:dyDescent="0.35">
      <c r="A2" s="40" t="s">
        <v>33</v>
      </c>
      <c r="B2" s="17" t="s">
        <v>12</v>
      </c>
      <c r="C2" s="2"/>
      <c r="E2" s="26" t="s">
        <v>16</v>
      </c>
      <c r="F2" s="26"/>
      <c r="G2" s="26"/>
      <c r="H2" s="26"/>
      <c r="I2" s="26"/>
      <c r="J2" s="26"/>
      <c r="K2" s="3"/>
    </row>
    <row r="3" spans="1:17" ht="42" customHeight="1" thickBot="1" x14ac:dyDescent="0.35">
      <c r="A3" s="40"/>
      <c r="B3" s="18" t="s">
        <v>4</v>
      </c>
      <c r="C3" s="4"/>
      <c r="E3" s="26"/>
      <c r="F3" s="26"/>
      <c r="G3" s="26"/>
      <c r="H3" s="26"/>
      <c r="I3" s="26"/>
      <c r="J3" s="26"/>
      <c r="K3" s="3"/>
    </row>
    <row r="4" spans="1:17" ht="24" thickBot="1" x14ac:dyDescent="0.3">
      <c r="A4" s="40"/>
      <c r="B4" s="19" t="s">
        <v>5</v>
      </c>
      <c r="C4" s="16">
        <f>C2+C3</f>
        <v>0</v>
      </c>
      <c r="E4" s="10" t="s">
        <v>15</v>
      </c>
      <c r="F4" s="11">
        <v>0.04</v>
      </c>
      <c r="G4" s="10" t="s">
        <v>6</v>
      </c>
      <c r="H4" s="12" t="e">
        <f>C7/C17</f>
        <v>#DIV/0!</v>
      </c>
      <c r="I4" s="35" t="s">
        <v>7</v>
      </c>
      <c r="J4" s="36" t="e">
        <f>IF(AND(H4&gt;$F$4,H5&lt;$F$5), "TAK","NIE")</f>
        <v>#DIV/0!</v>
      </c>
    </row>
    <row r="5" spans="1:17" ht="24" thickBot="1" x14ac:dyDescent="0.3">
      <c r="A5" s="34" t="s">
        <v>32</v>
      </c>
      <c r="B5" s="27" t="s">
        <v>4</v>
      </c>
      <c r="C5" s="46"/>
      <c r="E5" s="10" t="s">
        <v>14</v>
      </c>
      <c r="F5" s="11">
        <v>0.14000000000000001</v>
      </c>
      <c r="G5" s="10" t="s">
        <v>6</v>
      </c>
      <c r="H5" s="12" t="e">
        <f>C7/C17</f>
        <v>#DIV/0!</v>
      </c>
      <c r="I5" s="35"/>
      <c r="J5" s="37"/>
      <c r="L5" s="25" t="s">
        <v>19</v>
      </c>
      <c r="M5" s="25"/>
      <c r="N5" s="25"/>
      <c r="O5" s="25"/>
      <c r="P5" s="25"/>
      <c r="Q5" s="25"/>
    </row>
    <row r="6" spans="1:17" ht="19.5" customHeight="1" thickBot="1" x14ac:dyDescent="0.3">
      <c r="A6" s="34"/>
      <c r="B6" s="28"/>
      <c r="C6" s="47"/>
      <c r="E6" s="38" t="s">
        <v>24</v>
      </c>
      <c r="F6" s="38"/>
      <c r="G6" s="38"/>
      <c r="H6" s="38"/>
      <c r="I6" s="38"/>
      <c r="J6" s="38"/>
      <c r="L6" s="26" t="s">
        <v>20</v>
      </c>
      <c r="M6" s="26"/>
      <c r="N6" s="26"/>
      <c r="O6" s="26"/>
      <c r="P6" s="26"/>
      <c r="Q6" s="26"/>
    </row>
    <row r="7" spans="1:17" ht="48.75" customHeight="1" thickBot="1" x14ac:dyDescent="0.3">
      <c r="A7" s="34"/>
      <c r="B7" s="19" t="s">
        <v>5</v>
      </c>
      <c r="C7" s="16">
        <f>C5</f>
        <v>0</v>
      </c>
      <c r="E7" s="26" t="s">
        <v>17</v>
      </c>
      <c r="F7" s="26"/>
      <c r="G7" s="26"/>
      <c r="H7" s="26"/>
      <c r="I7" s="26"/>
      <c r="J7" s="26"/>
      <c r="L7" s="26"/>
      <c r="M7" s="26"/>
      <c r="N7" s="26"/>
      <c r="O7" s="26"/>
      <c r="P7" s="26"/>
      <c r="Q7" s="26"/>
    </row>
    <row r="8" spans="1:17" ht="57.75" thickBot="1" x14ac:dyDescent="0.3">
      <c r="A8" s="34" t="s">
        <v>31</v>
      </c>
      <c r="B8" s="27" t="s">
        <v>4</v>
      </c>
      <c r="C8" s="46"/>
      <c r="E8" s="10" t="s">
        <v>8</v>
      </c>
      <c r="F8" s="11">
        <v>0.19</v>
      </c>
      <c r="G8" s="10" t="s">
        <v>6</v>
      </c>
      <c r="H8" s="12" t="e">
        <f>C10/C17</f>
        <v>#DIV/0!</v>
      </c>
      <c r="I8" s="35" t="s">
        <v>7</v>
      </c>
      <c r="J8" s="36" t="e">
        <f>IF(AND(H8&gt;$F$8,H9&lt;$F$9), "TAK","NIE")</f>
        <v>#DIV/0!</v>
      </c>
      <c r="L8" s="10" t="s">
        <v>15</v>
      </c>
      <c r="M8" s="11">
        <v>0.34</v>
      </c>
      <c r="N8" s="10" t="s">
        <v>6</v>
      </c>
      <c r="O8" s="12" t="e">
        <f>C3/C17</f>
        <v>#DIV/0!</v>
      </c>
      <c r="P8" s="35" t="s">
        <v>7</v>
      </c>
      <c r="Q8" s="36" t="e">
        <f>IF(AND(O8&gt;$M$8,O9&lt;$M$9), "TAK","NIE")</f>
        <v>#DIV/0!</v>
      </c>
    </row>
    <row r="9" spans="1:17" ht="69" thickBot="1" x14ac:dyDescent="0.3">
      <c r="A9" s="34"/>
      <c r="B9" s="28"/>
      <c r="C9" s="47"/>
      <c r="E9" s="10" t="s">
        <v>9</v>
      </c>
      <c r="F9" s="11">
        <v>0.28999999999999998</v>
      </c>
      <c r="G9" s="10" t="s">
        <v>6</v>
      </c>
      <c r="H9" s="12" t="e">
        <f>C8/C17</f>
        <v>#DIV/0!</v>
      </c>
      <c r="I9" s="35"/>
      <c r="J9" s="37"/>
      <c r="L9" s="10" t="s">
        <v>14</v>
      </c>
      <c r="M9" s="11">
        <v>0.45</v>
      </c>
      <c r="N9" s="10" t="s">
        <v>6</v>
      </c>
      <c r="O9" s="12" t="e">
        <f>C3/C17</f>
        <v>#DIV/0!</v>
      </c>
      <c r="P9" s="35"/>
      <c r="Q9" s="37"/>
    </row>
    <row r="10" spans="1:17" ht="35.25" customHeight="1" thickBot="1" x14ac:dyDescent="0.3">
      <c r="A10" s="34"/>
      <c r="B10" s="19" t="s">
        <v>5</v>
      </c>
      <c r="C10" s="15">
        <f>C8</f>
        <v>0</v>
      </c>
      <c r="E10" s="38" t="s">
        <v>25</v>
      </c>
      <c r="F10" s="38"/>
      <c r="G10" s="38"/>
      <c r="H10" s="38"/>
      <c r="I10" s="38"/>
      <c r="J10" s="38"/>
      <c r="L10" s="25" t="s">
        <v>22</v>
      </c>
      <c r="M10" s="41"/>
      <c r="N10" s="41"/>
      <c r="O10" s="41"/>
      <c r="P10" s="41"/>
      <c r="Q10" s="41"/>
    </row>
    <row r="11" spans="1:17" ht="37.5" customHeight="1" thickBot="1" x14ac:dyDescent="0.3">
      <c r="A11" s="34" t="s">
        <v>30</v>
      </c>
      <c r="B11" s="27" t="s">
        <v>4</v>
      </c>
      <c r="C11" s="46"/>
      <c r="E11" s="26" t="s">
        <v>18</v>
      </c>
      <c r="F11" s="26"/>
      <c r="G11" s="26"/>
      <c r="H11" s="26"/>
      <c r="I11" s="26"/>
      <c r="J11" s="26"/>
      <c r="L11" s="26" t="s">
        <v>21</v>
      </c>
      <c r="M11" s="26"/>
      <c r="N11" s="26"/>
      <c r="O11" s="26"/>
      <c r="P11" s="26"/>
      <c r="Q11" s="26"/>
    </row>
    <row r="12" spans="1:17" ht="57.75" thickBot="1" x14ac:dyDescent="0.3">
      <c r="A12" s="34"/>
      <c r="B12" s="28"/>
      <c r="C12" s="47"/>
      <c r="E12" s="10" t="s">
        <v>10</v>
      </c>
      <c r="F12" s="11">
        <v>0.13</v>
      </c>
      <c r="G12" s="10" t="s">
        <v>6</v>
      </c>
      <c r="H12" s="12" t="e">
        <f>C13/C17</f>
        <v>#DIV/0!</v>
      </c>
      <c r="I12" s="35" t="s">
        <v>7</v>
      </c>
      <c r="J12" s="36" t="e">
        <f>IF(AND(H12&gt;$F$12,H13&lt;$F$13), "TAK","NIE")</f>
        <v>#DIV/0!</v>
      </c>
      <c r="L12" s="26"/>
      <c r="M12" s="26"/>
      <c r="N12" s="26"/>
      <c r="O12" s="26"/>
      <c r="P12" s="26"/>
      <c r="Q12" s="26"/>
    </row>
    <row r="13" spans="1:17" ht="69" thickBot="1" x14ac:dyDescent="0.3">
      <c r="A13" s="39"/>
      <c r="B13" s="20" t="s">
        <v>5</v>
      </c>
      <c r="C13" s="14">
        <f>C11</f>
        <v>0</v>
      </c>
      <c r="E13" s="10" t="s">
        <v>11</v>
      </c>
      <c r="F13" s="11">
        <v>0.23</v>
      </c>
      <c r="G13" s="10" t="s">
        <v>6</v>
      </c>
      <c r="H13" s="12" t="e">
        <f>C11/C17</f>
        <v>#DIV/0!</v>
      </c>
      <c r="I13" s="35"/>
      <c r="J13" s="37"/>
      <c r="L13" s="10" t="s">
        <v>15</v>
      </c>
      <c r="M13" s="11">
        <v>0.06</v>
      </c>
      <c r="N13" s="10" t="s">
        <v>6</v>
      </c>
      <c r="O13" s="12" t="e">
        <f>C2/C17</f>
        <v>#DIV/0!</v>
      </c>
      <c r="P13" s="35" t="s">
        <v>7</v>
      </c>
      <c r="Q13" s="36" t="e">
        <f>IF(AND(O13&gt;$M$13,O14&lt;$M$14), "TAK","NIE")</f>
        <v>#DIV/0!</v>
      </c>
    </row>
    <row r="14" spans="1:17" ht="23.25" x14ac:dyDescent="0.25">
      <c r="A14" s="29" t="s">
        <v>29</v>
      </c>
      <c r="B14" s="32" t="s">
        <v>13</v>
      </c>
      <c r="C14" s="44"/>
      <c r="L14" s="10" t="s">
        <v>14</v>
      </c>
      <c r="M14" s="11">
        <v>0.1</v>
      </c>
      <c r="N14" s="10" t="s">
        <v>6</v>
      </c>
      <c r="O14" s="12" t="e">
        <f>C2/C17</f>
        <v>#DIV/0!</v>
      </c>
      <c r="P14" s="35"/>
      <c r="Q14" s="37"/>
    </row>
    <row r="15" spans="1:17" ht="35.25" customHeight="1" x14ac:dyDescent="0.25">
      <c r="A15" s="30"/>
      <c r="B15" s="33"/>
      <c r="C15" s="45"/>
      <c r="E15" s="38" t="s">
        <v>26</v>
      </c>
      <c r="F15" s="38"/>
      <c r="G15" s="38"/>
      <c r="H15" s="38"/>
      <c r="I15" s="38"/>
      <c r="J15" s="38"/>
    </row>
    <row r="16" spans="1:17" ht="36.75" customHeight="1" thickBot="1" x14ac:dyDescent="0.3">
      <c r="A16" s="31"/>
      <c r="B16" s="21" t="s">
        <v>5</v>
      </c>
      <c r="C16" s="13">
        <f>C14</f>
        <v>0</v>
      </c>
      <c r="E16" s="26" t="s">
        <v>27</v>
      </c>
      <c r="F16" s="26"/>
      <c r="G16" s="26"/>
      <c r="H16" s="26"/>
      <c r="I16" s="26"/>
      <c r="J16" s="26"/>
      <c r="L16" s="5"/>
      <c r="M16" s="6"/>
    </row>
    <row r="17" spans="1:13" ht="57.75" thickBot="1" x14ac:dyDescent="0.3">
      <c r="A17" s="7" t="s">
        <v>2</v>
      </c>
      <c r="B17" s="7"/>
      <c r="C17" s="8">
        <f>C4+C7+C10+C13+C16</f>
        <v>0</v>
      </c>
      <c r="E17" s="10" t="s">
        <v>10</v>
      </c>
      <c r="F17" s="11">
        <v>0.09</v>
      </c>
      <c r="G17" s="10" t="s">
        <v>6</v>
      </c>
      <c r="H17" s="12" t="e">
        <f>C14/C17</f>
        <v>#DIV/0!</v>
      </c>
      <c r="I17" s="35" t="s">
        <v>7</v>
      </c>
      <c r="J17" s="36" t="e">
        <f>IF(AND(H17&gt;$F$17,H18&lt;$F$18), "TAK","NIE")</f>
        <v>#DIV/0!</v>
      </c>
      <c r="L17" s="9"/>
      <c r="M17" s="6"/>
    </row>
    <row r="18" spans="1:13" ht="68.25" x14ac:dyDescent="0.25">
      <c r="E18" s="10" t="s">
        <v>11</v>
      </c>
      <c r="F18" s="11">
        <v>0.2</v>
      </c>
      <c r="G18" s="10" t="s">
        <v>6</v>
      </c>
      <c r="H18" s="12" t="e">
        <f>C14/C17</f>
        <v>#DIV/0!</v>
      </c>
      <c r="I18" s="35"/>
      <c r="J18" s="37"/>
    </row>
    <row r="19" spans="1:13" x14ac:dyDescent="0.25">
      <c r="L19" s="5"/>
      <c r="M19" s="6"/>
    </row>
    <row r="20" spans="1:13" ht="131.25" customHeight="1" x14ac:dyDescent="0.25">
      <c r="E20" s="42" t="s">
        <v>28</v>
      </c>
      <c r="F20" s="43"/>
      <c r="G20" s="43"/>
      <c r="H20" s="43"/>
      <c r="I20" s="43"/>
      <c r="J20" s="43"/>
      <c r="L20" s="9"/>
      <c r="M20" s="6"/>
    </row>
  </sheetData>
  <mergeCells count="38">
    <mergeCell ref="E20:J20"/>
    <mergeCell ref="C14:C15"/>
    <mergeCell ref="C11:C12"/>
    <mergeCell ref="C5:C6"/>
    <mergeCell ref="C8:C9"/>
    <mergeCell ref="I17:I18"/>
    <mergeCell ref="J17:J18"/>
    <mergeCell ref="E10:J10"/>
    <mergeCell ref="E11:J11"/>
    <mergeCell ref="I12:I13"/>
    <mergeCell ref="J12:J13"/>
    <mergeCell ref="E16:J16"/>
    <mergeCell ref="A2:A4"/>
    <mergeCell ref="A5:A7"/>
    <mergeCell ref="L11:Q12"/>
    <mergeCell ref="P13:P14"/>
    <mergeCell ref="Q13:Q14"/>
    <mergeCell ref="L5:Q5"/>
    <mergeCell ref="L6:Q7"/>
    <mergeCell ref="P8:P9"/>
    <mergeCell ref="Q8:Q9"/>
    <mergeCell ref="L10:Q10"/>
    <mergeCell ref="E1:J1"/>
    <mergeCell ref="E2:J3"/>
    <mergeCell ref="B5:B6"/>
    <mergeCell ref="A14:A16"/>
    <mergeCell ref="B14:B15"/>
    <mergeCell ref="A8:A10"/>
    <mergeCell ref="I4:I5"/>
    <mergeCell ref="J4:J5"/>
    <mergeCell ref="E6:J6"/>
    <mergeCell ref="A11:A13"/>
    <mergeCell ref="E7:J7"/>
    <mergeCell ref="I8:I9"/>
    <mergeCell ref="J8:J9"/>
    <mergeCell ref="B8:B9"/>
    <mergeCell ref="B11:B12"/>
    <mergeCell ref="E15:J15"/>
  </mergeCells>
  <phoneticPr fontId="9" type="noConversion"/>
  <conditionalFormatting sqref="J4">
    <cfRule type="cellIs" dxfId="11" priority="13" operator="equal">
      <formula>"NIE"</formula>
    </cfRule>
    <cfRule type="cellIs" dxfId="10" priority="14" operator="equal">
      <formula>"TAK"</formula>
    </cfRule>
  </conditionalFormatting>
  <conditionalFormatting sqref="J8">
    <cfRule type="cellIs" dxfId="9" priority="11" operator="equal">
      <formula>"NIE"</formula>
    </cfRule>
    <cfRule type="cellIs" dxfId="8" priority="12" operator="equal">
      <formula>"TAK"</formula>
    </cfRule>
  </conditionalFormatting>
  <conditionalFormatting sqref="J12">
    <cfRule type="cellIs" dxfId="7" priority="9" operator="equal">
      <formula>"NIE"</formula>
    </cfRule>
    <cfRule type="cellIs" dxfId="6" priority="10" operator="equal">
      <formula>"TAK"</formula>
    </cfRule>
  </conditionalFormatting>
  <conditionalFormatting sqref="J17">
    <cfRule type="cellIs" dxfId="5" priority="7" operator="equal">
      <formula>"NIE"</formula>
    </cfRule>
    <cfRule type="cellIs" dxfId="4" priority="8" operator="equal">
      <formula>"TAK"</formula>
    </cfRule>
  </conditionalFormatting>
  <conditionalFormatting sqref="Q8">
    <cfRule type="cellIs" dxfId="3" priority="3" operator="equal">
      <formula>"NIE"</formula>
    </cfRule>
    <cfRule type="cellIs" dxfId="2" priority="4" operator="equal">
      <formula>"TAK"</formula>
    </cfRule>
  </conditionalFormatting>
  <conditionalFormatting sqref="Q13">
    <cfRule type="cellIs" dxfId="1" priority="1" operator="equal">
      <formula>"NIE"</formula>
    </cfRule>
    <cfRule type="cellIs" dxfId="0" priority="2" operator="equal">
      <formula>"TAK"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Rutkowski</dc:creator>
  <cp:lastModifiedBy>Bartomiej Tarczynski</cp:lastModifiedBy>
  <dcterms:created xsi:type="dcterms:W3CDTF">2020-11-17T10:45:17Z</dcterms:created>
  <dcterms:modified xsi:type="dcterms:W3CDTF">2024-05-10T08:29:12Z</dcterms:modified>
</cp:coreProperties>
</file>