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Index\2021\14_21 dostawa energii na 2022-2023\Załączniki\"/>
    </mc:Choice>
  </mc:AlternateContent>
  <xr:revisionPtr revIDLastSave="0" documentId="13_ncr:1_{F1716775-334C-4CDB-BC69-4C0B993376D5}" xr6:coauthVersionLast="47" xr6:coauthVersionMax="47" xr10:uidLastSave="{00000000-0000-0000-0000-000000000000}"/>
  <bookViews>
    <workbookView xWindow="-120" yWindow="-120" windowWidth="25440" windowHeight="15390" xr2:uid="{7D1D7F67-04A3-4986-BE7A-BD72F21587BB}"/>
  </bookViews>
  <sheets>
    <sheet name="formularz ofertowy" sheetId="1" r:id="rId1"/>
  </sheets>
  <definedNames>
    <definedName name="OLE_LINK2" localSheetId="0">'formularz ofertowy'!$B$7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8" i="1" l="1"/>
  <c r="K101" i="1"/>
  <c r="K99" i="1"/>
  <c r="F100" i="1"/>
  <c r="K100" i="1" s="1"/>
  <c r="F98" i="1"/>
  <c r="C106" i="1"/>
  <c r="C158" i="1"/>
  <c r="C144" i="1"/>
  <c r="J138" i="1"/>
  <c r="F138" i="1"/>
  <c r="K98" i="1" l="1"/>
  <c r="K138" i="1"/>
  <c r="F178" i="1"/>
  <c r="K178" i="1" s="1"/>
  <c r="F42" i="1"/>
  <c r="F40" i="1"/>
  <c r="F38" i="1"/>
  <c r="F36" i="1"/>
  <c r="F35" i="1"/>
  <c r="F34" i="1"/>
  <c r="F33" i="1"/>
  <c r="F56" i="1"/>
  <c r="F54" i="1"/>
  <c r="F53" i="1"/>
  <c r="F71" i="1"/>
  <c r="F69" i="1"/>
  <c r="F68" i="1"/>
  <c r="F67" i="1"/>
  <c r="F83" i="1"/>
  <c r="F85" i="1"/>
  <c r="F82" i="1"/>
  <c r="F104" i="1"/>
  <c r="F102" i="1"/>
  <c r="F97" i="1"/>
  <c r="F96" i="1"/>
  <c r="F115" i="1"/>
  <c r="F126" i="1"/>
  <c r="F125" i="1"/>
  <c r="F14" i="1"/>
  <c r="K157" i="1"/>
  <c r="F156" i="1"/>
  <c r="K156" i="1" s="1"/>
  <c r="K155" i="1"/>
  <c r="J154" i="1"/>
  <c r="F154" i="1"/>
  <c r="J153" i="1"/>
  <c r="F153" i="1"/>
  <c r="J152" i="1"/>
  <c r="F152" i="1"/>
  <c r="F139" i="1"/>
  <c r="F142" i="1"/>
  <c r="F140" i="1"/>
  <c r="F137" i="1"/>
  <c r="F136" i="1"/>
  <c r="F176" i="1"/>
  <c r="F174" i="1"/>
  <c r="K174" i="1" s="1"/>
  <c r="F172" i="1"/>
  <c r="F170" i="1"/>
  <c r="F171" i="1"/>
  <c r="C180" i="1"/>
  <c r="F22" i="1" s="1"/>
  <c r="K179" i="1"/>
  <c r="K177" i="1"/>
  <c r="J176" i="1"/>
  <c r="K175" i="1"/>
  <c r="K173" i="1"/>
  <c r="J172" i="1"/>
  <c r="J171" i="1"/>
  <c r="J170" i="1"/>
  <c r="F23" i="1" l="1"/>
  <c r="K154" i="1"/>
  <c r="K152" i="1"/>
  <c r="K153" i="1"/>
  <c r="K176" i="1"/>
  <c r="K172" i="1"/>
  <c r="K171" i="1"/>
  <c r="K170" i="1"/>
  <c r="F13" i="1"/>
  <c r="K143" i="1"/>
  <c r="K142" i="1"/>
  <c r="K141" i="1"/>
  <c r="J140" i="1"/>
  <c r="J139" i="1"/>
  <c r="J137" i="1"/>
  <c r="J136" i="1"/>
  <c r="C127" i="1"/>
  <c r="F12" i="1" s="1"/>
  <c r="J126" i="1"/>
  <c r="J125" i="1"/>
  <c r="C116" i="1"/>
  <c r="F11" i="1" s="1"/>
  <c r="J115" i="1"/>
  <c r="F10" i="1"/>
  <c r="K105" i="1"/>
  <c r="K104" i="1"/>
  <c r="K103" i="1"/>
  <c r="J102" i="1"/>
  <c r="J97" i="1"/>
  <c r="J96" i="1"/>
  <c r="C87" i="1"/>
  <c r="F9" i="1" s="1"/>
  <c r="C73" i="1"/>
  <c r="F8" i="1" s="1"/>
  <c r="C58" i="1"/>
  <c r="F7" i="1" s="1"/>
  <c r="C44" i="1"/>
  <c r="F6" i="1" s="1"/>
  <c r="F15" i="1" s="1"/>
  <c r="K86" i="1"/>
  <c r="K85" i="1"/>
  <c r="K84" i="1"/>
  <c r="J83" i="1"/>
  <c r="J82" i="1"/>
  <c r="K72" i="1"/>
  <c r="K71" i="1"/>
  <c r="K70" i="1"/>
  <c r="J69" i="1"/>
  <c r="J68" i="1"/>
  <c r="J67" i="1"/>
  <c r="K57" i="1"/>
  <c r="K56" i="1"/>
  <c r="K55" i="1"/>
  <c r="J54" i="1"/>
  <c r="K54" i="1" s="1"/>
  <c r="J53" i="1"/>
  <c r="K41" i="1"/>
  <c r="K43" i="1"/>
  <c r="J40" i="1"/>
  <c r="K158" i="1" l="1"/>
  <c r="G14" i="1" s="1"/>
  <c r="H14" i="1" s="1"/>
  <c r="K180" i="1"/>
  <c r="G22" i="1" s="1"/>
  <c r="H22" i="1" s="1"/>
  <c r="H23" i="1" s="1"/>
  <c r="K126" i="1"/>
  <c r="K140" i="1"/>
  <c r="K139" i="1"/>
  <c r="K137" i="1"/>
  <c r="K136" i="1"/>
  <c r="K125" i="1"/>
  <c r="K115" i="1"/>
  <c r="K116" i="1" s="1"/>
  <c r="G11" i="1" s="1"/>
  <c r="H11" i="1" s="1"/>
  <c r="K102" i="1"/>
  <c r="K97" i="1"/>
  <c r="K96" i="1"/>
  <c r="K83" i="1"/>
  <c r="K82" i="1"/>
  <c r="K67" i="1"/>
  <c r="K69" i="1"/>
  <c r="K68" i="1"/>
  <c r="K40" i="1"/>
  <c r="K53" i="1"/>
  <c r="K42" i="1"/>
  <c r="K39" i="1"/>
  <c r="K37" i="1"/>
  <c r="J36" i="1"/>
  <c r="J34" i="1"/>
  <c r="J35" i="1"/>
  <c r="K38" i="1"/>
  <c r="J33" i="1"/>
  <c r="K106" i="1" l="1"/>
  <c r="G10" i="1" s="1"/>
  <c r="H10" i="1" s="1"/>
  <c r="K144" i="1"/>
  <c r="G13" i="1" s="1"/>
  <c r="G23" i="1"/>
  <c r="K127" i="1"/>
  <c r="G12" i="1" s="1"/>
  <c r="H12" i="1" s="1"/>
  <c r="K87" i="1"/>
  <c r="G9" i="1" s="1"/>
  <c r="H9" i="1" s="1"/>
  <c r="K73" i="1"/>
  <c r="G8" i="1" s="1"/>
  <c r="H8" i="1" s="1"/>
  <c r="K58" i="1"/>
  <c r="G7" i="1" s="1"/>
  <c r="H7" i="1" s="1"/>
  <c r="K33" i="1"/>
  <c r="K36" i="1"/>
  <c r="K35" i="1"/>
  <c r="K34" i="1"/>
  <c r="H13" i="1" l="1"/>
  <c r="K44" i="1"/>
  <c r="G6" i="1" s="1"/>
  <c r="G15" i="1" s="1"/>
  <c r="H6" i="1" l="1"/>
  <c r="H15" i="1" s="1"/>
</calcChain>
</file>

<file path=xl/sharedStrings.xml><?xml version="1.0" encoding="utf-8"?>
<sst xmlns="http://schemas.openxmlformats.org/spreadsheetml/2006/main" count="276" uniqueCount="73">
  <si>
    <t>l.p</t>
  </si>
  <si>
    <t>Kwota netto za energię elektryczną w okresie trwania umowy</t>
  </si>
  <si>
    <t>Okres trwania umowy</t>
  </si>
  <si>
    <t>Kwota netto za obsługę handlową w okresie trwania umowy</t>
  </si>
  <si>
    <t>Kwota netto</t>
  </si>
  <si>
    <t>1.</t>
  </si>
  <si>
    <t>2.</t>
  </si>
  <si>
    <t>4.</t>
  </si>
  <si>
    <t>5.</t>
  </si>
  <si>
    <t xml:space="preserve">e. szczytowa – </t>
  </si>
  <si>
    <t xml:space="preserve">e. pozaszczytowa – </t>
  </si>
  <si>
    <t>6.</t>
  </si>
  <si>
    <r>
      <t xml:space="preserve">Punkty poboru w Gr, Taryfowej – </t>
    </r>
    <r>
      <rPr>
        <b/>
        <sz val="9"/>
        <color theme="1"/>
        <rFont val="Times New Roman"/>
        <family val="1"/>
        <charset val="238"/>
      </rPr>
      <t>C21</t>
    </r>
  </si>
  <si>
    <r>
      <t>Punkty poboru w Gr. Taryfowej –</t>
    </r>
    <r>
      <rPr>
        <b/>
        <sz val="9"/>
        <color theme="1"/>
        <rFont val="Times New Roman"/>
        <family val="1"/>
        <charset val="238"/>
      </rPr>
      <t xml:space="preserve"> C11</t>
    </r>
  </si>
  <si>
    <t>Punkty poboru w Gr. Taryfowej – C22A</t>
  </si>
  <si>
    <t>Punkty poboru w Gr. Taryfowej – B11</t>
  </si>
  <si>
    <t>Grupa taryfowa</t>
  </si>
  <si>
    <r>
      <t xml:space="preserve">Punkty poboru w Gr. Taryfowej – </t>
    </r>
    <r>
      <rPr>
        <b/>
        <sz val="9"/>
        <color theme="1"/>
        <rFont val="Times New Roman"/>
        <family val="1"/>
        <charset val="238"/>
      </rPr>
      <t>C12A</t>
    </r>
  </si>
  <si>
    <t>Cena netto za obsługę handlową za okres 1 miesiąca rozliczeniowego</t>
  </si>
  <si>
    <t>Ilość punktów poboru w danej grupie taryfowej p.p. szt</t>
  </si>
  <si>
    <t>JEDNOSTKI ORGANIZACYJNE GMINY MIASTO STARGARD</t>
  </si>
  <si>
    <t>RAZEM</t>
  </si>
  <si>
    <t>Muzeum Archeologiczno – Historyczne w Stargardzie - samorządowa instytucja kultury</t>
  </si>
  <si>
    <t>Lp.</t>
  </si>
  <si>
    <t>Strona umowy</t>
  </si>
  <si>
    <t>Wartości ogółem netto</t>
  </si>
  <si>
    <t>Wartości ogółem brutto</t>
  </si>
  <si>
    <t>Gmina Miasto Stargard (jednostki organizacyjne Gminy)</t>
  </si>
  <si>
    <t>3.</t>
  </si>
  <si>
    <t>Ośrodek Sportu i Rekreacji OSiR Stargard Sp. z o.o.</t>
  </si>
  <si>
    <t>Zakład Zagospodarowania Odpadów Stargard Spółka z o.o.</t>
  </si>
  <si>
    <t>7.</t>
  </si>
  <si>
    <t xml:space="preserve">Stargardzkie Towarzystwo Budownictwa Społecznego sp. z o.o. </t>
  </si>
  <si>
    <t>8.</t>
  </si>
  <si>
    <t>Stargardzka Agencja Rozwoju Lokalnego Sp. z o.o.</t>
  </si>
  <si>
    <r>
      <t xml:space="preserve">Muzeum Archeologiczno – Historyczne w Stargardzie </t>
    </r>
    <r>
      <rPr>
        <sz val="10"/>
        <color theme="1"/>
        <rFont val="Times New Roman"/>
        <family val="1"/>
        <charset val="238"/>
      </rPr>
      <t>- samorządowa instytucja kultury</t>
    </r>
  </si>
  <si>
    <r>
      <t xml:space="preserve">Stargardzkie Centrum Kultury </t>
    </r>
    <r>
      <rPr>
        <sz val="10"/>
        <color theme="1"/>
        <rFont val="Times New Roman"/>
        <family val="1"/>
        <charset val="238"/>
      </rPr>
      <t xml:space="preserve">- samorządowa instytucja kultury </t>
    </r>
  </si>
  <si>
    <r>
      <t xml:space="preserve">Książnica Stargardzka </t>
    </r>
    <r>
      <rPr>
        <sz val="10"/>
        <color theme="1"/>
        <rFont val="Times New Roman"/>
        <family val="1"/>
        <charset val="238"/>
      </rPr>
      <t>- samorządowa instytucja kultury</t>
    </r>
  </si>
  <si>
    <t>Formularz ofertowy c.d. - wyliczenia</t>
  </si>
  <si>
    <t>Stargardzkie Centrum Kultury - samorządowa instytucja kultury</t>
  </si>
  <si>
    <r>
      <t xml:space="preserve">Punkty poboru w Gr, Taryfowej – </t>
    </r>
    <r>
      <rPr>
        <b/>
        <sz val="9"/>
        <color theme="1"/>
        <rFont val="Times New Roman"/>
        <family val="1"/>
        <charset val="238"/>
      </rPr>
      <t>C11</t>
    </r>
  </si>
  <si>
    <r>
      <t>Punkty poboru w Gr. Taryfowej –</t>
    </r>
    <r>
      <rPr>
        <b/>
        <sz val="9"/>
        <color theme="1"/>
        <rFont val="Times New Roman"/>
        <family val="1"/>
        <charset val="238"/>
      </rPr>
      <t xml:space="preserve"> C21</t>
    </r>
  </si>
  <si>
    <r>
      <t xml:space="preserve">Punkty poboru w Gr. Taryfowej – </t>
    </r>
    <r>
      <rPr>
        <b/>
        <sz val="9"/>
        <color theme="1"/>
        <rFont val="Times New Roman"/>
        <family val="1"/>
        <charset val="238"/>
      </rPr>
      <t>C12B</t>
    </r>
  </si>
  <si>
    <t>Książnica Stargardzka - samorządowa instytucja kultury</t>
  </si>
  <si>
    <t>razem</t>
  </si>
  <si>
    <r>
      <t>Punkty poboru w Gr, Taryfowej – B</t>
    </r>
    <r>
      <rPr>
        <b/>
        <sz val="9"/>
        <color theme="1"/>
        <rFont val="Times New Roman"/>
        <family val="1"/>
        <charset val="238"/>
      </rPr>
      <t>21</t>
    </r>
  </si>
  <si>
    <t>Razem Część I</t>
  </si>
  <si>
    <t>Stargardzkie Towarzystwo Budownictwa Społecznego sp. z o.o.</t>
  </si>
  <si>
    <r>
      <t>Punkty poboru w Gr. Taryfowej –</t>
    </r>
    <r>
      <rPr>
        <b/>
        <sz val="9"/>
        <color theme="1"/>
        <rFont val="Times New Roman"/>
        <family val="1"/>
        <charset val="238"/>
      </rPr>
      <t xml:space="preserve"> C11</t>
    </r>
    <r>
      <rPr>
        <sz val="9"/>
        <color theme="1"/>
        <rFont val="Times New Roman"/>
        <family val="1"/>
        <charset val="238"/>
      </rPr>
      <t>o</t>
    </r>
  </si>
  <si>
    <r>
      <t xml:space="preserve">Punkty poboru w Gr. Taryfowej – </t>
    </r>
    <r>
      <rPr>
        <b/>
        <sz val="10"/>
        <color theme="1"/>
        <rFont val="Times New Roman"/>
        <family val="1"/>
        <charset val="238"/>
      </rPr>
      <t>G11</t>
    </r>
  </si>
  <si>
    <t xml:space="preserve">e. dzienna </t>
  </si>
  <si>
    <t xml:space="preserve">e. nocna </t>
  </si>
  <si>
    <t>Zapotrzebowanie MWh</t>
  </si>
  <si>
    <t>Gmina Miasto Stargard</t>
  </si>
  <si>
    <t>Razem Część II</t>
  </si>
  <si>
    <t>GMINA MIASTO STARGARD - OŚWIETLENIE I SYGNALIZACJA</t>
  </si>
  <si>
    <t>Punkty poboru w Gr. Taryfowej – B12</t>
  </si>
  <si>
    <t>CZĘŚĆ II</t>
  </si>
  <si>
    <r>
      <t xml:space="preserve">FORMULARZ OFERTOWY część I </t>
    </r>
    <r>
      <rPr>
        <b/>
        <sz val="11"/>
        <color theme="1"/>
        <rFont val="Arial"/>
        <family val="2"/>
        <charset val="238"/>
      </rPr>
      <t>energia dla wszystkich obiektów grupy zakupowej Gminy Miasta Stargard w latach 2022-2023 z wyłączeniem oświetlenia</t>
    </r>
    <r>
      <rPr>
        <b/>
        <sz val="14"/>
        <color theme="1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>ulicznego i</t>
    </r>
    <r>
      <rPr>
        <b/>
        <sz val="12"/>
        <color theme="1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 xml:space="preserve">parkowego oraz sygnalizacji świetlnej </t>
    </r>
  </si>
  <si>
    <r>
      <t xml:space="preserve">FORMULARZ OFERTOWY część II </t>
    </r>
    <r>
      <rPr>
        <b/>
        <sz val="11"/>
        <color theme="1"/>
        <rFont val="Arial"/>
        <family val="2"/>
        <charset val="238"/>
      </rPr>
      <t xml:space="preserve">oświetlenie uliczne i parkowe oraz sygnalizacja świetlna utrzymywana przez Gminę Miasto Stargard w w latach 2022-2023 </t>
    </r>
  </si>
  <si>
    <t>Cena jednostkowa netto za 1 MWh 2022</t>
  </si>
  <si>
    <t>Cena jednostkowa netto za 1 MWh 2023</t>
  </si>
  <si>
    <t>(3x(4+5))</t>
  </si>
  <si>
    <t>Miejskie Przedsiębiorstwo Komunikacji w Stargardzie Sp. z o.o.</t>
  </si>
  <si>
    <t xml:space="preserve">Miejskie Przedsiębiorstwo Komunikacji w Stargardzie Sp. z o.o. </t>
  </si>
  <si>
    <r>
      <t>Punkty poboru w Gr, Taryfowej –</t>
    </r>
    <r>
      <rPr>
        <b/>
        <sz val="9"/>
        <color theme="1"/>
        <rFont val="Times New Roman"/>
        <family val="1"/>
        <charset val="238"/>
      </rPr>
      <t xml:space="preserve"> C11</t>
    </r>
  </si>
  <si>
    <t>Szacunkowe roczne zapotrzebowanie na energię elektryczną (12 miesięcy) MWh</t>
  </si>
  <si>
    <t>(6+10)</t>
  </si>
  <si>
    <t>(7x8x9)</t>
  </si>
  <si>
    <r>
      <t xml:space="preserve">Punkty poboru w Gr. Taryfowej – </t>
    </r>
    <r>
      <rPr>
        <b/>
        <sz val="9"/>
        <color theme="1"/>
        <rFont val="Times New Roman"/>
        <family val="1"/>
        <charset val="238"/>
      </rPr>
      <t>C21</t>
    </r>
  </si>
  <si>
    <r>
      <t>Punkty poboru w Gr. Taryfowej – C</t>
    </r>
    <r>
      <rPr>
        <b/>
        <sz val="10"/>
        <color theme="1"/>
        <rFont val="Times New Roman"/>
        <family val="1"/>
        <charset val="238"/>
      </rPr>
      <t>21</t>
    </r>
  </si>
  <si>
    <r>
      <t>Punkty poboru w Gr. Taryfowej – C</t>
    </r>
    <r>
      <rPr>
        <b/>
        <sz val="9"/>
        <color theme="1"/>
        <rFont val="Times New Roman"/>
        <family val="1"/>
        <charset val="238"/>
      </rPr>
      <t>12A</t>
    </r>
  </si>
  <si>
    <r>
      <t xml:space="preserve">Punkty poboru w Gr. Taryfowej – </t>
    </r>
    <r>
      <rPr>
        <b/>
        <sz val="10"/>
        <color theme="1"/>
        <rFont val="Times New Roman"/>
        <family val="1"/>
        <charset val="238"/>
      </rPr>
      <t>B22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</si>
</sst>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5" x14ac:knownFonts="1">
    <font>
      <sz val="10"/>
      <color theme="1"/>
      <name val="Lucida Console"/>
      <family val="2"/>
      <charset val="238"/>
    </font>
    <font>
      <b/>
      <sz val="9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Lucida Console"/>
      <family val="3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theme="1"/>
      <name val="Arial"/>
      <family val="2"/>
      <charset val="238"/>
    </font>
    <font>
      <sz val="10"/>
      <name val="Times New Roman"/>
      <family val="1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8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0" fillId="0" borderId="0" xfId="0" applyNumberFormat="1"/>
    <xf numFmtId="4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165" fontId="4" fillId="0" borderId="7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0" fontId="7" fillId="0" borderId="0" xfId="0" applyFont="1"/>
    <xf numFmtId="4" fontId="9" fillId="0" borderId="9" xfId="0" applyNumberFormat="1" applyFont="1" applyBorder="1" applyAlignment="1">
      <alignment horizontal="center" vertical="center"/>
    </xf>
    <xf numFmtId="0" fontId="7" fillId="0" borderId="10" xfId="0" applyFont="1" applyBorder="1"/>
    <xf numFmtId="0" fontId="7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center" vertical="center"/>
    </xf>
    <xf numFmtId="164" fontId="7" fillId="0" borderId="10" xfId="0" applyNumberFormat="1" applyFont="1" applyBorder="1"/>
    <xf numFmtId="164" fontId="7" fillId="0" borderId="10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0" fontId="10" fillId="0" borderId="0" xfId="0" applyFont="1"/>
    <xf numFmtId="164" fontId="4" fillId="0" borderId="3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D3880-B2C2-457D-B935-D00A0DD0A358}">
  <sheetPr>
    <pageSetUpPr fitToPage="1"/>
  </sheetPr>
  <dimension ref="A1:K180"/>
  <sheetViews>
    <sheetView tabSelected="1" workbookViewId="0">
      <selection activeCell="E178" sqref="E178:E179"/>
    </sheetView>
  </sheetViews>
  <sheetFormatPr defaultRowHeight="12.75" x14ac:dyDescent="0.2"/>
  <cols>
    <col min="1" max="1" width="2.5" bestFit="1" customWidth="1"/>
    <col min="2" max="2" width="19" customWidth="1"/>
    <col min="3" max="3" width="20.375" customWidth="1"/>
    <col min="4" max="4" width="13.75" customWidth="1"/>
    <col min="5" max="5" width="12.75" customWidth="1"/>
    <col min="6" max="6" width="13.875" customWidth="1"/>
    <col min="7" max="7" width="15.625" customWidth="1"/>
    <col min="8" max="8" width="14.5" customWidth="1"/>
    <col min="9" max="9" width="12.5" bestFit="1" customWidth="1"/>
    <col min="10" max="10" width="11.5" customWidth="1"/>
    <col min="11" max="11" width="11.125" bestFit="1" customWidth="1"/>
  </cols>
  <sheetData>
    <row r="1" spans="2:10" ht="45" customHeight="1" x14ac:dyDescent="0.2">
      <c r="B1" s="32" t="s">
        <v>38</v>
      </c>
    </row>
    <row r="2" spans="2:10" ht="81" customHeight="1" x14ac:dyDescent="0.2">
      <c r="C2" s="92" t="s">
        <v>58</v>
      </c>
      <c r="D2" s="92"/>
      <c r="E2" s="92"/>
      <c r="F2" s="92"/>
      <c r="G2" s="92"/>
    </row>
    <row r="3" spans="2:10" s="26" customFormat="1" x14ac:dyDescent="0.2"/>
    <row r="4" spans="2:10" s="26" customFormat="1" ht="25.5" x14ac:dyDescent="0.2">
      <c r="B4" s="28" t="s">
        <v>23</v>
      </c>
      <c r="C4" s="93" t="s">
        <v>24</v>
      </c>
      <c r="D4" s="93"/>
      <c r="E4" s="93"/>
      <c r="F4" s="43" t="s">
        <v>52</v>
      </c>
      <c r="G4" s="31" t="s">
        <v>25</v>
      </c>
      <c r="H4" s="31" t="s">
        <v>26</v>
      </c>
    </row>
    <row r="5" spans="2:10" s="26" customFormat="1" x14ac:dyDescent="0.2">
      <c r="B5" s="29">
        <v>1</v>
      </c>
      <c r="C5" s="94">
        <v>2</v>
      </c>
      <c r="D5" s="94"/>
      <c r="E5" s="94"/>
      <c r="F5" s="41"/>
      <c r="G5" s="29">
        <v>3</v>
      </c>
      <c r="H5" s="29">
        <v>4</v>
      </c>
    </row>
    <row r="6" spans="2:10" s="26" customFormat="1" ht="28.5" customHeight="1" x14ac:dyDescent="0.25">
      <c r="B6" s="29" t="s">
        <v>5</v>
      </c>
      <c r="C6" s="96" t="s">
        <v>27</v>
      </c>
      <c r="D6" s="96"/>
      <c r="E6" s="96"/>
      <c r="F6" s="42">
        <f>C44*2</f>
        <v>2560.4</v>
      </c>
      <c r="G6" s="36">
        <f>K44</f>
        <v>0</v>
      </c>
      <c r="H6" s="39">
        <f>G6*1.23</f>
        <v>0</v>
      </c>
      <c r="J6" s="63"/>
    </row>
    <row r="7" spans="2:10" s="26" customFormat="1" ht="27" customHeight="1" x14ac:dyDescent="0.2">
      <c r="B7" s="29" t="s">
        <v>6</v>
      </c>
      <c r="C7" s="96" t="s">
        <v>35</v>
      </c>
      <c r="D7" s="96"/>
      <c r="E7" s="96"/>
      <c r="F7" s="42">
        <f>C58*2</f>
        <v>226.2</v>
      </c>
      <c r="G7" s="36">
        <f>K58</f>
        <v>0</v>
      </c>
      <c r="H7" s="39">
        <f t="shared" ref="H7:H13" si="0">G7*1.23</f>
        <v>0</v>
      </c>
    </row>
    <row r="8" spans="2:10" s="26" customFormat="1" ht="26.25" customHeight="1" x14ac:dyDescent="0.2">
      <c r="B8" s="29" t="s">
        <v>28</v>
      </c>
      <c r="C8" s="96" t="s">
        <v>36</v>
      </c>
      <c r="D8" s="96"/>
      <c r="E8" s="96"/>
      <c r="F8" s="42">
        <f>C73*2</f>
        <v>438.4</v>
      </c>
      <c r="G8" s="36">
        <f>K73</f>
        <v>0</v>
      </c>
      <c r="H8" s="39">
        <f t="shared" si="0"/>
        <v>0</v>
      </c>
    </row>
    <row r="9" spans="2:10" s="26" customFormat="1" ht="25.5" customHeight="1" x14ac:dyDescent="0.2">
      <c r="B9" s="29" t="s">
        <v>7</v>
      </c>
      <c r="C9" s="96" t="s">
        <v>37</v>
      </c>
      <c r="D9" s="96"/>
      <c r="E9" s="96"/>
      <c r="F9" s="42">
        <f>C87*2</f>
        <v>45.6</v>
      </c>
      <c r="G9" s="36">
        <f>K87</f>
        <v>0</v>
      </c>
      <c r="H9" s="39">
        <f t="shared" si="0"/>
        <v>0</v>
      </c>
    </row>
    <row r="10" spans="2:10" s="26" customFormat="1" ht="27" customHeight="1" x14ac:dyDescent="0.2">
      <c r="B10" s="29" t="s">
        <v>8</v>
      </c>
      <c r="C10" s="96" t="s">
        <v>29</v>
      </c>
      <c r="D10" s="96"/>
      <c r="E10" s="96"/>
      <c r="F10" s="45">
        <f>C106*2</f>
        <v>3623.8</v>
      </c>
      <c r="G10" s="36">
        <f>K106</f>
        <v>0</v>
      </c>
      <c r="H10" s="39">
        <f t="shared" si="0"/>
        <v>0</v>
      </c>
    </row>
    <row r="11" spans="2:10" s="26" customFormat="1" ht="24" customHeight="1" x14ac:dyDescent="0.2">
      <c r="B11" s="29" t="s">
        <v>11</v>
      </c>
      <c r="C11" s="96" t="s">
        <v>30</v>
      </c>
      <c r="D11" s="96"/>
      <c r="E11" s="96"/>
      <c r="F11" s="42">
        <f>C116*2</f>
        <v>1300</v>
      </c>
      <c r="G11" s="36">
        <f>K116</f>
        <v>0</v>
      </c>
      <c r="H11" s="39">
        <f t="shared" si="0"/>
        <v>0</v>
      </c>
    </row>
    <row r="12" spans="2:10" s="26" customFormat="1" ht="24.75" customHeight="1" x14ac:dyDescent="0.2">
      <c r="B12" s="29" t="s">
        <v>31</v>
      </c>
      <c r="C12" s="96" t="s">
        <v>34</v>
      </c>
      <c r="D12" s="96"/>
      <c r="E12" s="96"/>
      <c r="F12" s="42">
        <f>C127*2</f>
        <v>136</v>
      </c>
      <c r="G12" s="36">
        <f>K127</f>
        <v>0</v>
      </c>
      <c r="H12" s="39">
        <f t="shared" si="0"/>
        <v>0</v>
      </c>
    </row>
    <row r="13" spans="2:10" s="26" customFormat="1" ht="25.5" customHeight="1" x14ac:dyDescent="0.2">
      <c r="B13" s="29" t="s">
        <v>33</v>
      </c>
      <c r="C13" s="96" t="s">
        <v>32</v>
      </c>
      <c r="D13" s="96"/>
      <c r="E13" s="96"/>
      <c r="F13" s="42">
        <f>C144*2</f>
        <v>552.20000000000005</v>
      </c>
      <c r="G13" s="36">
        <f>K144</f>
        <v>0</v>
      </c>
      <c r="H13" s="39">
        <f t="shared" si="0"/>
        <v>0</v>
      </c>
    </row>
    <row r="14" spans="2:10" s="26" customFormat="1" ht="25.5" customHeight="1" x14ac:dyDescent="0.2">
      <c r="B14" s="29">
        <v>9</v>
      </c>
      <c r="C14" s="96" t="s">
        <v>64</v>
      </c>
      <c r="D14" s="96"/>
      <c r="E14" s="96"/>
      <c r="F14" s="42">
        <f>C158*2</f>
        <v>311.39999999999998</v>
      </c>
      <c r="G14" s="36">
        <f>K158</f>
        <v>0</v>
      </c>
      <c r="H14" s="39">
        <f t="shared" ref="H14" si="1">G14*1.23</f>
        <v>0</v>
      </c>
    </row>
    <row r="15" spans="2:10" s="26" customFormat="1" ht="20.25" customHeight="1" x14ac:dyDescent="0.2">
      <c r="B15" s="30" t="s">
        <v>21</v>
      </c>
      <c r="E15" s="30" t="s">
        <v>46</v>
      </c>
      <c r="F15" s="44">
        <f>SUM(F6:F14)</f>
        <v>9194</v>
      </c>
      <c r="G15" s="40">
        <f>SUM(G6:G14)</f>
        <v>0</v>
      </c>
      <c r="H15" s="40">
        <f>SUM(H6:H14)</f>
        <v>0</v>
      </c>
    </row>
    <row r="18" spans="1:11" ht="81" customHeight="1" x14ac:dyDescent="0.2">
      <c r="C18" s="92" t="s">
        <v>59</v>
      </c>
      <c r="D18" s="92"/>
      <c r="E18" s="92"/>
      <c r="F18" s="92"/>
      <c r="G18" s="92"/>
    </row>
    <row r="20" spans="1:11" s="26" customFormat="1" ht="25.5" x14ac:dyDescent="0.2">
      <c r="B20" s="28" t="s">
        <v>23</v>
      </c>
      <c r="C20" s="93" t="s">
        <v>24</v>
      </c>
      <c r="D20" s="93"/>
      <c r="E20" s="93"/>
      <c r="F20" s="43" t="s">
        <v>52</v>
      </c>
      <c r="G20" s="31" t="s">
        <v>25</v>
      </c>
      <c r="H20" s="31" t="s">
        <v>26</v>
      </c>
    </row>
    <row r="21" spans="1:11" s="26" customFormat="1" x14ac:dyDescent="0.2">
      <c r="B21" s="29">
        <v>1</v>
      </c>
      <c r="C21" s="94">
        <v>2</v>
      </c>
      <c r="D21" s="94"/>
      <c r="E21" s="94"/>
      <c r="F21" s="41"/>
      <c r="G21" s="29">
        <v>3</v>
      </c>
      <c r="H21" s="29">
        <v>4</v>
      </c>
    </row>
    <row r="22" spans="1:11" s="26" customFormat="1" ht="28.5" customHeight="1" x14ac:dyDescent="0.2">
      <c r="B22" s="29" t="s">
        <v>5</v>
      </c>
      <c r="C22" s="95" t="s">
        <v>53</v>
      </c>
      <c r="D22" s="95"/>
      <c r="E22" s="95"/>
      <c r="F22" s="42">
        <f>C180*2</f>
        <v>5385.5999999999995</v>
      </c>
      <c r="G22" s="36">
        <f>K180</f>
        <v>0</v>
      </c>
      <c r="H22" s="39">
        <f>G22*1.23</f>
        <v>0</v>
      </c>
    </row>
    <row r="23" spans="1:11" s="26" customFormat="1" ht="20.25" customHeight="1" x14ac:dyDescent="0.2">
      <c r="B23" s="30" t="s">
        <v>21</v>
      </c>
      <c r="E23" s="30" t="s">
        <v>54</v>
      </c>
      <c r="F23" s="44">
        <f>SUM(F22:F22)</f>
        <v>5385.5999999999995</v>
      </c>
      <c r="G23" s="40">
        <f>G22</f>
        <v>0</v>
      </c>
      <c r="H23" s="40">
        <f>SUM(H22:H22)</f>
        <v>0</v>
      </c>
    </row>
    <row r="26" spans="1:11" x14ac:dyDescent="0.2">
      <c r="G26" s="12"/>
    </row>
    <row r="27" spans="1:11" ht="12.75" customHeight="1" x14ac:dyDescent="0.2">
      <c r="B27" s="80" t="s">
        <v>20</v>
      </c>
      <c r="C27" s="80"/>
      <c r="D27" s="80"/>
      <c r="E27" s="80"/>
      <c r="F27" s="80"/>
      <c r="G27" s="80"/>
      <c r="H27" s="80"/>
      <c r="I27" s="80"/>
      <c r="J27" s="80"/>
    </row>
    <row r="28" spans="1:11" ht="13.5" customHeight="1" thickBot="1" x14ac:dyDescent="0.25">
      <c r="B28" s="81"/>
      <c r="C28" s="81"/>
      <c r="D28" s="81"/>
      <c r="E28" s="81"/>
      <c r="F28" s="81"/>
      <c r="G28" s="81"/>
      <c r="H28" s="81"/>
      <c r="I28" s="81"/>
      <c r="J28" s="81"/>
    </row>
    <row r="29" spans="1:11" ht="48" customHeight="1" x14ac:dyDescent="0.2">
      <c r="A29" s="82" t="s">
        <v>0</v>
      </c>
      <c r="B29" s="85" t="s">
        <v>16</v>
      </c>
      <c r="C29" s="85" t="s">
        <v>66</v>
      </c>
      <c r="D29" s="85" t="s">
        <v>60</v>
      </c>
      <c r="E29" s="85" t="s">
        <v>61</v>
      </c>
      <c r="F29" s="1" t="s">
        <v>1</v>
      </c>
      <c r="G29" s="85" t="s">
        <v>2</v>
      </c>
      <c r="H29" s="85" t="s">
        <v>18</v>
      </c>
      <c r="I29" s="85" t="s">
        <v>19</v>
      </c>
      <c r="J29" s="1" t="s">
        <v>3</v>
      </c>
      <c r="K29" s="1" t="s">
        <v>4</v>
      </c>
    </row>
    <row r="30" spans="1:11" x14ac:dyDescent="0.2">
      <c r="A30" s="83"/>
      <c r="B30" s="86"/>
      <c r="C30" s="86"/>
      <c r="D30" s="86"/>
      <c r="E30" s="86"/>
      <c r="F30" s="86" t="s">
        <v>62</v>
      </c>
      <c r="G30" s="86"/>
      <c r="H30" s="86"/>
      <c r="I30" s="86"/>
      <c r="J30" s="86" t="s">
        <v>68</v>
      </c>
      <c r="K30" s="2" t="s">
        <v>67</v>
      </c>
    </row>
    <row r="31" spans="1:11" ht="13.5" thickBot="1" x14ac:dyDescent="0.25">
      <c r="A31" s="84"/>
      <c r="B31" s="87"/>
      <c r="C31" s="87"/>
      <c r="D31" s="87"/>
      <c r="E31" s="87"/>
      <c r="F31" s="87"/>
      <c r="G31" s="87"/>
      <c r="H31" s="87"/>
      <c r="I31" s="87"/>
      <c r="J31" s="87"/>
      <c r="K31" s="3"/>
    </row>
    <row r="32" spans="1:11" ht="13.5" thickBot="1" x14ac:dyDescent="0.25">
      <c r="A32" s="4">
        <v>1</v>
      </c>
      <c r="B32" s="5">
        <v>2</v>
      </c>
      <c r="C32" s="5">
        <v>3</v>
      </c>
      <c r="D32" s="5">
        <v>4</v>
      </c>
      <c r="E32" s="5">
        <v>5</v>
      </c>
      <c r="F32" s="5">
        <v>6</v>
      </c>
      <c r="G32" s="5">
        <v>7</v>
      </c>
      <c r="H32" s="5">
        <v>8</v>
      </c>
      <c r="I32" s="5">
        <v>9</v>
      </c>
      <c r="J32" s="5">
        <v>10</v>
      </c>
      <c r="K32" s="5">
        <v>11</v>
      </c>
    </row>
    <row r="33" spans="1:11" ht="24" customHeight="1" thickBot="1" x14ac:dyDescent="0.25">
      <c r="A33" s="6" t="s">
        <v>5</v>
      </c>
      <c r="B33" s="6" t="s">
        <v>12</v>
      </c>
      <c r="C33" s="18">
        <v>515.5</v>
      </c>
      <c r="D33" s="56">
        <v>0</v>
      </c>
      <c r="E33" s="47">
        <v>0</v>
      </c>
      <c r="F33" s="37">
        <f>C33*D33+C33*E33</f>
        <v>0</v>
      </c>
      <c r="G33" s="9">
        <v>24</v>
      </c>
      <c r="H33" s="47">
        <v>0</v>
      </c>
      <c r="I33" s="24">
        <v>7</v>
      </c>
      <c r="J33" s="9">
        <f>PRODUCT(G33:I33)</f>
        <v>0</v>
      </c>
      <c r="K33" s="13">
        <f>SUM(F33+J33)</f>
        <v>0</v>
      </c>
    </row>
    <row r="34" spans="1:11" ht="24" customHeight="1" thickBot="1" x14ac:dyDescent="0.25">
      <c r="A34" s="6" t="s">
        <v>6</v>
      </c>
      <c r="B34" s="6" t="s">
        <v>13</v>
      </c>
      <c r="C34" s="18">
        <v>39.200000000000003</v>
      </c>
      <c r="D34" s="56">
        <v>0</v>
      </c>
      <c r="E34" s="47">
        <v>0</v>
      </c>
      <c r="F34" s="37">
        <f>C34*D34+C34*E34</f>
        <v>0</v>
      </c>
      <c r="G34" s="9">
        <v>24</v>
      </c>
      <c r="H34" s="47">
        <v>0</v>
      </c>
      <c r="I34" s="24">
        <v>7</v>
      </c>
      <c r="J34" s="9">
        <f>PRODUCT(G34:I34)</f>
        <v>0</v>
      </c>
      <c r="K34" s="13">
        <f>SUM(F34+J34)</f>
        <v>0</v>
      </c>
    </row>
    <row r="35" spans="1:11" ht="24" customHeight="1" thickBot="1" x14ac:dyDescent="0.25">
      <c r="A35" s="6">
        <v>3</v>
      </c>
      <c r="B35" s="10" t="s">
        <v>15</v>
      </c>
      <c r="C35" s="19">
        <v>44</v>
      </c>
      <c r="D35" s="56">
        <v>0</v>
      </c>
      <c r="E35" s="47">
        <v>0</v>
      </c>
      <c r="F35" s="37">
        <f>C35*D35+C35*E35</f>
        <v>0</v>
      </c>
      <c r="G35" s="9">
        <v>24</v>
      </c>
      <c r="H35" s="47">
        <v>0</v>
      </c>
      <c r="I35" s="24">
        <v>1</v>
      </c>
      <c r="J35" s="9">
        <f>PRODUCT(G35:I35)</f>
        <v>0</v>
      </c>
      <c r="K35" s="13">
        <f>SUM(F35+J35)</f>
        <v>0</v>
      </c>
    </row>
    <row r="36" spans="1:11" ht="24" customHeight="1" x14ac:dyDescent="0.2">
      <c r="A36" s="66">
        <v>4</v>
      </c>
      <c r="B36" s="66" t="s">
        <v>17</v>
      </c>
      <c r="C36" s="7" t="s">
        <v>9</v>
      </c>
      <c r="D36" s="72">
        <v>0</v>
      </c>
      <c r="E36" s="72">
        <v>0</v>
      </c>
      <c r="F36" s="78">
        <f>C37*D36+C37*E36</f>
        <v>0</v>
      </c>
      <c r="G36" s="69">
        <v>24</v>
      </c>
      <c r="H36" s="72">
        <v>0</v>
      </c>
      <c r="I36" s="75">
        <v>18</v>
      </c>
      <c r="J36" s="69">
        <f>PRODUCT(G36:I36)</f>
        <v>0</v>
      </c>
      <c r="K36" s="78">
        <f>SUM(F36+F38+J36)</f>
        <v>0</v>
      </c>
    </row>
    <row r="37" spans="1:11" ht="13.5" customHeight="1" thickBot="1" x14ac:dyDescent="0.25">
      <c r="A37" s="67"/>
      <c r="B37" s="67"/>
      <c r="C37" s="20">
        <v>190.2</v>
      </c>
      <c r="D37" s="74"/>
      <c r="E37" s="74"/>
      <c r="F37" s="79"/>
      <c r="G37" s="70"/>
      <c r="H37" s="73"/>
      <c r="I37" s="76"/>
      <c r="J37" s="70"/>
      <c r="K37" s="70">
        <f>SUM(F37+J37)</f>
        <v>0</v>
      </c>
    </row>
    <row r="38" spans="1:11" ht="15" x14ac:dyDescent="0.2">
      <c r="A38" s="67"/>
      <c r="B38" s="67"/>
      <c r="C38" s="7" t="s">
        <v>10</v>
      </c>
      <c r="D38" s="72">
        <v>0</v>
      </c>
      <c r="E38" s="72">
        <v>0</v>
      </c>
      <c r="F38" s="78">
        <f>C39*D38+C39*E38</f>
        <v>0</v>
      </c>
      <c r="G38" s="70"/>
      <c r="H38" s="73"/>
      <c r="I38" s="76"/>
      <c r="J38" s="70"/>
      <c r="K38" s="70">
        <f>SUM(F38+J38)</f>
        <v>0</v>
      </c>
    </row>
    <row r="39" spans="1:11" ht="15.75" thickBot="1" x14ac:dyDescent="0.25">
      <c r="A39" s="68"/>
      <c r="B39" s="68"/>
      <c r="C39" s="21">
        <v>385.3</v>
      </c>
      <c r="D39" s="74"/>
      <c r="E39" s="74"/>
      <c r="F39" s="79"/>
      <c r="G39" s="71"/>
      <c r="H39" s="74"/>
      <c r="I39" s="77"/>
      <c r="J39" s="71"/>
      <c r="K39" s="71">
        <f>SUM(F39+J39)</f>
        <v>0</v>
      </c>
    </row>
    <row r="40" spans="1:11" ht="15" x14ac:dyDescent="0.2">
      <c r="A40" s="66">
        <v>5</v>
      </c>
      <c r="B40" s="66" t="s">
        <v>14</v>
      </c>
      <c r="C40" s="9" t="s">
        <v>9</v>
      </c>
      <c r="D40" s="72">
        <v>0</v>
      </c>
      <c r="E40" s="72">
        <v>0</v>
      </c>
      <c r="F40" s="78">
        <f>C41*D40+C41*E40</f>
        <v>0</v>
      </c>
      <c r="G40" s="69">
        <v>24</v>
      </c>
      <c r="H40" s="72">
        <v>0</v>
      </c>
      <c r="I40" s="75">
        <v>1</v>
      </c>
      <c r="J40" s="69">
        <f>PRODUCT(G40:I40)</f>
        <v>0</v>
      </c>
      <c r="K40" s="78">
        <f>SUM(F40+F42+J40)</f>
        <v>0</v>
      </c>
    </row>
    <row r="41" spans="1:11" ht="15.75" thickBot="1" x14ac:dyDescent="0.25">
      <c r="A41" s="67"/>
      <c r="B41" s="67"/>
      <c r="C41" s="22">
        <v>71</v>
      </c>
      <c r="D41" s="74"/>
      <c r="E41" s="74"/>
      <c r="F41" s="79"/>
      <c r="G41" s="70"/>
      <c r="H41" s="73"/>
      <c r="I41" s="76"/>
      <c r="J41" s="70"/>
      <c r="K41" s="70">
        <f>SUM(F41+J41)</f>
        <v>0</v>
      </c>
    </row>
    <row r="42" spans="1:11" ht="15" x14ac:dyDescent="0.2">
      <c r="A42" s="67"/>
      <c r="B42" s="67"/>
      <c r="C42" s="7" t="s">
        <v>10</v>
      </c>
      <c r="D42" s="72">
        <v>0</v>
      </c>
      <c r="E42" s="72">
        <v>0</v>
      </c>
      <c r="F42" s="78">
        <f>C43*D42+C43*E42</f>
        <v>0</v>
      </c>
      <c r="G42" s="70"/>
      <c r="H42" s="73"/>
      <c r="I42" s="76"/>
      <c r="J42" s="70"/>
      <c r="K42" s="70">
        <f>SUM(F42+J42)</f>
        <v>0</v>
      </c>
    </row>
    <row r="43" spans="1:11" ht="15.75" customHeight="1" thickBot="1" x14ac:dyDescent="0.25">
      <c r="A43" s="68"/>
      <c r="B43" s="68"/>
      <c r="C43" s="23">
        <v>35</v>
      </c>
      <c r="D43" s="74"/>
      <c r="E43" s="74"/>
      <c r="F43" s="79"/>
      <c r="G43" s="71"/>
      <c r="H43" s="74"/>
      <c r="I43" s="77"/>
      <c r="J43" s="71"/>
      <c r="K43" s="71">
        <f>SUM(F43+J43)</f>
        <v>0</v>
      </c>
    </row>
    <row r="44" spans="1:11" ht="34.5" customHeight="1" thickBot="1" x14ac:dyDescent="0.25">
      <c r="B44" s="33" t="s">
        <v>44</v>
      </c>
      <c r="C44" s="34">
        <f>SUM(C33+C34+C35+C37+C39+C41+C43)</f>
        <v>1280.2</v>
      </c>
      <c r="H44" s="26"/>
      <c r="J44" s="35" t="s">
        <v>21</v>
      </c>
      <c r="K44" s="27">
        <f>SUM(K33+K34+K35+K36+K40)</f>
        <v>0</v>
      </c>
    </row>
    <row r="45" spans="1:11" x14ac:dyDescent="0.2">
      <c r="H45" s="26"/>
      <c r="I45" s="26"/>
      <c r="J45" s="26"/>
    </row>
    <row r="47" spans="1:11" ht="12.75" customHeight="1" x14ac:dyDescent="0.2">
      <c r="B47" s="80" t="s">
        <v>22</v>
      </c>
      <c r="C47" s="80"/>
      <c r="D47" s="80"/>
      <c r="E47" s="80"/>
      <c r="F47" s="80"/>
      <c r="G47" s="80"/>
      <c r="H47" s="80"/>
      <c r="I47" s="80"/>
      <c r="J47" s="80"/>
    </row>
    <row r="48" spans="1:11" ht="13.5" customHeight="1" thickBot="1" x14ac:dyDescent="0.25">
      <c r="B48" s="81"/>
      <c r="C48" s="81"/>
      <c r="D48" s="81"/>
      <c r="E48" s="81"/>
      <c r="F48" s="81"/>
      <c r="G48" s="81"/>
      <c r="H48" s="81"/>
      <c r="I48" s="81"/>
      <c r="J48" s="81"/>
    </row>
    <row r="49" spans="1:11" ht="48" customHeight="1" x14ac:dyDescent="0.2">
      <c r="A49" s="82" t="s">
        <v>0</v>
      </c>
      <c r="B49" s="85" t="s">
        <v>16</v>
      </c>
      <c r="C49" s="85" t="s">
        <v>66</v>
      </c>
      <c r="D49" s="85" t="s">
        <v>60</v>
      </c>
      <c r="E49" s="85" t="s">
        <v>61</v>
      </c>
      <c r="F49" s="1" t="s">
        <v>1</v>
      </c>
      <c r="G49" s="85" t="s">
        <v>2</v>
      </c>
      <c r="H49" s="85" t="s">
        <v>18</v>
      </c>
      <c r="I49" s="85" t="s">
        <v>19</v>
      </c>
      <c r="J49" s="1" t="s">
        <v>3</v>
      </c>
      <c r="K49" s="1" t="s">
        <v>4</v>
      </c>
    </row>
    <row r="50" spans="1:11" x14ac:dyDescent="0.2">
      <c r="A50" s="83"/>
      <c r="B50" s="86"/>
      <c r="C50" s="86"/>
      <c r="D50" s="86"/>
      <c r="E50" s="86"/>
      <c r="F50" s="86" t="s">
        <v>62</v>
      </c>
      <c r="G50" s="86"/>
      <c r="H50" s="86"/>
      <c r="I50" s="86"/>
      <c r="J50" s="86" t="s">
        <v>68</v>
      </c>
      <c r="K50" s="2" t="s">
        <v>67</v>
      </c>
    </row>
    <row r="51" spans="1:11" ht="13.5" thickBot="1" x14ac:dyDescent="0.25">
      <c r="A51" s="84"/>
      <c r="B51" s="87"/>
      <c r="C51" s="87"/>
      <c r="D51" s="87"/>
      <c r="E51" s="87"/>
      <c r="F51" s="87"/>
      <c r="G51" s="87"/>
      <c r="H51" s="87"/>
      <c r="I51" s="87"/>
      <c r="J51" s="87"/>
      <c r="K51" s="3"/>
    </row>
    <row r="52" spans="1:11" ht="13.5" thickBot="1" x14ac:dyDescent="0.25">
      <c r="A52" s="4">
        <v>1</v>
      </c>
      <c r="B52" s="5">
        <v>2</v>
      </c>
      <c r="C52" s="5">
        <v>3</v>
      </c>
      <c r="D52" s="5">
        <v>4</v>
      </c>
      <c r="E52" s="5">
        <v>5</v>
      </c>
      <c r="F52" s="5">
        <v>6</v>
      </c>
      <c r="G52" s="5">
        <v>7</v>
      </c>
      <c r="H52" s="5">
        <v>8</v>
      </c>
      <c r="I52" s="5">
        <v>9</v>
      </c>
      <c r="J52" s="5">
        <v>10</v>
      </c>
      <c r="K52" s="5">
        <v>11</v>
      </c>
    </row>
    <row r="53" spans="1:11" ht="24" customHeight="1" thickBot="1" x14ac:dyDescent="0.25">
      <c r="A53" s="8" t="s">
        <v>5</v>
      </c>
      <c r="B53" s="8" t="s">
        <v>12</v>
      </c>
      <c r="C53" s="19">
        <v>55</v>
      </c>
      <c r="D53" s="56">
        <v>0</v>
      </c>
      <c r="E53" s="47">
        <v>0</v>
      </c>
      <c r="F53" s="37">
        <f>C53*D53+C53*E53</f>
        <v>0</v>
      </c>
      <c r="G53" s="9">
        <v>24</v>
      </c>
      <c r="H53" s="47">
        <v>0</v>
      </c>
      <c r="I53" s="24">
        <v>1</v>
      </c>
      <c r="J53" s="9">
        <f>PRODUCT(G53:I53)</f>
        <v>0</v>
      </c>
      <c r="K53" s="14">
        <f>SUM(F53+J53)</f>
        <v>0</v>
      </c>
    </row>
    <row r="54" spans="1:11" ht="24" customHeight="1" x14ac:dyDescent="0.2">
      <c r="A54" s="66">
        <v>4</v>
      </c>
      <c r="B54" s="66" t="s">
        <v>17</v>
      </c>
      <c r="C54" s="7" t="s">
        <v>9</v>
      </c>
      <c r="D54" s="72">
        <v>0</v>
      </c>
      <c r="E54" s="72">
        <v>0</v>
      </c>
      <c r="F54" s="78">
        <f>C55*D54+C55*E54</f>
        <v>0</v>
      </c>
      <c r="G54" s="69">
        <v>24</v>
      </c>
      <c r="H54" s="72">
        <v>0</v>
      </c>
      <c r="I54" s="75">
        <v>3</v>
      </c>
      <c r="J54" s="69">
        <f>PRODUCT(G54:I54)</f>
        <v>0</v>
      </c>
      <c r="K54" s="78">
        <f>SUM(F54+F56+J54)</f>
        <v>0</v>
      </c>
    </row>
    <row r="55" spans="1:11" ht="13.5" customHeight="1" thickBot="1" x14ac:dyDescent="0.25">
      <c r="A55" s="67"/>
      <c r="B55" s="67"/>
      <c r="C55" s="20">
        <v>23.6</v>
      </c>
      <c r="D55" s="74"/>
      <c r="E55" s="74"/>
      <c r="F55" s="79"/>
      <c r="G55" s="70"/>
      <c r="H55" s="73"/>
      <c r="I55" s="76"/>
      <c r="J55" s="70"/>
      <c r="K55" s="70">
        <f>SUM(F55+J55)</f>
        <v>0</v>
      </c>
    </row>
    <row r="56" spans="1:11" ht="15" x14ac:dyDescent="0.2">
      <c r="A56" s="67"/>
      <c r="B56" s="67"/>
      <c r="C56" s="7" t="s">
        <v>10</v>
      </c>
      <c r="D56" s="72">
        <v>0</v>
      </c>
      <c r="E56" s="72">
        <v>0</v>
      </c>
      <c r="F56" s="78">
        <f>C57*D56+C57*E56</f>
        <v>0</v>
      </c>
      <c r="G56" s="70"/>
      <c r="H56" s="73"/>
      <c r="I56" s="76"/>
      <c r="J56" s="70"/>
      <c r="K56" s="70">
        <f>SUM(F56+J56)</f>
        <v>0</v>
      </c>
    </row>
    <row r="57" spans="1:11" ht="15.75" thickBot="1" x14ac:dyDescent="0.25">
      <c r="A57" s="68"/>
      <c r="B57" s="68"/>
      <c r="C57" s="21">
        <v>34.5</v>
      </c>
      <c r="D57" s="74"/>
      <c r="E57" s="74"/>
      <c r="F57" s="79"/>
      <c r="G57" s="71"/>
      <c r="H57" s="74"/>
      <c r="I57" s="77"/>
      <c r="J57" s="71"/>
      <c r="K57" s="71">
        <f>SUM(F57+J57)</f>
        <v>0</v>
      </c>
    </row>
    <row r="58" spans="1:11" ht="34.5" customHeight="1" thickBot="1" x14ac:dyDescent="0.25">
      <c r="B58" s="33" t="s">
        <v>44</v>
      </c>
      <c r="C58" s="34">
        <f>SUM(C53+C55+C57)</f>
        <v>113.1</v>
      </c>
      <c r="H58" s="26"/>
      <c r="J58" s="35" t="s">
        <v>21</v>
      </c>
      <c r="K58" s="27">
        <f>SUM(K53+K54)</f>
        <v>0</v>
      </c>
    </row>
    <row r="61" spans="1:11" ht="12.75" customHeight="1" x14ac:dyDescent="0.2">
      <c r="B61" s="80" t="s">
        <v>39</v>
      </c>
      <c r="C61" s="80"/>
      <c r="D61" s="80"/>
      <c r="E61" s="80"/>
      <c r="F61" s="80"/>
      <c r="G61" s="80"/>
      <c r="H61" s="80"/>
      <c r="I61" s="80"/>
      <c r="J61" s="80"/>
    </row>
    <row r="62" spans="1:11" ht="13.5" customHeight="1" thickBot="1" x14ac:dyDescent="0.25">
      <c r="B62" s="81"/>
      <c r="C62" s="81"/>
      <c r="D62" s="81"/>
      <c r="E62" s="81"/>
      <c r="F62" s="81"/>
      <c r="G62" s="81"/>
      <c r="H62" s="81"/>
      <c r="I62" s="81"/>
      <c r="J62" s="81"/>
    </row>
    <row r="63" spans="1:11" ht="48" customHeight="1" x14ac:dyDescent="0.2">
      <c r="A63" s="82" t="s">
        <v>0</v>
      </c>
      <c r="B63" s="85" t="s">
        <v>16</v>
      </c>
      <c r="C63" s="85" t="s">
        <v>66</v>
      </c>
      <c r="D63" s="85" t="s">
        <v>60</v>
      </c>
      <c r="E63" s="85" t="s">
        <v>61</v>
      </c>
      <c r="F63" s="1" t="s">
        <v>1</v>
      </c>
      <c r="G63" s="85" t="s">
        <v>2</v>
      </c>
      <c r="H63" s="85" t="s">
        <v>18</v>
      </c>
      <c r="I63" s="85" t="s">
        <v>19</v>
      </c>
      <c r="J63" s="1" t="s">
        <v>3</v>
      </c>
      <c r="K63" s="1" t="s">
        <v>4</v>
      </c>
    </row>
    <row r="64" spans="1:11" x14ac:dyDescent="0.2">
      <c r="A64" s="83"/>
      <c r="B64" s="86"/>
      <c r="C64" s="86"/>
      <c r="D64" s="86"/>
      <c r="E64" s="86"/>
      <c r="F64" s="86" t="s">
        <v>62</v>
      </c>
      <c r="G64" s="86"/>
      <c r="H64" s="86"/>
      <c r="I64" s="86"/>
      <c r="J64" s="86" t="s">
        <v>68</v>
      </c>
      <c r="K64" s="2" t="s">
        <v>67</v>
      </c>
    </row>
    <row r="65" spans="1:11" ht="13.5" thickBot="1" x14ac:dyDescent="0.25">
      <c r="A65" s="84"/>
      <c r="B65" s="87"/>
      <c r="C65" s="87"/>
      <c r="D65" s="87"/>
      <c r="E65" s="87"/>
      <c r="F65" s="87"/>
      <c r="G65" s="87"/>
      <c r="H65" s="87"/>
      <c r="I65" s="87"/>
      <c r="J65" s="87"/>
      <c r="K65" s="3"/>
    </row>
    <row r="66" spans="1:11" ht="13.5" thickBot="1" x14ac:dyDescent="0.25">
      <c r="A66" s="4">
        <v>1</v>
      </c>
      <c r="B66" s="5">
        <v>2</v>
      </c>
      <c r="C66" s="5">
        <v>3</v>
      </c>
      <c r="D66" s="5">
        <v>4</v>
      </c>
      <c r="E66" s="5">
        <v>5</v>
      </c>
      <c r="F66" s="5">
        <v>6</v>
      </c>
      <c r="G66" s="5">
        <v>7</v>
      </c>
      <c r="H66" s="5">
        <v>8</v>
      </c>
      <c r="I66" s="5">
        <v>9</v>
      </c>
      <c r="J66" s="5">
        <v>10</v>
      </c>
      <c r="K66" s="5">
        <v>11</v>
      </c>
    </row>
    <row r="67" spans="1:11" ht="24" customHeight="1" thickBot="1" x14ac:dyDescent="0.25">
      <c r="A67" s="8" t="s">
        <v>5</v>
      </c>
      <c r="B67" s="8" t="s">
        <v>40</v>
      </c>
      <c r="C67" s="18">
        <v>1.7</v>
      </c>
      <c r="D67" s="56">
        <v>0</v>
      </c>
      <c r="E67" s="47">
        <v>0</v>
      </c>
      <c r="F67" s="37">
        <f>C67*D67+C67*E67</f>
        <v>0</v>
      </c>
      <c r="G67" s="9">
        <v>24</v>
      </c>
      <c r="H67" s="47">
        <v>0</v>
      </c>
      <c r="I67" s="24">
        <v>1</v>
      </c>
      <c r="J67" s="9">
        <f>PRODUCT(G67:I67)</f>
        <v>0</v>
      </c>
      <c r="K67" s="14">
        <f>SUM(F67+J67)</f>
        <v>0</v>
      </c>
    </row>
    <row r="68" spans="1:11" ht="24" customHeight="1" thickBot="1" x14ac:dyDescent="0.25">
      <c r="A68" s="8" t="s">
        <v>6</v>
      </c>
      <c r="B68" s="8" t="s">
        <v>41</v>
      </c>
      <c r="C68" s="19">
        <v>216</v>
      </c>
      <c r="D68" s="56">
        <v>0</v>
      </c>
      <c r="E68" s="47">
        <v>0</v>
      </c>
      <c r="F68" s="37">
        <f>C68*D68+C68*E68</f>
        <v>0</v>
      </c>
      <c r="G68" s="9">
        <v>24</v>
      </c>
      <c r="H68" s="47">
        <v>0</v>
      </c>
      <c r="I68" s="24">
        <v>2</v>
      </c>
      <c r="J68" s="9">
        <f>PRODUCT(G68:I68)</f>
        <v>0</v>
      </c>
      <c r="K68" s="14">
        <f>SUM(F68+J68)</f>
        <v>0</v>
      </c>
    </row>
    <row r="69" spans="1:11" ht="24" customHeight="1" x14ac:dyDescent="0.2">
      <c r="A69" s="66">
        <v>4</v>
      </c>
      <c r="B69" s="66" t="s">
        <v>42</v>
      </c>
      <c r="C69" s="7" t="s">
        <v>9</v>
      </c>
      <c r="D69" s="72">
        <v>0</v>
      </c>
      <c r="E69" s="72">
        <v>0</v>
      </c>
      <c r="F69" s="78">
        <f>C70*D69+C70*E69</f>
        <v>0</v>
      </c>
      <c r="G69" s="69">
        <v>24</v>
      </c>
      <c r="H69" s="72">
        <v>0</v>
      </c>
      <c r="I69" s="75">
        <v>1</v>
      </c>
      <c r="J69" s="69">
        <f>PRODUCT(G69:I69)</f>
        <v>0</v>
      </c>
      <c r="K69" s="78">
        <f>SUM(F69+F71+J69)</f>
        <v>0</v>
      </c>
    </row>
    <row r="70" spans="1:11" ht="13.5" customHeight="1" thickBot="1" x14ac:dyDescent="0.25">
      <c r="A70" s="67"/>
      <c r="B70" s="67"/>
      <c r="C70" s="20">
        <v>0.8</v>
      </c>
      <c r="D70" s="74"/>
      <c r="E70" s="74"/>
      <c r="F70" s="79"/>
      <c r="G70" s="70"/>
      <c r="H70" s="73"/>
      <c r="I70" s="76"/>
      <c r="J70" s="70"/>
      <c r="K70" s="70">
        <f>SUM(F70+J70)</f>
        <v>0</v>
      </c>
    </row>
    <row r="71" spans="1:11" ht="15" x14ac:dyDescent="0.2">
      <c r="A71" s="67"/>
      <c r="B71" s="67"/>
      <c r="C71" s="7" t="s">
        <v>10</v>
      </c>
      <c r="D71" s="72">
        <v>0</v>
      </c>
      <c r="E71" s="72">
        <v>0</v>
      </c>
      <c r="F71" s="78">
        <f>C72*D71+C72*E71</f>
        <v>0</v>
      </c>
      <c r="G71" s="70"/>
      <c r="H71" s="73"/>
      <c r="I71" s="76"/>
      <c r="J71" s="70"/>
      <c r="K71" s="70">
        <f>SUM(F71+J71)</f>
        <v>0</v>
      </c>
    </row>
    <row r="72" spans="1:11" ht="15.75" thickBot="1" x14ac:dyDescent="0.25">
      <c r="A72" s="68"/>
      <c r="B72" s="68"/>
      <c r="C72" s="21">
        <v>0.7</v>
      </c>
      <c r="D72" s="74"/>
      <c r="E72" s="74"/>
      <c r="F72" s="79"/>
      <c r="G72" s="71"/>
      <c r="H72" s="74"/>
      <c r="I72" s="77"/>
      <c r="J72" s="71"/>
      <c r="K72" s="71">
        <f>SUM(F72+J72)</f>
        <v>0</v>
      </c>
    </row>
    <row r="73" spans="1:11" ht="34.5" customHeight="1" thickBot="1" x14ac:dyDescent="0.25">
      <c r="B73" s="33" t="s">
        <v>44</v>
      </c>
      <c r="C73" s="34">
        <f>SUM(C67+C68+C70+C72)</f>
        <v>219.2</v>
      </c>
      <c r="H73" s="26"/>
      <c r="J73" s="35" t="s">
        <v>21</v>
      </c>
      <c r="K73" s="27">
        <f>SUM(K67+K68+K69)</f>
        <v>0</v>
      </c>
    </row>
    <row r="76" spans="1:11" ht="12.75" customHeight="1" x14ac:dyDescent="0.2">
      <c r="B76" s="80" t="s">
        <v>43</v>
      </c>
      <c r="C76" s="80"/>
      <c r="D76" s="80"/>
      <c r="E76" s="80"/>
      <c r="F76" s="80"/>
      <c r="G76" s="80"/>
      <c r="H76" s="80"/>
      <c r="I76" s="80"/>
      <c r="J76" s="80"/>
    </row>
    <row r="77" spans="1:11" ht="13.5" customHeight="1" thickBot="1" x14ac:dyDescent="0.25">
      <c r="B77" s="81"/>
      <c r="C77" s="81"/>
      <c r="D77" s="81"/>
      <c r="E77" s="81"/>
      <c r="F77" s="81"/>
      <c r="G77" s="81"/>
      <c r="H77" s="81"/>
      <c r="I77" s="81"/>
      <c r="J77" s="81"/>
    </row>
    <row r="78" spans="1:11" ht="48" customHeight="1" x14ac:dyDescent="0.2">
      <c r="A78" s="82" t="s">
        <v>0</v>
      </c>
      <c r="B78" s="85" t="s">
        <v>16</v>
      </c>
      <c r="C78" s="85" t="s">
        <v>66</v>
      </c>
      <c r="D78" s="85" t="s">
        <v>60</v>
      </c>
      <c r="E78" s="85" t="s">
        <v>61</v>
      </c>
      <c r="F78" s="1" t="s">
        <v>1</v>
      </c>
      <c r="G78" s="85" t="s">
        <v>2</v>
      </c>
      <c r="H78" s="85" t="s">
        <v>18</v>
      </c>
      <c r="I78" s="85" t="s">
        <v>19</v>
      </c>
      <c r="J78" s="1" t="s">
        <v>3</v>
      </c>
      <c r="K78" s="1" t="s">
        <v>4</v>
      </c>
    </row>
    <row r="79" spans="1:11" x14ac:dyDescent="0.2">
      <c r="A79" s="83"/>
      <c r="B79" s="86"/>
      <c r="C79" s="86"/>
      <c r="D79" s="86"/>
      <c r="E79" s="86"/>
      <c r="F79" s="86" t="s">
        <v>62</v>
      </c>
      <c r="G79" s="86"/>
      <c r="H79" s="86"/>
      <c r="I79" s="86"/>
      <c r="J79" s="86" t="s">
        <v>68</v>
      </c>
      <c r="K79" s="2" t="s">
        <v>67</v>
      </c>
    </row>
    <row r="80" spans="1:11" ht="13.5" thickBot="1" x14ac:dyDescent="0.25">
      <c r="A80" s="84"/>
      <c r="B80" s="87"/>
      <c r="C80" s="87"/>
      <c r="D80" s="87"/>
      <c r="E80" s="87"/>
      <c r="F80" s="87"/>
      <c r="G80" s="87"/>
      <c r="H80" s="87"/>
      <c r="I80" s="87"/>
      <c r="J80" s="87"/>
      <c r="K80" s="3"/>
    </row>
    <row r="81" spans="1:11" ht="13.5" thickBot="1" x14ac:dyDescent="0.25">
      <c r="A81" s="4">
        <v>1</v>
      </c>
      <c r="B81" s="5">
        <v>2</v>
      </c>
      <c r="C81" s="5">
        <v>3</v>
      </c>
      <c r="D81" s="5">
        <v>4</v>
      </c>
      <c r="E81" s="5">
        <v>5</v>
      </c>
      <c r="F81" s="5">
        <v>6</v>
      </c>
      <c r="G81" s="5">
        <v>7</v>
      </c>
      <c r="H81" s="5">
        <v>8</v>
      </c>
      <c r="I81" s="5">
        <v>9</v>
      </c>
      <c r="J81" s="5">
        <v>10</v>
      </c>
      <c r="K81" s="5">
        <v>11</v>
      </c>
    </row>
    <row r="82" spans="1:11" ht="24" customHeight="1" thickBot="1" x14ac:dyDescent="0.25">
      <c r="A82" s="8" t="s">
        <v>5</v>
      </c>
      <c r="B82" s="8" t="s">
        <v>40</v>
      </c>
      <c r="C82" s="19">
        <v>2.8</v>
      </c>
      <c r="D82" s="56">
        <v>0</v>
      </c>
      <c r="E82" s="47">
        <v>0</v>
      </c>
      <c r="F82" s="37">
        <f>C82*D82+C82*E82</f>
        <v>0</v>
      </c>
      <c r="G82" s="9">
        <v>24</v>
      </c>
      <c r="H82" s="47">
        <v>0</v>
      </c>
      <c r="I82" s="24">
        <v>2</v>
      </c>
      <c r="J82" s="9">
        <f>PRODUCT(G82:I82)</f>
        <v>0</v>
      </c>
      <c r="K82" s="14">
        <f>SUM(F82+J82)</f>
        <v>0</v>
      </c>
    </row>
    <row r="83" spans="1:11" ht="24" customHeight="1" x14ac:dyDescent="0.2">
      <c r="A83" s="66">
        <v>4</v>
      </c>
      <c r="B83" s="66" t="s">
        <v>17</v>
      </c>
      <c r="C83" s="7" t="s">
        <v>9</v>
      </c>
      <c r="D83" s="72">
        <v>0</v>
      </c>
      <c r="E83" s="72">
        <v>0</v>
      </c>
      <c r="F83" s="78">
        <f>C84*D83+C84*E83</f>
        <v>0</v>
      </c>
      <c r="G83" s="69">
        <v>24</v>
      </c>
      <c r="H83" s="72">
        <v>0</v>
      </c>
      <c r="I83" s="75">
        <v>1</v>
      </c>
      <c r="J83" s="69">
        <f>PRODUCT(G83:I83)</f>
        <v>0</v>
      </c>
      <c r="K83" s="78">
        <f>SUM(F83+F85+J83)</f>
        <v>0</v>
      </c>
    </row>
    <row r="84" spans="1:11" ht="13.5" customHeight="1" thickBot="1" x14ac:dyDescent="0.25">
      <c r="A84" s="67"/>
      <c r="B84" s="67"/>
      <c r="C84" s="20">
        <v>6</v>
      </c>
      <c r="D84" s="74"/>
      <c r="E84" s="74"/>
      <c r="F84" s="79"/>
      <c r="G84" s="70"/>
      <c r="H84" s="73"/>
      <c r="I84" s="76"/>
      <c r="J84" s="70"/>
      <c r="K84" s="70">
        <f>SUM(F84+J84)</f>
        <v>0</v>
      </c>
    </row>
    <row r="85" spans="1:11" ht="15" x14ac:dyDescent="0.2">
      <c r="A85" s="67"/>
      <c r="B85" s="67"/>
      <c r="C85" s="7" t="s">
        <v>10</v>
      </c>
      <c r="D85" s="72">
        <v>0</v>
      </c>
      <c r="E85" s="72">
        <v>0</v>
      </c>
      <c r="F85" s="78">
        <f>C86*D85+C86*E85</f>
        <v>0</v>
      </c>
      <c r="G85" s="70"/>
      <c r="H85" s="73"/>
      <c r="I85" s="76"/>
      <c r="J85" s="70"/>
      <c r="K85" s="70">
        <f>SUM(F85+J85)</f>
        <v>0</v>
      </c>
    </row>
    <row r="86" spans="1:11" ht="15.75" thickBot="1" x14ac:dyDescent="0.25">
      <c r="A86" s="68"/>
      <c r="B86" s="68"/>
      <c r="C86" s="21">
        <v>14</v>
      </c>
      <c r="D86" s="74"/>
      <c r="E86" s="74"/>
      <c r="F86" s="79"/>
      <c r="G86" s="71"/>
      <c r="H86" s="74"/>
      <c r="I86" s="77"/>
      <c r="J86" s="71"/>
      <c r="K86" s="71">
        <f>SUM(F86+J86)</f>
        <v>0</v>
      </c>
    </row>
    <row r="87" spans="1:11" ht="34.5" customHeight="1" thickBot="1" x14ac:dyDescent="0.25">
      <c r="B87" s="33" t="s">
        <v>44</v>
      </c>
      <c r="C87" s="34">
        <f>SUM(C82+C84+C86)</f>
        <v>22.8</v>
      </c>
      <c r="H87" s="26"/>
      <c r="J87" s="35" t="s">
        <v>21</v>
      </c>
      <c r="K87" s="27">
        <f>SUM(K82+K83)</f>
        <v>0</v>
      </c>
    </row>
    <row r="90" spans="1:11" ht="12.75" customHeight="1" x14ac:dyDescent="0.2">
      <c r="B90" s="80" t="s">
        <v>29</v>
      </c>
      <c r="C90" s="80"/>
      <c r="D90" s="80"/>
      <c r="E90" s="80"/>
      <c r="F90" s="80"/>
      <c r="G90" s="80"/>
      <c r="H90" s="80"/>
      <c r="I90" s="80"/>
      <c r="J90" s="80"/>
    </row>
    <row r="91" spans="1:11" ht="13.5" customHeight="1" thickBot="1" x14ac:dyDescent="0.25">
      <c r="B91" s="81"/>
      <c r="C91" s="81"/>
      <c r="D91" s="81"/>
      <c r="E91" s="81"/>
      <c r="F91" s="81"/>
      <c r="G91" s="81"/>
      <c r="H91" s="81"/>
      <c r="I91" s="81"/>
      <c r="J91" s="81"/>
    </row>
    <row r="92" spans="1:11" ht="48" customHeight="1" x14ac:dyDescent="0.2">
      <c r="A92" s="82" t="s">
        <v>0</v>
      </c>
      <c r="B92" s="85" t="s">
        <v>16</v>
      </c>
      <c r="C92" s="85" t="s">
        <v>66</v>
      </c>
      <c r="D92" s="85" t="s">
        <v>60</v>
      </c>
      <c r="E92" s="85" t="s">
        <v>61</v>
      </c>
      <c r="F92" s="1" t="s">
        <v>1</v>
      </c>
      <c r="G92" s="85" t="s">
        <v>2</v>
      </c>
      <c r="H92" s="85" t="s">
        <v>18</v>
      </c>
      <c r="I92" s="85" t="s">
        <v>19</v>
      </c>
      <c r="J92" s="1" t="s">
        <v>3</v>
      </c>
      <c r="K92" s="1" t="s">
        <v>4</v>
      </c>
    </row>
    <row r="93" spans="1:11" x14ac:dyDescent="0.2">
      <c r="A93" s="83"/>
      <c r="B93" s="86"/>
      <c r="C93" s="86"/>
      <c r="D93" s="86"/>
      <c r="E93" s="86"/>
      <c r="F93" s="86" t="s">
        <v>62</v>
      </c>
      <c r="G93" s="86"/>
      <c r="H93" s="86"/>
      <c r="I93" s="86"/>
      <c r="J93" s="86" t="s">
        <v>68</v>
      </c>
      <c r="K93" s="2" t="s">
        <v>67</v>
      </c>
    </row>
    <row r="94" spans="1:11" ht="13.5" thickBot="1" x14ac:dyDescent="0.25">
      <c r="A94" s="84"/>
      <c r="B94" s="87"/>
      <c r="C94" s="87"/>
      <c r="D94" s="87"/>
      <c r="E94" s="87"/>
      <c r="F94" s="87"/>
      <c r="G94" s="87"/>
      <c r="H94" s="87"/>
      <c r="I94" s="87"/>
      <c r="J94" s="87"/>
      <c r="K94" s="3"/>
    </row>
    <row r="95" spans="1:11" ht="13.5" thickBot="1" x14ac:dyDescent="0.25">
      <c r="A95" s="4">
        <v>1</v>
      </c>
      <c r="B95" s="5">
        <v>2</v>
      </c>
      <c r="C95" s="5">
        <v>3</v>
      </c>
      <c r="D95" s="5">
        <v>4</v>
      </c>
      <c r="E95" s="5">
        <v>5</v>
      </c>
      <c r="F95" s="5">
        <v>6</v>
      </c>
      <c r="G95" s="5">
        <v>7</v>
      </c>
      <c r="H95" s="5">
        <v>8</v>
      </c>
      <c r="I95" s="5">
        <v>9</v>
      </c>
      <c r="J95" s="5">
        <v>10</v>
      </c>
      <c r="K95" s="5">
        <v>11</v>
      </c>
    </row>
    <row r="96" spans="1:11" ht="24" customHeight="1" thickBot="1" x14ac:dyDescent="0.25">
      <c r="A96" s="8" t="s">
        <v>5</v>
      </c>
      <c r="B96" s="8" t="s">
        <v>12</v>
      </c>
      <c r="C96" s="18">
        <v>161.5</v>
      </c>
      <c r="D96" s="56">
        <v>0</v>
      </c>
      <c r="E96" s="47">
        <v>0</v>
      </c>
      <c r="F96" s="37">
        <f>C96*D96+C96*E96</f>
        <v>0</v>
      </c>
      <c r="G96" s="9">
        <v>24</v>
      </c>
      <c r="H96" s="47">
        <v>0</v>
      </c>
      <c r="I96" s="24">
        <v>3</v>
      </c>
      <c r="J96" s="9">
        <f>PRODUCT(G96:I96)</f>
        <v>0</v>
      </c>
      <c r="K96" s="14">
        <f>SUM(F96+J96)</f>
        <v>0</v>
      </c>
    </row>
    <row r="97" spans="1:11" ht="24" customHeight="1" thickBot="1" x14ac:dyDescent="0.25">
      <c r="A97" s="8" t="s">
        <v>6</v>
      </c>
      <c r="B97" s="8" t="s">
        <v>13</v>
      </c>
      <c r="C97" s="19">
        <v>32.200000000000003</v>
      </c>
      <c r="D97" s="56">
        <v>0</v>
      </c>
      <c r="E97" s="47">
        <v>0</v>
      </c>
      <c r="F97" s="37">
        <f>C97*D97+C97*E97</f>
        <v>0</v>
      </c>
      <c r="G97" s="9">
        <v>24</v>
      </c>
      <c r="H97" s="47">
        <v>0</v>
      </c>
      <c r="I97" s="24">
        <v>3</v>
      </c>
      <c r="J97" s="9">
        <f>PRODUCT(G97:I97)</f>
        <v>0</v>
      </c>
      <c r="K97" s="14">
        <f>SUM(F97+J97)</f>
        <v>0</v>
      </c>
    </row>
    <row r="98" spans="1:11" ht="24" customHeight="1" x14ac:dyDescent="0.2">
      <c r="A98" s="66">
        <v>3</v>
      </c>
      <c r="B98" s="66" t="s">
        <v>72</v>
      </c>
      <c r="C98" s="7" t="s">
        <v>9</v>
      </c>
      <c r="D98" s="72">
        <v>0</v>
      </c>
      <c r="E98" s="72">
        <v>0</v>
      </c>
      <c r="F98" s="78">
        <f>C99*D98+C99*E98</f>
        <v>0</v>
      </c>
      <c r="G98" s="69">
        <v>24</v>
      </c>
      <c r="H98" s="72">
        <v>0</v>
      </c>
      <c r="I98" s="75">
        <v>1</v>
      </c>
      <c r="J98" s="69">
        <f>PRODUCT(G98:I98)</f>
        <v>0</v>
      </c>
      <c r="K98" s="78">
        <f>SUM(F98+F100+J98)</f>
        <v>0</v>
      </c>
    </row>
    <row r="99" spans="1:11" ht="13.5" customHeight="1" thickBot="1" x14ac:dyDescent="0.25">
      <c r="A99" s="67"/>
      <c r="B99" s="67"/>
      <c r="C99" s="64">
        <v>536</v>
      </c>
      <c r="D99" s="74"/>
      <c r="E99" s="74"/>
      <c r="F99" s="79"/>
      <c r="G99" s="70"/>
      <c r="H99" s="73"/>
      <c r="I99" s="76"/>
      <c r="J99" s="70"/>
      <c r="K99" s="70">
        <f>SUM(F99+J99)</f>
        <v>0</v>
      </c>
    </row>
    <row r="100" spans="1:11" ht="15" x14ac:dyDescent="0.2">
      <c r="A100" s="67"/>
      <c r="B100" s="67"/>
      <c r="C100" s="7" t="s">
        <v>10</v>
      </c>
      <c r="D100" s="72">
        <v>0</v>
      </c>
      <c r="E100" s="72">
        <v>0</v>
      </c>
      <c r="F100" s="78">
        <f>C101*D100+C101*E100</f>
        <v>0</v>
      </c>
      <c r="G100" s="70"/>
      <c r="H100" s="73"/>
      <c r="I100" s="76"/>
      <c r="J100" s="70"/>
      <c r="K100" s="70">
        <f>SUM(F100+J100)</f>
        <v>0</v>
      </c>
    </row>
    <row r="101" spans="1:11" ht="15.75" thickBot="1" x14ac:dyDescent="0.25">
      <c r="A101" s="68"/>
      <c r="B101" s="68"/>
      <c r="C101" s="65">
        <v>1071</v>
      </c>
      <c r="D101" s="74"/>
      <c r="E101" s="74"/>
      <c r="F101" s="79"/>
      <c r="G101" s="71"/>
      <c r="H101" s="74"/>
      <c r="I101" s="77"/>
      <c r="J101" s="71"/>
      <c r="K101" s="71">
        <f>SUM(F101+J101)</f>
        <v>0</v>
      </c>
    </row>
    <row r="102" spans="1:11" ht="34.5" customHeight="1" x14ac:dyDescent="0.2">
      <c r="A102" s="66">
        <v>4</v>
      </c>
      <c r="B102" s="66" t="s">
        <v>17</v>
      </c>
      <c r="C102" s="7" t="s">
        <v>9</v>
      </c>
      <c r="D102" s="72">
        <v>0</v>
      </c>
      <c r="E102" s="72">
        <v>0</v>
      </c>
      <c r="F102" s="78">
        <f>C103*D102+C103*E102</f>
        <v>0</v>
      </c>
      <c r="G102" s="69">
        <v>24</v>
      </c>
      <c r="H102" s="72">
        <v>0</v>
      </c>
      <c r="I102" s="75">
        <v>2</v>
      </c>
      <c r="J102" s="69">
        <f>PRODUCT(G102:I102)</f>
        <v>0</v>
      </c>
      <c r="K102" s="78">
        <f>SUM(F102+F104+J102)</f>
        <v>0</v>
      </c>
    </row>
    <row r="103" spans="1:11" ht="15.75" thickBot="1" x14ac:dyDescent="0.25">
      <c r="A103" s="67"/>
      <c r="B103" s="67"/>
      <c r="C103" s="20">
        <v>3.8</v>
      </c>
      <c r="D103" s="74"/>
      <c r="E103" s="74"/>
      <c r="F103" s="79"/>
      <c r="G103" s="70"/>
      <c r="H103" s="73"/>
      <c r="I103" s="76"/>
      <c r="J103" s="70"/>
      <c r="K103" s="70">
        <f>SUM(F103+J103)</f>
        <v>0</v>
      </c>
    </row>
    <row r="104" spans="1:11" ht="15" x14ac:dyDescent="0.2">
      <c r="A104" s="67"/>
      <c r="B104" s="67"/>
      <c r="C104" s="7" t="s">
        <v>10</v>
      </c>
      <c r="D104" s="72">
        <v>0</v>
      </c>
      <c r="E104" s="72">
        <v>0</v>
      </c>
      <c r="F104" s="78">
        <f>C105*D104+C105*E104</f>
        <v>0</v>
      </c>
      <c r="G104" s="70"/>
      <c r="H104" s="73"/>
      <c r="I104" s="76"/>
      <c r="J104" s="70"/>
      <c r="K104" s="70">
        <f>SUM(F104+J104)</f>
        <v>0</v>
      </c>
    </row>
    <row r="105" spans="1:11" ht="12.75" customHeight="1" thickBot="1" x14ac:dyDescent="0.25">
      <c r="A105" s="68"/>
      <c r="B105" s="68"/>
      <c r="C105" s="21">
        <v>7.4</v>
      </c>
      <c r="D105" s="74"/>
      <c r="E105" s="74"/>
      <c r="F105" s="79"/>
      <c r="G105" s="71"/>
      <c r="H105" s="74"/>
      <c r="I105" s="77"/>
      <c r="J105" s="71"/>
      <c r="K105" s="71">
        <f>SUM(F105+J105)</f>
        <v>0</v>
      </c>
    </row>
    <row r="106" spans="1:11" ht="13.5" customHeight="1" thickBot="1" x14ac:dyDescent="0.25">
      <c r="B106" s="33" t="s">
        <v>44</v>
      </c>
      <c r="C106" s="34">
        <f>SUM(C96+C97+C99+C101+C103+C105)</f>
        <v>1811.9</v>
      </c>
      <c r="H106" s="26"/>
      <c r="J106" s="35" t="s">
        <v>21</v>
      </c>
      <c r="K106" s="27">
        <f>SUM(K96+K97+K98+K102)</f>
        <v>0</v>
      </c>
    </row>
    <row r="107" spans="1:11" ht="48" customHeight="1" x14ac:dyDescent="0.2"/>
    <row r="109" spans="1:11" x14ac:dyDescent="0.2">
      <c r="B109" s="80" t="s">
        <v>30</v>
      </c>
      <c r="C109" s="80"/>
      <c r="D109" s="80"/>
      <c r="E109" s="80"/>
      <c r="F109" s="80"/>
      <c r="G109" s="80"/>
      <c r="H109" s="80"/>
      <c r="I109" s="80"/>
      <c r="J109" s="80"/>
    </row>
    <row r="110" spans="1:11" ht="13.5" thickBot="1" x14ac:dyDescent="0.25">
      <c r="B110" s="81"/>
      <c r="C110" s="81"/>
      <c r="D110" s="81"/>
      <c r="E110" s="81"/>
      <c r="F110" s="81"/>
      <c r="G110" s="81"/>
      <c r="H110" s="81"/>
      <c r="I110" s="81"/>
      <c r="J110" s="81"/>
    </row>
    <row r="111" spans="1:11" ht="24" customHeight="1" x14ac:dyDescent="0.2">
      <c r="A111" s="82" t="s">
        <v>0</v>
      </c>
      <c r="B111" s="85" t="s">
        <v>16</v>
      </c>
      <c r="C111" s="85" t="s">
        <v>66</v>
      </c>
      <c r="D111" s="85" t="s">
        <v>60</v>
      </c>
      <c r="E111" s="85" t="s">
        <v>61</v>
      </c>
      <c r="F111" s="1" t="s">
        <v>1</v>
      </c>
      <c r="G111" s="85" t="s">
        <v>2</v>
      </c>
      <c r="H111" s="85" t="s">
        <v>18</v>
      </c>
      <c r="I111" s="85" t="s">
        <v>19</v>
      </c>
      <c r="J111" s="1" t="s">
        <v>3</v>
      </c>
      <c r="K111" s="1" t="s">
        <v>4</v>
      </c>
    </row>
    <row r="112" spans="1:11" ht="34.5" customHeight="1" x14ac:dyDescent="0.2">
      <c r="A112" s="83"/>
      <c r="B112" s="86"/>
      <c r="C112" s="86"/>
      <c r="D112" s="86"/>
      <c r="E112" s="86"/>
      <c r="F112" s="86" t="s">
        <v>62</v>
      </c>
      <c r="G112" s="86"/>
      <c r="H112" s="86"/>
      <c r="I112" s="86"/>
      <c r="J112" s="86" t="s">
        <v>68</v>
      </c>
      <c r="K112" s="2" t="s">
        <v>67</v>
      </c>
    </row>
    <row r="113" spans="1:11" ht="13.5" thickBot="1" x14ac:dyDescent="0.25">
      <c r="A113" s="84"/>
      <c r="B113" s="87"/>
      <c r="C113" s="87"/>
      <c r="D113" s="87"/>
      <c r="E113" s="87"/>
      <c r="F113" s="87"/>
      <c r="G113" s="87"/>
      <c r="H113" s="87"/>
      <c r="I113" s="87"/>
      <c r="J113" s="87"/>
      <c r="K113" s="3"/>
    </row>
    <row r="114" spans="1:11" ht="13.5" thickBot="1" x14ac:dyDescent="0.25">
      <c r="A114" s="4">
        <v>1</v>
      </c>
      <c r="B114" s="5">
        <v>2</v>
      </c>
      <c r="C114" s="5">
        <v>3</v>
      </c>
      <c r="D114" s="5">
        <v>4</v>
      </c>
      <c r="E114" s="5">
        <v>5</v>
      </c>
      <c r="F114" s="5">
        <v>6</v>
      </c>
      <c r="G114" s="5">
        <v>7</v>
      </c>
      <c r="H114" s="5">
        <v>8</v>
      </c>
      <c r="I114" s="5">
        <v>9</v>
      </c>
      <c r="J114" s="5">
        <v>10</v>
      </c>
      <c r="K114" s="5">
        <v>11</v>
      </c>
    </row>
    <row r="115" spans="1:11" ht="12.75" customHeight="1" thickBot="1" x14ac:dyDescent="0.25">
      <c r="A115" s="8" t="s">
        <v>5</v>
      </c>
      <c r="B115" s="8" t="s">
        <v>45</v>
      </c>
      <c r="C115" s="18">
        <v>650</v>
      </c>
      <c r="D115" s="49">
        <v>0</v>
      </c>
      <c r="E115" s="49">
        <v>0</v>
      </c>
      <c r="F115" s="37">
        <f>C115*D115+C115*E115</f>
        <v>0</v>
      </c>
      <c r="G115" s="11">
        <v>24</v>
      </c>
      <c r="H115" s="49">
        <v>0</v>
      </c>
      <c r="I115" s="38">
        <v>1</v>
      </c>
      <c r="J115" s="9">
        <f>PRODUCT(G115:I115)</f>
        <v>0</v>
      </c>
      <c r="K115" s="14">
        <f>SUM(F115+J115)</f>
        <v>0</v>
      </c>
    </row>
    <row r="116" spans="1:11" ht="13.5" customHeight="1" thickBot="1" x14ac:dyDescent="0.25">
      <c r="B116" s="33" t="s">
        <v>44</v>
      </c>
      <c r="C116" s="34">
        <f>SUM(C115)</f>
        <v>650</v>
      </c>
      <c r="H116" s="26"/>
      <c r="J116" s="35" t="s">
        <v>21</v>
      </c>
      <c r="K116" s="27">
        <f>SUM(K115)</f>
        <v>0</v>
      </c>
    </row>
    <row r="117" spans="1:11" ht="48" customHeight="1" x14ac:dyDescent="0.2"/>
    <row r="119" spans="1:11" x14ac:dyDescent="0.2">
      <c r="B119" s="80" t="s">
        <v>34</v>
      </c>
      <c r="C119" s="80"/>
      <c r="D119" s="80"/>
      <c r="E119" s="80"/>
      <c r="F119" s="80"/>
      <c r="G119" s="80"/>
      <c r="H119" s="80"/>
      <c r="I119" s="80"/>
      <c r="J119" s="80"/>
    </row>
    <row r="120" spans="1:11" ht="13.5" thickBot="1" x14ac:dyDescent="0.25">
      <c r="B120" s="81"/>
      <c r="C120" s="81"/>
      <c r="D120" s="81"/>
      <c r="E120" s="81"/>
      <c r="F120" s="81"/>
      <c r="G120" s="81"/>
      <c r="H120" s="81"/>
      <c r="I120" s="81"/>
      <c r="J120" s="81"/>
    </row>
    <row r="121" spans="1:11" ht="24" customHeight="1" x14ac:dyDescent="0.2">
      <c r="A121" s="82" t="s">
        <v>0</v>
      </c>
      <c r="B121" s="85" t="s">
        <v>16</v>
      </c>
      <c r="C121" s="85" t="s">
        <v>66</v>
      </c>
      <c r="D121" s="85" t="s">
        <v>60</v>
      </c>
      <c r="E121" s="85" t="s">
        <v>61</v>
      </c>
      <c r="F121" s="1" t="s">
        <v>1</v>
      </c>
      <c r="G121" s="85" t="s">
        <v>2</v>
      </c>
      <c r="H121" s="85" t="s">
        <v>18</v>
      </c>
      <c r="I121" s="85" t="s">
        <v>19</v>
      </c>
      <c r="J121" s="1" t="s">
        <v>3</v>
      </c>
      <c r="K121" s="1" t="s">
        <v>4</v>
      </c>
    </row>
    <row r="122" spans="1:11" ht="24" customHeight="1" x14ac:dyDescent="0.2">
      <c r="A122" s="83"/>
      <c r="B122" s="86"/>
      <c r="C122" s="86"/>
      <c r="D122" s="86"/>
      <c r="E122" s="86"/>
      <c r="F122" s="86" t="s">
        <v>62</v>
      </c>
      <c r="G122" s="86"/>
      <c r="H122" s="86"/>
      <c r="I122" s="86"/>
      <c r="J122" s="86" t="s">
        <v>68</v>
      </c>
      <c r="K122" s="2" t="s">
        <v>67</v>
      </c>
    </row>
    <row r="123" spans="1:11" ht="34.5" customHeight="1" thickBot="1" x14ac:dyDescent="0.25">
      <c r="A123" s="84"/>
      <c r="B123" s="87"/>
      <c r="C123" s="87"/>
      <c r="D123" s="87"/>
      <c r="E123" s="87"/>
      <c r="F123" s="87"/>
      <c r="G123" s="87"/>
      <c r="H123" s="87"/>
      <c r="I123" s="87"/>
      <c r="J123" s="87"/>
      <c r="K123" s="3"/>
    </row>
    <row r="124" spans="1:11" ht="13.5" thickBot="1" x14ac:dyDescent="0.25">
      <c r="A124" s="4">
        <v>1</v>
      </c>
      <c r="B124" s="5">
        <v>2</v>
      </c>
      <c r="C124" s="5">
        <v>3</v>
      </c>
      <c r="D124" s="5">
        <v>4</v>
      </c>
      <c r="E124" s="5">
        <v>5</v>
      </c>
      <c r="F124" s="5">
        <v>6</v>
      </c>
      <c r="G124" s="5">
        <v>7</v>
      </c>
      <c r="H124" s="5">
        <v>8</v>
      </c>
      <c r="I124" s="5">
        <v>9</v>
      </c>
      <c r="J124" s="5">
        <v>10</v>
      </c>
      <c r="K124" s="5">
        <v>11</v>
      </c>
    </row>
    <row r="125" spans="1:11" ht="24.75" thickBot="1" x14ac:dyDescent="0.25">
      <c r="A125" s="8" t="s">
        <v>5</v>
      </c>
      <c r="B125" s="8" t="s">
        <v>40</v>
      </c>
      <c r="C125" s="18">
        <v>18</v>
      </c>
      <c r="D125" s="56">
        <v>0</v>
      </c>
      <c r="E125" s="47">
        <v>0</v>
      </c>
      <c r="F125" s="55">
        <f>C125*D125+C125*E125</f>
        <v>0</v>
      </c>
      <c r="G125" s="57">
        <v>24</v>
      </c>
      <c r="H125" s="47">
        <v>0</v>
      </c>
      <c r="I125" s="24">
        <v>1</v>
      </c>
      <c r="J125" s="9">
        <f>PRODUCT(G125:I125)</f>
        <v>0</v>
      </c>
      <c r="K125" s="14">
        <f>SUM(F125+J125)</f>
        <v>0</v>
      </c>
    </row>
    <row r="126" spans="1:11" ht="12.75" customHeight="1" thickBot="1" x14ac:dyDescent="0.25">
      <c r="A126" s="8" t="s">
        <v>6</v>
      </c>
      <c r="B126" s="8" t="s">
        <v>41</v>
      </c>
      <c r="C126" s="18">
        <v>50</v>
      </c>
      <c r="D126" s="49">
        <v>0</v>
      </c>
      <c r="E126" s="49">
        <v>0</v>
      </c>
      <c r="F126" s="37">
        <f>C126*D126+C126*E126</f>
        <v>0</v>
      </c>
      <c r="G126" s="11">
        <v>24</v>
      </c>
      <c r="H126" s="49">
        <v>0</v>
      </c>
      <c r="I126" s="38">
        <v>1</v>
      </c>
      <c r="J126" s="9">
        <f>PRODUCT(G126:I126)</f>
        <v>0</v>
      </c>
      <c r="K126" s="14">
        <f>SUM(F126+J126)</f>
        <v>0</v>
      </c>
    </row>
    <row r="127" spans="1:11" ht="13.5" customHeight="1" thickBot="1" x14ac:dyDescent="0.25">
      <c r="B127" s="33" t="s">
        <v>44</v>
      </c>
      <c r="C127" s="34">
        <f>SUM(C125+C126)</f>
        <v>68</v>
      </c>
      <c r="H127" s="26"/>
      <c r="J127" s="35" t="s">
        <v>21</v>
      </c>
      <c r="K127" s="27">
        <f>SUM(K125+K126)</f>
        <v>0</v>
      </c>
    </row>
    <row r="128" spans="1:11" ht="48" customHeight="1" x14ac:dyDescent="0.2"/>
    <row r="130" spans="1:11" x14ac:dyDescent="0.2">
      <c r="B130" s="80" t="s">
        <v>47</v>
      </c>
      <c r="C130" s="80"/>
      <c r="D130" s="80"/>
      <c r="E130" s="80"/>
      <c r="F130" s="80"/>
      <c r="G130" s="80"/>
      <c r="H130" s="80"/>
      <c r="I130" s="80"/>
      <c r="J130" s="80"/>
    </row>
    <row r="131" spans="1:11" ht="13.5" thickBot="1" x14ac:dyDescent="0.25">
      <c r="B131" s="81"/>
      <c r="C131" s="81"/>
      <c r="D131" s="81"/>
      <c r="E131" s="81"/>
      <c r="F131" s="81"/>
      <c r="G131" s="81"/>
      <c r="H131" s="81"/>
      <c r="I131" s="81"/>
      <c r="J131" s="81"/>
    </row>
    <row r="132" spans="1:11" ht="24" customHeight="1" x14ac:dyDescent="0.2">
      <c r="A132" s="82" t="s">
        <v>0</v>
      </c>
      <c r="B132" s="85" t="s">
        <v>16</v>
      </c>
      <c r="C132" s="85" t="s">
        <v>66</v>
      </c>
      <c r="D132" s="85" t="s">
        <v>60</v>
      </c>
      <c r="E132" s="85" t="s">
        <v>61</v>
      </c>
      <c r="F132" s="1" t="s">
        <v>1</v>
      </c>
      <c r="G132" s="85" t="s">
        <v>2</v>
      </c>
      <c r="H132" s="85" t="s">
        <v>18</v>
      </c>
      <c r="I132" s="85" t="s">
        <v>19</v>
      </c>
      <c r="J132" s="1" t="s">
        <v>3</v>
      </c>
      <c r="K132" s="1" t="s">
        <v>4</v>
      </c>
    </row>
    <row r="133" spans="1:11" ht="24" customHeight="1" x14ac:dyDescent="0.2">
      <c r="A133" s="83"/>
      <c r="B133" s="86"/>
      <c r="C133" s="86"/>
      <c r="D133" s="86"/>
      <c r="E133" s="86"/>
      <c r="F133" s="86" t="s">
        <v>62</v>
      </c>
      <c r="G133" s="86"/>
      <c r="H133" s="86"/>
      <c r="I133" s="86"/>
      <c r="J133" s="86" t="s">
        <v>68</v>
      </c>
      <c r="K133" s="2" t="s">
        <v>67</v>
      </c>
    </row>
    <row r="134" spans="1:11" ht="24" customHeight="1" thickBot="1" x14ac:dyDescent="0.25">
      <c r="A134" s="84"/>
      <c r="B134" s="87"/>
      <c r="C134" s="87"/>
      <c r="D134" s="87"/>
      <c r="E134" s="87"/>
      <c r="F134" s="87"/>
      <c r="G134" s="87"/>
      <c r="H134" s="87"/>
      <c r="I134" s="87"/>
      <c r="J134" s="87"/>
      <c r="K134" s="3"/>
    </row>
    <row r="135" spans="1:11" ht="24" customHeight="1" thickBot="1" x14ac:dyDescent="0.25">
      <c r="A135" s="4">
        <v>1</v>
      </c>
      <c r="B135" s="5">
        <v>2</v>
      </c>
      <c r="C135" s="5">
        <v>3</v>
      </c>
      <c r="D135" s="5">
        <v>4</v>
      </c>
      <c r="E135" s="5">
        <v>5</v>
      </c>
      <c r="F135" s="5">
        <v>6</v>
      </c>
      <c r="G135" s="5">
        <v>7</v>
      </c>
      <c r="H135" s="5">
        <v>8</v>
      </c>
      <c r="I135" s="5">
        <v>9</v>
      </c>
      <c r="J135" s="5">
        <v>10</v>
      </c>
      <c r="K135" s="5">
        <v>11</v>
      </c>
    </row>
    <row r="136" spans="1:11" ht="24" customHeight="1" thickBot="1" x14ac:dyDescent="0.25">
      <c r="A136" s="8" t="s">
        <v>5</v>
      </c>
      <c r="B136" s="8" t="s">
        <v>40</v>
      </c>
      <c r="C136" s="18">
        <v>82.2</v>
      </c>
      <c r="D136" s="47">
        <v>0</v>
      </c>
      <c r="E136" s="48">
        <v>0</v>
      </c>
      <c r="F136" s="46">
        <f>C136*D136+C136*E136</f>
        <v>0</v>
      </c>
      <c r="G136" s="57">
        <v>24</v>
      </c>
      <c r="H136" s="47">
        <v>0</v>
      </c>
      <c r="I136" s="24">
        <v>7</v>
      </c>
      <c r="J136" s="9">
        <f>PRODUCT(G136:I136)</f>
        <v>0</v>
      </c>
      <c r="K136" s="14">
        <f>SUM(F136+J136)</f>
        <v>0</v>
      </c>
    </row>
    <row r="137" spans="1:11" ht="24.75" thickBot="1" x14ac:dyDescent="0.25">
      <c r="A137" s="8" t="s">
        <v>6</v>
      </c>
      <c r="B137" s="8" t="s">
        <v>48</v>
      </c>
      <c r="C137" s="18">
        <v>15.8</v>
      </c>
      <c r="D137" s="47">
        <v>0</v>
      </c>
      <c r="E137" s="48">
        <v>0</v>
      </c>
      <c r="F137" s="46">
        <f>C137*D137+C137*E137</f>
        <v>0</v>
      </c>
      <c r="G137" s="57">
        <v>24</v>
      </c>
      <c r="H137" s="47">
        <v>0</v>
      </c>
      <c r="I137" s="24">
        <v>1</v>
      </c>
      <c r="J137" s="9">
        <f t="shared" ref="J137:J140" si="2">PRODUCT(G137:I137)</f>
        <v>0</v>
      </c>
      <c r="K137" s="14">
        <f>SUM(F137+J137)</f>
        <v>0</v>
      </c>
    </row>
    <row r="138" spans="1:11" ht="24.75" thickBot="1" x14ac:dyDescent="0.25">
      <c r="A138" s="60">
        <v>3</v>
      </c>
      <c r="B138" s="10" t="s">
        <v>69</v>
      </c>
      <c r="C138" s="19">
        <v>1</v>
      </c>
      <c r="D138" s="59">
        <v>0</v>
      </c>
      <c r="E138" s="59">
        <v>0</v>
      </c>
      <c r="F138" s="58">
        <f>C138*D138+C138*E138</f>
        <v>0</v>
      </c>
      <c r="G138" s="61">
        <v>24</v>
      </c>
      <c r="H138" s="59">
        <v>0</v>
      </c>
      <c r="I138" s="62">
        <v>1</v>
      </c>
      <c r="J138" s="61">
        <f>PRODUCT(G138:I138)</f>
        <v>0</v>
      </c>
      <c r="K138" s="58">
        <f>SUM(F138+J138)</f>
        <v>0</v>
      </c>
    </row>
    <row r="139" spans="1:11" ht="25.5" thickBot="1" x14ac:dyDescent="0.25">
      <c r="A139" s="8">
        <v>4</v>
      </c>
      <c r="B139" s="10" t="s">
        <v>49</v>
      </c>
      <c r="C139" s="19">
        <v>165.1</v>
      </c>
      <c r="D139" s="47">
        <v>0</v>
      </c>
      <c r="E139" s="48">
        <v>0</v>
      </c>
      <c r="F139" s="46">
        <f>C139*D139+C139*E139</f>
        <v>0</v>
      </c>
      <c r="G139" s="57">
        <v>24</v>
      </c>
      <c r="H139" s="47">
        <v>0</v>
      </c>
      <c r="I139" s="24">
        <v>128</v>
      </c>
      <c r="J139" s="9">
        <f>PRODUCT(G139:I139)</f>
        <v>0</v>
      </c>
      <c r="K139" s="14">
        <f>SUM(F139+J139)</f>
        <v>0</v>
      </c>
    </row>
    <row r="140" spans="1:11" ht="34.5" customHeight="1" x14ac:dyDescent="0.2">
      <c r="A140" s="66">
        <v>5</v>
      </c>
      <c r="B140" s="66" t="s">
        <v>42</v>
      </c>
      <c r="C140" s="7" t="s">
        <v>50</v>
      </c>
      <c r="D140" s="72">
        <v>0</v>
      </c>
      <c r="E140" s="72">
        <v>0</v>
      </c>
      <c r="F140" s="78">
        <f>C141*D140+C141*E140</f>
        <v>0</v>
      </c>
      <c r="G140" s="69">
        <v>24</v>
      </c>
      <c r="H140" s="72">
        <v>0</v>
      </c>
      <c r="I140" s="75">
        <v>2</v>
      </c>
      <c r="J140" s="69">
        <f t="shared" si="2"/>
        <v>0</v>
      </c>
      <c r="K140" s="78">
        <f>SUM(F140+F142+J140)</f>
        <v>0</v>
      </c>
    </row>
    <row r="141" spans="1:11" ht="15.75" thickBot="1" x14ac:dyDescent="0.25">
      <c r="A141" s="67"/>
      <c r="B141" s="67"/>
      <c r="C141" s="20">
        <v>1.9</v>
      </c>
      <c r="D141" s="74"/>
      <c r="E141" s="74"/>
      <c r="F141" s="79"/>
      <c r="G141" s="70"/>
      <c r="H141" s="73"/>
      <c r="I141" s="76"/>
      <c r="J141" s="70"/>
      <c r="K141" s="70">
        <f>SUM(F141+J141)</f>
        <v>0</v>
      </c>
    </row>
    <row r="142" spans="1:11" ht="12.75" customHeight="1" x14ac:dyDescent="0.2">
      <c r="A142" s="67"/>
      <c r="B142" s="67"/>
      <c r="C142" s="7" t="s">
        <v>51</v>
      </c>
      <c r="D142" s="72">
        <v>0</v>
      </c>
      <c r="E142" s="72">
        <v>0</v>
      </c>
      <c r="F142" s="78">
        <f>C143*D142+C143*E142</f>
        <v>0</v>
      </c>
      <c r="G142" s="70"/>
      <c r="H142" s="73"/>
      <c r="I142" s="76"/>
      <c r="J142" s="70"/>
      <c r="K142" s="70">
        <f>SUM(F142+J142)</f>
        <v>0</v>
      </c>
    </row>
    <row r="143" spans="1:11" ht="13.5" customHeight="1" thickBot="1" x14ac:dyDescent="0.25">
      <c r="A143" s="68"/>
      <c r="B143" s="68"/>
      <c r="C143" s="21">
        <v>10.1</v>
      </c>
      <c r="D143" s="74"/>
      <c r="E143" s="74"/>
      <c r="F143" s="79"/>
      <c r="G143" s="71"/>
      <c r="H143" s="74"/>
      <c r="I143" s="77"/>
      <c r="J143" s="71"/>
      <c r="K143" s="71">
        <f>SUM(F143+J143)</f>
        <v>0</v>
      </c>
    </row>
    <row r="144" spans="1:11" ht="48" customHeight="1" thickBot="1" x14ac:dyDescent="0.25">
      <c r="B144" s="33" t="s">
        <v>44</v>
      </c>
      <c r="C144" s="34">
        <f>SUM(C136+C137+C138+C139+C141+C143)</f>
        <v>276.10000000000002</v>
      </c>
      <c r="H144" s="26"/>
      <c r="J144" s="35" t="s">
        <v>21</v>
      </c>
      <c r="K144" s="27">
        <f>SUM(K136+K137+K138+K139+K140)</f>
        <v>0</v>
      </c>
    </row>
    <row r="146" spans="1:11" x14ac:dyDescent="0.2">
      <c r="B146" s="80" t="s">
        <v>63</v>
      </c>
      <c r="C146" s="80"/>
      <c r="D146" s="80"/>
      <c r="E146" s="80"/>
      <c r="F146" s="80"/>
      <c r="G146" s="80"/>
      <c r="H146" s="80"/>
      <c r="I146" s="80"/>
      <c r="J146" s="80"/>
    </row>
    <row r="147" spans="1:11" ht="13.5" thickBot="1" x14ac:dyDescent="0.25">
      <c r="B147" s="81"/>
      <c r="C147" s="81"/>
      <c r="D147" s="81"/>
      <c r="E147" s="81"/>
      <c r="F147" s="81"/>
      <c r="G147" s="81"/>
      <c r="H147" s="81"/>
      <c r="I147" s="81"/>
      <c r="J147" s="81"/>
    </row>
    <row r="148" spans="1:11" ht="24" customHeight="1" x14ac:dyDescent="0.2">
      <c r="A148" s="82" t="s">
        <v>0</v>
      </c>
      <c r="B148" s="85" t="s">
        <v>16</v>
      </c>
      <c r="C148" s="85" t="s">
        <v>66</v>
      </c>
      <c r="D148" s="85" t="s">
        <v>60</v>
      </c>
      <c r="E148" s="85" t="s">
        <v>61</v>
      </c>
      <c r="F148" s="1" t="s">
        <v>1</v>
      </c>
      <c r="G148" s="85" t="s">
        <v>2</v>
      </c>
      <c r="H148" s="85" t="s">
        <v>18</v>
      </c>
      <c r="I148" s="85" t="s">
        <v>19</v>
      </c>
      <c r="J148" s="1" t="s">
        <v>3</v>
      </c>
      <c r="K148" s="1" t="s">
        <v>4</v>
      </c>
    </row>
    <row r="149" spans="1:11" ht="24" customHeight="1" x14ac:dyDescent="0.2">
      <c r="A149" s="83"/>
      <c r="B149" s="86"/>
      <c r="C149" s="86"/>
      <c r="D149" s="86"/>
      <c r="E149" s="86"/>
      <c r="F149" s="86" t="s">
        <v>62</v>
      </c>
      <c r="G149" s="86"/>
      <c r="H149" s="86"/>
      <c r="I149" s="86"/>
      <c r="J149" s="86" t="s">
        <v>68</v>
      </c>
      <c r="K149" s="2" t="s">
        <v>67</v>
      </c>
    </row>
    <row r="150" spans="1:11" ht="24" customHeight="1" thickBot="1" x14ac:dyDescent="0.25">
      <c r="A150" s="84"/>
      <c r="B150" s="87"/>
      <c r="C150" s="87"/>
      <c r="D150" s="87"/>
      <c r="E150" s="87"/>
      <c r="F150" s="87"/>
      <c r="G150" s="87"/>
      <c r="H150" s="87"/>
      <c r="I150" s="87"/>
      <c r="J150" s="87"/>
      <c r="K150" s="3"/>
    </row>
    <row r="151" spans="1:11" ht="13.5" customHeight="1" thickBot="1" x14ac:dyDescent="0.25">
      <c r="A151" s="4">
        <v>1</v>
      </c>
      <c r="B151" s="5">
        <v>2</v>
      </c>
      <c r="C151" s="5">
        <v>3</v>
      </c>
      <c r="D151" s="5">
        <v>4</v>
      </c>
      <c r="E151" s="5">
        <v>5</v>
      </c>
      <c r="F151" s="5">
        <v>6</v>
      </c>
      <c r="G151" s="5">
        <v>7</v>
      </c>
      <c r="H151" s="5">
        <v>8</v>
      </c>
      <c r="I151" s="5">
        <v>9</v>
      </c>
      <c r="J151" s="5">
        <v>10</v>
      </c>
      <c r="K151" s="5">
        <v>11</v>
      </c>
    </row>
    <row r="152" spans="1:11" ht="24.75" thickBot="1" x14ac:dyDescent="0.25">
      <c r="A152" s="50" t="s">
        <v>5</v>
      </c>
      <c r="B152" s="50" t="s">
        <v>65</v>
      </c>
      <c r="C152" s="18">
        <v>11.2</v>
      </c>
      <c r="D152" s="51">
        <v>0</v>
      </c>
      <c r="E152" s="51">
        <v>0</v>
      </c>
      <c r="F152" s="52">
        <f>C152*D152+C152*E152</f>
        <v>0</v>
      </c>
      <c r="G152" s="57">
        <v>24</v>
      </c>
      <c r="H152" s="51">
        <v>0</v>
      </c>
      <c r="I152" s="54">
        <v>4</v>
      </c>
      <c r="J152" s="53">
        <f>PRODUCT(G152:I152)</f>
        <v>0</v>
      </c>
      <c r="K152" s="52">
        <f>SUM(F152+J152)</f>
        <v>0</v>
      </c>
    </row>
    <row r="153" spans="1:11" ht="25.5" thickBot="1" x14ac:dyDescent="0.25">
      <c r="A153" s="50">
        <v>3</v>
      </c>
      <c r="B153" s="10" t="s">
        <v>70</v>
      </c>
      <c r="C153" s="19">
        <v>105</v>
      </c>
      <c r="D153" s="51">
        <v>0</v>
      </c>
      <c r="E153" s="51">
        <v>0</v>
      </c>
      <c r="F153" s="52">
        <f t="shared" ref="F153" si="3">C153*D153+C153*E153</f>
        <v>0</v>
      </c>
      <c r="G153" s="57">
        <v>24</v>
      </c>
      <c r="H153" s="51">
        <v>0</v>
      </c>
      <c r="I153" s="54">
        <v>1</v>
      </c>
      <c r="J153" s="53">
        <f t="shared" ref="J153:J154" si="4">PRODUCT(G153:I153)</f>
        <v>0</v>
      </c>
      <c r="K153" s="52">
        <f>SUM(F153+J153)</f>
        <v>0</v>
      </c>
    </row>
    <row r="154" spans="1:11" ht="34.5" customHeight="1" x14ac:dyDescent="0.2">
      <c r="A154" s="66">
        <v>4</v>
      </c>
      <c r="B154" s="66" t="s">
        <v>71</v>
      </c>
      <c r="C154" s="7" t="s">
        <v>50</v>
      </c>
      <c r="D154" s="72">
        <v>0</v>
      </c>
      <c r="E154" s="72">
        <v>0</v>
      </c>
      <c r="F154" s="78">
        <f>C155*D154+C155*E154</f>
        <v>0</v>
      </c>
      <c r="G154" s="69">
        <v>24</v>
      </c>
      <c r="H154" s="72">
        <v>0</v>
      </c>
      <c r="I154" s="75">
        <v>1</v>
      </c>
      <c r="J154" s="69">
        <f t="shared" si="4"/>
        <v>0</v>
      </c>
      <c r="K154" s="78">
        <f>SUM(F154+F156+J154)</f>
        <v>0</v>
      </c>
    </row>
    <row r="155" spans="1:11" ht="15.75" thickBot="1" x14ac:dyDescent="0.25">
      <c r="A155" s="67"/>
      <c r="B155" s="67"/>
      <c r="C155" s="20">
        <v>11</v>
      </c>
      <c r="D155" s="74"/>
      <c r="E155" s="74"/>
      <c r="F155" s="79"/>
      <c r="G155" s="70"/>
      <c r="H155" s="73"/>
      <c r="I155" s="76"/>
      <c r="J155" s="70"/>
      <c r="K155" s="70">
        <f>SUM(F155+J155)</f>
        <v>0</v>
      </c>
    </row>
    <row r="156" spans="1:11" ht="15" x14ac:dyDescent="0.2">
      <c r="A156" s="67"/>
      <c r="B156" s="67"/>
      <c r="C156" s="7" t="s">
        <v>51</v>
      </c>
      <c r="D156" s="72">
        <v>0</v>
      </c>
      <c r="E156" s="72">
        <v>0</v>
      </c>
      <c r="F156" s="78">
        <f>C157*D156+C157*E156</f>
        <v>0</v>
      </c>
      <c r="G156" s="70"/>
      <c r="H156" s="73"/>
      <c r="I156" s="76"/>
      <c r="J156" s="70"/>
      <c r="K156" s="70">
        <f>SUM(F156+J156)</f>
        <v>0</v>
      </c>
    </row>
    <row r="157" spans="1:11" ht="15.75" thickBot="1" x14ac:dyDescent="0.25">
      <c r="A157" s="68"/>
      <c r="B157" s="68"/>
      <c r="C157" s="21">
        <v>28.5</v>
      </c>
      <c r="D157" s="74"/>
      <c r="E157" s="74"/>
      <c r="F157" s="79"/>
      <c r="G157" s="71"/>
      <c r="H157" s="74"/>
      <c r="I157" s="77"/>
      <c r="J157" s="71"/>
      <c r="K157" s="71">
        <f>SUM(F157+J157)</f>
        <v>0</v>
      </c>
    </row>
    <row r="158" spans="1:11" ht="19.5" thickBot="1" x14ac:dyDescent="0.25">
      <c r="B158" s="33" t="s">
        <v>44</v>
      </c>
      <c r="C158" s="34">
        <f>SUM(C152:C157)</f>
        <v>155.69999999999999</v>
      </c>
      <c r="H158" s="26"/>
      <c r="J158" s="35" t="s">
        <v>21</v>
      </c>
      <c r="K158" s="27">
        <f>SUM(K152+K153+K154)</f>
        <v>0</v>
      </c>
    </row>
    <row r="160" spans="1:11" ht="12.75" customHeight="1" x14ac:dyDescent="0.2"/>
    <row r="161" spans="1:11" ht="13.5" customHeight="1" x14ac:dyDescent="0.2"/>
    <row r="162" spans="1:11" ht="48" customHeight="1" x14ac:dyDescent="0.2"/>
    <row r="163" spans="1:11" ht="18" x14ac:dyDescent="0.2">
      <c r="C163" s="91" t="s">
        <v>57</v>
      </c>
      <c r="D163" s="91"/>
      <c r="E163" s="91"/>
      <c r="F163" s="91"/>
      <c r="G163" s="91"/>
    </row>
    <row r="164" spans="1:11" x14ac:dyDescent="0.2">
      <c r="B164" s="80" t="s">
        <v>55</v>
      </c>
      <c r="C164" s="80"/>
      <c r="D164" s="80"/>
      <c r="E164" s="80"/>
      <c r="F164" s="80"/>
      <c r="G164" s="80"/>
      <c r="H164" s="80"/>
      <c r="I164" s="80"/>
      <c r="J164" s="80"/>
    </row>
    <row r="165" spans="1:11" ht="13.5" thickBot="1" x14ac:dyDescent="0.25">
      <c r="B165" s="81"/>
      <c r="C165" s="81"/>
      <c r="D165" s="81"/>
      <c r="E165" s="81"/>
      <c r="F165" s="81"/>
      <c r="G165" s="81"/>
      <c r="H165" s="81"/>
      <c r="I165" s="81"/>
      <c r="J165" s="81"/>
    </row>
    <row r="166" spans="1:11" ht="24" customHeight="1" x14ac:dyDescent="0.2">
      <c r="A166" s="82" t="s">
        <v>0</v>
      </c>
      <c r="B166" s="85" t="s">
        <v>16</v>
      </c>
      <c r="C166" s="85" t="s">
        <v>66</v>
      </c>
      <c r="D166" s="85" t="s">
        <v>60</v>
      </c>
      <c r="E166" s="85" t="s">
        <v>61</v>
      </c>
      <c r="F166" s="1" t="s">
        <v>1</v>
      </c>
      <c r="G166" s="85" t="s">
        <v>2</v>
      </c>
      <c r="H166" s="85" t="s">
        <v>18</v>
      </c>
      <c r="I166" s="88" t="s">
        <v>19</v>
      </c>
      <c r="J166" s="1" t="s">
        <v>3</v>
      </c>
      <c r="K166" s="1" t="s">
        <v>4</v>
      </c>
    </row>
    <row r="167" spans="1:11" ht="24" customHeight="1" x14ac:dyDescent="0.2">
      <c r="A167" s="83"/>
      <c r="B167" s="86"/>
      <c r="C167" s="86"/>
      <c r="D167" s="86"/>
      <c r="E167" s="86"/>
      <c r="F167" s="86" t="s">
        <v>62</v>
      </c>
      <c r="G167" s="86"/>
      <c r="H167" s="86"/>
      <c r="I167" s="89"/>
      <c r="J167" s="86" t="s">
        <v>68</v>
      </c>
      <c r="K167" s="2" t="s">
        <v>67</v>
      </c>
    </row>
    <row r="168" spans="1:11" ht="24" customHeight="1" thickBot="1" x14ac:dyDescent="0.25">
      <c r="A168" s="84"/>
      <c r="B168" s="87"/>
      <c r="C168" s="87"/>
      <c r="D168" s="87"/>
      <c r="E168" s="87"/>
      <c r="F168" s="87"/>
      <c r="G168" s="87"/>
      <c r="H168" s="87"/>
      <c r="I168" s="90"/>
      <c r="J168" s="87"/>
      <c r="K168" s="3"/>
    </row>
    <row r="169" spans="1:11" ht="13.5" customHeight="1" thickBot="1" x14ac:dyDescent="0.25">
      <c r="A169" s="4">
        <v>1</v>
      </c>
      <c r="B169" s="5">
        <v>2</v>
      </c>
      <c r="C169" s="5">
        <v>3</v>
      </c>
      <c r="D169" s="5">
        <v>4</v>
      </c>
      <c r="E169" s="5">
        <v>5</v>
      </c>
      <c r="F169" s="5">
        <v>6</v>
      </c>
      <c r="G169" s="5">
        <v>7</v>
      </c>
      <c r="H169" s="5">
        <v>8</v>
      </c>
      <c r="I169" s="5">
        <v>9</v>
      </c>
      <c r="J169" s="5">
        <v>10</v>
      </c>
      <c r="K169" s="5">
        <v>11</v>
      </c>
    </row>
    <row r="170" spans="1:11" ht="24.75" thickBot="1" x14ac:dyDescent="0.25">
      <c r="A170" s="17" t="s">
        <v>5</v>
      </c>
      <c r="B170" s="17" t="s">
        <v>40</v>
      </c>
      <c r="C170" s="18">
        <v>32.799999999999997</v>
      </c>
      <c r="D170" s="47">
        <v>0</v>
      </c>
      <c r="E170" s="48">
        <v>0</v>
      </c>
      <c r="F170" s="46">
        <f>C170*D170+C170*E170</f>
        <v>0</v>
      </c>
      <c r="G170" s="16">
        <v>24</v>
      </c>
      <c r="H170" s="47">
        <v>0</v>
      </c>
      <c r="I170" s="25">
        <v>5</v>
      </c>
      <c r="J170" s="16">
        <f>PRODUCT(G170:I170)</f>
        <v>0</v>
      </c>
      <c r="K170" s="15">
        <f>SUM(F170+J170)</f>
        <v>0</v>
      </c>
    </row>
    <row r="171" spans="1:11" ht="24.75" thickBot="1" x14ac:dyDescent="0.25">
      <c r="A171" s="17" t="s">
        <v>6</v>
      </c>
      <c r="B171" s="17" t="s">
        <v>48</v>
      </c>
      <c r="C171" s="19">
        <v>2493.6999999999998</v>
      </c>
      <c r="D171" s="47">
        <v>0</v>
      </c>
      <c r="E171" s="48">
        <v>0</v>
      </c>
      <c r="F171" s="15">
        <f>C171*D171+C171*E171</f>
        <v>0</v>
      </c>
      <c r="G171" s="16">
        <v>24</v>
      </c>
      <c r="H171" s="47">
        <v>0</v>
      </c>
      <c r="I171" s="25">
        <v>195</v>
      </c>
      <c r="J171" s="16">
        <f t="shared" ref="J171:J172" si="5">PRODUCT(G171:I171)</f>
        <v>0</v>
      </c>
      <c r="K171" s="15">
        <f>SUM(F171+J171)</f>
        <v>0</v>
      </c>
    </row>
    <row r="172" spans="1:11" ht="15" x14ac:dyDescent="0.2">
      <c r="A172" s="66">
        <v>4</v>
      </c>
      <c r="B172" s="66" t="s">
        <v>17</v>
      </c>
      <c r="C172" s="7" t="s">
        <v>9</v>
      </c>
      <c r="D172" s="72">
        <v>0</v>
      </c>
      <c r="E172" s="72">
        <v>0</v>
      </c>
      <c r="F172" s="78">
        <f>C173*D172+C173*E172</f>
        <v>0</v>
      </c>
      <c r="G172" s="69">
        <v>24</v>
      </c>
      <c r="H172" s="72">
        <v>0</v>
      </c>
      <c r="I172" s="75">
        <v>8</v>
      </c>
      <c r="J172" s="69">
        <f t="shared" si="5"/>
        <v>0</v>
      </c>
      <c r="K172" s="78">
        <f>SUM(F172+F174+J172)</f>
        <v>0</v>
      </c>
    </row>
    <row r="173" spans="1:11" ht="15.75" thickBot="1" x14ac:dyDescent="0.25">
      <c r="A173" s="67"/>
      <c r="B173" s="67"/>
      <c r="C173" s="20">
        <v>4.0999999999999996</v>
      </c>
      <c r="D173" s="74"/>
      <c r="E173" s="74"/>
      <c r="F173" s="79"/>
      <c r="G173" s="70"/>
      <c r="H173" s="73"/>
      <c r="I173" s="76"/>
      <c r="J173" s="70"/>
      <c r="K173" s="70">
        <f>SUM(F173+J173)</f>
        <v>0</v>
      </c>
    </row>
    <row r="174" spans="1:11" ht="15" x14ac:dyDescent="0.2">
      <c r="A174" s="67"/>
      <c r="B174" s="67"/>
      <c r="C174" s="7" t="s">
        <v>10</v>
      </c>
      <c r="D174" s="72">
        <v>0</v>
      </c>
      <c r="E174" s="72">
        <v>0</v>
      </c>
      <c r="F174" s="78">
        <f>C175*D174+C175*E174</f>
        <v>0</v>
      </c>
      <c r="G174" s="70"/>
      <c r="H174" s="73"/>
      <c r="I174" s="76"/>
      <c r="J174" s="70"/>
      <c r="K174" s="70">
        <f>SUM(F174+J174)</f>
        <v>0</v>
      </c>
    </row>
    <row r="175" spans="1:11" ht="15.75" customHeight="1" thickBot="1" x14ac:dyDescent="0.25">
      <c r="A175" s="68"/>
      <c r="B175" s="68"/>
      <c r="C175" s="21">
        <v>8.1999999999999993</v>
      </c>
      <c r="D175" s="74"/>
      <c r="E175" s="74"/>
      <c r="F175" s="79"/>
      <c r="G175" s="71"/>
      <c r="H175" s="74"/>
      <c r="I175" s="77"/>
      <c r="J175" s="71"/>
      <c r="K175" s="71">
        <f>SUM(F175+J175)</f>
        <v>0</v>
      </c>
    </row>
    <row r="176" spans="1:11" ht="34.5" customHeight="1" x14ac:dyDescent="0.2">
      <c r="A176" s="66">
        <v>5</v>
      </c>
      <c r="B176" s="66" t="s">
        <v>56</v>
      </c>
      <c r="C176" s="16" t="s">
        <v>9</v>
      </c>
      <c r="D176" s="72">
        <v>0</v>
      </c>
      <c r="E176" s="72">
        <v>0</v>
      </c>
      <c r="F176" s="78">
        <f t="shared" ref="F176" si="6">C177*D176+C177*E176</f>
        <v>0</v>
      </c>
      <c r="G176" s="69">
        <v>24</v>
      </c>
      <c r="H176" s="72">
        <v>0</v>
      </c>
      <c r="I176" s="75">
        <v>3</v>
      </c>
      <c r="J176" s="69">
        <f t="shared" ref="J176" si="7">PRODUCT(G176:I176)</f>
        <v>0</v>
      </c>
      <c r="K176" s="78">
        <f>SUM(F176+F178+J176)</f>
        <v>0</v>
      </c>
    </row>
    <row r="177" spans="1:11" ht="15.75" thickBot="1" x14ac:dyDescent="0.25">
      <c r="A177" s="67"/>
      <c r="B177" s="67"/>
      <c r="C177" s="22">
        <v>70</v>
      </c>
      <c r="D177" s="74"/>
      <c r="E177" s="74"/>
      <c r="F177" s="79"/>
      <c r="G177" s="70"/>
      <c r="H177" s="73"/>
      <c r="I177" s="76"/>
      <c r="J177" s="70"/>
      <c r="K177" s="70">
        <f>SUM(F177+J177)</f>
        <v>0</v>
      </c>
    </row>
    <row r="178" spans="1:11" ht="15" x14ac:dyDescent="0.2">
      <c r="A178" s="67"/>
      <c r="B178" s="67"/>
      <c r="C178" s="7" t="s">
        <v>10</v>
      </c>
      <c r="D178" s="72">
        <v>0</v>
      </c>
      <c r="E178" s="72">
        <v>0</v>
      </c>
      <c r="F178" s="78">
        <f t="shared" ref="F178" si="8">C179*D178+C179*E178</f>
        <v>0</v>
      </c>
      <c r="G178" s="70"/>
      <c r="H178" s="73"/>
      <c r="I178" s="76"/>
      <c r="J178" s="70"/>
      <c r="K178" s="70">
        <f>SUM(F178+J178)</f>
        <v>0</v>
      </c>
    </row>
    <row r="179" spans="1:11" ht="15.75" thickBot="1" x14ac:dyDescent="0.25">
      <c r="A179" s="68"/>
      <c r="B179" s="68"/>
      <c r="C179" s="23">
        <v>84</v>
      </c>
      <c r="D179" s="74"/>
      <c r="E179" s="74"/>
      <c r="F179" s="79"/>
      <c r="G179" s="71"/>
      <c r="H179" s="74"/>
      <c r="I179" s="77"/>
      <c r="J179" s="71"/>
      <c r="K179" s="71">
        <f>SUM(F179+J179)</f>
        <v>0</v>
      </c>
    </row>
    <row r="180" spans="1:11" ht="19.5" thickBot="1" x14ac:dyDescent="0.25">
      <c r="B180" s="33" t="s">
        <v>44</v>
      </c>
      <c r="C180" s="34">
        <f>SUM(C170+C171+C173+C175+C177+C179)</f>
        <v>2692.7999999999997</v>
      </c>
      <c r="D180">
        <v>1</v>
      </c>
      <c r="H180" s="26"/>
      <c r="J180" s="35" t="s">
        <v>21</v>
      </c>
      <c r="K180" s="27">
        <f>SUM(K170+K171+K172+K176)</f>
        <v>0</v>
      </c>
    </row>
  </sheetData>
  <mergeCells count="270">
    <mergeCell ref="B47:J48"/>
    <mergeCell ref="B27:J28"/>
    <mergeCell ref="C14:E14"/>
    <mergeCell ref="D121:D123"/>
    <mergeCell ref="D111:D113"/>
    <mergeCell ref="D92:D94"/>
    <mergeCell ref="D102:D103"/>
    <mergeCell ref="D104:D105"/>
    <mergeCell ref="D29:D31"/>
    <mergeCell ref="D36:D37"/>
    <mergeCell ref="D38:D39"/>
    <mergeCell ref="D40:D41"/>
    <mergeCell ref="D42:D43"/>
    <mergeCell ref="D49:D51"/>
    <mergeCell ref="D54:D55"/>
    <mergeCell ref="D56:D57"/>
    <mergeCell ref="D78:D80"/>
    <mergeCell ref="D83:D84"/>
    <mergeCell ref="D85:D86"/>
    <mergeCell ref="D63:D65"/>
    <mergeCell ref="D69:D70"/>
    <mergeCell ref="D71:D72"/>
    <mergeCell ref="B119:J120"/>
    <mergeCell ref="H111:H113"/>
    <mergeCell ref="K140:K143"/>
    <mergeCell ref="D142:D143"/>
    <mergeCell ref="F142:F143"/>
    <mergeCell ref="I132:I134"/>
    <mergeCell ref="F133:F134"/>
    <mergeCell ref="J133:J134"/>
    <mergeCell ref="A140:A143"/>
    <mergeCell ref="B140:B143"/>
    <mergeCell ref="D140:D141"/>
    <mergeCell ref="F140:F141"/>
    <mergeCell ref="G140:G143"/>
    <mergeCell ref="H140:H143"/>
    <mergeCell ref="I140:I143"/>
    <mergeCell ref="J140:J143"/>
    <mergeCell ref="B132:B134"/>
    <mergeCell ref="C132:C134"/>
    <mergeCell ref="D132:D134"/>
    <mergeCell ref="G132:G134"/>
    <mergeCell ref="H132:H134"/>
    <mergeCell ref="E132:E134"/>
    <mergeCell ref="E140:E141"/>
    <mergeCell ref="E142:E143"/>
    <mergeCell ref="B130:J131"/>
    <mergeCell ref="A132:A134"/>
    <mergeCell ref="I121:I123"/>
    <mergeCell ref="J122:J123"/>
    <mergeCell ref="B121:B123"/>
    <mergeCell ref="C121:C123"/>
    <mergeCell ref="E121:E123"/>
    <mergeCell ref="G121:G123"/>
    <mergeCell ref="H121:H123"/>
    <mergeCell ref="F122:F123"/>
    <mergeCell ref="A121:A123"/>
    <mergeCell ref="I111:I113"/>
    <mergeCell ref="F112:F113"/>
    <mergeCell ref="J112:J113"/>
    <mergeCell ref="A111:A113"/>
    <mergeCell ref="B111:B113"/>
    <mergeCell ref="C111:C113"/>
    <mergeCell ref="E111:E113"/>
    <mergeCell ref="G111:G113"/>
    <mergeCell ref="B109:J110"/>
    <mergeCell ref="H102:H105"/>
    <mergeCell ref="I102:I105"/>
    <mergeCell ref="J102:J105"/>
    <mergeCell ref="K102:K105"/>
    <mergeCell ref="E104:E105"/>
    <mergeCell ref="F104:F105"/>
    <mergeCell ref="A102:A105"/>
    <mergeCell ref="B102:B105"/>
    <mergeCell ref="E102:E103"/>
    <mergeCell ref="F102:F103"/>
    <mergeCell ref="G102:G105"/>
    <mergeCell ref="E78:E80"/>
    <mergeCell ref="G78:G80"/>
    <mergeCell ref="B90:J91"/>
    <mergeCell ref="A92:A94"/>
    <mergeCell ref="B92:B94"/>
    <mergeCell ref="C92:C94"/>
    <mergeCell ref="E92:E94"/>
    <mergeCell ref="G92:G94"/>
    <mergeCell ref="H92:H94"/>
    <mergeCell ref="I92:I94"/>
    <mergeCell ref="F93:F94"/>
    <mergeCell ref="J93:J94"/>
    <mergeCell ref="F71:F72"/>
    <mergeCell ref="A69:A72"/>
    <mergeCell ref="B69:B72"/>
    <mergeCell ref="E69:E70"/>
    <mergeCell ref="F69:F70"/>
    <mergeCell ref="G69:G72"/>
    <mergeCell ref="K83:K86"/>
    <mergeCell ref="E85:E86"/>
    <mergeCell ref="F85:F86"/>
    <mergeCell ref="H78:H80"/>
    <mergeCell ref="I78:I80"/>
    <mergeCell ref="F79:F80"/>
    <mergeCell ref="J79:J80"/>
    <mergeCell ref="A83:A86"/>
    <mergeCell ref="B83:B86"/>
    <mergeCell ref="E83:E84"/>
    <mergeCell ref="F83:F84"/>
    <mergeCell ref="G83:G86"/>
    <mergeCell ref="H83:H86"/>
    <mergeCell ref="I83:I86"/>
    <mergeCell ref="J83:J86"/>
    <mergeCell ref="A78:A80"/>
    <mergeCell ref="B78:B80"/>
    <mergeCell ref="C78:C80"/>
    <mergeCell ref="C2:G2"/>
    <mergeCell ref="B61:J62"/>
    <mergeCell ref="A63:A65"/>
    <mergeCell ref="B63:B65"/>
    <mergeCell ref="C63:C65"/>
    <mergeCell ref="E63:E65"/>
    <mergeCell ref="G63:G65"/>
    <mergeCell ref="H63:H65"/>
    <mergeCell ref="I63:I65"/>
    <mergeCell ref="F64:F65"/>
    <mergeCell ref="J64:J65"/>
    <mergeCell ref="C9:E9"/>
    <mergeCell ref="C10:E10"/>
    <mergeCell ref="C11:E11"/>
    <mergeCell ref="C13:E13"/>
    <mergeCell ref="C6:E6"/>
    <mergeCell ref="C7:E7"/>
    <mergeCell ref="C4:E4"/>
    <mergeCell ref="C5:E5"/>
    <mergeCell ref="C12:E12"/>
    <mergeCell ref="C8:E8"/>
    <mergeCell ref="A49:A51"/>
    <mergeCell ref="B49:B51"/>
    <mergeCell ref="C49:C51"/>
    <mergeCell ref="K54:K57"/>
    <mergeCell ref="E56:E57"/>
    <mergeCell ref="F56:F57"/>
    <mergeCell ref="A54:A57"/>
    <mergeCell ref="B54:B57"/>
    <mergeCell ref="E54:E55"/>
    <mergeCell ref="F54:F55"/>
    <mergeCell ref="G54:G57"/>
    <mergeCell ref="H54:H57"/>
    <mergeCell ref="I54:I57"/>
    <mergeCell ref="J54:J57"/>
    <mergeCell ref="E49:E51"/>
    <mergeCell ref="G49:G51"/>
    <mergeCell ref="A29:A31"/>
    <mergeCell ref="G29:G31"/>
    <mergeCell ref="I29:I31"/>
    <mergeCell ref="A40:A43"/>
    <mergeCell ref="H40:H43"/>
    <mergeCell ref="J40:J43"/>
    <mergeCell ref="A36:A39"/>
    <mergeCell ref="E36:E37"/>
    <mergeCell ref="F36:F37"/>
    <mergeCell ref="B36:B39"/>
    <mergeCell ref="J36:J39"/>
    <mergeCell ref="B40:B43"/>
    <mergeCell ref="H29:H31"/>
    <mergeCell ref="H36:H39"/>
    <mergeCell ref="G36:G39"/>
    <mergeCell ref="I36:I39"/>
    <mergeCell ref="B29:B31"/>
    <mergeCell ref="C29:C31"/>
    <mergeCell ref="E29:E31"/>
    <mergeCell ref="F30:F31"/>
    <mergeCell ref="E38:E39"/>
    <mergeCell ref="F38:F39"/>
    <mergeCell ref="C163:G163"/>
    <mergeCell ref="C18:G18"/>
    <mergeCell ref="C20:E20"/>
    <mergeCell ref="C21:E21"/>
    <mergeCell ref="C22:E22"/>
    <mergeCell ref="J30:J31"/>
    <mergeCell ref="K36:K39"/>
    <mergeCell ref="G40:G43"/>
    <mergeCell ref="I40:I43"/>
    <mergeCell ref="E42:E43"/>
    <mergeCell ref="E40:E41"/>
    <mergeCell ref="F40:F41"/>
    <mergeCell ref="F42:F43"/>
    <mergeCell ref="K40:K43"/>
    <mergeCell ref="H49:H51"/>
    <mergeCell ref="I49:I51"/>
    <mergeCell ref="F50:F51"/>
    <mergeCell ref="J50:J51"/>
    <mergeCell ref="B76:J77"/>
    <mergeCell ref="H69:H72"/>
    <mergeCell ref="I69:I72"/>
    <mergeCell ref="J69:J72"/>
    <mergeCell ref="K69:K72"/>
    <mergeCell ref="E71:E72"/>
    <mergeCell ref="B164:J165"/>
    <mergeCell ref="A166:A168"/>
    <mergeCell ref="B166:B168"/>
    <mergeCell ref="C166:C168"/>
    <mergeCell ref="D166:D168"/>
    <mergeCell ref="G166:G168"/>
    <mergeCell ref="H166:H168"/>
    <mergeCell ref="I166:I168"/>
    <mergeCell ref="F167:F168"/>
    <mergeCell ref="J167:J168"/>
    <mergeCell ref="E166:E168"/>
    <mergeCell ref="A172:A175"/>
    <mergeCell ref="B172:B175"/>
    <mergeCell ref="D172:D173"/>
    <mergeCell ref="F172:F173"/>
    <mergeCell ref="G172:G175"/>
    <mergeCell ref="H172:H175"/>
    <mergeCell ref="I172:I175"/>
    <mergeCell ref="J172:J175"/>
    <mergeCell ref="K172:K175"/>
    <mergeCell ref="D174:D175"/>
    <mergeCell ref="F174:F175"/>
    <mergeCell ref="E174:E175"/>
    <mergeCell ref="E172:E173"/>
    <mergeCell ref="A176:A179"/>
    <mergeCell ref="B176:B179"/>
    <mergeCell ref="D176:D177"/>
    <mergeCell ref="F176:F177"/>
    <mergeCell ref="G176:G179"/>
    <mergeCell ref="H176:H179"/>
    <mergeCell ref="I176:I179"/>
    <mergeCell ref="J176:J179"/>
    <mergeCell ref="K176:K179"/>
    <mergeCell ref="D178:D179"/>
    <mergeCell ref="F178:F179"/>
    <mergeCell ref="E178:E179"/>
    <mergeCell ref="E176:E177"/>
    <mergeCell ref="B146:J147"/>
    <mergeCell ref="A148:A150"/>
    <mergeCell ref="B148:B150"/>
    <mergeCell ref="C148:C150"/>
    <mergeCell ref="D148:D150"/>
    <mergeCell ref="E148:E150"/>
    <mergeCell ref="G148:G150"/>
    <mergeCell ref="H148:H150"/>
    <mergeCell ref="I148:I150"/>
    <mergeCell ref="F149:F150"/>
    <mergeCell ref="J149:J150"/>
    <mergeCell ref="K154:K157"/>
    <mergeCell ref="D156:D157"/>
    <mergeCell ref="E156:E157"/>
    <mergeCell ref="F156:F157"/>
    <mergeCell ref="A154:A157"/>
    <mergeCell ref="B154:B157"/>
    <mergeCell ref="D154:D155"/>
    <mergeCell ref="E154:E155"/>
    <mergeCell ref="F154:F155"/>
    <mergeCell ref="G154:G157"/>
    <mergeCell ref="H154:H157"/>
    <mergeCell ref="I154:I157"/>
    <mergeCell ref="J154:J157"/>
    <mergeCell ref="A98:A101"/>
    <mergeCell ref="B98:B101"/>
    <mergeCell ref="G98:G101"/>
    <mergeCell ref="H98:H101"/>
    <mergeCell ref="I98:I101"/>
    <mergeCell ref="J98:J101"/>
    <mergeCell ref="K98:K101"/>
    <mergeCell ref="D98:D99"/>
    <mergeCell ref="D100:D101"/>
    <mergeCell ref="E98:E99"/>
    <mergeCell ref="E100:E101"/>
    <mergeCell ref="F98:F99"/>
    <mergeCell ref="F100:F101"/>
  </mergeCells>
  <pageMargins left="0.7" right="0.7" top="0.75" bottom="0.75" header="0.3" footer="0.3"/>
  <pageSetup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ofertowy'!OLE_LINK2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Majerski</dc:creator>
  <cp:lastModifiedBy>Jakub Majerski</cp:lastModifiedBy>
  <cp:lastPrinted>2021-09-03T09:16:18Z</cp:lastPrinted>
  <dcterms:created xsi:type="dcterms:W3CDTF">2020-09-07T08:56:46Z</dcterms:created>
  <dcterms:modified xsi:type="dcterms:W3CDTF">2021-09-06T05:47:18Z</dcterms:modified>
</cp:coreProperties>
</file>