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705" windowWidth="19815" windowHeight="5970"/>
  </bookViews>
  <sheets>
    <sheet name="część I" sheetId="1" r:id="rId1"/>
  </sheets>
  <calcPr calcId="145621"/>
</workbook>
</file>

<file path=xl/calcChain.xml><?xml version="1.0" encoding="utf-8"?>
<calcChain xmlns="http://schemas.openxmlformats.org/spreadsheetml/2006/main">
  <c r="J29" i="1" l="1"/>
  <c r="G23" i="1" l="1"/>
  <c r="G24" i="1"/>
  <c r="G25" i="1"/>
  <c r="G22" i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4" i="1"/>
  <c r="F21" i="1"/>
  <c r="I5" i="1"/>
  <c r="J5" i="1" s="1"/>
  <c r="I6" i="1"/>
  <c r="I7" i="1"/>
  <c r="J7" i="1" s="1"/>
  <c r="K7" i="1" s="1"/>
  <c r="I8" i="1"/>
  <c r="J8" i="1" s="1"/>
  <c r="K8" i="1" s="1"/>
  <c r="I9" i="1"/>
  <c r="I10" i="1"/>
  <c r="I11" i="1"/>
  <c r="J11" i="1" s="1"/>
  <c r="K11" i="1" s="1"/>
  <c r="I12" i="1"/>
  <c r="J12" i="1" s="1"/>
  <c r="K12" i="1" s="1"/>
  <c r="I13" i="1"/>
  <c r="J13" i="1" s="1"/>
  <c r="I14" i="1"/>
  <c r="I15" i="1"/>
  <c r="I16" i="1"/>
  <c r="J16" i="1" s="1"/>
  <c r="K16" i="1" s="1"/>
  <c r="I17" i="1"/>
  <c r="I18" i="1"/>
  <c r="I19" i="1"/>
  <c r="I20" i="1"/>
  <c r="J20" i="1" s="1"/>
  <c r="K20" i="1" s="1"/>
  <c r="I4" i="1"/>
  <c r="J30" i="1" l="1"/>
  <c r="J31" i="1"/>
  <c r="J17" i="1"/>
  <c r="K17" i="1" s="1"/>
  <c r="J9" i="1"/>
  <c r="K9" i="1" s="1"/>
  <c r="J18" i="1"/>
  <c r="K18" i="1" s="1"/>
  <c r="K13" i="1"/>
  <c r="H21" i="1"/>
  <c r="I21" i="1"/>
  <c r="I29" i="1" s="1"/>
  <c r="I30" i="1" s="1"/>
  <c r="J14" i="1"/>
  <c r="K14" i="1" s="1"/>
  <c r="J15" i="1"/>
  <c r="K15" i="1" s="1"/>
  <c r="J19" i="1"/>
  <c r="K19" i="1" s="1"/>
  <c r="J6" i="1"/>
  <c r="K6" i="1" s="1"/>
  <c r="J10" i="1"/>
  <c r="K10" i="1" s="1"/>
  <c r="K5" i="1"/>
  <c r="J4" i="1"/>
  <c r="K4" i="1" s="1"/>
  <c r="I31" i="1" l="1"/>
  <c r="K21" i="1"/>
  <c r="K29" i="1" s="1"/>
  <c r="K30" i="1" s="1"/>
  <c r="K31" i="1" l="1"/>
</calcChain>
</file>

<file path=xl/sharedStrings.xml><?xml version="1.0" encoding="utf-8"?>
<sst xmlns="http://schemas.openxmlformats.org/spreadsheetml/2006/main" count="75" uniqueCount="71">
  <si>
    <t>Lp.</t>
  </si>
  <si>
    <t>Cena brutto za szt. [PLN]</t>
  </si>
  <si>
    <t>Wartość brutto 
[PLN]</t>
  </si>
  <si>
    <t>SUMA</t>
  </si>
  <si>
    <t>watość podatku VAT
[PLN]</t>
  </si>
  <si>
    <t>Wartość netto
[PLN]</t>
  </si>
  <si>
    <t>SKU</t>
  </si>
  <si>
    <t>Nazwa</t>
  </si>
  <si>
    <t>Opakowanie</t>
  </si>
  <si>
    <t>ilość</t>
  </si>
  <si>
    <t>Cena jednostkowa netto za sztukę[PLN]</t>
  </si>
  <si>
    <t>numer katalogowy produktu równoważnego</t>
  </si>
  <si>
    <t>nazwa produktu równoważnego</t>
  </si>
  <si>
    <t>producent produktu równoważnego</t>
  </si>
  <si>
    <t>stawka VAT 
[%]</t>
  </si>
  <si>
    <t>czas dostawy [dni]</t>
  </si>
  <si>
    <t>Kalkulacja cenowa oferty</t>
  </si>
  <si>
    <t>Wartość produktów z formularza cenowego</t>
  </si>
  <si>
    <t>wartość netto [PLN]</t>
  </si>
  <si>
    <t>wartość brutto [PLN]</t>
  </si>
  <si>
    <t>Razem wartość oferty</t>
  </si>
  <si>
    <t>wskazane stawki VAT [%]</t>
  </si>
  <si>
    <t>8.20594.0250</t>
  </si>
  <si>
    <t>Furan</t>
  </si>
  <si>
    <t>8.21184.0500</t>
  </si>
  <si>
    <t>Fosforan trimetylu</t>
  </si>
  <si>
    <t>8.22290.0250</t>
  </si>
  <si>
    <t>2-Naftol</t>
  </si>
  <si>
    <t>8.22299.0500</t>
  </si>
  <si>
    <t>8.22339.1000</t>
  </si>
  <si>
    <t>Phosphoryl chloride for synthesis</t>
  </si>
  <si>
    <t>8.51009.0025</t>
  </si>
  <si>
    <t>PyBOP</t>
  </si>
  <si>
    <t>8.51027.0001</t>
  </si>
  <si>
    <t>Biotin-ONp</t>
  </si>
  <si>
    <t>8.52048.0001</t>
  </si>
  <si>
    <t>Fmoc-Abu-OH</t>
  </si>
  <si>
    <t>8.52096.8500</t>
  </si>
  <si>
    <t>Fmoc-Lys(Dabcyl)-OH</t>
  </si>
  <si>
    <t>8.52098.8500</t>
  </si>
  <si>
    <t>Fmoc-Glu(EDANS)-OH</t>
  </si>
  <si>
    <t>AB5995</t>
  </si>
  <si>
    <t>Anti-Olig3 Antibody</t>
  </si>
  <si>
    <t>CT02</t>
  </si>
  <si>
    <t>MTT Cell Growth Assay Kit</t>
  </si>
  <si>
    <t>MABE343</t>
  </si>
  <si>
    <t>Anti-Puromycin Antibody, clone 12D10</t>
  </si>
  <si>
    <t>MABN704</t>
  </si>
  <si>
    <t>Anti-ASS1 Antibody, clone 2C10</t>
  </si>
  <si>
    <t>S7100</t>
  </si>
  <si>
    <t>ApopTag® Peroxidase In Situ Apoptosis Detection Kit</t>
  </si>
  <si>
    <t>250 ml</t>
  </si>
  <si>
    <t>500 ml</t>
  </si>
  <si>
    <t>250 g</t>
  </si>
  <si>
    <t>500 g</t>
  </si>
  <si>
    <t>1 l</t>
  </si>
  <si>
    <t>25 g</t>
  </si>
  <si>
    <t>1 g</t>
  </si>
  <si>
    <t>500 mg</t>
  </si>
  <si>
    <t>100 ug</t>
  </si>
  <si>
    <t>1000 assays</t>
  </si>
  <si>
    <t>100 ul</t>
  </si>
  <si>
    <t>40 tests</t>
  </si>
  <si>
    <t>484400-5mg</t>
  </si>
  <si>
    <t>Nitrocefin</t>
  </si>
  <si>
    <t>616394-100MG</t>
  </si>
  <si>
    <t>N,N,Nʹ,Nʹ-tetrakis-(2-Pyridylmethyl)ethylenediamine</t>
  </si>
  <si>
    <t>5 mg</t>
  </si>
  <si>
    <t>100 mg</t>
  </si>
  <si>
    <t>Formularz cenowy dot. części IV</t>
  </si>
  <si>
    <r>
      <t>Wartość produktów z prawa opcji (</t>
    </r>
    <r>
      <rPr>
        <b/>
        <sz val="12"/>
        <color theme="1"/>
        <rFont val="Arial"/>
        <family val="2"/>
        <charset val="238"/>
      </rPr>
      <t>30%</t>
    </r>
    <r>
      <rPr>
        <sz val="11"/>
        <color theme="1"/>
        <rFont val="Arial"/>
        <family val="2"/>
        <charset val="238"/>
      </rPr>
      <t xml:space="preserve"> wartości zamówienia podstawowego)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</si>
</sst>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34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8"/>
      <color theme="3"/>
      <name val="Calibri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1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trike/>
      <sz val="11"/>
      <color rgb="FF00B050"/>
      <name val="Calibri"/>
      <family val="2"/>
      <charset val="238"/>
      <scheme val="minor"/>
    </font>
    <font>
      <strike/>
      <sz val="11"/>
      <color rgb="FF00B05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8" fillId="7" borderId="14" applyNumberFormat="0" applyAlignment="0" applyProtection="0"/>
    <xf numFmtId="0" fontId="19" fillId="8" borderId="15" applyNumberFormat="0" applyAlignment="0" applyProtection="0"/>
    <xf numFmtId="0" fontId="20" fillId="8" borderId="14" applyNumberFormat="0" applyAlignment="0" applyProtection="0"/>
    <xf numFmtId="0" fontId="21" fillId="0" borderId="16" applyNumberFormat="0" applyFill="0" applyAlignment="0" applyProtection="0"/>
    <xf numFmtId="0" fontId="22" fillId="9" borderId="17" applyNumberFormat="0" applyAlignment="0" applyProtection="0"/>
    <xf numFmtId="0" fontId="25" fillId="0" borderId="19" applyNumberFormat="0" applyFill="0" applyAlignment="0" applyProtection="0"/>
    <xf numFmtId="0" fontId="5" fillId="0" borderId="2"/>
    <xf numFmtId="0" fontId="11" fillId="0" borderId="2" applyNumberFormat="0" applyFill="0" applyBorder="0" applyAlignment="0" applyProtection="0"/>
    <xf numFmtId="0" fontId="14" fillId="0" borderId="2" applyNumberFormat="0" applyFill="0" applyBorder="0" applyAlignment="0" applyProtection="0"/>
    <xf numFmtId="0" fontId="15" fillId="4" borderId="2" applyNumberFormat="0" applyBorder="0" applyAlignment="0" applyProtection="0"/>
    <xf numFmtId="0" fontId="16" fillId="5" borderId="2" applyNumberFormat="0" applyBorder="0" applyAlignment="0" applyProtection="0"/>
    <xf numFmtId="0" fontId="17" fillId="6" borderId="2" applyNumberFormat="0" applyBorder="0" applyAlignment="0" applyProtection="0"/>
    <xf numFmtId="0" fontId="23" fillId="0" borderId="2" applyNumberFormat="0" applyFill="0" applyBorder="0" applyAlignment="0" applyProtection="0"/>
    <xf numFmtId="0" fontId="5" fillId="10" borderId="18" applyNumberFormat="0" applyFont="0" applyAlignment="0" applyProtection="0"/>
    <xf numFmtId="0" fontId="24" fillId="0" borderId="2" applyNumberFormat="0" applyFill="0" applyBorder="0" applyAlignment="0" applyProtection="0"/>
    <xf numFmtId="0" fontId="26" fillId="11" borderId="2" applyNumberFormat="0" applyBorder="0" applyAlignment="0" applyProtection="0"/>
    <xf numFmtId="0" fontId="5" fillId="12" borderId="2" applyNumberFormat="0" applyBorder="0" applyAlignment="0" applyProtection="0"/>
    <xf numFmtId="0" fontId="5" fillId="13" borderId="2" applyNumberFormat="0" applyBorder="0" applyAlignment="0" applyProtection="0"/>
    <xf numFmtId="0" fontId="26" fillId="14" borderId="2" applyNumberFormat="0" applyBorder="0" applyAlignment="0" applyProtection="0"/>
    <xf numFmtId="0" fontId="26" fillId="15" borderId="2" applyNumberFormat="0" applyBorder="0" applyAlignment="0" applyProtection="0"/>
    <xf numFmtId="0" fontId="5" fillId="16" borderId="2" applyNumberFormat="0" applyBorder="0" applyAlignment="0" applyProtection="0"/>
    <xf numFmtId="0" fontId="5" fillId="17" borderId="2" applyNumberFormat="0" applyBorder="0" applyAlignment="0" applyProtection="0"/>
    <xf numFmtId="0" fontId="26" fillId="18" borderId="2" applyNumberFormat="0" applyBorder="0" applyAlignment="0" applyProtection="0"/>
    <xf numFmtId="0" fontId="26" fillId="19" borderId="2" applyNumberFormat="0" applyBorder="0" applyAlignment="0" applyProtection="0"/>
    <xf numFmtId="0" fontId="5" fillId="20" borderId="2" applyNumberFormat="0" applyBorder="0" applyAlignment="0" applyProtection="0"/>
    <xf numFmtId="0" fontId="5" fillId="21" borderId="2" applyNumberFormat="0" applyBorder="0" applyAlignment="0" applyProtection="0"/>
    <xf numFmtId="0" fontId="26" fillId="22" borderId="2" applyNumberFormat="0" applyBorder="0" applyAlignment="0" applyProtection="0"/>
    <xf numFmtId="0" fontId="26" fillId="23" borderId="2" applyNumberFormat="0" applyBorder="0" applyAlignment="0" applyProtection="0"/>
    <xf numFmtId="0" fontId="5" fillId="24" borderId="2" applyNumberFormat="0" applyBorder="0" applyAlignment="0" applyProtection="0"/>
    <xf numFmtId="0" fontId="5" fillId="25" borderId="2" applyNumberFormat="0" applyBorder="0" applyAlignment="0" applyProtection="0"/>
    <xf numFmtId="0" fontId="26" fillId="26" borderId="2" applyNumberFormat="0" applyBorder="0" applyAlignment="0" applyProtection="0"/>
    <xf numFmtId="0" fontId="26" fillId="27" borderId="2" applyNumberFormat="0" applyBorder="0" applyAlignment="0" applyProtection="0"/>
    <xf numFmtId="0" fontId="5" fillId="28" borderId="2" applyNumberFormat="0" applyBorder="0" applyAlignment="0" applyProtection="0"/>
    <xf numFmtId="0" fontId="5" fillId="29" borderId="2" applyNumberFormat="0" applyBorder="0" applyAlignment="0" applyProtection="0"/>
    <xf numFmtId="0" fontId="26" fillId="30" borderId="2" applyNumberFormat="0" applyBorder="0" applyAlignment="0" applyProtection="0"/>
    <xf numFmtId="0" fontId="26" fillId="31" borderId="2" applyNumberFormat="0" applyBorder="0" applyAlignment="0" applyProtection="0"/>
    <xf numFmtId="0" fontId="5" fillId="32" borderId="2" applyNumberFormat="0" applyBorder="0" applyAlignment="0" applyProtection="0"/>
    <xf numFmtId="0" fontId="5" fillId="33" borderId="2" applyNumberFormat="0" applyBorder="0" applyAlignment="0" applyProtection="0"/>
    <xf numFmtId="0" fontId="26" fillId="34" borderId="2" applyNumberFormat="0" applyBorder="0" applyAlignment="0" applyProtection="0"/>
    <xf numFmtId="0" fontId="3" fillId="0" borderId="2"/>
    <xf numFmtId="0" fontId="2" fillId="0" borderId="2"/>
    <xf numFmtId="0" fontId="2" fillId="10" borderId="18" applyNumberFormat="0" applyFont="0" applyAlignment="0" applyProtection="0"/>
    <xf numFmtId="0" fontId="2" fillId="12" borderId="2" applyNumberFormat="0" applyBorder="0" applyAlignment="0" applyProtection="0"/>
    <xf numFmtId="0" fontId="2" fillId="13" borderId="2" applyNumberFormat="0" applyBorder="0" applyAlignment="0" applyProtection="0"/>
    <xf numFmtId="0" fontId="2" fillId="16" borderId="2" applyNumberFormat="0" applyBorder="0" applyAlignment="0" applyProtection="0"/>
    <xf numFmtId="0" fontId="2" fillId="17" borderId="2" applyNumberFormat="0" applyBorder="0" applyAlignment="0" applyProtection="0"/>
    <xf numFmtId="0" fontId="2" fillId="20" borderId="2" applyNumberFormat="0" applyBorder="0" applyAlignment="0" applyProtection="0"/>
    <xf numFmtId="0" fontId="2" fillId="21" borderId="2" applyNumberFormat="0" applyBorder="0" applyAlignment="0" applyProtection="0"/>
    <xf numFmtId="0" fontId="2" fillId="24" borderId="2" applyNumberFormat="0" applyBorder="0" applyAlignment="0" applyProtection="0"/>
    <xf numFmtId="0" fontId="2" fillId="25" borderId="2" applyNumberFormat="0" applyBorder="0" applyAlignment="0" applyProtection="0"/>
    <xf numFmtId="0" fontId="2" fillId="28" borderId="2" applyNumberFormat="0" applyBorder="0" applyAlignment="0" applyProtection="0"/>
    <xf numFmtId="0" fontId="2" fillId="29" borderId="2" applyNumberFormat="0" applyBorder="0" applyAlignment="0" applyProtection="0"/>
    <xf numFmtId="0" fontId="2" fillId="32" borderId="2" applyNumberFormat="0" applyBorder="0" applyAlignment="0" applyProtection="0"/>
    <xf numFmtId="0" fontId="2" fillId="33" borderId="2" applyNumberFormat="0" applyBorder="0" applyAlignment="0" applyProtection="0"/>
    <xf numFmtId="0" fontId="1" fillId="0" borderId="2"/>
    <xf numFmtId="0" fontId="1" fillId="10" borderId="18" applyNumberFormat="0" applyFont="0" applyAlignment="0" applyProtection="0"/>
    <xf numFmtId="0" fontId="1" fillId="12" borderId="2" applyNumberFormat="0" applyBorder="0" applyAlignment="0" applyProtection="0"/>
    <xf numFmtId="0" fontId="1" fillId="13" borderId="2" applyNumberFormat="0" applyBorder="0" applyAlignment="0" applyProtection="0"/>
    <xf numFmtId="0" fontId="1" fillId="16" borderId="2" applyNumberFormat="0" applyBorder="0" applyAlignment="0" applyProtection="0"/>
    <xf numFmtId="0" fontId="1" fillId="17" borderId="2" applyNumberFormat="0" applyBorder="0" applyAlignment="0" applyProtection="0"/>
    <xf numFmtId="0" fontId="1" fillId="20" borderId="2" applyNumberFormat="0" applyBorder="0" applyAlignment="0" applyProtection="0"/>
    <xf numFmtId="0" fontId="1" fillId="21" borderId="2" applyNumberFormat="0" applyBorder="0" applyAlignment="0" applyProtection="0"/>
    <xf numFmtId="0" fontId="1" fillId="24" borderId="2" applyNumberFormat="0" applyBorder="0" applyAlignment="0" applyProtection="0"/>
    <xf numFmtId="0" fontId="1" fillId="25" borderId="2" applyNumberFormat="0" applyBorder="0" applyAlignment="0" applyProtection="0"/>
    <xf numFmtId="0" fontId="1" fillId="28" borderId="2" applyNumberFormat="0" applyBorder="0" applyAlignment="0" applyProtection="0"/>
    <xf numFmtId="0" fontId="1" fillId="29" borderId="2" applyNumberFormat="0" applyBorder="0" applyAlignment="0" applyProtection="0"/>
    <xf numFmtId="0" fontId="1" fillId="32" borderId="2" applyNumberFormat="0" applyBorder="0" applyAlignment="0" applyProtection="0"/>
    <xf numFmtId="0" fontId="1" fillId="33" borderId="2" applyNumberFormat="0" applyBorder="0" applyAlignment="0" applyProtection="0"/>
  </cellStyleXfs>
  <cellXfs count="79">
    <xf numFmtId="0" fontId="0" fillId="0" borderId="0" xfId="0" applyFont="1" applyAlignme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wrapText="1"/>
    </xf>
    <xf numFmtId="9" fontId="6" fillId="3" borderId="7" xfId="0" applyNumberFormat="1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0" fontId="5" fillId="0" borderId="2" xfId="10"/>
    <xf numFmtId="0" fontId="25" fillId="0" borderId="10" xfId="10" applyFont="1" applyBorder="1" applyAlignment="1">
      <alignment horizontal="center" vertical="center" wrapText="1"/>
    </xf>
    <xf numFmtId="164" fontId="5" fillId="35" borderId="3" xfId="10" applyNumberFormat="1" applyFill="1" applyBorder="1" applyProtection="1">
      <protection locked="0"/>
    </xf>
    <xf numFmtId="9" fontId="5" fillId="35" borderId="3" xfId="10" applyNumberFormat="1" applyFill="1" applyBorder="1" applyProtection="1">
      <protection locked="0"/>
    </xf>
    <xf numFmtId="164" fontId="5" fillId="0" borderId="9" xfId="10" applyNumberFormat="1" applyBorder="1"/>
    <xf numFmtId="0" fontId="5" fillId="0" borderId="2" xfId="10" applyAlignment="1">
      <alignment wrapText="1"/>
    </xf>
    <xf numFmtId="0" fontId="25" fillId="0" borderId="10" xfId="10" applyFont="1" applyBorder="1" applyAlignment="1">
      <alignment horizontal="center" vertical="center" wrapText="1"/>
    </xf>
    <xf numFmtId="0" fontId="5" fillId="0" borderId="9" xfId="10" applyBorder="1"/>
    <xf numFmtId="164" fontId="5" fillId="35" borderId="9" xfId="10" applyNumberFormat="1" applyFill="1" applyBorder="1" applyProtection="1">
      <protection locked="0"/>
    </xf>
    <xf numFmtId="9" fontId="5" fillId="35" borderId="9" xfId="10" applyNumberFormat="1" applyFill="1" applyBorder="1" applyProtection="1">
      <protection locked="0"/>
    </xf>
    <xf numFmtId="164" fontId="5" fillId="0" borderId="9" xfId="10" applyNumberFormat="1" applyBorder="1"/>
    <xf numFmtId="0" fontId="5" fillId="0" borderId="3" xfId="10" applyBorder="1"/>
    <xf numFmtId="1" fontId="5" fillId="35" borderId="9" xfId="10" applyNumberFormat="1" applyFill="1" applyBorder="1" applyProtection="1">
      <protection locked="0"/>
    </xf>
    <xf numFmtId="49" fontId="5" fillId="35" borderId="9" xfId="10" applyNumberFormat="1" applyFill="1" applyBorder="1" applyProtection="1">
      <protection locked="0"/>
    </xf>
    <xf numFmtId="49" fontId="5" fillId="35" borderId="9" xfId="10" applyNumberFormat="1" applyFill="1" applyBorder="1" applyAlignment="1" applyProtection="1">
      <alignment wrapText="1"/>
      <protection locked="0"/>
    </xf>
    <xf numFmtId="1" fontId="5" fillId="0" borderId="2" xfId="10" applyNumberFormat="1" applyFill="1" applyBorder="1" applyProtection="1">
      <protection locked="0"/>
    </xf>
    <xf numFmtId="49" fontId="5" fillId="0" borderId="2" xfId="10" applyNumberFormat="1" applyFill="1" applyBorder="1" applyProtection="1">
      <protection locked="0"/>
    </xf>
    <xf numFmtId="49" fontId="5" fillId="0" borderId="2" xfId="10" applyNumberFormat="1" applyFill="1" applyBorder="1" applyAlignment="1" applyProtection="1">
      <alignment wrapText="1"/>
      <protection locked="0"/>
    </xf>
    <xf numFmtId="164" fontId="27" fillId="0" borderId="5" xfId="10" applyNumberFormat="1" applyFont="1" applyBorder="1"/>
    <xf numFmtId="164" fontId="27" fillId="36" borderId="5" xfId="10" applyNumberFormat="1" applyFont="1" applyFill="1" applyBorder="1"/>
    <xf numFmtId="164" fontId="27" fillId="36" borderId="10" xfId="10" applyNumberFormat="1" applyFont="1" applyFill="1" applyBorder="1"/>
    <xf numFmtId="0" fontId="28" fillId="0" borderId="9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0" fillId="0" borderId="20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164" fontId="0" fillId="0" borderId="4" xfId="0" applyNumberFormat="1" applyFont="1" applyBorder="1" applyAlignment="1">
      <alignment vertical="center"/>
    </xf>
    <xf numFmtId="164" fontId="0" fillId="0" borderId="25" xfId="0" applyNumberFormat="1" applyFont="1" applyBorder="1" applyAlignment="1">
      <alignment vertical="center"/>
    </xf>
    <xf numFmtId="164" fontId="0" fillId="36" borderId="10" xfId="0" applyNumberFormat="1" applyFont="1" applyFill="1" applyBorder="1" applyAlignment="1">
      <alignment vertical="center"/>
    </xf>
    <xf numFmtId="164" fontId="29" fillId="0" borderId="26" xfId="10" applyNumberFormat="1" applyFont="1" applyFill="1" applyBorder="1"/>
    <xf numFmtId="0" fontId="9" fillId="0" borderId="0" xfId="0" applyFont="1" applyAlignment="1"/>
    <xf numFmtId="0" fontId="28" fillId="0" borderId="2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vertical="center"/>
    </xf>
    <xf numFmtId="164" fontId="10" fillId="0" borderId="24" xfId="0" applyNumberFormat="1" applyFont="1" applyBorder="1" applyAlignment="1">
      <alignment vertical="center"/>
    </xf>
    <xf numFmtId="1" fontId="4" fillId="35" borderId="9" xfId="10" applyNumberFormat="1" applyFont="1" applyFill="1" applyBorder="1" applyProtection="1">
      <protection locked="0"/>
    </xf>
    <xf numFmtId="0" fontId="10" fillId="0" borderId="3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164" fontId="0" fillId="36" borderId="10" xfId="0" applyNumberFormat="1" applyFont="1" applyFill="1" applyBorder="1" applyAlignment="1">
      <alignment horizontal="center" vertical="center"/>
    </xf>
    <xf numFmtId="9" fontId="30" fillId="0" borderId="0" xfId="0" applyNumberFormat="1" applyFont="1" applyFill="1" applyAlignment="1"/>
    <xf numFmtId="0" fontId="30" fillId="0" borderId="0" xfId="0" applyFont="1" applyFill="1" applyAlignment="1"/>
    <xf numFmtId="0" fontId="25" fillId="0" borderId="9" xfId="43" applyFont="1" applyBorder="1" applyAlignment="1">
      <alignment horizontal="center"/>
    </xf>
    <xf numFmtId="0" fontId="25" fillId="0" borderId="3" xfId="43" applyFont="1" applyBorder="1" applyAlignment="1">
      <alignment horizontal="center"/>
    </xf>
    <xf numFmtId="0" fontId="25" fillId="0" borderId="9" xfId="43" applyFont="1" applyBorder="1" applyAlignment="1">
      <alignment horizontal="center"/>
    </xf>
    <xf numFmtId="0" fontId="25" fillId="0" borderId="3" xfId="43" applyFont="1" applyBorder="1" applyAlignment="1">
      <alignment horizontal="center"/>
    </xf>
    <xf numFmtId="49" fontId="2" fillId="0" borderId="3" xfId="44" applyNumberFormat="1" applyBorder="1"/>
    <xf numFmtId="49" fontId="2" fillId="0" borderId="3" xfId="44" applyNumberFormat="1" applyBorder="1" applyAlignment="1">
      <alignment wrapText="1"/>
    </xf>
    <xf numFmtId="0" fontId="2" fillId="0" borderId="3" xfId="44" applyBorder="1"/>
    <xf numFmtId="49" fontId="1" fillId="0" borderId="3" xfId="58" applyNumberFormat="1" applyBorder="1"/>
    <xf numFmtId="49" fontId="1" fillId="0" borderId="3" xfId="58" applyNumberFormat="1" applyBorder="1" applyAlignment="1">
      <alignment wrapText="1"/>
    </xf>
    <xf numFmtId="0" fontId="1" fillId="0" borderId="3" xfId="58" applyBorder="1"/>
    <xf numFmtId="0" fontId="32" fillId="0" borderId="3" xfId="43" applyFont="1" applyBorder="1" applyAlignment="1">
      <alignment horizontal="center"/>
    </xf>
    <xf numFmtId="49" fontId="33" fillId="0" borderId="3" xfId="58" applyNumberFormat="1" applyFont="1" applyBorder="1"/>
    <xf numFmtId="49" fontId="33" fillId="0" borderId="3" xfId="58" applyNumberFormat="1" applyFont="1" applyBorder="1" applyAlignment="1">
      <alignment wrapText="1"/>
    </xf>
    <xf numFmtId="0" fontId="33" fillId="0" borderId="3" xfId="58" applyFont="1" applyBorder="1"/>
    <xf numFmtId="0" fontId="33" fillId="0" borderId="3" xfId="10" applyFont="1" applyBorder="1"/>
    <xf numFmtId="0" fontId="10" fillId="0" borderId="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27" fillId="0" borderId="5" xfId="10" applyFont="1" applyBorder="1" applyAlignment="1">
      <alignment horizontal="center" wrapText="1"/>
    </xf>
    <xf numFmtId="0" fontId="27" fillId="0" borderId="6" xfId="10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72">
    <cellStyle name="20% - Accent1 2" xfId="20"/>
    <cellStyle name="20% - Accent1 3" xfId="46"/>
    <cellStyle name="20% - Accent1 4" xfId="60"/>
    <cellStyle name="20% - Accent2 2" xfId="24"/>
    <cellStyle name="20% - Accent2 3" xfId="48"/>
    <cellStyle name="20% - Accent2 4" xfId="62"/>
    <cellStyle name="20% - Accent3 2" xfId="28"/>
    <cellStyle name="20% - Accent3 3" xfId="50"/>
    <cellStyle name="20% - Accent3 4" xfId="64"/>
    <cellStyle name="20% - Accent4 2" xfId="32"/>
    <cellStyle name="20% - Accent4 3" xfId="52"/>
    <cellStyle name="20% - Accent4 4" xfId="66"/>
    <cellStyle name="20% - Accent5 2" xfId="36"/>
    <cellStyle name="20% - Accent5 3" xfId="54"/>
    <cellStyle name="20% - Accent5 4" xfId="68"/>
    <cellStyle name="20% - Accent6 2" xfId="40"/>
    <cellStyle name="20% - Accent6 3" xfId="56"/>
    <cellStyle name="20% - Accent6 4" xfId="70"/>
    <cellStyle name="40% - Accent1 2" xfId="21"/>
    <cellStyle name="40% - Accent1 3" xfId="47"/>
    <cellStyle name="40% - Accent1 4" xfId="61"/>
    <cellStyle name="40% - Accent2 2" xfId="25"/>
    <cellStyle name="40% - Accent2 3" xfId="49"/>
    <cellStyle name="40% - Accent2 4" xfId="63"/>
    <cellStyle name="40% - Accent3 2" xfId="29"/>
    <cellStyle name="40% - Accent3 3" xfId="51"/>
    <cellStyle name="40% - Accent3 4" xfId="65"/>
    <cellStyle name="40% - Accent4 2" xfId="33"/>
    <cellStyle name="40% - Accent4 3" xfId="53"/>
    <cellStyle name="40% - Accent4 4" xfId="67"/>
    <cellStyle name="40% - Accent5 2" xfId="37"/>
    <cellStyle name="40% - Accent5 3" xfId="55"/>
    <cellStyle name="40% - Accent5 4" xfId="69"/>
    <cellStyle name="40% - Accent6 2" xfId="41"/>
    <cellStyle name="40% - Accent6 3" xfId="57"/>
    <cellStyle name="40% - Accent6 4" xfId="7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14"/>
    <cellStyle name="Calculation" xfId="6" builtinId="22" customBuiltin="1"/>
    <cellStyle name="Check Cell" xfId="8" builtinId="23" customBuiltin="1"/>
    <cellStyle name="Explanatory Text 2" xfId="18"/>
    <cellStyle name="Good 2" xfId="13"/>
    <cellStyle name="Heading 1" xfId="1" builtinId="16" customBuiltin="1"/>
    <cellStyle name="Heading 2" xfId="2" builtinId="17" customBuiltin="1"/>
    <cellStyle name="Heading 3" xfId="3" builtinId="18" customBuiltin="1"/>
    <cellStyle name="Heading 4 2" xfId="12"/>
    <cellStyle name="Input" xfId="4" builtinId="20" customBuiltin="1"/>
    <cellStyle name="Linked Cell" xfId="7" builtinId="24" customBuiltin="1"/>
    <cellStyle name="Neutral 2" xfId="15"/>
    <cellStyle name="Normal" xfId="0" builtinId="0"/>
    <cellStyle name="Normal 2" xfId="10"/>
    <cellStyle name="Normal 3" xfId="43"/>
    <cellStyle name="Normal 4" xfId="44"/>
    <cellStyle name="Normal 5" xfId="58"/>
    <cellStyle name="Note 2" xfId="17"/>
    <cellStyle name="Note 3" xfId="45"/>
    <cellStyle name="Note 4" xfId="59"/>
    <cellStyle name="Output" xfId="5" builtinId="21" customBuiltin="1"/>
    <cellStyle name="Title 2" xfId="11"/>
    <cellStyle name="Total" xfId="9" builtinId="25" customBuiltin="1"/>
    <cellStyle name="Warning Text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1666875</xdr:rowOff>
    </xdr:from>
    <xdr:ext cx="22375090" cy="504825"/>
    <xdr:sp macro="" textlink="">
      <xdr:nvSpPr>
        <xdr:cNvPr id="3" name="Shape 3"/>
        <xdr:cNvSpPr txBox="1"/>
      </xdr:nvSpPr>
      <xdr:spPr>
        <a:xfrm>
          <a:off x="0" y="1666875"/>
          <a:ext cx="22375090" cy="504825"/>
        </a:xfrm>
        <a:prstGeom prst="rect">
          <a:avLst/>
        </a:prstGeom>
        <a:solidFill>
          <a:srgbClr val="EF7F1A">
            <a:alpha val="53725"/>
          </a:srgbClr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245787"/>
            </a:buClr>
            <a:buSzPts val="1200"/>
            <a:buFont typeface="Calibri"/>
            <a:buNone/>
          </a:pPr>
          <a:r>
            <a:rPr lang="pl-PL" sz="1200" b="1">
              <a:solidFill>
                <a:srgbClr val="245787"/>
              </a:solidFill>
              <a:latin typeface="+mn-lt"/>
              <a:ea typeface="+mn-ea"/>
              <a:cs typeface="+mn-cs"/>
              <a:sym typeface="Calibri"/>
            </a:rPr>
            <a:t>D</a:t>
          </a:r>
          <a:r>
            <a:rPr lang="en-US" sz="1200" b="1">
              <a:solidFill>
                <a:srgbClr val="245787"/>
              </a:solidFill>
              <a:latin typeface="+mn-lt"/>
              <a:ea typeface="+mn-ea"/>
              <a:cs typeface="+mn-cs"/>
              <a:sym typeface="Calibri"/>
            </a:rPr>
            <a:t>ostawa specjalistycznych odczynników laboratoryjnych producenta</a:t>
          </a:r>
          <a:r>
            <a:rPr lang="pl-PL" sz="1200" b="1">
              <a:solidFill>
                <a:srgbClr val="245787"/>
              </a:solidFill>
              <a:latin typeface="+mn-lt"/>
              <a:ea typeface="+mn-ea"/>
              <a:cs typeface="+mn-cs"/>
              <a:sym typeface="Calibri"/>
            </a:rPr>
            <a:t>Merck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245787"/>
            </a:buClr>
            <a:buSzPts val="1200"/>
            <a:buFont typeface="Calibri"/>
            <a:buNone/>
          </a:pPr>
          <a:r>
            <a:rPr lang="en-US" sz="1200" b="1">
              <a:solidFill>
                <a:srgbClr val="245787"/>
              </a:solidFill>
              <a:latin typeface="+mn-lt"/>
              <a:ea typeface="+mn-ea"/>
              <a:cs typeface="+mn-cs"/>
              <a:sym typeface="Calibri"/>
            </a:rPr>
            <a:t>Załącznik 3a do SWZ</a:t>
          </a:r>
          <a:endParaRPr sz="1400"/>
        </a:p>
      </xdr:txBody>
    </xdr:sp>
    <xdr:clientData fLocksWithSheet="0"/>
  </xdr:oneCellAnchor>
  <xdr:oneCellAnchor>
    <xdr:from>
      <xdr:col>3</xdr:col>
      <xdr:colOff>442413</xdr:colOff>
      <xdr:row>0</xdr:row>
      <xdr:rowOff>161925</xdr:rowOff>
    </xdr:from>
    <xdr:ext cx="6259657" cy="1362073"/>
    <xdr:grpSp>
      <xdr:nvGrpSpPr>
        <xdr:cNvPr id="2" name="Shape 2"/>
        <xdr:cNvGrpSpPr/>
      </xdr:nvGrpSpPr>
      <xdr:grpSpPr>
        <a:xfrm>
          <a:off x="8114368" y="161925"/>
          <a:ext cx="6259657" cy="1362073"/>
          <a:chOff x="2331338" y="3098963"/>
          <a:chExt cx="6029325" cy="1362073"/>
        </a:xfrm>
      </xdr:grpSpPr>
      <xdr:grpSp>
        <xdr:nvGrpSpPr>
          <xdr:cNvPr id="4" name="Shape 4"/>
          <xdr:cNvGrpSpPr/>
        </xdr:nvGrpSpPr>
        <xdr:grpSpPr>
          <a:xfrm>
            <a:off x="2331338" y="3098963"/>
            <a:ext cx="6029325" cy="1362073"/>
            <a:chOff x="539552" y="260648"/>
            <a:chExt cx="6026474" cy="1368150"/>
          </a:xfrm>
        </xdr:grpSpPr>
        <xdr:sp macro="" textlink="">
          <xdr:nvSpPr>
            <xdr:cNvPr id="5" name="Shape 5"/>
            <xdr:cNvSpPr/>
          </xdr:nvSpPr>
          <xdr:spPr>
            <a:xfrm>
              <a:off x="539552" y="260648"/>
              <a:ext cx="6026450" cy="13681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6" name="Shape 6" descr="https://www.fnp.org.pl/assets/FNP-UE-PL_cmyk-1.jpg"/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539552" y="260648"/>
              <a:ext cx="6026474" cy="80372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7" name="Shape 7" descr="C:\Users\Michał Wrzesiński\Dropbox\IMOL\IMol System\ReMeDy logo.png"/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 t="37535" b="39175"/>
            <a:stretch/>
          </xdr:blipFill>
          <xdr:spPr>
            <a:xfrm>
              <a:off x="1320707" y="1142800"/>
              <a:ext cx="2009534" cy="4680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8" name="Shape 8" descr="C:\Users\Michał Wrzesiński\Dropbox\IMOL\IMol System\logo_akcept_do_powielania.gif"/>
            <xdr:cNvPicPr preferRelativeResize="0"/>
          </xdr:nvPicPr>
          <xdr:blipFill rotWithShape="1">
            <a:blip xmlns:r="http://schemas.openxmlformats.org/officeDocument/2006/relationships" r:embed="rId3">
              <a:alphaModFix/>
            </a:blip>
            <a:srcRect/>
            <a:stretch/>
          </xdr:blipFill>
          <xdr:spPr>
            <a:xfrm>
              <a:off x="3834298" y="1142800"/>
              <a:ext cx="1168578" cy="46800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zoomScale="55" zoomScaleNormal="55" workbookViewId="0">
      <selection activeCell="N26" sqref="N26"/>
    </sheetView>
  </sheetViews>
  <sheetFormatPr defaultColWidth="12.625" defaultRowHeight="15" customHeight="1" x14ac:dyDescent="0.2"/>
  <cols>
    <col min="1" max="1" width="8" style="4" customWidth="1"/>
    <col min="2" max="2" width="17.375" style="5" customWidth="1"/>
    <col min="3" max="3" width="75.375" style="5" customWidth="1"/>
    <col min="4" max="4" width="10.75" style="5" customWidth="1"/>
    <col min="5" max="5" width="5.125" style="4" customWidth="1"/>
    <col min="6" max="6" width="13.875" style="4" customWidth="1"/>
    <col min="7" max="7" width="9.125" style="4" customWidth="1"/>
    <col min="8" max="11" width="17.25" style="4" customWidth="1"/>
    <col min="12" max="12" width="8.875" customWidth="1"/>
    <col min="13" max="13" width="15.625" customWidth="1"/>
    <col min="14" max="14" width="46.125" style="5" customWidth="1"/>
    <col min="15" max="15" width="14.625" customWidth="1"/>
    <col min="16" max="29" width="7.625" customWidth="1"/>
  </cols>
  <sheetData>
    <row r="1" spans="1:29" ht="191.25" customHeight="1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1"/>
      <c r="M1" s="1"/>
      <c r="N1" s="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8.75" thickBot="1" x14ac:dyDescent="0.3">
      <c r="A2" s="2" t="s">
        <v>69</v>
      </c>
      <c r="B2" s="3"/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67.5" customHeight="1" thickBot="1" x14ac:dyDescent="0.25">
      <c r="A3" s="11" t="s">
        <v>0</v>
      </c>
      <c r="B3" s="11" t="s">
        <v>6</v>
      </c>
      <c r="C3" s="16" t="s">
        <v>7</v>
      </c>
      <c r="D3" s="16" t="s">
        <v>8</v>
      </c>
      <c r="E3" s="11" t="s">
        <v>9</v>
      </c>
      <c r="F3" s="7" t="s">
        <v>10</v>
      </c>
      <c r="G3" s="6" t="s">
        <v>14</v>
      </c>
      <c r="H3" s="7" t="s">
        <v>1</v>
      </c>
      <c r="I3" s="7" t="s">
        <v>5</v>
      </c>
      <c r="J3" s="7" t="s">
        <v>4</v>
      </c>
      <c r="K3" s="8" t="s">
        <v>2</v>
      </c>
      <c r="L3" s="9" t="s">
        <v>15</v>
      </c>
      <c r="M3" s="9" t="s">
        <v>11</v>
      </c>
      <c r="N3" s="9" t="s">
        <v>12</v>
      </c>
      <c r="O3" s="9" t="s">
        <v>13</v>
      </c>
    </row>
    <row r="4" spans="1:29" ht="15" customHeight="1" x14ac:dyDescent="0.25">
      <c r="A4" s="50">
        <v>1</v>
      </c>
      <c r="B4" s="57" t="s">
        <v>22</v>
      </c>
      <c r="C4" s="58" t="s">
        <v>23</v>
      </c>
      <c r="D4" s="59" t="s">
        <v>51</v>
      </c>
      <c r="E4" s="17">
        <v>1</v>
      </c>
      <c r="F4" s="18"/>
      <c r="G4" s="19"/>
      <c r="H4" s="14">
        <f>(1+G4)*F4</f>
        <v>0</v>
      </c>
      <c r="I4" s="20">
        <f>F4*E4</f>
        <v>0</v>
      </c>
      <c r="J4" s="20">
        <f>G4*I4</f>
        <v>0</v>
      </c>
      <c r="K4" s="20">
        <f>I4+J4</f>
        <v>0</v>
      </c>
      <c r="L4" s="22"/>
      <c r="M4" s="23"/>
      <c r="N4" s="24"/>
      <c r="O4" s="23"/>
    </row>
    <row r="5" spans="1:29" ht="15" customHeight="1" x14ac:dyDescent="0.25">
      <c r="A5" s="51">
        <v>2</v>
      </c>
      <c r="B5" s="57" t="s">
        <v>24</v>
      </c>
      <c r="C5" s="58" t="s">
        <v>25</v>
      </c>
      <c r="D5" s="59" t="s">
        <v>52</v>
      </c>
      <c r="E5" s="21">
        <v>1</v>
      </c>
      <c r="F5" s="12"/>
      <c r="G5" s="13"/>
      <c r="H5" s="20">
        <f t="shared" ref="H5:H14" si="0">(1+G5)*F5</f>
        <v>0</v>
      </c>
      <c r="I5" s="20">
        <f t="shared" ref="I5:I14" si="1">F5*E5</f>
        <v>0</v>
      </c>
      <c r="J5" s="20">
        <f t="shared" ref="J5:J14" si="2">G5*I5</f>
        <v>0</v>
      </c>
      <c r="K5" s="20">
        <f t="shared" ref="K5:K14" si="3">I5+J5</f>
        <v>0</v>
      </c>
      <c r="L5" s="22"/>
      <c r="M5" s="23"/>
      <c r="N5" s="24"/>
      <c r="O5" s="23"/>
    </row>
    <row r="6" spans="1:29" ht="15" customHeight="1" x14ac:dyDescent="0.25">
      <c r="A6" s="51">
        <v>3</v>
      </c>
      <c r="B6" s="57" t="s">
        <v>26</v>
      </c>
      <c r="C6" s="58" t="s">
        <v>27</v>
      </c>
      <c r="D6" s="59" t="s">
        <v>53</v>
      </c>
      <c r="E6" s="21">
        <v>1</v>
      </c>
      <c r="F6" s="12"/>
      <c r="G6" s="13"/>
      <c r="H6" s="20">
        <f t="shared" si="0"/>
        <v>0</v>
      </c>
      <c r="I6" s="20">
        <f t="shared" si="1"/>
        <v>0</v>
      </c>
      <c r="J6" s="20">
        <f t="shared" si="2"/>
        <v>0</v>
      </c>
      <c r="K6" s="20">
        <f t="shared" si="3"/>
        <v>0</v>
      </c>
      <c r="L6" s="44"/>
      <c r="M6" s="23"/>
      <c r="N6" s="24"/>
      <c r="O6" s="23"/>
    </row>
    <row r="7" spans="1:29" ht="15" customHeight="1" x14ac:dyDescent="0.25">
      <c r="A7" s="60">
        <v>4</v>
      </c>
      <c r="B7" s="61" t="s">
        <v>28</v>
      </c>
      <c r="C7" s="62" t="s">
        <v>27</v>
      </c>
      <c r="D7" s="63" t="s">
        <v>54</v>
      </c>
      <c r="E7" s="64">
        <v>1</v>
      </c>
      <c r="F7" s="12"/>
      <c r="G7" s="13"/>
      <c r="H7" s="20">
        <f t="shared" si="0"/>
        <v>0</v>
      </c>
      <c r="I7" s="20">
        <f t="shared" si="1"/>
        <v>0</v>
      </c>
      <c r="J7" s="20">
        <f t="shared" si="2"/>
        <v>0</v>
      </c>
      <c r="K7" s="20">
        <f t="shared" si="3"/>
        <v>0</v>
      </c>
      <c r="L7" s="22"/>
      <c r="M7" s="23"/>
      <c r="N7" s="24"/>
      <c r="O7" s="23"/>
    </row>
    <row r="8" spans="1:29" ht="15" customHeight="1" x14ac:dyDescent="0.25">
      <c r="A8" s="51">
        <v>5</v>
      </c>
      <c r="B8" s="57" t="s">
        <v>29</v>
      </c>
      <c r="C8" s="58" t="s">
        <v>30</v>
      </c>
      <c r="D8" s="59" t="s">
        <v>55</v>
      </c>
      <c r="E8" s="21">
        <v>1</v>
      </c>
      <c r="F8" s="12"/>
      <c r="G8" s="13"/>
      <c r="H8" s="20">
        <f t="shared" si="0"/>
        <v>0</v>
      </c>
      <c r="I8" s="20">
        <f t="shared" si="1"/>
        <v>0</v>
      </c>
      <c r="J8" s="20">
        <f t="shared" si="2"/>
        <v>0</v>
      </c>
      <c r="K8" s="20">
        <f t="shared" si="3"/>
        <v>0</v>
      </c>
      <c r="L8" s="22"/>
      <c r="M8" s="23"/>
      <c r="N8" s="24"/>
      <c r="O8" s="23"/>
    </row>
    <row r="9" spans="1:29" ht="15" customHeight="1" x14ac:dyDescent="0.25">
      <c r="A9" s="50">
        <v>6</v>
      </c>
      <c r="B9" s="57" t="s">
        <v>31</v>
      </c>
      <c r="C9" s="58" t="s">
        <v>32</v>
      </c>
      <c r="D9" s="59" t="s">
        <v>56</v>
      </c>
      <c r="E9" s="17">
        <v>1</v>
      </c>
      <c r="F9" s="12"/>
      <c r="G9" s="13"/>
      <c r="H9" s="20">
        <f t="shared" si="0"/>
        <v>0</v>
      </c>
      <c r="I9" s="20">
        <f t="shared" si="1"/>
        <v>0</v>
      </c>
      <c r="J9" s="20">
        <f t="shared" si="2"/>
        <v>0</v>
      </c>
      <c r="K9" s="20">
        <f t="shared" si="3"/>
        <v>0</v>
      </c>
      <c r="L9" s="22"/>
      <c r="M9" s="23"/>
      <c r="N9" s="24"/>
      <c r="O9" s="23"/>
    </row>
    <row r="10" spans="1:29" ht="15" customHeight="1" x14ac:dyDescent="0.25">
      <c r="A10" s="51">
        <v>7</v>
      </c>
      <c r="B10" s="57" t="s">
        <v>33</v>
      </c>
      <c r="C10" s="58" t="s">
        <v>34</v>
      </c>
      <c r="D10" s="59" t="s">
        <v>57</v>
      </c>
      <c r="E10" s="21">
        <v>1</v>
      </c>
      <c r="F10" s="12"/>
      <c r="G10" s="13"/>
      <c r="H10" s="20">
        <f t="shared" si="0"/>
        <v>0</v>
      </c>
      <c r="I10" s="20">
        <f t="shared" si="1"/>
        <v>0</v>
      </c>
      <c r="J10" s="20">
        <f t="shared" si="2"/>
        <v>0</v>
      </c>
      <c r="K10" s="20">
        <f t="shared" si="3"/>
        <v>0</v>
      </c>
      <c r="L10" s="22"/>
      <c r="M10" s="23"/>
      <c r="N10" s="24"/>
      <c r="O10" s="23"/>
    </row>
    <row r="11" spans="1:29" ht="15" customHeight="1" x14ac:dyDescent="0.25">
      <c r="A11" s="52">
        <v>8</v>
      </c>
      <c r="B11" s="57" t="s">
        <v>35</v>
      </c>
      <c r="C11" s="58" t="s">
        <v>36</v>
      </c>
      <c r="D11" s="59" t="s">
        <v>57</v>
      </c>
      <c r="E11" s="21">
        <v>1</v>
      </c>
      <c r="F11" s="12"/>
      <c r="G11" s="13"/>
      <c r="H11" s="20">
        <f t="shared" si="0"/>
        <v>0</v>
      </c>
      <c r="I11" s="20">
        <f t="shared" si="1"/>
        <v>0</v>
      </c>
      <c r="J11" s="20">
        <f t="shared" si="2"/>
        <v>0</v>
      </c>
      <c r="K11" s="20">
        <f t="shared" si="3"/>
        <v>0</v>
      </c>
      <c r="L11" s="22"/>
      <c r="M11" s="23"/>
      <c r="N11" s="24"/>
      <c r="O11" s="23"/>
    </row>
    <row r="12" spans="1:29" ht="15" customHeight="1" x14ac:dyDescent="0.25">
      <c r="A12" s="53">
        <v>9</v>
      </c>
      <c r="B12" s="57" t="s">
        <v>37</v>
      </c>
      <c r="C12" s="58" t="s">
        <v>38</v>
      </c>
      <c r="D12" s="59" t="s">
        <v>58</v>
      </c>
      <c r="E12" s="21">
        <v>1</v>
      </c>
      <c r="F12" s="12"/>
      <c r="G12" s="13"/>
      <c r="H12" s="20">
        <f t="shared" si="0"/>
        <v>0</v>
      </c>
      <c r="I12" s="20">
        <f t="shared" si="1"/>
        <v>0</v>
      </c>
      <c r="J12" s="20">
        <f t="shared" si="2"/>
        <v>0</v>
      </c>
      <c r="K12" s="20">
        <f t="shared" si="3"/>
        <v>0</v>
      </c>
      <c r="L12" s="22"/>
      <c r="M12" s="23"/>
      <c r="N12" s="24"/>
      <c r="O12" s="23"/>
    </row>
    <row r="13" spans="1:29" ht="15" customHeight="1" x14ac:dyDescent="0.25">
      <c r="A13" s="53">
        <v>10</v>
      </c>
      <c r="B13" s="57" t="s">
        <v>39</v>
      </c>
      <c r="C13" s="58" t="s">
        <v>40</v>
      </c>
      <c r="D13" s="59" t="s">
        <v>58</v>
      </c>
      <c r="E13" s="21">
        <v>1</v>
      </c>
      <c r="F13" s="12"/>
      <c r="G13" s="13"/>
      <c r="H13" s="20">
        <f t="shared" si="0"/>
        <v>0</v>
      </c>
      <c r="I13" s="20">
        <f t="shared" si="1"/>
        <v>0</v>
      </c>
      <c r="J13" s="20">
        <f t="shared" si="2"/>
        <v>0</v>
      </c>
      <c r="K13" s="20">
        <f t="shared" si="3"/>
        <v>0</v>
      </c>
      <c r="L13" s="22"/>
      <c r="M13" s="23"/>
      <c r="N13" s="24"/>
      <c r="O13" s="23"/>
    </row>
    <row r="14" spans="1:29" ht="15" customHeight="1" x14ac:dyDescent="0.25">
      <c r="A14" s="53">
        <v>11</v>
      </c>
      <c r="B14" s="57" t="s">
        <v>41</v>
      </c>
      <c r="C14" s="58" t="s">
        <v>42</v>
      </c>
      <c r="D14" s="59" t="s">
        <v>59</v>
      </c>
      <c r="E14" s="17">
        <v>1</v>
      </c>
      <c r="F14" s="12"/>
      <c r="G14" s="13"/>
      <c r="H14" s="20">
        <f t="shared" si="0"/>
        <v>0</v>
      </c>
      <c r="I14" s="20">
        <f t="shared" si="1"/>
        <v>0</v>
      </c>
      <c r="J14" s="20">
        <f t="shared" si="2"/>
        <v>0</v>
      </c>
      <c r="K14" s="20">
        <f t="shared" si="3"/>
        <v>0</v>
      </c>
      <c r="L14" s="22"/>
      <c r="M14" s="23"/>
      <c r="N14" s="24"/>
      <c r="O14" s="23"/>
    </row>
    <row r="15" spans="1:29" ht="15" customHeight="1" x14ac:dyDescent="0.25">
      <c r="A15" s="53">
        <v>12</v>
      </c>
      <c r="B15" s="57" t="s">
        <v>43</v>
      </c>
      <c r="C15" s="58" t="s">
        <v>44</v>
      </c>
      <c r="D15" s="59" t="s">
        <v>60</v>
      </c>
      <c r="E15" s="21">
        <v>1</v>
      </c>
      <c r="F15" s="12"/>
      <c r="G15" s="13"/>
      <c r="H15" s="20">
        <f t="shared" ref="H15:H20" si="4">(1+G15)*F15</f>
        <v>0</v>
      </c>
      <c r="I15" s="20">
        <f t="shared" ref="I15:I20" si="5">F15*E15</f>
        <v>0</v>
      </c>
      <c r="J15" s="20">
        <f t="shared" ref="J15:J20" si="6">G15*I15</f>
        <v>0</v>
      </c>
      <c r="K15" s="20">
        <f t="shared" ref="K15:K20" si="7">I15+J15</f>
        <v>0</v>
      </c>
      <c r="L15" s="22"/>
      <c r="M15" s="23"/>
      <c r="N15" s="24"/>
      <c r="O15" s="23"/>
    </row>
    <row r="16" spans="1:29" ht="15" customHeight="1" x14ac:dyDescent="0.25">
      <c r="A16" s="52">
        <v>13</v>
      </c>
      <c r="B16" s="57" t="s">
        <v>45</v>
      </c>
      <c r="C16" s="58" t="s">
        <v>46</v>
      </c>
      <c r="D16" s="59" t="s">
        <v>61</v>
      </c>
      <c r="E16" s="17">
        <v>1</v>
      </c>
      <c r="F16" s="12"/>
      <c r="G16" s="13"/>
      <c r="H16" s="20">
        <f t="shared" si="4"/>
        <v>0</v>
      </c>
      <c r="I16" s="20">
        <f t="shared" si="5"/>
        <v>0</v>
      </c>
      <c r="J16" s="20">
        <f t="shared" si="6"/>
        <v>0</v>
      </c>
      <c r="K16" s="20">
        <f t="shared" si="7"/>
        <v>0</v>
      </c>
      <c r="L16" s="22"/>
      <c r="M16" s="23"/>
      <c r="N16" s="24"/>
      <c r="O16" s="23"/>
    </row>
    <row r="17" spans="1:15" ht="15" customHeight="1" x14ac:dyDescent="0.25">
      <c r="A17" s="53">
        <v>14</v>
      </c>
      <c r="B17" s="57" t="s">
        <v>47</v>
      </c>
      <c r="C17" s="58" t="s">
        <v>48</v>
      </c>
      <c r="D17" s="59" t="s">
        <v>61</v>
      </c>
      <c r="E17" s="21">
        <v>1</v>
      </c>
      <c r="F17" s="12"/>
      <c r="G17" s="13"/>
      <c r="H17" s="20">
        <f t="shared" si="4"/>
        <v>0</v>
      </c>
      <c r="I17" s="20">
        <f t="shared" si="5"/>
        <v>0</v>
      </c>
      <c r="J17" s="20">
        <f t="shared" si="6"/>
        <v>0</v>
      </c>
      <c r="K17" s="20">
        <f t="shared" si="7"/>
        <v>0</v>
      </c>
      <c r="L17" s="22"/>
      <c r="M17" s="23"/>
      <c r="N17" s="24"/>
      <c r="O17" s="23"/>
    </row>
    <row r="18" spans="1:15" ht="15" customHeight="1" x14ac:dyDescent="0.25">
      <c r="A18" s="52">
        <v>15</v>
      </c>
      <c r="B18" s="57" t="s">
        <v>49</v>
      </c>
      <c r="C18" s="58" t="s">
        <v>50</v>
      </c>
      <c r="D18" s="59" t="s">
        <v>62</v>
      </c>
      <c r="E18" s="21">
        <v>1</v>
      </c>
      <c r="F18" s="12"/>
      <c r="G18" s="13"/>
      <c r="H18" s="20">
        <f t="shared" si="4"/>
        <v>0</v>
      </c>
      <c r="I18" s="20">
        <f t="shared" si="5"/>
        <v>0</v>
      </c>
      <c r="J18" s="20">
        <f t="shared" si="6"/>
        <v>0</v>
      </c>
      <c r="K18" s="20">
        <f t="shared" si="7"/>
        <v>0</v>
      </c>
      <c r="L18" s="22"/>
      <c r="M18" s="23"/>
      <c r="N18" s="24"/>
      <c r="O18" s="23"/>
    </row>
    <row r="19" spans="1:15" ht="15" customHeight="1" x14ac:dyDescent="0.25">
      <c r="A19" s="53">
        <v>16</v>
      </c>
      <c r="B19" s="54" t="s">
        <v>63</v>
      </c>
      <c r="C19" s="55" t="s">
        <v>64</v>
      </c>
      <c r="D19" s="56" t="s">
        <v>67</v>
      </c>
      <c r="E19" s="21">
        <v>1</v>
      </c>
      <c r="F19" s="12"/>
      <c r="G19" s="13"/>
      <c r="H19" s="20">
        <f t="shared" si="4"/>
        <v>0</v>
      </c>
      <c r="I19" s="20">
        <f t="shared" si="5"/>
        <v>0</v>
      </c>
      <c r="J19" s="20">
        <f t="shared" si="6"/>
        <v>0</v>
      </c>
      <c r="K19" s="20">
        <f t="shared" si="7"/>
        <v>0</v>
      </c>
      <c r="L19" s="22"/>
      <c r="M19" s="23"/>
      <c r="N19" s="24"/>
      <c r="O19" s="23"/>
    </row>
    <row r="20" spans="1:15" ht="15" customHeight="1" thickBot="1" x14ac:dyDescent="0.3">
      <c r="A20" s="53">
        <v>17</v>
      </c>
      <c r="B20" s="54" t="s">
        <v>65</v>
      </c>
      <c r="C20" s="55" t="s">
        <v>66</v>
      </c>
      <c r="D20" s="56" t="s">
        <v>68</v>
      </c>
      <c r="E20" s="21">
        <v>1</v>
      </c>
      <c r="F20" s="12"/>
      <c r="G20" s="13"/>
      <c r="H20" s="20">
        <f t="shared" si="4"/>
        <v>0</v>
      </c>
      <c r="I20" s="20">
        <f t="shared" si="5"/>
        <v>0</v>
      </c>
      <c r="J20" s="20">
        <f t="shared" si="6"/>
        <v>0</v>
      </c>
      <c r="K20" s="20">
        <f t="shared" si="7"/>
        <v>0</v>
      </c>
      <c r="L20" s="22"/>
      <c r="M20" s="23"/>
      <c r="N20" s="24"/>
      <c r="O20" s="23"/>
    </row>
    <row r="21" spans="1:15" ht="46.5" customHeight="1" thickBot="1" x14ac:dyDescent="0.35">
      <c r="A21" s="10"/>
      <c r="B21" s="10"/>
      <c r="C21" s="15"/>
      <c r="D21" s="74" t="s">
        <v>3</v>
      </c>
      <c r="E21" s="75"/>
      <c r="F21" s="28">
        <f>SUM(F4:F20)</f>
        <v>0</v>
      </c>
      <c r="G21" s="28"/>
      <c r="H21" s="28">
        <f>SUM(H4:H20)</f>
        <v>0</v>
      </c>
      <c r="I21" s="29">
        <f>SUM(I4:I20)</f>
        <v>0</v>
      </c>
      <c r="J21" s="39"/>
      <c r="K21" s="30">
        <f>SUM(K4:K20)</f>
        <v>0</v>
      </c>
      <c r="L21" s="25"/>
      <c r="M21" s="26"/>
      <c r="N21" s="27"/>
      <c r="O21" s="26"/>
    </row>
    <row r="22" spans="1:15" ht="15" customHeight="1" x14ac:dyDescent="0.2">
      <c r="F22" s="48">
        <v>0.23</v>
      </c>
      <c r="G22" s="49">
        <f>COUNTIF($G$4:$G$20,F22)</f>
        <v>0</v>
      </c>
    </row>
    <row r="23" spans="1:15" ht="15" customHeight="1" x14ac:dyDescent="0.2">
      <c r="F23" s="48">
        <v>0.08</v>
      </c>
      <c r="G23" s="49">
        <f>COUNTIF($G$4:$G$20,F23)</f>
        <v>0</v>
      </c>
    </row>
    <row r="24" spans="1:15" ht="15" customHeight="1" x14ac:dyDescent="0.2">
      <c r="F24" s="48">
        <v>0.05</v>
      </c>
      <c r="G24" s="49">
        <f>COUNTIF($G$4:$G$20,F24)</f>
        <v>0</v>
      </c>
    </row>
    <row r="25" spans="1:15" s="4" customFormat="1" ht="15" customHeight="1" x14ac:dyDescent="0.2">
      <c r="B25" s="5"/>
      <c r="C25" s="5"/>
      <c r="D25" s="5"/>
      <c r="F25" s="48">
        <v>0</v>
      </c>
      <c r="G25" s="49">
        <f>COUNTIF($G$4:$G$20,F25)</f>
        <v>0</v>
      </c>
      <c r="N25" s="5"/>
    </row>
    <row r="26" spans="1:15" ht="15" customHeight="1" thickBot="1" x14ac:dyDescent="0.25">
      <c r="F26" s="40"/>
    </row>
    <row r="27" spans="1:15" ht="30" customHeight="1" thickBot="1" x14ac:dyDescent="0.25">
      <c r="D27" s="76" t="s">
        <v>16</v>
      </c>
      <c r="E27" s="77"/>
      <c r="F27" s="77"/>
      <c r="G27" s="77"/>
      <c r="H27" s="77"/>
      <c r="I27" s="77"/>
      <c r="J27" s="77"/>
      <c r="K27" s="78"/>
    </row>
    <row r="28" spans="1:15" ht="48" customHeight="1" x14ac:dyDescent="0.2">
      <c r="D28" s="33"/>
      <c r="E28" s="34"/>
      <c r="F28" s="34"/>
      <c r="G28" s="35"/>
      <c r="H28" s="41"/>
      <c r="I28" s="31" t="s">
        <v>18</v>
      </c>
      <c r="J28" s="31" t="s">
        <v>21</v>
      </c>
      <c r="K28" s="32" t="s">
        <v>19</v>
      </c>
    </row>
    <row r="29" spans="1:15" ht="39.950000000000003" customHeight="1" x14ac:dyDescent="0.2">
      <c r="D29" s="69" t="s">
        <v>17</v>
      </c>
      <c r="E29" s="70"/>
      <c r="F29" s="70"/>
      <c r="G29" s="70"/>
      <c r="H29" s="70"/>
      <c r="I29" s="42">
        <f>I21</f>
        <v>0</v>
      </c>
      <c r="J29" s="45" t="str">
        <f>CONCATENATE((IF(G22&gt;0,F22*100&amp;"%","")),(IF(G23&gt;0,", "&amp;F23*100&amp;"%", "")),(IF(G24&gt;0,", "&amp;F24*100&amp;"%", "")),(IF(G25&gt;0,", "&amp;F25*100&amp;"%", "")))</f>
        <v/>
      </c>
      <c r="K29" s="43">
        <f>K21</f>
        <v>0</v>
      </c>
    </row>
    <row r="30" spans="1:15" ht="39.950000000000003" customHeight="1" thickBot="1" x14ac:dyDescent="0.25">
      <c r="D30" s="71" t="s">
        <v>70</v>
      </c>
      <c r="E30" s="72"/>
      <c r="F30" s="72"/>
      <c r="G30" s="72"/>
      <c r="H30" s="73"/>
      <c r="I30" s="36">
        <f>I29*MID(D30,FIND("(",D30,1)+1,3)</f>
        <v>0</v>
      </c>
      <c r="J30" s="46" t="str">
        <f>J29</f>
        <v/>
      </c>
      <c r="K30" s="37">
        <f>K29*MID(D30,FIND("(",D30,1)+1,3)</f>
        <v>0</v>
      </c>
    </row>
    <row r="31" spans="1:15" ht="20.100000000000001" customHeight="1" thickBot="1" x14ac:dyDescent="0.25">
      <c r="D31" s="65" t="s">
        <v>20</v>
      </c>
      <c r="E31" s="66"/>
      <c r="F31" s="66"/>
      <c r="G31" s="66"/>
      <c r="H31" s="67"/>
      <c r="I31" s="38">
        <f>SUM(I29:I30)</f>
        <v>0</v>
      </c>
      <c r="J31" s="47" t="str">
        <f>J29</f>
        <v/>
      </c>
      <c r="K31" s="38">
        <f t="shared" ref="K31" si="8">SUM(K29:K30)</f>
        <v>0</v>
      </c>
    </row>
  </sheetData>
  <sheetProtection password="AB1C" sheet="1" objects="1" scenarios="1"/>
  <sortState ref="A4:AC59">
    <sortCondition ref="A4"/>
  </sortState>
  <mergeCells count="6">
    <mergeCell ref="D31:H31"/>
    <mergeCell ref="A1:K1"/>
    <mergeCell ref="D29:H29"/>
    <mergeCell ref="D30:H30"/>
    <mergeCell ref="D21:E21"/>
    <mergeCell ref="D27:K27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część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2021-04-20T11:33:27Z</dcterms:created>
  <dcterms:modified xsi:type="dcterms:W3CDTF">2021-08-04T09:07:14Z</dcterms:modified>
</cp:coreProperties>
</file>