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0. Sprzątanie\Nowy folder (2)\"/>
    </mc:Choice>
  </mc:AlternateContent>
  <xr:revisionPtr revIDLastSave="0" documentId="13_ncr:1_{B01A11DD-85B6-4B0E-9D4D-AC0CE5A144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RZ ILOŚCIOWO-WARTOŚCI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1" i="1" l="1"/>
  <c r="H141" i="1" s="1"/>
  <c r="J141" i="1" s="1"/>
  <c r="F140" i="1"/>
  <c r="H140" i="1" s="1"/>
  <c r="J140" i="1" s="1"/>
  <c r="F138" i="1"/>
  <c r="H138" i="1" s="1"/>
  <c r="J138" i="1" s="1"/>
  <c r="H137" i="1"/>
  <c r="J137" i="1" s="1"/>
  <c r="F137" i="1"/>
  <c r="F135" i="1"/>
  <c r="H135" i="1" s="1"/>
  <c r="J135" i="1" s="1"/>
  <c r="F134" i="1"/>
  <c r="H134" i="1" s="1"/>
  <c r="J134" i="1" s="1"/>
  <c r="F125" i="1"/>
  <c r="H125" i="1" s="1"/>
  <c r="J125" i="1" s="1"/>
  <c r="F124" i="1"/>
  <c r="H124" i="1" s="1"/>
  <c r="J124" i="1" s="1"/>
  <c r="H123" i="1"/>
  <c r="J123" i="1" s="1"/>
  <c r="F123" i="1"/>
  <c r="F122" i="1"/>
  <c r="H122" i="1" s="1"/>
  <c r="J122" i="1" s="1"/>
  <c r="F121" i="1"/>
  <c r="H121" i="1" s="1"/>
  <c r="J121" i="1" s="1"/>
  <c r="F113" i="1"/>
  <c r="H113" i="1" s="1"/>
  <c r="J113" i="1" s="1"/>
  <c r="F112" i="1"/>
  <c r="H112" i="1" s="1"/>
  <c r="J112" i="1" s="1"/>
  <c r="F111" i="1"/>
  <c r="H111" i="1" s="1"/>
  <c r="J111" i="1" s="1"/>
  <c r="F110" i="1"/>
  <c r="H110" i="1" s="1"/>
  <c r="J110" i="1" s="1"/>
  <c r="F109" i="1"/>
  <c r="H109" i="1" s="1"/>
  <c r="J109" i="1" s="1"/>
  <c r="F108" i="1"/>
  <c r="H108" i="1" s="1"/>
  <c r="J108" i="1" s="1"/>
  <c r="H99" i="1"/>
  <c r="J99" i="1" s="1"/>
  <c r="F99" i="1"/>
  <c r="F96" i="1"/>
  <c r="H96" i="1" s="1"/>
  <c r="J96" i="1" s="1"/>
  <c r="H95" i="1"/>
  <c r="J95" i="1" s="1"/>
  <c r="F95" i="1"/>
  <c r="F94" i="1"/>
  <c r="H94" i="1" s="1"/>
  <c r="J94" i="1" s="1"/>
  <c r="F93" i="1"/>
  <c r="H93" i="1" s="1"/>
  <c r="J93" i="1" s="1"/>
  <c r="H92" i="1"/>
  <c r="J92" i="1" s="1"/>
  <c r="F92" i="1"/>
  <c r="F91" i="1"/>
  <c r="H91" i="1" s="1"/>
  <c r="J91" i="1" s="1"/>
  <c r="F89" i="1"/>
  <c r="H89" i="1" s="1"/>
  <c r="J89" i="1" s="1"/>
  <c r="F87" i="1"/>
  <c r="H87" i="1" s="1"/>
  <c r="J87" i="1" s="1"/>
  <c r="F86" i="1"/>
  <c r="H86" i="1" s="1"/>
  <c r="J86" i="1" s="1"/>
  <c r="F85" i="1"/>
  <c r="H85" i="1" s="1"/>
  <c r="J85" i="1" s="1"/>
  <c r="F79" i="1"/>
  <c r="H79" i="1" s="1"/>
  <c r="J79" i="1" s="1"/>
  <c r="F78" i="1"/>
  <c r="H78" i="1" s="1"/>
  <c r="J78" i="1" s="1"/>
  <c r="F76" i="1"/>
  <c r="H76" i="1" s="1"/>
  <c r="J76" i="1" s="1"/>
  <c r="F75" i="1"/>
  <c r="H75" i="1" s="1"/>
  <c r="J75" i="1" s="1"/>
  <c r="F73" i="1"/>
  <c r="H73" i="1" s="1"/>
  <c r="J73" i="1" s="1"/>
  <c r="F72" i="1"/>
  <c r="H72" i="1" s="1"/>
  <c r="J72" i="1" s="1"/>
  <c r="F70" i="1"/>
  <c r="H70" i="1" s="1"/>
  <c r="J70" i="1" s="1"/>
  <c r="H69" i="1"/>
  <c r="J69" i="1" s="1"/>
  <c r="F69" i="1"/>
  <c r="F67" i="1"/>
  <c r="H67" i="1" s="1"/>
  <c r="J67" i="1" s="1"/>
  <c r="F66" i="1"/>
  <c r="H66" i="1" s="1"/>
  <c r="J66" i="1" s="1"/>
  <c r="H64" i="1"/>
  <c r="J64" i="1" s="1"/>
  <c r="F64" i="1"/>
  <c r="F63" i="1"/>
  <c r="H63" i="1" s="1"/>
  <c r="J63" i="1" s="1"/>
  <c r="H61" i="1"/>
  <c r="J61" i="1" s="1"/>
  <c r="F61" i="1"/>
  <c r="F60" i="1"/>
  <c r="H60" i="1" s="1"/>
  <c r="J60" i="1" s="1"/>
  <c r="F59" i="1"/>
  <c r="H59" i="1" s="1"/>
  <c r="J59" i="1" s="1"/>
  <c r="F58" i="1"/>
  <c r="H58" i="1" s="1"/>
  <c r="J58" i="1" s="1"/>
  <c r="F50" i="1"/>
  <c r="H50" i="1" s="1"/>
  <c r="J50" i="1" s="1"/>
  <c r="F49" i="1"/>
  <c r="H49" i="1" s="1"/>
  <c r="J49" i="1" s="1"/>
  <c r="F48" i="1"/>
  <c r="H48" i="1" s="1"/>
  <c r="J48" i="1" s="1"/>
  <c r="F47" i="1"/>
  <c r="H47" i="1" s="1"/>
  <c r="J47" i="1" s="1"/>
  <c r="F46" i="1"/>
  <c r="H46" i="1" s="1"/>
  <c r="J46" i="1" s="1"/>
  <c r="F45" i="1"/>
  <c r="H45" i="1" s="1"/>
  <c r="J45" i="1" s="1"/>
  <c r="F44" i="1"/>
  <c r="H44" i="1" s="1"/>
  <c r="J44" i="1" s="1"/>
  <c r="H42" i="1"/>
  <c r="J42" i="1" s="1"/>
  <c r="F42" i="1"/>
  <c r="F41" i="1"/>
  <c r="H41" i="1" s="1"/>
  <c r="J41" i="1" s="1"/>
  <c r="F39" i="1"/>
  <c r="H39" i="1" s="1"/>
  <c r="J39" i="1" s="1"/>
  <c r="H38" i="1"/>
  <c r="J38" i="1" s="1"/>
  <c r="F38" i="1"/>
  <c r="F32" i="1"/>
  <c r="H32" i="1" s="1"/>
  <c r="J32" i="1" s="1"/>
  <c r="F31" i="1"/>
  <c r="H31" i="1" s="1"/>
  <c r="J31" i="1" s="1"/>
  <c r="F30" i="1"/>
  <c r="H30" i="1" s="1"/>
  <c r="J30" i="1" s="1"/>
  <c r="F29" i="1"/>
  <c r="H29" i="1" s="1"/>
  <c r="J29" i="1" s="1"/>
  <c r="F28" i="1"/>
  <c r="H28" i="1" s="1"/>
  <c r="J28" i="1" s="1"/>
  <c r="F27" i="1"/>
  <c r="H27" i="1" s="1"/>
  <c r="J27" i="1" s="1"/>
  <c r="F25" i="1"/>
  <c r="H25" i="1" s="1"/>
  <c r="J25" i="1" s="1"/>
  <c r="F24" i="1"/>
  <c r="H24" i="1" s="1"/>
  <c r="J24" i="1" s="1"/>
  <c r="F23" i="1"/>
  <c r="H23" i="1" s="1"/>
  <c r="J23" i="1" s="1"/>
  <c r="F22" i="1"/>
  <c r="H22" i="1" s="1"/>
  <c r="J22" i="1" s="1"/>
  <c r="H20" i="1"/>
  <c r="J20" i="1" s="1"/>
  <c r="F20" i="1"/>
  <c r="F19" i="1"/>
  <c r="H19" i="1" s="1"/>
  <c r="J19" i="1" s="1"/>
  <c r="H18" i="1"/>
  <c r="J18" i="1" s="1"/>
  <c r="F18" i="1"/>
  <c r="F16" i="1"/>
  <c r="H16" i="1" s="1"/>
  <c r="F15" i="1"/>
  <c r="H15" i="1" s="1"/>
  <c r="J15" i="1" s="1"/>
  <c r="H14" i="1"/>
  <c r="J14" i="1" s="1"/>
  <c r="F14" i="1"/>
  <c r="F13" i="1"/>
  <c r="H13" i="1" s="1"/>
  <c r="J13" i="1" s="1"/>
  <c r="J126" i="1" l="1"/>
  <c r="H33" i="1"/>
  <c r="J142" i="1"/>
  <c r="J114" i="1"/>
  <c r="J97" i="1"/>
  <c r="J51" i="1"/>
  <c r="J80" i="1"/>
  <c r="H114" i="1"/>
  <c r="H51" i="1"/>
  <c r="H80" i="1"/>
  <c r="H97" i="1"/>
  <c r="H126" i="1"/>
  <c r="H142" i="1"/>
  <c r="J16" i="1"/>
  <c r="J33" i="1" s="1"/>
  <c r="J52" i="1" s="1"/>
  <c r="H52" i="1" l="1"/>
  <c r="J98" i="1"/>
  <c r="J100" i="1"/>
  <c r="H98" i="1"/>
  <c r="H100" i="1" s="1"/>
</calcChain>
</file>

<file path=xl/sharedStrings.xml><?xml version="1.0" encoding="utf-8"?>
<sst xmlns="http://schemas.openxmlformats.org/spreadsheetml/2006/main" count="330" uniqueCount="184">
  <si>
    <t>UTRZYMANIE CZYSTOŚCI POMIESZCZEŃ W BUDYNKACH NR 1,2,3,4,6,7,8,9,10,11,12,13,14,15,16,19,35,44,46,105,106,112,113,128, K1, K2, STOŁÓWKA</t>
  </si>
  <si>
    <t>POWIERZCHNI UTWARDZONYCH, TERENÓW ZIELONYCH ZLOKALIZOWANYCH NA TERENIE AKADEMII WOJSK LĄDOWYCH WE WROCŁAWIU</t>
  </si>
  <si>
    <t>I. UTRZYMANIE CZYSTOŚCI POMIESZCZEŃ W BUDYNKACH NR 1,2,3,4,6,7,8,11,12,13,14,15,16,19,29,35,105,106,112,113,128, K1, K2,</t>
  </si>
  <si>
    <t>TABELA "A"</t>
  </si>
  <si>
    <t>Lp.</t>
  </si>
  <si>
    <t>Wyszczególnienie prac</t>
  </si>
  <si>
    <t>Ilość</t>
  </si>
  <si>
    <t>Jm.</t>
  </si>
  <si>
    <t xml:space="preserve">Cena jednostkowa netto
za         m2/m-c                          </t>
  </si>
  <si>
    <t>Wartość miesięczna (netto)</t>
  </si>
  <si>
    <t>Przewidywana ilość w okresie obowiązywania umowy</t>
  </si>
  <si>
    <t>Wartość netto</t>
  </si>
  <si>
    <t>VAT                         %</t>
  </si>
  <si>
    <t>Wartość brutto</t>
  </si>
  <si>
    <t xml:space="preserve">Utrzymanie w ciągłej czystości pomieszczeń dydaktycznych: </t>
  </si>
  <si>
    <r>
      <t xml:space="preserve">budynek nr 113 - </t>
    </r>
    <r>
      <rPr>
        <b/>
        <sz val="11"/>
        <rFont val="Times New Roman"/>
        <family val="1"/>
        <charset val="238"/>
      </rPr>
      <t>7 razy w tygodniu</t>
    </r>
  </si>
  <si>
    <t>m²</t>
  </si>
  <si>
    <r>
      <t xml:space="preserve">budynek nr 11,12,14,15,19,106,128 - </t>
    </r>
    <r>
      <rPr>
        <b/>
        <sz val="11"/>
        <rFont val="Times New Roman"/>
        <family val="1"/>
        <charset val="238"/>
      </rPr>
      <t>5 razy w tygodniu</t>
    </r>
  </si>
  <si>
    <r>
      <t xml:space="preserve">budynek nr 13 - </t>
    </r>
    <r>
      <rPr>
        <b/>
        <sz val="11"/>
        <rFont val="Times New Roman"/>
        <family val="1"/>
        <charset val="238"/>
      </rPr>
      <t>1 raz w tygodniu</t>
    </r>
  </si>
  <si>
    <r>
      <t xml:space="preserve">budynek nr 29  - </t>
    </r>
    <r>
      <rPr>
        <b/>
        <sz val="11"/>
        <rFont val="Times New Roman"/>
        <family val="1"/>
        <charset val="238"/>
      </rPr>
      <t>2 raz w tygodniu</t>
    </r>
  </si>
  <si>
    <t xml:space="preserve">Utrzymanie w ciągłej czystości pomieszczeń biurowych, służbowych i innych użytkowych: </t>
  </si>
  <si>
    <r>
      <t xml:space="preserve">budynek nr 4, budynek nr 8 - tylko pomieszczenia Rektoratu,
budynek nr 7 - tylko pomieszczenia Kanclerza - </t>
    </r>
    <r>
      <rPr>
        <b/>
        <sz val="11"/>
        <rFont val="Times New Roman"/>
        <family val="1"/>
        <charset val="238"/>
      </rPr>
      <t>5 razy w tygodniu</t>
    </r>
  </si>
  <si>
    <r>
      <t xml:space="preserve">budynek nr 4, Poliklinika - przychodnia gabinety lekarskie i pomieszczenia zabiegowe - </t>
    </r>
    <r>
      <rPr>
        <b/>
        <sz val="11"/>
        <rFont val="Times New Roman"/>
        <family val="1"/>
        <charset val="238"/>
      </rPr>
      <t>5 razy w tygodniu</t>
    </r>
  </si>
  <si>
    <r>
      <t xml:space="preserve">budynek nr  1, 3, 6, 7, 8,  11, 12, 13, 14, 15, 16, 19, 35, 105 ,106, 113, 128 - </t>
    </r>
    <r>
      <rPr>
        <b/>
        <sz val="11"/>
        <rFont val="Times New Roman"/>
        <family val="1"/>
        <charset val="238"/>
      </rPr>
      <t>2 razy w tygodniu</t>
    </r>
  </si>
  <si>
    <t xml:space="preserve">Utrzymanie w ciągłej czystości klatek schodowych, korytarzy, poczekalni, wind: </t>
  </si>
  <si>
    <r>
      <t xml:space="preserve">budynek nr 1, 3, 4, 6,7, 8, 11, 12,14, 15, 16,19, 29, 35,106, 112, 128 - </t>
    </r>
    <r>
      <rPr>
        <b/>
        <sz val="11"/>
        <rFont val="Times New Roman"/>
        <family val="1"/>
        <charset val="238"/>
      </rPr>
      <t>5 razy w tygodniu</t>
    </r>
  </si>
  <si>
    <r>
      <t xml:space="preserve">budynek 105 (Biura Przepustek) - </t>
    </r>
    <r>
      <rPr>
        <b/>
        <sz val="11"/>
        <rFont val="Times New Roman"/>
        <family val="1"/>
        <charset val="238"/>
      </rPr>
      <t>2 razy w ciągu dnia, 
- 7 razy w tygodniu</t>
    </r>
  </si>
  <si>
    <r>
      <t xml:space="preserve">budynek nr 8 - pom Oficera Dyżurnego AW
-  </t>
    </r>
    <r>
      <rPr>
        <b/>
        <sz val="11"/>
        <rFont val="Times New Roman"/>
        <family val="1"/>
        <charset val="238"/>
      </rPr>
      <t>7 razy w tygodniu</t>
    </r>
  </si>
  <si>
    <r>
      <t xml:space="preserve">budynek nr 113 -  </t>
    </r>
    <r>
      <rPr>
        <b/>
        <sz val="11"/>
        <rFont val="Times New Roman"/>
        <family val="1"/>
        <charset val="238"/>
      </rPr>
      <t>7 razy w tygodniu</t>
    </r>
  </si>
  <si>
    <t xml:space="preserve">Utrzymanie w ciągłej czystości pomieszczeń sanitarno-higienicznych </t>
  </si>
  <si>
    <r>
      <t xml:space="preserve">budynek nr 1, 3, 4, 6, 7, 8, 11,13,14, 15,16, 29, 35,106,112
- </t>
    </r>
    <r>
      <rPr>
        <b/>
        <sz val="11"/>
        <rFont val="Times New Roman"/>
        <family val="1"/>
        <charset val="238"/>
      </rPr>
      <t>5 razy w tygodniu</t>
    </r>
  </si>
  <si>
    <r>
      <t xml:space="preserve">Kontenery sanitarne  - </t>
    </r>
    <r>
      <rPr>
        <b/>
        <sz val="11"/>
        <rFont val="Times New Roman"/>
        <family val="1"/>
        <charset val="238"/>
      </rPr>
      <t>5 razy w tygodniu</t>
    </r>
  </si>
  <si>
    <r>
      <t xml:space="preserve">budynek nr 128- </t>
    </r>
    <r>
      <rPr>
        <b/>
        <sz val="11"/>
        <rFont val="Times New Roman"/>
        <family val="1"/>
        <charset val="238"/>
      </rPr>
      <t>7 razy w tygodniu</t>
    </r>
  </si>
  <si>
    <r>
      <t xml:space="preserve">budynek nr 105- </t>
    </r>
    <r>
      <rPr>
        <b/>
        <sz val="11"/>
        <rFont val="Times New Roman"/>
        <family val="1"/>
        <charset val="238"/>
      </rPr>
      <t>7 razy w tygodniu</t>
    </r>
    <r>
      <rPr>
        <sz val="11"/>
        <rFont val="Times New Roman"/>
        <family val="1"/>
        <charset val="238"/>
      </rPr>
      <t xml:space="preserve"> (Biuro przepustek)</t>
    </r>
  </si>
  <si>
    <r>
      <t xml:space="preserve">budynek nr 8 - </t>
    </r>
    <r>
      <rPr>
        <b/>
        <sz val="11"/>
        <rFont val="Times New Roman"/>
        <family val="1"/>
        <charset val="238"/>
      </rPr>
      <t>7 razy w tygodniu</t>
    </r>
    <r>
      <rPr>
        <sz val="11"/>
        <rFont val="Times New Roman"/>
        <family val="1"/>
        <charset val="238"/>
      </rPr>
      <t xml:space="preserve"> (Oficer Dyżurny)</t>
    </r>
  </si>
  <si>
    <r>
      <t xml:space="preserve">budynek nr 113- </t>
    </r>
    <r>
      <rPr>
        <b/>
        <sz val="11"/>
        <rFont val="Times New Roman"/>
        <family val="1"/>
        <charset val="238"/>
      </rPr>
      <t>7 razy w tygodniu</t>
    </r>
  </si>
  <si>
    <t>RAZEM TAB A</t>
  </si>
  <si>
    <t>TABELA "B"</t>
  </si>
  <si>
    <t xml:space="preserve">Cena jednostkowa netto za jednorazowe wykonanie usługi za m2  lub szt                         </t>
  </si>
  <si>
    <t>Wartość usługi (netto)</t>
  </si>
  <si>
    <t xml:space="preserve">Wykonanie usługi sprzątania pomieszczeń mieszkalnych: </t>
  </si>
  <si>
    <t xml:space="preserve">budynek nr 1, 3 - przy każdej zmianie rocznika lub kursu 
(1 raz w roku) </t>
  </si>
  <si>
    <t xml:space="preserve">kontenery mieszkalne - przy każdej zmianie rocznika lub kursu(około 30 razy w roku)  </t>
  </si>
  <si>
    <t>Mycie okien wraz z ramą</t>
  </si>
  <si>
    <t xml:space="preserve"> 2 razy w roku  (kwiecień-maj i październik-listopad)</t>
  </si>
  <si>
    <t xml:space="preserve"> 3 razy w roku (kwiecień-listopad)  (Przychodnia, Biblioteka) </t>
  </si>
  <si>
    <t>Mycie ścian elewacji przeszklonych:</t>
  </si>
  <si>
    <t>budynek nr 19 i 128 (wrzesień-październik) - 1 raz w roku</t>
  </si>
  <si>
    <t xml:space="preserve"> budynek nr 29  (laboratorium dronów) - 1 raz w miesiącu  </t>
  </si>
  <si>
    <t xml:space="preserve">Mycie maszynowe hali dronów  budynek nr 29 (laboratorium dronów) - 1 raz w miesiącu  </t>
  </si>
  <si>
    <t>Mycie drzwi - WRAZ Z OŚCIEŻNICĄ -1 raz w miesiącu</t>
  </si>
  <si>
    <t>Mycie drzwi, /bram/ 1 raz w roku   budynek nr 29 (laboratorium dronów)</t>
  </si>
  <si>
    <r>
      <t xml:space="preserve">Pranie wykładzin, dywanów ,chodników - 1 raz w roku </t>
    </r>
    <r>
      <rPr>
        <sz val="11"/>
        <rFont val="Times New Roman"/>
        <family val="1"/>
        <charset val="238"/>
      </rPr>
      <t xml:space="preserve">(wrzesień-październik)  </t>
    </r>
  </si>
  <si>
    <t>Mycie żyrandoli</t>
  </si>
  <si>
    <t>szt.</t>
  </si>
  <si>
    <t>RAZEM TAB "B"</t>
  </si>
  <si>
    <t>RAZEM POMIESZCZENIA W BUDYNKACH (TAB "A" +TAB "B")</t>
  </si>
  <si>
    <t>II. UTRZYMANIE CZYSTOŚCI NA TERENACH UTWARDZONYCH I TERENACH ZIELONYCH</t>
  </si>
  <si>
    <t xml:space="preserve">Cena jednostkowa netto
za m2/m-c   lub szt/m-c                          </t>
  </si>
  <si>
    <t>Grabienie liści i wywóz odpadów zebranych podczas grabienia - wg potrzeb- nie mniej niż 2 razy w tygodniu (wrzesień-listopad), STREFA I, II, III</t>
  </si>
  <si>
    <t>Codzienne opróżnianie  zewnętrznych koszy na śmieci i popielniczek w miejscach wyznaczonych do palenia</t>
  </si>
  <si>
    <t>Utrzymanie w ciągłej czystości wejść do budynków wraz ze schodami i podjazdami dla niepełnosprawnych</t>
  </si>
  <si>
    <t xml:space="preserve">Całotoczna utrzymanie w stałej czystości pylonów informacyjnych </t>
  </si>
  <si>
    <t>Utrzymanie w ciągłej czystości placów (asfaltowe, betonowe, kostka granitowa)</t>
  </si>
  <si>
    <t>w sezonie letnim</t>
  </si>
  <si>
    <t>w sezonie zimowym</t>
  </si>
  <si>
    <t>Utrzymanie w ciągłej czystości lądowiska dronów przy bud 29</t>
  </si>
  <si>
    <t>Utrzymanie w ciągłej czystości parkingów (żwirowego od ul Czajkowskiego)</t>
  </si>
  <si>
    <t>Codzienne utrzymanie w ciągłej czystości chodników</t>
  </si>
  <si>
    <t>Codzienne utrzymanie w ciągłej czystości placu  na którym jest ustawiony zespół kontenerów mieszkalnych.</t>
  </si>
  <si>
    <t>Codzienne utrzymanie w ciągłej czystości dróg (asfaltowe, betonowe, kostka granitowa)</t>
  </si>
  <si>
    <t>RAZEM TABELA "A"</t>
  </si>
  <si>
    <t xml:space="preserve">Cena jednostkowa netto za jednorazowe wykonanie usługi za m2  lub szt                                               </t>
  </si>
  <si>
    <t>Koszenie terenów zielonych  wraz z wywozem odpadów zebranych podczas koszenia (kwiecień-październik)</t>
  </si>
  <si>
    <t>STREFA I (co 2 tygodnie)</t>
  </si>
  <si>
    <t>STREFA II  (co 3 tygodnie)</t>
  </si>
  <si>
    <t xml:space="preserve">STREFA III  (co 4 tygodnie) </t>
  </si>
  <si>
    <t>Pielęgnacja i utrzymanie terenów zielonych po wycince</t>
  </si>
  <si>
    <t>STREFA IV  (2 razy w sezonie)</t>
  </si>
  <si>
    <t xml:space="preserve">Prace jednorazowe zlecane przez Zamawiającego </t>
  </si>
  <si>
    <t>Jednorazowe oczyszczenie i uzupełnienie wysypanych miejsc korą i jej uzupełnienie po sezonowym rozkładzie – 1 raz w roku w sezonie wiosennym</t>
  </si>
  <si>
    <t>Jednorazowa impregnacja elementów składowych pomnika preparatem konserwującym przeznaczonym do granitu (zalecanym w dokumentacji powykonawczej)</t>
  </si>
  <si>
    <t>Jednorazowe umycie daszku z poliwęglanu nad wejściem do budynku  wraz z jego elementami składowymi</t>
  </si>
  <si>
    <t>Jednorazowe umycie znaku informacyjnego  wraz z jego elementami składowymi</t>
  </si>
  <si>
    <t>Jednorazowe umycie bramy wjazdowej  wraz z jej elementami składowymi</t>
  </si>
  <si>
    <t>Jednorazowe umycie pomnika wraz z jego elementami składowymi</t>
  </si>
  <si>
    <t>RAZEB TABELA "B"</t>
  </si>
  <si>
    <t>RAZEM TERENY ZEWNĘTRZNA (TABELA "A" + TABELA "B")</t>
  </si>
  <si>
    <t>III.</t>
  </si>
  <si>
    <r>
      <t>ODŚNIEŻANIE DACHÓW (</t>
    </r>
    <r>
      <rPr>
        <sz val="11"/>
        <rFont val="Times New Roman"/>
        <family val="1"/>
        <charset val="238"/>
      </rPr>
      <t>BUD. NR 11, 13,14,15,16, 29, 44,45,46,106, 112,113,128,203,204)</t>
    </r>
  </si>
  <si>
    <t>ŁĄCZNIE SPRZĄTANIE - POMIESZCZENIA W BUDYNKACH + TERENY ZIELONE</t>
  </si>
  <si>
    <t>ZAMÓWIENIA OPCJONALNE NR 1</t>
  </si>
  <si>
    <t>Planowane od września 2024</t>
  </si>
  <si>
    <t>Budynek nr 2</t>
  </si>
  <si>
    <t xml:space="preserve">Cena jednostkowa netto
za            m2/m-c                                                    </t>
  </si>
  <si>
    <t xml:space="preserve">Utrzymanie w ciągłej czystości pomieszczeń: </t>
  </si>
  <si>
    <t>biurowych, służbowych i innych użytkowych - 2 razy w tygodniu</t>
  </si>
  <si>
    <t>mieszkalnych - przy każdej zmianie rocznika lub kursu (1 raz w roku)</t>
  </si>
  <si>
    <t>klatek schodowych, korytarzy, windy  - 5 razy w tygodniu</t>
  </si>
  <si>
    <t>pomieszczeń sanitarno-higienicznych  - 5 razy w tygodniu</t>
  </si>
  <si>
    <t>Mycie okien WRAZ Z RAMĄ 2 razy w roku (kwiecień-maj
 i październik-listopad)</t>
  </si>
  <si>
    <t>Mycie drzwi - wraz z ościeżnicą -1 raz w miesiącu</t>
  </si>
  <si>
    <t>RAZEM ZAMÓWIENIE OPCJONALNE BUDYNEK NR 2</t>
  </si>
  <si>
    <t>ZAMÓWIENIA OPCJONALNE NR 2</t>
  </si>
  <si>
    <t>Planowane od stycznia 2025</t>
  </si>
  <si>
    <t>STOŁÓWKA (NOWA) bud. Nr ……..</t>
  </si>
  <si>
    <r>
      <t>sal konsumpcyjnych  -</t>
    </r>
    <r>
      <rPr>
        <b/>
        <sz val="11"/>
        <color theme="1"/>
        <rFont val="Times New Roman"/>
        <family val="1"/>
        <charset val="238"/>
      </rPr>
      <t xml:space="preserve"> 7 razy w tygodniu, </t>
    </r>
    <r>
      <rPr>
        <sz val="11"/>
        <color theme="1"/>
        <rFont val="Times New Roman"/>
        <family val="1"/>
        <charset val="238"/>
      </rPr>
      <t xml:space="preserve">
SYSTEM II ZMIANOWY (6,00-14,00, 14,00-22,00)</t>
    </r>
  </si>
  <si>
    <r>
      <t xml:space="preserve">KORYTARZY, HOLLE  </t>
    </r>
    <r>
      <rPr>
        <b/>
        <sz val="11"/>
        <rFont val="Times New Roman"/>
        <family val="1"/>
        <charset val="238"/>
      </rPr>
      <t>- 7 razy w tygodniu</t>
    </r>
    <r>
      <rPr>
        <sz val="11"/>
        <rFont val="Times New Roman"/>
        <family val="1"/>
        <charset val="238"/>
      </rPr>
      <t xml:space="preserve">
SYSTEM II ZMIANOWY (6,00-14,00, 14,00-22,00)
żywica epoksydowa</t>
    </r>
  </si>
  <si>
    <r>
      <t xml:space="preserve">pomieszczeń sanitarno-higienicznych </t>
    </r>
    <r>
      <rPr>
        <b/>
        <sz val="11"/>
        <rFont val="Times New Roman"/>
        <family val="1"/>
        <charset val="238"/>
      </rPr>
      <t xml:space="preserve">- 7 razy w tygodniu, </t>
    </r>
    <r>
      <rPr>
        <sz val="11"/>
        <rFont val="Times New Roman"/>
        <family val="1"/>
        <charset val="238"/>
      </rPr>
      <t xml:space="preserve">
SYSTEM II ZMIANOWY (6,00-14,00, 14,00-22,00)</t>
    </r>
  </si>
  <si>
    <t xml:space="preserve"> Mycie elewacji przeszklonych:  - 2 raz w roku</t>
  </si>
  <si>
    <r>
      <t>ODŚNIEŻANIE DACHÓW (</t>
    </r>
    <r>
      <rPr>
        <sz val="11"/>
        <rFont val="Times New Roman"/>
        <family val="1"/>
        <charset val="238"/>
      </rPr>
      <t>BUD. NR ……...)</t>
    </r>
  </si>
  <si>
    <t>ZAMÓWIENIA OPCJONALNE NR 3</t>
  </si>
  <si>
    <t>Usługa kompleksowego sprzątania budynków przy każdej zmianie rocznika lub kursu 
(2 raz w roku)</t>
  </si>
  <si>
    <t>budynek nr 9</t>
  </si>
  <si>
    <t>budynek nr 10</t>
  </si>
  <si>
    <t xml:space="preserve">Wykonanie usługi sprzątania pomieszczeń sanitarno - higienicznych: </t>
  </si>
  <si>
    <t xml:space="preserve">Wykonanie usługi sprzątania klatek schodowych, korytarzy, poczekalni, wind: </t>
  </si>
  <si>
    <t>RAZEM ZAMÓWIENIE OPCJONALNE NR 3</t>
  </si>
  <si>
    <t>UWAGI- POMIESZCZENIA W BUDYNKACH:</t>
  </si>
  <si>
    <t xml:space="preserve">POMIESZCZENIA DYDAKTYCZNE </t>
  </si>
  <si>
    <t>W budynkach nr 11,12,14,15,19,106,128- sprzątanie 5 razy w tygodniu w godzinach 7:30-15:30 pod nadzorem i po  ustaleniu harmonogramu z gospodarzami obiektów</t>
  </si>
  <si>
    <t>Budynek nr 13 - sprzątanie 1 raz w tygodniu (dzień ustali Zamawiający)  w godzinach pracy Akademii</t>
  </si>
  <si>
    <t>Budynek nr 113- sprzątanie 5 razy w tygodniu (w godzinach 6:00-22:00) i  7 razy w tygodniu w okresie zjazdów sobotnio-niedzielnych (w godz. 17:00-22:00)</t>
  </si>
  <si>
    <t>POMIESZCZENIA BIUROWE, SŁUŻBOWE I INNE UŻYTKOWE</t>
  </si>
  <si>
    <t>W budynkach nr 1, 2, 3, 6, 7, 8, 11, 12, 13, 14, 15, 16, 19, 29,35, 105 ,106, 113, 128- sprzątanie 2 razy w tygodniu w godzinach 7:30-15:30 pod nadzorem i po  ustaleniu harmonogramu z gospodarzami obiektów</t>
  </si>
  <si>
    <t>W budynku nr 8 (pomieszczenia Rektoratu AWL) - sprzątanie 5 razy w tygodniu w godz.7:30-15:00- po ustaleniu z sekretariatem</t>
  </si>
  <si>
    <t>W budynku nr 7 (pomieszczenia Kanclerza AWL) - sprzątanie 5 razy w tygodniu w godz.7:30-15:00- po ustaleniu z sekretariatem</t>
  </si>
  <si>
    <t>W budynku nr 4 harmonogram sprzątania po ustaleniu z gospodarzem obiektu.</t>
  </si>
  <si>
    <t>POMIESZCZENIA MIESZKALNE</t>
  </si>
  <si>
    <t xml:space="preserve">W budynku nr  1 i 3 przy każdej zmianie rocznika lub kursu 
(1 raz w roku)  - po ustaleniu z gospodarzem budynku, </t>
  </si>
  <si>
    <t xml:space="preserve">W kontenerach mieszkalnych - przy każdej zmianie kursu  (około 30 razy w roku) - po ustaleniu z gospodarzem budynku, </t>
  </si>
  <si>
    <t>KLATKI SCHODOWE I KORYTARZE</t>
  </si>
  <si>
    <t>Budynek nr 128 (basen)- sprzątanie 7 razy w tygodniu (w godzinach 6:00-14:00)</t>
  </si>
  <si>
    <t>SANITARNO-HIGIENICZNE</t>
  </si>
  <si>
    <t>CODZIENNE SPRZĄTANIE POWIERZCHNI SANITARNO-HIGIENICZNYCH WRAZ Z DEZYNFEKCJĄ, MYCIEM,USUWANIEM RDZY I KAMIENIA Z URZĄDZEŃ</t>
  </si>
  <si>
    <t xml:space="preserve">POMIESZCZENIA OFICERA DYŻURNEGO I BIURA PRZEPUSTEK - 7 razy w tygodniu 2 razy dziennie, w weekandy serwis sprzątający </t>
  </si>
  <si>
    <t>Wynoszenie śmieci z budynków na miejsce wskazane przez użytkownika (kontenery śmieciowe)</t>
  </si>
  <si>
    <t>UWAGI - TERENY ZEWNĘTRZNE:</t>
  </si>
  <si>
    <t>Wynoszenie śmieci  na miejsce wskazane przez użytkownika (kontenery śmieciowe)</t>
  </si>
  <si>
    <t>Wywóz odpadów biodegradowalnych ( liście, pokos traw itp.) do kompostowni miejskiej</t>
  </si>
  <si>
    <t>Utrzymanie w ciągłej czystości schodów zewnętrznych do budynków i podjazdów dla niepełnosprawnyc - w sezonie letnim zamiatanie i mycie, w sezonie zimowym -odśnieżanie odladzanie i posypywanie piaskiem</t>
  </si>
  <si>
    <t>Utrzymanie w ciągłej czystości placów, dróg, chodników  obejmuje w zależności od warunków atmosferycznych w sezonie letnim : zamiatanie,  chemiczne usuwanie roślinności - zgodnie z zachowaniem przepisów o ochronie środowiska;</t>
  </si>
  <si>
    <t>Utrzymanie w ciągłej czystości placów, dróg, chodników w sezonie zimowym obejmuje w zależności od warunków atmosferycznych i opadów śniegu  odśnieżanie ,usuwanie błota pośniegowego, posypywanie piaskiem i środkami rozpuszczającymi śnieg i lód (zgodnie z obowiązującymi przepisami) oraz wywóz śniegu.</t>
  </si>
  <si>
    <t>Całotoczna utrzymanie w stałej czystości pylonów informacyjnych (bez użycia wody pod ciśnieniem, agresywnych środków chemicznych i ostrych narzędzi) oraz oczyszczenie miejsc wysypanych kamieniami</t>
  </si>
  <si>
    <t>Utrzymanie w ciągłej czystości parkingów (żwirowego od ul Czajkowskiego) w sezonie letnim - koszenie tylko boków i obrzeży, sprzątanie gałęzi itp. w sezonie zimowym - utrzymanie w stanie przejazdności wjazdów i miejsc parkingowych.</t>
  </si>
  <si>
    <t>Utrzymanie w ciągłej czystości lądowiska dronów przy bud 29 - w sezonie letnim i zimowym -  utrzymanie w stanie umożliwiającym prowadzenie zajęć z dronami - po ustaleniach z Kierownikiem 
Laboratorium Dronów</t>
  </si>
  <si>
    <t>W ramach utrzymania w ciągłej czystości placów zalicza się również trybunę przy placu apelowym.</t>
  </si>
  <si>
    <t xml:space="preserve">Mycie pomnika wraz z jego elementami składowymi wykonywane każdorazowo na życzenie Zamawiającego (nie rzadziej niż 1 raz w roku) </t>
  </si>
  <si>
    <t xml:space="preserve">Impregnacja  pomnika wraz z jego elementami składowymi wykonywane każdorazowo na życzenie Zamawiającego (nie rzadziej niż 1 raz w roku środkiem własnym Zamawiającego) </t>
  </si>
  <si>
    <t>UWAGI ZAMÓWIENIA OPCJONALNE:</t>
  </si>
  <si>
    <t>OPCJA NR 1</t>
  </si>
  <si>
    <r>
      <t>Budynek nr 2:</t>
    </r>
    <r>
      <rPr>
        <sz val="10"/>
        <color theme="1"/>
        <rFont val="Times New Roman"/>
        <family val="1"/>
        <charset val="238"/>
      </rPr>
      <t xml:space="preserve"> wszystkie uwagi tak jak budynki nr 1 i 3</t>
    </r>
  </si>
  <si>
    <t>OPCJA NR 2</t>
  </si>
  <si>
    <t>Budynek nowej stołówki:</t>
  </si>
  <si>
    <t>Sale konsumpcyjne sprzątanie 3 x dziennie 7 x w tygodniu ( po każdym posiłku) w godzinach 6:00-22:00 (w trybie dwuzmianowym) pod nadzorem i po ustaleniu  z gospodarzem budynku</t>
  </si>
  <si>
    <t>Węzły sanitarne sprzątanie 3 x dziennie 7 x w tygodniu w godzinach 6:00-22:00 po ustaleniu z gospodarzem budynku</t>
  </si>
  <si>
    <t>Ciągi komunikacyjne sprzątanie 3 x dziennie 7x w tygodniu w godzinach 6:00-22:00 po ustaleniu z gospodarzem budynku</t>
  </si>
  <si>
    <t xml:space="preserve">Opróżnianie koszy i wynoszenie odpadów na miejsce wskazane przez Zamawiającego </t>
  </si>
  <si>
    <t xml:space="preserve"> Mycie elewacji szklanej 2 x w roku w sezonie wiosennym (kwiecień-maj) i jesiennym (wrzesień-październik)</t>
  </si>
  <si>
    <t>Odśnieżanie dachu i wywóz śniegu z terenu AWL po zgłoszeniu potrzeby przez Zamawiającego</t>
  </si>
  <si>
    <t>OPCJA NR 3</t>
  </si>
  <si>
    <t>1)    sprzątane po każdej zmianie mieszkańców (rocznika lub kursu), 2 razy w roku</t>
  </si>
  <si>
    <t>usunięcie pajęczyn;</t>
  </si>
  <si>
    <t>usunięcie kurzu z szaf, szafek wiszących i stojących, półek, tablic informacyjnych, parapetów, wystających elementów zabudowy (włączników i gniazdek prądu, odbojnic, listew przypodłogowych);</t>
  </si>
  <si>
    <t xml:space="preserve"> mycie mebli (stołu, krzeseł, szaf, szafek, półek);</t>
  </si>
  <si>
    <t>usuniecie kurzu i zabrudzeń ze ścian;</t>
  </si>
  <si>
    <t> czyszczenie i mycie grzejników;</t>
  </si>
  <si>
    <t>mycie i dezynfekcja drzwi, ościeżnicy, klamek;</t>
  </si>
  <si>
    <t>mycie osłon oświetlenia ;</t>
  </si>
  <si>
    <t xml:space="preserve"> odkurzenie materacy;</t>
  </si>
  <si>
    <t>mycie kratek wentylacyjnych ;</t>
  </si>
  <si>
    <t>odkurzenie i umycie podłogi;</t>
  </si>
  <si>
    <t xml:space="preserve"> zebranie odpadów komunalnych, umycie kosza na odpady;</t>
  </si>
  <si>
    <t>mycie okien w sezonie wiosennym (kwiecień-maj) i sezonie jesiennym (wrzesień-październik);</t>
  </si>
  <si>
    <t>gruntowne czyszczenie podłogi (usuwanie starych i uporczywych zabrudzeń) .</t>
  </si>
  <si>
    <t>usuniecie kurzu z wyposażenia i elementów zabudowy (listwy przypodłogowe, listwy odbojowe, gaśnice, apteczki itp.);</t>
  </si>
  <si>
    <t>mycie i dezynfekcja luster, umywalek, armatury, misek sedesowych, kabin prysznicowych, brodzików, dozowników na środki dezynfekujące i higieniczne, glazury;</t>
  </si>
  <si>
    <t xml:space="preserve">mycie i dezynfekcja drzwi klamek i włączników prądu; </t>
  </si>
  <si>
    <t>gruntowne czyszczenie korytarzy i klatek chodowych, poręczy itp. (usuwanie starych i uporczywych zabrudzeń) .</t>
  </si>
  <si>
    <t>odkurzanie, umycie i dezynfekcja podłogi;</t>
  </si>
  <si>
    <t>uzupełnienie środków sanitarno-higienicznych (worki na odpady komunalne, mydło nawilżające, papier toaletowy i ręczniki papierowe, środki zapachowe) w ilości zabezpieczającej potrzeby Zamawiającego.</t>
  </si>
  <si>
    <t>FORMULARZ ILOŚCIOWO-WARTOŚCIOWY</t>
  </si>
  <si>
    <t xml:space="preserve">Niniejszy formularz powinien zostać opatrzony kwalifikowanym podpisem elektronicznym  osoby    reprezentującej   Wykonawcę  </t>
  </si>
  <si>
    <t xml:space="preserve">załącznik nr   1   do  FORMULARZA 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</si>
</sst>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theme="1"/>
      <name val="Symbol"/>
      <family val="1"/>
      <charset val="2"/>
    </font>
    <font>
      <sz val="10"/>
      <color rgb="FF000000"/>
      <name val="Times New Roman"/>
      <family val="1"/>
      <charset val="238"/>
    </font>
    <font>
      <sz val="10"/>
      <color rgb="FF000000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2" fillId="0" borderId="0"/>
  </cellStyleXfs>
  <cellXfs count="24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2" applyFont="1"/>
    <xf numFmtId="0" fontId="6" fillId="0" borderId="0" xfId="2" applyFont="1" applyAlignment="1">
      <alignment horizontal="center"/>
    </xf>
    <xf numFmtId="0" fontId="4" fillId="0" borderId="0" xfId="2" applyFont="1"/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4" fontId="6" fillId="3" borderId="5" xfId="2" applyNumberFormat="1" applyFont="1" applyFill="1" applyBorder="1"/>
    <xf numFmtId="0" fontId="6" fillId="3" borderId="5" xfId="2" applyFont="1" applyFill="1" applyBorder="1" applyAlignment="1">
      <alignment horizontal="center"/>
    </xf>
    <xf numFmtId="4" fontId="6" fillId="3" borderId="6" xfId="2" applyNumberFormat="1" applyFont="1" applyFill="1" applyBorder="1" applyAlignment="1">
      <alignment horizontal="center"/>
    </xf>
    <xf numFmtId="0" fontId="7" fillId="0" borderId="0" xfId="2" applyFont="1"/>
    <xf numFmtId="0" fontId="6" fillId="0" borderId="7" xfId="2" applyFont="1" applyBorder="1" applyAlignment="1">
      <alignment vertical="center" wrapText="1"/>
    </xf>
    <xf numFmtId="2" fontId="6" fillId="0" borderId="7" xfId="2" applyNumberFormat="1" applyFont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6" fillId="4" borderId="7" xfId="2" applyNumberFormat="1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6" xfId="2" applyFont="1" applyBorder="1" applyAlignment="1">
      <alignment vertical="center" wrapText="1"/>
    </xf>
    <xf numFmtId="2" fontId="6" fillId="0" borderId="2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wrapText="1"/>
    </xf>
    <xf numFmtId="2" fontId="6" fillId="0" borderId="3" xfId="2" applyNumberFormat="1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/>
    </xf>
    <xf numFmtId="4" fontId="6" fillId="4" borderId="9" xfId="2" applyNumberFormat="1" applyFont="1" applyFill="1" applyBorder="1" applyAlignment="1">
      <alignment horizontal="center" vertical="center"/>
    </xf>
    <xf numFmtId="4" fontId="6" fillId="0" borderId="9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2" fontId="6" fillId="0" borderId="5" xfId="2" applyNumberFormat="1" applyFont="1" applyBorder="1" applyAlignment="1">
      <alignment horizontal="center" vertical="center"/>
    </xf>
    <xf numFmtId="4" fontId="6" fillId="0" borderId="5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9" fontId="6" fillId="0" borderId="5" xfId="2" applyNumberFormat="1" applyFont="1" applyBorder="1" applyAlignment="1">
      <alignment horizontal="center" vertical="center"/>
    </xf>
    <xf numFmtId="4" fontId="6" fillId="0" borderId="6" xfId="2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2" applyFont="1" applyBorder="1" applyAlignment="1">
      <alignment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/>
    </xf>
    <xf numFmtId="0" fontId="6" fillId="0" borderId="7" xfId="2" applyFont="1" applyBorder="1" applyAlignment="1">
      <alignment wrapText="1"/>
    </xf>
    <xf numFmtId="0" fontId="6" fillId="0" borderId="2" xfId="2" applyFont="1" applyBorder="1" applyAlignment="1">
      <alignment vertical="center" wrapText="1"/>
    </xf>
    <xf numFmtId="4" fontId="6" fillId="4" borderId="2" xfId="2" applyNumberFormat="1" applyFont="1" applyFill="1" applyBorder="1" applyAlignment="1">
      <alignment horizontal="center" vertical="center"/>
    </xf>
    <xf numFmtId="9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wrapText="1"/>
    </xf>
    <xf numFmtId="0" fontId="6" fillId="0" borderId="3" xfId="2" applyFont="1" applyBorder="1" applyAlignment="1">
      <alignment vertical="center" wrapText="1"/>
    </xf>
    <xf numFmtId="9" fontId="6" fillId="0" borderId="3" xfId="2" applyNumberFormat="1" applyFont="1" applyBorder="1" applyAlignment="1">
      <alignment horizontal="center" vertical="center"/>
    </xf>
    <xf numFmtId="0" fontId="5" fillId="0" borderId="4" xfId="2" applyFont="1" applyBorder="1"/>
    <xf numFmtId="4" fontId="5" fillId="5" borderId="2" xfId="2" applyNumberFormat="1" applyFont="1" applyFill="1" applyBorder="1" applyAlignment="1">
      <alignment horizontal="center"/>
    </xf>
    <xf numFmtId="9" fontId="5" fillId="0" borderId="2" xfId="2" applyNumberFormat="1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9" fontId="6" fillId="0" borderId="0" xfId="2" applyNumberFormat="1" applyFont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0" fontId="8" fillId="0" borderId="3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6" fillId="0" borderId="8" xfId="2" applyFont="1" applyBorder="1" applyAlignment="1">
      <alignment vertical="center" wrapText="1"/>
    </xf>
    <xf numFmtId="0" fontId="6" fillId="0" borderId="9" xfId="2" applyFont="1" applyBorder="1" applyAlignment="1">
      <alignment wrapText="1"/>
    </xf>
    <xf numFmtId="2" fontId="6" fillId="0" borderId="9" xfId="2" applyNumberFormat="1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4" xfId="2" applyFont="1" applyBorder="1" applyAlignment="1">
      <alignment wrapText="1"/>
    </xf>
    <xf numFmtId="4" fontId="6" fillId="3" borderId="5" xfId="2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wrapText="1"/>
    </xf>
    <xf numFmtId="0" fontId="5" fillId="0" borderId="2" xfId="2" applyFont="1" applyBorder="1" applyAlignment="1">
      <alignment vertical="center" wrapText="1"/>
    </xf>
    <xf numFmtId="2" fontId="6" fillId="4" borderId="7" xfId="2" applyNumberFormat="1" applyFont="1" applyFill="1" applyBorder="1" applyAlignment="1">
      <alignment horizontal="center" vertical="center"/>
    </xf>
    <xf numFmtId="4" fontId="5" fillId="5" borderId="2" xfId="2" applyNumberFormat="1" applyFont="1" applyFill="1" applyBorder="1" applyAlignment="1">
      <alignment horizontal="center" vertical="center"/>
    </xf>
    <xf numFmtId="9" fontId="6" fillId="3" borderId="2" xfId="2" applyNumberFormat="1" applyFont="1" applyFill="1" applyBorder="1" applyAlignment="1">
      <alignment horizontal="center" vertical="center"/>
    </xf>
    <xf numFmtId="0" fontId="4" fillId="3" borderId="0" xfId="2" applyFont="1" applyFill="1" applyAlignment="1">
      <alignment vertical="center"/>
    </xf>
    <xf numFmtId="0" fontId="5" fillId="3" borderId="4" xfId="2" applyFont="1" applyFill="1" applyBorder="1" applyAlignment="1">
      <alignment horizontal="center" vertical="center"/>
    </xf>
    <xf numFmtId="9" fontId="6" fillId="3" borderId="5" xfId="2" applyNumberFormat="1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vertical="center"/>
    </xf>
    <xf numFmtId="0" fontId="11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2" fontId="4" fillId="4" borderId="2" xfId="1" applyNumberFormat="1" applyFont="1" applyFill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2" fontId="4" fillId="4" borderId="2" xfId="2" applyNumberFormat="1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2" fontId="6" fillId="4" borderId="3" xfId="2" applyNumberFormat="1" applyFont="1" applyFill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9" fontId="4" fillId="0" borderId="0" xfId="2" applyNumberFormat="1" applyFont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 wrapText="1"/>
    </xf>
    <xf numFmtId="2" fontId="6" fillId="4" borderId="2" xfId="2" applyNumberFormat="1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4" fontId="6" fillId="0" borderId="5" xfId="2" applyNumberFormat="1" applyFont="1" applyBorder="1" applyAlignment="1">
      <alignment horizontal="center"/>
    </xf>
    <xf numFmtId="4" fontId="4" fillId="0" borderId="0" xfId="2" applyNumberFormat="1" applyFont="1"/>
    <xf numFmtId="4" fontId="6" fillId="0" borderId="7" xfId="2" applyNumberFormat="1" applyFont="1" applyBorder="1" applyAlignment="1">
      <alignment horizontal="center"/>
    </xf>
    <xf numFmtId="4" fontId="6" fillId="0" borderId="3" xfId="2" applyNumberFormat="1" applyFont="1" applyBorder="1" applyAlignment="1">
      <alignment horizontal="center"/>
    </xf>
    <xf numFmtId="4" fontId="6" fillId="4" borderId="3" xfId="2" applyNumberFormat="1" applyFont="1" applyFill="1" applyBorder="1" applyAlignment="1">
      <alignment horizontal="center" vertical="center"/>
    </xf>
    <xf numFmtId="4" fontId="6" fillId="0" borderId="10" xfId="2" applyNumberFormat="1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0" fontId="4" fillId="3" borderId="0" xfId="2" applyFont="1" applyFill="1"/>
    <xf numFmtId="0" fontId="5" fillId="3" borderId="0" xfId="2" applyFont="1" applyFill="1" applyAlignment="1">
      <alignment horizontal="center"/>
    </xf>
    <xf numFmtId="4" fontId="5" fillId="0" borderId="0" xfId="2" applyNumberFormat="1" applyFont="1" applyAlignment="1">
      <alignment horizontal="center"/>
    </xf>
    <xf numFmtId="4" fontId="5" fillId="0" borderId="0" xfId="2" applyNumberFormat="1" applyFont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vertical="center" wrapText="1"/>
    </xf>
    <xf numFmtId="2" fontId="4" fillId="4" borderId="9" xfId="1" applyNumberFormat="1" applyFont="1" applyFill="1" applyBorder="1" applyAlignment="1">
      <alignment horizontal="center" vertical="center"/>
    </xf>
    <xf numFmtId="3" fontId="6" fillId="0" borderId="9" xfId="2" applyNumberFormat="1" applyFont="1" applyBorder="1" applyAlignment="1">
      <alignment horizontal="center" vertical="center"/>
    </xf>
    <xf numFmtId="0" fontId="6" fillId="0" borderId="2" xfId="3" applyFont="1" applyBorder="1" applyAlignment="1">
      <alignment vertical="center" wrapText="1"/>
    </xf>
    <xf numFmtId="2" fontId="4" fillId="4" borderId="3" xfId="1" applyNumberFormat="1" applyFont="1" applyFill="1" applyBorder="1" applyAlignment="1">
      <alignment horizontal="center" vertical="center"/>
    </xf>
    <xf numFmtId="0" fontId="6" fillId="0" borderId="3" xfId="3" applyFont="1" applyBorder="1" applyAlignment="1">
      <alignment vertical="center" wrapText="1"/>
    </xf>
    <xf numFmtId="4" fontId="6" fillId="0" borderId="2" xfId="4" applyNumberFormat="1" applyFont="1" applyBorder="1" applyAlignment="1">
      <alignment horizontal="center" vertical="center"/>
    </xf>
    <xf numFmtId="0" fontId="5" fillId="0" borderId="4" xfId="3" applyFont="1" applyBorder="1" applyAlignment="1">
      <alignment vertical="center"/>
    </xf>
    <xf numFmtId="2" fontId="5" fillId="0" borderId="5" xfId="2" applyNumberFormat="1" applyFont="1" applyBorder="1" applyAlignment="1">
      <alignment horizontal="center" vertical="center"/>
    </xf>
    <xf numFmtId="2" fontId="5" fillId="4" borderId="7" xfId="2" applyNumberFormat="1" applyFont="1" applyFill="1" applyBorder="1" applyAlignment="1">
      <alignment horizontal="center" vertical="center"/>
    </xf>
    <xf numFmtId="2" fontId="5" fillId="4" borderId="2" xfId="2" applyNumberFormat="1" applyFont="1" applyFill="1" applyBorder="1" applyAlignment="1">
      <alignment horizontal="center" vertical="center"/>
    </xf>
    <xf numFmtId="0" fontId="6" fillId="0" borderId="7" xfId="2" applyFont="1" applyBorder="1" applyAlignment="1">
      <alignment vertical="center"/>
    </xf>
    <xf numFmtId="2" fontId="5" fillId="4" borderId="3" xfId="2" applyNumberFormat="1" applyFont="1" applyFill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4" fontId="6" fillId="5" borderId="2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4" fontId="6" fillId="6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5" fillId="7" borderId="2" xfId="2" applyFont="1" applyFill="1" applyBorder="1" applyAlignment="1">
      <alignment vertical="center" wrapText="1"/>
    </xf>
    <xf numFmtId="4" fontId="6" fillId="7" borderId="2" xfId="2" applyNumberFormat="1" applyFont="1" applyFill="1" applyBorder="1" applyAlignment="1">
      <alignment horizontal="center" vertical="center"/>
    </xf>
    <xf numFmtId="4" fontId="5" fillId="4" borderId="2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4" fontId="4" fillId="3" borderId="0" xfId="2" applyNumberFormat="1" applyFont="1" applyFill="1" applyAlignment="1">
      <alignment vertical="center"/>
    </xf>
    <xf numFmtId="4" fontId="5" fillId="8" borderId="2" xfId="2" applyNumberFormat="1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/>
    </xf>
    <xf numFmtId="0" fontId="5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3" fillId="3" borderId="0" xfId="2" applyFont="1" applyFill="1" applyAlignment="1">
      <alignment horizontal="center"/>
    </xf>
    <xf numFmtId="0" fontId="1" fillId="3" borderId="0" xfId="2" applyFill="1"/>
    <xf numFmtId="0" fontId="5" fillId="0" borderId="0" xfId="2" applyFont="1" applyAlignment="1">
      <alignment horizontal="center" wrapText="1"/>
    </xf>
    <xf numFmtId="0" fontId="1" fillId="0" borderId="0" xfId="2"/>
    <xf numFmtId="0" fontId="13" fillId="0" borderId="4" xfId="2" applyFont="1" applyBorder="1" applyAlignment="1">
      <alignment vertical="center" wrapText="1"/>
    </xf>
    <xf numFmtId="4" fontId="14" fillId="3" borderId="5" xfId="2" applyNumberFormat="1" applyFont="1" applyFill="1" applyBorder="1"/>
    <xf numFmtId="0" fontId="14" fillId="3" borderId="5" xfId="2" applyFont="1" applyFill="1" applyBorder="1" applyAlignment="1">
      <alignment horizontal="center"/>
    </xf>
    <xf numFmtId="4" fontId="14" fillId="3" borderId="6" xfId="2" applyNumberFormat="1" applyFont="1" applyFill="1" applyBorder="1" applyAlignment="1">
      <alignment horizontal="center"/>
    </xf>
    <xf numFmtId="0" fontId="3" fillId="0" borderId="0" xfId="2" applyFont="1"/>
    <xf numFmtId="0" fontId="14" fillId="0" borderId="7" xfId="2" applyFont="1" applyBorder="1" applyAlignment="1">
      <alignment vertical="center" wrapText="1"/>
    </xf>
    <xf numFmtId="2" fontId="15" fillId="0" borderId="2" xfId="2" applyNumberFormat="1" applyFont="1" applyBorder="1" applyAlignment="1">
      <alignment horizontal="center" vertical="center"/>
    </xf>
    <xf numFmtId="4" fontId="14" fillId="0" borderId="7" xfId="2" applyNumberFormat="1" applyFont="1" applyBorder="1" applyAlignment="1">
      <alignment horizontal="center" vertical="center"/>
    </xf>
    <xf numFmtId="4" fontId="5" fillId="4" borderId="7" xfId="2" applyNumberFormat="1" applyFont="1" applyFill="1" applyBorder="1" applyAlignment="1">
      <alignment horizontal="center" vertical="center"/>
    </xf>
    <xf numFmtId="9" fontId="14" fillId="0" borderId="7" xfId="2" applyNumberFormat="1" applyFont="1" applyBorder="1" applyAlignment="1">
      <alignment horizontal="center" vertical="center"/>
    </xf>
    <xf numFmtId="4" fontId="14" fillId="0" borderId="2" xfId="2" applyNumberFormat="1" applyFont="1" applyBorder="1" applyAlignment="1">
      <alignment horizontal="center" vertical="center"/>
    </xf>
    <xf numFmtId="0" fontId="1" fillId="0" borderId="0" xfId="2" applyAlignment="1">
      <alignment vertical="center"/>
    </xf>
    <xf numFmtId="2" fontId="16" fillId="0" borderId="2" xfId="2" applyNumberFormat="1" applyFont="1" applyBorder="1" applyAlignment="1">
      <alignment horizontal="center" vertical="center"/>
    </xf>
    <xf numFmtId="9" fontId="14" fillId="0" borderId="2" xfId="2" applyNumberFormat="1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 wrapText="1"/>
    </xf>
    <xf numFmtId="0" fontId="13" fillId="0" borderId="2" xfId="2" applyFont="1" applyBorder="1" applyAlignment="1">
      <alignment wrapText="1"/>
    </xf>
    <xf numFmtId="0" fontId="14" fillId="0" borderId="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4" fontId="13" fillId="5" borderId="2" xfId="2" applyNumberFormat="1" applyFont="1" applyFill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4" fillId="0" borderId="0" xfId="2" applyFont="1"/>
    <xf numFmtId="0" fontId="13" fillId="0" borderId="0" xfId="2" applyFont="1"/>
    <xf numFmtId="0" fontId="14" fillId="0" borderId="0" xfId="2" applyFont="1" applyAlignment="1">
      <alignment horizontal="center"/>
    </xf>
    <xf numFmtId="4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3" xfId="2" applyFont="1" applyBorder="1" applyAlignment="1">
      <alignment horizontal="left" vertical="center"/>
    </xf>
    <xf numFmtId="0" fontId="14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4" fontId="17" fillId="4" borderId="2" xfId="2" applyNumberFormat="1" applyFont="1" applyFill="1" applyBorder="1" applyAlignment="1">
      <alignment horizontal="center" vertical="center"/>
    </xf>
    <xf numFmtId="0" fontId="14" fillId="0" borderId="2" xfId="2" applyFont="1" applyBorder="1" applyAlignment="1">
      <alignment horizontal="left" vertical="center"/>
    </xf>
    <xf numFmtId="4" fontId="17" fillId="4" borderId="7" xfId="2" applyNumberFormat="1" applyFont="1" applyFill="1" applyBorder="1" applyAlignment="1">
      <alignment horizontal="center" vertical="center"/>
    </xf>
    <xf numFmtId="0" fontId="13" fillId="0" borderId="4" xfId="2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19" fillId="0" borderId="0" xfId="2" applyFont="1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20" fillId="0" borderId="0" xfId="2" applyFont="1"/>
    <xf numFmtId="0" fontId="18" fillId="9" borderId="0" xfId="0" applyFont="1" applyFill="1" applyAlignment="1">
      <alignment vertical="center"/>
    </xf>
    <xf numFmtId="0" fontId="9" fillId="9" borderId="0" xfId="2" applyFont="1" applyFill="1"/>
    <xf numFmtId="0" fontId="9" fillId="9" borderId="0" xfId="2" applyFont="1" applyFill="1" applyAlignment="1">
      <alignment horizontal="center"/>
    </xf>
    <xf numFmtId="0" fontId="21" fillId="5" borderId="0" xfId="0" applyFont="1" applyFill="1" applyAlignment="1">
      <alignment vertical="center"/>
    </xf>
    <xf numFmtId="0" fontId="18" fillId="9" borderId="0" xfId="0" applyFont="1" applyFill="1" applyAlignment="1">
      <alignment horizontal="justify" vertical="center"/>
    </xf>
    <xf numFmtId="0" fontId="19" fillId="9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left" vertical="center"/>
    </xf>
    <xf numFmtId="0" fontId="9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23" fillId="9" borderId="0" xfId="0" applyFont="1" applyFill="1" applyAlignment="1">
      <alignment horizontal="left" vertical="center"/>
    </xf>
    <xf numFmtId="0" fontId="24" fillId="9" borderId="0" xfId="0" applyFont="1" applyFill="1" applyAlignment="1">
      <alignment horizontal="left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wrapText="1"/>
    </xf>
    <xf numFmtId="0" fontId="13" fillId="0" borderId="1" xfId="2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5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5" fillId="0" borderId="4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</cellXfs>
  <cellStyles count="5">
    <cellStyle name="Normalny" xfId="0" builtinId="0"/>
    <cellStyle name="Normalny 2" xfId="2" xr:uid="{00000000-0005-0000-0000-000001000000}"/>
    <cellStyle name="Normalny 2 2" xfId="3" xr:uid="{00000000-0005-0000-0000-000002000000}"/>
    <cellStyle name="Normalny 3" xfId="4" xr:uid="{00000000-0005-0000-0000-000003000000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42"/>
  <sheetViews>
    <sheetView tabSelected="1" topLeftCell="A23" zoomScaleNormal="100" zoomScaleSheetLayoutView="100" workbookViewId="0">
      <selection activeCell="F14" sqref="F14"/>
    </sheetView>
  </sheetViews>
  <sheetFormatPr defaultColWidth="9.109375" defaultRowHeight="14.4"/>
  <cols>
    <col min="1" max="1" width="6.33203125" style="10" customWidth="1"/>
    <col min="2" max="2" width="59" style="10" customWidth="1"/>
    <col min="3" max="3" width="12.5546875" style="10" customWidth="1"/>
    <col min="4" max="4" width="6.44140625" style="10" customWidth="1"/>
    <col min="5" max="5" width="10.33203125" style="10" customWidth="1"/>
    <col min="6" max="6" width="13.33203125" style="10" customWidth="1"/>
    <col min="7" max="7" width="10.88671875" style="86" customWidth="1"/>
    <col min="8" max="8" width="14.109375" style="10" customWidth="1"/>
    <col min="9" max="9" width="6.5546875" style="86" customWidth="1"/>
    <col min="10" max="10" width="17.44140625" style="86" customWidth="1"/>
    <col min="11" max="11" width="23.44140625" style="10" customWidth="1"/>
    <col min="12" max="12" width="18.88671875" style="10" customWidth="1"/>
    <col min="13" max="14" width="12" style="10" customWidth="1"/>
    <col min="15" max="16" width="13.6640625" style="10" customWidth="1"/>
    <col min="17" max="16384" width="9.109375" style="10"/>
  </cols>
  <sheetData>
    <row r="1" spans="1:10" s="1" customFormat="1">
      <c r="A1" s="3"/>
      <c r="B1" s="3" t="s">
        <v>183</v>
      </c>
      <c r="C1" s="3"/>
      <c r="D1" s="3"/>
      <c r="E1" s="3"/>
      <c r="F1" s="4"/>
      <c r="G1" s="4"/>
      <c r="H1" s="3"/>
      <c r="I1" s="3"/>
    </row>
    <row r="2" spans="1:10" s="1" customFormat="1">
      <c r="A2" s="231" t="s">
        <v>181</v>
      </c>
      <c r="B2" s="231"/>
      <c r="C2" s="231"/>
      <c r="D2" s="231"/>
      <c r="E2" s="231"/>
      <c r="F2" s="231"/>
      <c r="G2" s="231"/>
      <c r="H2" s="231"/>
      <c r="I2" s="231"/>
      <c r="J2" s="2"/>
    </row>
    <row r="3" spans="1:10" s="1" customFormat="1">
      <c r="A3" s="3"/>
      <c r="B3" s="3"/>
      <c r="C3" s="3"/>
      <c r="D3" s="3"/>
      <c r="E3" s="3"/>
      <c r="F3" s="4"/>
      <c r="G3" s="4"/>
      <c r="H3" s="3"/>
      <c r="I3" s="3"/>
    </row>
    <row r="4" spans="1:10" s="1" customFormat="1">
      <c r="A4" s="5" t="s">
        <v>0</v>
      </c>
      <c r="B4" s="3"/>
      <c r="C4" s="3"/>
      <c r="D4" s="3"/>
      <c r="E4" s="3"/>
      <c r="F4" s="4"/>
      <c r="G4" s="6"/>
      <c r="H4" s="3"/>
      <c r="I4" s="3"/>
    </row>
    <row r="5" spans="1:10" s="1" customFormat="1">
      <c r="A5" s="7" t="s">
        <v>1</v>
      </c>
      <c r="B5" s="3"/>
      <c r="C5" s="3"/>
      <c r="D5" s="3"/>
      <c r="E5" s="3"/>
      <c r="F5" s="3"/>
      <c r="G5" s="3"/>
      <c r="H5" s="3"/>
      <c r="I5" s="3"/>
    </row>
    <row r="6" spans="1:10" s="1" customFormat="1">
      <c r="A6" s="5"/>
      <c r="B6" s="6"/>
      <c r="C6" s="6"/>
      <c r="D6" s="6"/>
      <c r="E6" s="6"/>
      <c r="F6" s="6"/>
      <c r="G6" s="6"/>
      <c r="H6" s="3"/>
      <c r="I6" s="3"/>
    </row>
    <row r="7" spans="1:10" s="1" customFormat="1">
      <c r="A7" s="7"/>
      <c r="B7" s="3"/>
      <c r="C7" s="3"/>
      <c r="D7" s="3"/>
      <c r="E7" s="3"/>
      <c r="F7" s="4"/>
      <c r="G7" s="6"/>
      <c r="H7" s="3"/>
      <c r="I7" s="3"/>
    </row>
    <row r="8" spans="1:10" s="1" customFormat="1">
      <c r="A8" s="5" t="s">
        <v>2</v>
      </c>
      <c r="B8" s="3"/>
      <c r="C8" s="3"/>
      <c r="D8" s="3"/>
      <c r="E8" s="3"/>
      <c r="F8" s="4"/>
      <c r="G8" s="4"/>
      <c r="H8" s="3"/>
      <c r="I8" s="3"/>
    </row>
    <row r="9" spans="1:10" s="1" customFormat="1">
      <c r="A9" s="5"/>
      <c r="B9" s="3"/>
      <c r="C9" s="3"/>
      <c r="D9" s="3"/>
      <c r="E9" s="3"/>
      <c r="F9" s="4"/>
      <c r="G9" s="4"/>
      <c r="H9" s="3"/>
      <c r="I9" s="3"/>
    </row>
    <row r="10" spans="1:10">
      <c r="A10" s="232" t="s">
        <v>3</v>
      </c>
      <c r="B10" s="232"/>
      <c r="C10" s="8"/>
      <c r="D10" s="8"/>
      <c r="E10" s="8"/>
      <c r="F10" s="8"/>
      <c r="G10" s="9"/>
      <c r="H10" s="8"/>
      <c r="I10" s="9"/>
      <c r="J10" s="9"/>
    </row>
    <row r="11" spans="1:10" ht="82.8">
      <c r="A11" s="11" t="s">
        <v>4</v>
      </c>
      <c r="B11" s="12" t="s">
        <v>5</v>
      </c>
      <c r="C11" s="13" t="s">
        <v>6</v>
      </c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11</v>
      </c>
      <c r="I11" s="13" t="s">
        <v>12</v>
      </c>
      <c r="J11" s="13" t="s">
        <v>13</v>
      </c>
    </row>
    <row r="12" spans="1:10" s="18" customFormat="1" ht="20.100000000000001" customHeight="1">
      <c r="A12" s="233">
        <v>1</v>
      </c>
      <c r="B12" s="14" t="s">
        <v>14</v>
      </c>
      <c r="C12" s="15"/>
      <c r="D12" s="15"/>
      <c r="E12" s="15"/>
      <c r="F12" s="15"/>
      <c r="G12" s="16"/>
      <c r="H12" s="15"/>
      <c r="I12" s="16"/>
      <c r="J12" s="17"/>
    </row>
    <row r="13" spans="1:10" s="25" customFormat="1" ht="20.100000000000001" customHeight="1">
      <c r="A13" s="234"/>
      <c r="B13" s="19" t="s">
        <v>15</v>
      </c>
      <c r="C13" s="20">
        <v>4214.0600000000004</v>
      </c>
      <c r="D13" s="21" t="s">
        <v>16</v>
      </c>
      <c r="E13" s="22"/>
      <c r="F13" s="21">
        <f>ROUND((C13*E13),2)</f>
        <v>0</v>
      </c>
      <c r="G13" s="23">
        <v>22</v>
      </c>
      <c r="H13" s="21">
        <f>ROUND((F13*G13),2)</f>
        <v>0</v>
      </c>
      <c r="I13" s="24"/>
      <c r="J13" s="21">
        <f>ROUND(((H13*I13)+H13),2)</f>
        <v>0</v>
      </c>
    </row>
    <row r="14" spans="1:10" s="25" customFormat="1" ht="20.100000000000001" customHeight="1">
      <c r="A14" s="234"/>
      <c r="B14" s="26" t="s">
        <v>17</v>
      </c>
      <c r="C14" s="27">
        <v>3845.56</v>
      </c>
      <c r="D14" s="28" t="s">
        <v>16</v>
      </c>
      <c r="E14" s="22"/>
      <c r="F14" s="21">
        <f>ROUND((C14*E14),2)</f>
        <v>0</v>
      </c>
      <c r="G14" s="29">
        <v>22</v>
      </c>
      <c r="H14" s="21">
        <f>ROUND((F14*G14),2)</f>
        <v>0</v>
      </c>
      <c r="I14" s="24"/>
      <c r="J14" s="28">
        <f t="shared" ref="J14:J50" si="0">ROUND(((H14*I14)+H14),2)</f>
        <v>0</v>
      </c>
    </row>
    <row r="15" spans="1:10" s="25" customFormat="1" ht="20.100000000000001" customHeight="1">
      <c r="A15" s="234"/>
      <c r="B15" s="26" t="s">
        <v>18</v>
      </c>
      <c r="C15" s="27">
        <v>1127.25</v>
      </c>
      <c r="D15" s="28" t="s">
        <v>16</v>
      </c>
      <c r="E15" s="22"/>
      <c r="F15" s="21">
        <f>ROUND((C15*E15),2)</f>
        <v>0</v>
      </c>
      <c r="G15" s="29">
        <v>22</v>
      </c>
      <c r="H15" s="21">
        <f>ROUND((F15*G15),2)</f>
        <v>0</v>
      </c>
      <c r="I15" s="24"/>
      <c r="J15" s="28">
        <f t="shared" si="0"/>
        <v>0</v>
      </c>
    </row>
    <row r="16" spans="1:10" s="25" customFormat="1" ht="20.100000000000001" customHeight="1">
      <c r="A16" s="234"/>
      <c r="B16" s="30" t="s">
        <v>19</v>
      </c>
      <c r="C16" s="31">
        <v>274</v>
      </c>
      <c r="D16" s="32" t="s">
        <v>16</v>
      </c>
      <c r="E16" s="33"/>
      <c r="F16" s="34">
        <f>ROUND((C16*E16),2)</f>
        <v>0</v>
      </c>
      <c r="G16" s="35">
        <v>22</v>
      </c>
      <c r="H16" s="34">
        <f>ROUND((F16*G16),2)</f>
        <v>0</v>
      </c>
      <c r="I16" s="36"/>
      <c r="J16" s="32">
        <f t="shared" si="0"/>
        <v>0</v>
      </c>
    </row>
    <row r="17" spans="1:11" s="25" customFormat="1" ht="20.100000000000001" customHeight="1">
      <c r="A17" s="228">
        <v>2</v>
      </c>
      <c r="B17" s="37" t="s">
        <v>20</v>
      </c>
      <c r="C17" s="38"/>
      <c r="D17" s="39"/>
      <c r="E17" s="39"/>
      <c r="F17" s="39"/>
      <c r="G17" s="40"/>
      <c r="H17" s="39"/>
      <c r="I17" s="41"/>
      <c r="J17" s="42"/>
    </row>
    <row r="18" spans="1:11" s="25" customFormat="1" ht="27.6">
      <c r="A18" s="229"/>
      <c r="B18" s="43" t="s">
        <v>21</v>
      </c>
      <c r="C18" s="20">
        <v>916.24</v>
      </c>
      <c r="D18" s="21" t="s">
        <v>16</v>
      </c>
      <c r="E18" s="22"/>
      <c r="F18" s="21">
        <f>ROUND((C18*E18),2)</f>
        <v>0</v>
      </c>
      <c r="G18" s="23">
        <v>24</v>
      </c>
      <c r="H18" s="21">
        <f>ROUND((F18*G18),2)</f>
        <v>0</v>
      </c>
      <c r="I18" s="24"/>
      <c r="J18" s="21">
        <f t="shared" si="0"/>
        <v>0</v>
      </c>
    </row>
    <row r="19" spans="1:11" s="25" customFormat="1" ht="27.6">
      <c r="A19" s="229"/>
      <c r="B19" s="44" t="s">
        <v>22</v>
      </c>
      <c r="C19" s="20">
        <v>45</v>
      </c>
      <c r="D19" s="21" t="s">
        <v>16</v>
      </c>
      <c r="E19" s="22"/>
      <c r="F19" s="21">
        <f>ROUND((C19*E19),2)</f>
        <v>0</v>
      </c>
      <c r="G19" s="23">
        <v>24</v>
      </c>
      <c r="H19" s="21">
        <f>ROUND((F19*G19),2)</f>
        <v>0</v>
      </c>
      <c r="I19" s="24"/>
      <c r="J19" s="21">
        <f t="shared" si="0"/>
        <v>0</v>
      </c>
    </row>
    <row r="20" spans="1:11" s="25" customFormat="1" ht="27.6">
      <c r="A20" s="229"/>
      <c r="B20" s="45" t="s">
        <v>23</v>
      </c>
      <c r="C20" s="31">
        <v>8071.98</v>
      </c>
      <c r="D20" s="32" t="s">
        <v>16</v>
      </c>
      <c r="E20" s="33"/>
      <c r="F20" s="34">
        <f>ROUND((C20*E20),2)</f>
        <v>0</v>
      </c>
      <c r="G20" s="35">
        <v>24</v>
      </c>
      <c r="H20" s="34">
        <f>ROUND((F20*G20),2)</f>
        <v>0</v>
      </c>
      <c r="I20" s="36"/>
      <c r="J20" s="32">
        <f t="shared" si="0"/>
        <v>0</v>
      </c>
    </row>
    <row r="21" spans="1:11" s="18" customFormat="1" ht="20.100000000000001" customHeight="1">
      <c r="A21" s="228">
        <v>3</v>
      </c>
      <c r="B21" s="37" t="s">
        <v>24</v>
      </c>
      <c r="C21" s="38"/>
      <c r="D21" s="39"/>
      <c r="E21" s="39"/>
      <c r="F21" s="39"/>
      <c r="G21" s="46"/>
      <c r="H21" s="39"/>
      <c r="I21" s="41"/>
      <c r="J21" s="42"/>
    </row>
    <row r="22" spans="1:11" ht="28.2">
      <c r="A22" s="229"/>
      <c r="B22" s="47" t="s">
        <v>25</v>
      </c>
      <c r="C22" s="20">
        <v>5818.09</v>
      </c>
      <c r="D22" s="21" t="s">
        <v>16</v>
      </c>
      <c r="E22" s="22"/>
      <c r="F22" s="21">
        <f>ROUND((C22*E22),2)</f>
        <v>0</v>
      </c>
      <c r="G22" s="23">
        <v>24</v>
      </c>
      <c r="H22" s="21">
        <f>ROUND((F22*G22),2)</f>
        <v>0</v>
      </c>
      <c r="I22" s="24"/>
      <c r="J22" s="21">
        <f t="shared" si="0"/>
        <v>0</v>
      </c>
    </row>
    <row r="23" spans="1:11" ht="27.6">
      <c r="A23" s="229"/>
      <c r="B23" s="48" t="s">
        <v>26</v>
      </c>
      <c r="C23" s="27">
        <v>53.99</v>
      </c>
      <c r="D23" s="28" t="s">
        <v>16</v>
      </c>
      <c r="E23" s="49"/>
      <c r="F23" s="21">
        <f>ROUND((C23*E23),2)</f>
        <v>0</v>
      </c>
      <c r="G23" s="29">
        <v>24</v>
      </c>
      <c r="H23" s="28">
        <f>ROUND((F23*G23),2)</f>
        <v>0</v>
      </c>
      <c r="I23" s="50"/>
      <c r="J23" s="28">
        <f t="shared" si="0"/>
        <v>0</v>
      </c>
    </row>
    <row r="24" spans="1:11" ht="28.2">
      <c r="A24" s="229"/>
      <c r="B24" s="51" t="s">
        <v>27</v>
      </c>
      <c r="C24" s="27">
        <v>37.24</v>
      </c>
      <c r="D24" s="28" t="s">
        <v>16</v>
      </c>
      <c r="E24" s="49"/>
      <c r="F24" s="21">
        <f>ROUND((C24*E24),2)</f>
        <v>0</v>
      </c>
      <c r="G24" s="29">
        <v>24</v>
      </c>
      <c r="H24" s="28">
        <f>ROUND((F24*G24),2)</f>
        <v>0</v>
      </c>
      <c r="I24" s="50"/>
      <c r="J24" s="28">
        <f t="shared" si="0"/>
        <v>0</v>
      </c>
    </row>
    <row r="25" spans="1:11">
      <c r="A25" s="229"/>
      <c r="B25" s="52" t="s">
        <v>28</v>
      </c>
      <c r="C25" s="31">
        <v>3574.24</v>
      </c>
      <c r="D25" s="32" t="s">
        <v>16</v>
      </c>
      <c r="E25" s="33"/>
      <c r="F25" s="34">
        <f>ROUND((C25*E25),2)</f>
        <v>0</v>
      </c>
      <c r="G25" s="35">
        <v>24</v>
      </c>
      <c r="H25" s="34">
        <f>ROUND((F25*G25),2)</f>
        <v>0</v>
      </c>
      <c r="I25" s="53"/>
      <c r="J25" s="32">
        <f t="shared" si="0"/>
        <v>0</v>
      </c>
      <c r="K25" s="25"/>
    </row>
    <row r="26" spans="1:11" s="18" customFormat="1" ht="20.100000000000001" customHeight="1">
      <c r="A26" s="228">
        <v>4</v>
      </c>
      <c r="B26" s="54" t="s">
        <v>29</v>
      </c>
      <c r="C26" s="38"/>
      <c r="D26" s="39"/>
      <c r="E26" s="39"/>
      <c r="F26" s="39"/>
      <c r="G26" s="40"/>
      <c r="H26" s="39"/>
      <c r="I26" s="41"/>
      <c r="J26" s="42"/>
    </row>
    <row r="27" spans="1:11" s="25" customFormat="1" ht="30.75" customHeight="1">
      <c r="A27" s="229"/>
      <c r="B27" s="19" t="s">
        <v>30</v>
      </c>
      <c r="C27" s="20">
        <v>1565.74</v>
      </c>
      <c r="D27" s="21" t="s">
        <v>16</v>
      </c>
      <c r="E27" s="22"/>
      <c r="F27" s="21">
        <f t="shared" ref="F27:F32" si="1">ROUND((C27*E27),2)</f>
        <v>0</v>
      </c>
      <c r="G27" s="23">
        <v>24</v>
      </c>
      <c r="H27" s="21">
        <f t="shared" ref="H27:H32" si="2">ROUND((F27*G27),2)</f>
        <v>0</v>
      </c>
      <c r="I27" s="24"/>
      <c r="J27" s="21">
        <f t="shared" si="0"/>
        <v>0</v>
      </c>
    </row>
    <row r="28" spans="1:11" s="25" customFormat="1" ht="20.100000000000001" customHeight="1">
      <c r="A28" s="229"/>
      <c r="B28" s="48" t="s">
        <v>31</v>
      </c>
      <c r="C28" s="27">
        <v>128.6</v>
      </c>
      <c r="D28" s="28" t="s">
        <v>16</v>
      </c>
      <c r="E28" s="22"/>
      <c r="F28" s="21">
        <f t="shared" si="1"/>
        <v>0</v>
      </c>
      <c r="G28" s="29">
        <v>24</v>
      </c>
      <c r="H28" s="21">
        <f t="shared" si="2"/>
        <v>0</v>
      </c>
      <c r="I28" s="24"/>
      <c r="J28" s="28">
        <f t="shared" si="0"/>
        <v>0</v>
      </c>
    </row>
    <row r="29" spans="1:11" s="25" customFormat="1" ht="20.100000000000001" customHeight="1">
      <c r="A29" s="229"/>
      <c r="B29" s="48" t="s">
        <v>32</v>
      </c>
      <c r="C29" s="27">
        <v>123.7</v>
      </c>
      <c r="D29" s="28" t="s">
        <v>16</v>
      </c>
      <c r="E29" s="22"/>
      <c r="F29" s="21">
        <f t="shared" si="1"/>
        <v>0</v>
      </c>
      <c r="G29" s="29">
        <v>24</v>
      </c>
      <c r="H29" s="21">
        <f t="shared" si="2"/>
        <v>0</v>
      </c>
      <c r="I29" s="24"/>
      <c r="J29" s="28">
        <f t="shared" si="0"/>
        <v>0</v>
      </c>
    </row>
    <row r="30" spans="1:11" s="25" customFormat="1" ht="20.100000000000001" customHeight="1">
      <c r="A30" s="229"/>
      <c r="B30" s="48" t="s">
        <v>33</v>
      </c>
      <c r="C30" s="27">
        <v>4.33</v>
      </c>
      <c r="D30" s="28" t="s">
        <v>16</v>
      </c>
      <c r="E30" s="22"/>
      <c r="F30" s="21">
        <f t="shared" si="1"/>
        <v>0</v>
      </c>
      <c r="G30" s="29">
        <v>24</v>
      </c>
      <c r="H30" s="21">
        <f t="shared" si="2"/>
        <v>0</v>
      </c>
      <c r="I30" s="24"/>
      <c r="J30" s="28">
        <f t="shared" si="0"/>
        <v>0</v>
      </c>
    </row>
    <row r="31" spans="1:11" s="25" customFormat="1" ht="20.100000000000001" customHeight="1">
      <c r="A31" s="229"/>
      <c r="B31" s="48" t="s">
        <v>34</v>
      </c>
      <c r="C31" s="27">
        <v>7.33</v>
      </c>
      <c r="D31" s="28" t="s">
        <v>16</v>
      </c>
      <c r="E31" s="22"/>
      <c r="F31" s="21">
        <f t="shared" si="1"/>
        <v>0</v>
      </c>
      <c r="G31" s="29">
        <v>24</v>
      </c>
      <c r="H31" s="21">
        <f t="shared" si="2"/>
        <v>0</v>
      </c>
      <c r="I31" s="24"/>
      <c r="J31" s="28">
        <f t="shared" si="0"/>
        <v>0</v>
      </c>
    </row>
    <row r="32" spans="1:11" s="25" customFormat="1" ht="20.100000000000001" customHeight="1">
      <c r="A32" s="229"/>
      <c r="B32" s="48" t="s">
        <v>35</v>
      </c>
      <c r="C32" s="27">
        <v>556.57000000000005</v>
      </c>
      <c r="D32" s="28" t="s">
        <v>16</v>
      </c>
      <c r="E32" s="22"/>
      <c r="F32" s="21">
        <f t="shared" si="1"/>
        <v>0</v>
      </c>
      <c r="G32" s="29">
        <v>24</v>
      </c>
      <c r="H32" s="21">
        <f t="shared" si="2"/>
        <v>0</v>
      </c>
      <c r="I32" s="24"/>
      <c r="J32" s="28">
        <f t="shared" si="0"/>
        <v>0</v>
      </c>
    </row>
    <row r="33" spans="1:10" s="25" customFormat="1" ht="20.100000000000001" customHeight="1">
      <c r="A33" s="235" t="s">
        <v>36</v>
      </c>
      <c r="B33" s="236"/>
      <c r="C33" s="236"/>
      <c r="D33" s="236"/>
      <c r="E33" s="236"/>
      <c r="F33" s="236"/>
      <c r="G33" s="237"/>
      <c r="H33" s="55">
        <f>SUM(H13:H32)</f>
        <v>0</v>
      </c>
      <c r="I33" s="56"/>
      <c r="J33" s="55">
        <f>SUM(J13:J32)</f>
        <v>0</v>
      </c>
    </row>
    <row r="34" spans="1:10" s="25" customFormat="1" ht="20.100000000000001" customHeight="1">
      <c r="A34" s="57"/>
      <c r="B34" s="57"/>
      <c r="C34" s="57"/>
      <c r="D34" s="57"/>
      <c r="E34" s="57"/>
      <c r="F34" s="57"/>
      <c r="G34" s="57"/>
      <c r="H34" s="58"/>
      <c r="I34" s="59"/>
      <c r="J34" s="58"/>
    </row>
    <row r="35" spans="1:10" s="25" customFormat="1" ht="20.100000000000001" customHeight="1">
      <c r="A35" s="238" t="s">
        <v>37</v>
      </c>
      <c r="B35" s="238"/>
      <c r="C35" s="60"/>
      <c r="D35" s="58"/>
      <c r="E35" s="58"/>
      <c r="F35" s="58"/>
      <c r="G35" s="61"/>
      <c r="H35" s="58"/>
      <c r="I35" s="59"/>
      <c r="J35" s="58"/>
    </row>
    <row r="36" spans="1:10" s="25" customFormat="1" ht="117" customHeight="1">
      <c r="A36" s="62" t="s">
        <v>4</v>
      </c>
      <c r="B36" s="63" t="s">
        <v>5</v>
      </c>
      <c r="C36" s="64" t="s">
        <v>6</v>
      </c>
      <c r="D36" s="64" t="s">
        <v>7</v>
      </c>
      <c r="E36" s="64" t="s">
        <v>38</v>
      </c>
      <c r="F36" s="64" t="s">
        <v>39</v>
      </c>
      <c r="G36" s="64" t="s">
        <v>10</v>
      </c>
      <c r="H36" s="64" t="s">
        <v>11</v>
      </c>
      <c r="I36" s="64" t="s">
        <v>12</v>
      </c>
      <c r="J36" s="64" t="s">
        <v>13</v>
      </c>
    </row>
    <row r="37" spans="1:10" s="25" customFormat="1" ht="21" customHeight="1">
      <c r="A37" s="239">
        <v>1</v>
      </c>
      <c r="B37" s="14" t="s">
        <v>40</v>
      </c>
      <c r="C37" s="65"/>
      <c r="D37" s="65"/>
      <c r="E37" s="65"/>
      <c r="F37" s="65"/>
      <c r="G37" s="65"/>
      <c r="H37" s="65"/>
      <c r="I37" s="65"/>
      <c r="J37" s="66"/>
    </row>
    <row r="38" spans="1:10" s="25" customFormat="1" ht="27" customHeight="1">
      <c r="A38" s="240"/>
      <c r="B38" s="44" t="s">
        <v>41</v>
      </c>
      <c r="C38" s="20">
        <v>2210.5500000000002</v>
      </c>
      <c r="D38" s="21" t="s">
        <v>16</v>
      </c>
      <c r="E38" s="22"/>
      <c r="F38" s="21">
        <f>ROUND((C38*E38),2)</f>
        <v>0</v>
      </c>
      <c r="G38" s="23">
        <v>2</v>
      </c>
      <c r="H38" s="21">
        <f>ROUND((F38*G38),2)</f>
        <v>0</v>
      </c>
      <c r="I38" s="24"/>
      <c r="J38" s="21">
        <f t="shared" ref="J38:J39" si="3">ROUND(((H38*I38)+H38),2)</f>
        <v>0</v>
      </c>
    </row>
    <row r="39" spans="1:10" s="25" customFormat="1" ht="27.75" customHeight="1">
      <c r="A39" s="240"/>
      <c r="B39" s="67" t="s">
        <v>42</v>
      </c>
      <c r="C39" s="31">
        <v>715.95</v>
      </c>
      <c r="D39" s="32" t="s">
        <v>16</v>
      </c>
      <c r="E39" s="33"/>
      <c r="F39" s="34">
        <f>ROUND((C39*E39),2)</f>
        <v>0</v>
      </c>
      <c r="G39" s="35">
        <v>60</v>
      </c>
      <c r="H39" s="34">
        <f>ROUND((F39*G39),2)</f>
        <v>0</v>
      </c>
      <c r="I39" s="36"/>
      <c r="J39" s="32">
        <f t="shared" si="3"/>
        <v>0</v>
      </c>
    </row>
    <row r="40" spans="1:10" s="25" customFormat="1" ht="20.100000000000001" customHeight="1">
      <c r="A40" s="228">
        <v>2</v>
      </c>
      <c r="B40" s="14" t="s">
        <v>43</v>
      </c>
      <c r="C40" s="38"/>
      <c r="D40" s="39"/>
      <c r="E40" s="39"/>
      <c r="F40" s="39"/>
      <c r="G40" s="40"/>
      <c r="H40" s="39"/>
      <c r="I40" s="41"/>
      <c r="J40" s="42"/>
    </row>
    <row r="41" spans="1:10" ht="20.100000000000001" customHeight="1">
      <c r="A41" s="229"/>
      <c r="B41" s="47" t="s">
        <v>44</v>
      </c>
      <c r="C41" s="20">
        <v>6620</v>
      </c>
      <c r="D41" s="21" t="s">
        <v>16</v>
      </c>
      <c r="E41" s="22"/>
      <c r="F41" s="21">
        <f>ROUND((C41*E41),2)</f>
        <v>0</v>
      </c>
      <c r="G41" s="23">
        <v>4</v>
      </c>
      <c r="H41" s="21">
        <f>ROUND((F41*G41),2)</f>
        <v>0</v>
      </c>
      <c r="I41" s="24"/>
      <c r="J41" s="21">
        <f t="shared" si="0"/>
        <v>0</v>
      </c>
    </row>
    <row r="42" spans="1:10" ht="20.100000000000001" customHeight="1">
      <c r="A42" s="229"/>
      <c r="B42" s="68" t="s">
        <v>45</v>
      </c>
      <c r="C42" s="69">
        <v>387</v>
      </c>
      <c r="D42" s="34" t="s">
        <v>16</v>
      </c>
      <c r="E42" s="33"/>
      <c r="F42" s="34">
        <f>ROUND((C42*E42),2)</f>
        <v>0</v>
      </c>
      <c r="G42" s="70">
        <v>6</v>
      </c>
      <c r="H42" s="34">
        <f>ROUND((F42*G42),2)</f>
        <v>0</v>
      </c>
      <c r="I42" s="36"/>
      <c r="J42" s="34">
        <f t="shared" si="0"/>
        <v>0</v>
      </c>
    </row>
    <row r="43" spans="1:10" ht="20.100000000000001" customHeight="1">
      <c r="A43" s="241">
        <v>3</v>
      </c>
      <c r="B43" s="71" t="s">
        <v>46</v>
      </c>
      <c r="C43" s="38"/>
      <c r="D43" s="39"/>
      <c r="E43" s="72"/>
      <c r="F43" s="39"/>
      <c r="G43" s="40"/>
      <c r="H43" s="39"/>
      <c r="I43" s="41"/>
      <c r="J43" s="42"/>
    </row>
    <row r="44" spans="1:10" ht="20.100000000000001" customHeight="1">
      <c r="A44" s="242"/>
      <c r="B44" s="47" t="s">
        <v>47</v>
      </c>
      <c r="C44" s="20">
        <v>358.24</v>
      </c>
      <c r="D44" s="21" t="s">
        <v>16</v>
      </c>
      <c r="E44" s="22"/>
      <c r="F44" s="21">
        <f t="shared" ref="F44:F50" si="4">ROUND((C44*E44),2)</f>
        <v>0</v>
      </c>
      <c r="G44" s="23">
        <v>2</v>
      </c>
      <c r="H44" s="21">
        <f t="shared" ref="H44:H50" si="5">ROUND((F44*G44),2)</f>
        <v>0</v>
      </c>
      <c r="I44" s="24"/>
      <c r="J44" s="21">
        <f t="shared" si="0"/>
        <v>0</v>
      </c>
    </row>
    <row r="45" spans="1:10" ht="20.100000000000001" customHeight="1">
      <c r="A45" s="243"/>
      <c r="B45" s="51" t="s">
        <v>48</v>
      </c>
      <c r="C45" s="27">
        <v>20</v>
      </c>
      <c r="D45" s="28" t="s">
        <v>16</v>
      </c>
      <c r="E45" s="22"/>
      <c r="F45" s="21">
        <f t="shared" si="4"/>
        <v>0</v>
      </c>
      <c r="G45" s="29">
        <v>24</v>
      </c>
      <c r="H45" s="21">
        <f t="shared" si="5"/>
        <v>0</v>
      </c>
      <c r="I45" s="24"/>
      <c r="J45" s="28">
        <f t="shared" si="0"/>
        <v>0</v>
      </c>
    </row>
    <row r="46" spans="1:10" ht="28.2">
      <c r="A46" s="11">
        <v>4</v>
      </c>
      <c r="B46" s="73" t="s">
        <v>49</v>
      </c>
      <c r="C46" s="27">
        <v>274</v>
      </c>
      <c r="D46" s="28" t="s">
        <v>16</v>
      </c>
      <c r="E46" s="22"/>
      <c r="F46" s="21">
        <f t="shared" si="4"/>
        <v>0</v>
      </c>
      <c r="G46" s="29">
        <v>24</v>
      </c>
      <c r="H46" s="21">
        <f t="shared" si="5"/>
        <v>0</v>
      </c>
      <c r="I46" s="24"/>
      <c r="J46" s="28">
        <f t="shared" si="0"/>
        <v>0</v>
      </c>
    </row>
    <row r="47" spans="1:10" s="25" customFormat="1" ht="16.5" customHeight="1">
      <c r="A47" s="234">
        <v>3</v>
      </c>
      <c r="B47" s="74" t="s">
        <v>50</v>
      </c>
      <c r="C47" s="27">
        <v>2672.4</v>
      </c>
      <c r="D47" s="28" t="s">
        <v>16</v>
      </c>
      <c r="E47" s="22"/>
      <c r="F47" s="21">
        <f t="shared" si="4"/>
        <v>0</v>
      </c>
      <c r="G47" s="29">
        <v>24</v>
      </c>
      <c r="H47" s="21">
        <f t="shared" si="5"/>
        <v>0</v>
      </c>
      <c r="I47" s="24"/>
      <c r="J47" s="28">
        <f t="shared" si="0"/>
        <v>0</v>
      </c>
    </row>
    <row r="48" spans="1:10" s="25" customFormat="1" ht="30.75" customHeight="1">
      <c r="A48" s="234"/>
      <c r="B48" s="73" t="s">
        <v>51</v>
      </c>
      <c r="C48" s="27">
        <v>20</v>
      </c>
      <c r="D48" s="28" t="s">
        <v>16</v>
      </c>
      <c r="E48" s="22"/>
      <c r="F48" s="21">
        <f t="shared" si="4"/>
        <v>0</v>
      </c>
      <c r="G48" s="29">
        <v>2</v>
      </c>
      <c r="H48" s="21">
        <f t="shared" si="5"/>
        <v>0</v>
      </c>
      <c r="I48" s="24"/>
      <c r="J48" s="28">
        <f t="shared" si="0"/>
        <v>0</v>
      </c>
    </row>
    <row r="49" spans="1:16" s="25" customFormat="1" ht="27.6">
      <c r="A49" s="11">
        <v>4</v>
      </c>
      <c r="B49" s="74" t="s">
        <v>52</v>
      </c>
      <c r="C49" s="27">
        <v>961.89</v>
      </c>
      <c r="D49" s="29" t="s">
        <v>16</v>
      </c>
      <c r="E49" s="75"/>
      <c r="F49" s="21">
        <f t="shared" si="4"/>
        <v>0</v>
      </c>
      <c r="G49" s="29">
        <v>2</v>
      </c>
      <c r="H49" s="21">
        <f t="shared" si="5"/>
        <v>0</v>
      </c>
      <c r="I49" s="24"/>
      <c r="J49" s="28">
        <f t="shared" si="0"/>
        <v>0</v>
      </c>
    </row>
    <row r="50" spans="1:16" s="25" customFormat="1" ht="20.100000000000001" customHeight="1">
      <c r="A50" s="11">
        <v>5</v>
      </c>
      <c r="B50" s="74" t="s">
        <v>53</v>
      </c>
      <c r="C50" s="27">
        <v>20</v>
      </c>
      <c r="D50" s="29" t="s">
        <v>54</v>
      </c>
      <c r="E50" s="75"/>
      <c r="F50" s="21">
        <f t="shared" si="4"/>
        <v>0</v>
      </c>
      <c r="G50" s="29">
        <v>2</v>
      </c>
      <c r="H50" s="21">
        <f t="shared" si="5"/>
        <v>0</v>
      </c>
      <c r="I50" s="24"/>
      <c r="J50" s="28">
        <f t="shared" si="0"/>
        <v>0</v>
      </c>
    </row>
    <row r="51" spans="1:16" s="78" customFormat="1" ht="24.75" customHeight="1">
      <c r="A51" s="244" t="s">
        <v>55</v>
      </c>
      <c r="B51" s="244"/>
      <c r="C51" s="244"/>
      <c r="D51" s="244"/>
      <c r="E51" s="244"/>
      <c r="F51" s="244"/>
      <c r="G51" s="244"/>
      <c r="H51" s="76">
        <f>SUM(H38:H50)</f>
        <v>0</v>
      </c>
      <c r="I51" s="77"/>
      <c r="J51" s="76">
        <f>SUM(J38:J50)</f>
        <v>0</v>
      </c>
    </row>
    <row r="52" spans="1:16" s="78" customFormat="1" ht="24.75" customHeight="1">
      <c r="A52" s="79"/>
      <c r="B52" s="245" t="s">
        <v>56</v>
      </c>
      <c r="C52" s="245"/>
      <c r="D52" s="245"/>
      <c r="E52" s="245"/>
      <c r="F52" s="245"/>
      <c r="G52" s="246"/>
      <c r="H52" s="76">
        <f>SUM(H51)+H33</f>
        <v>0</v>
      </c>
      <c r="I52" s="80"/>
      <c r="J52" s="76">
        <f>SUM(J51)+J33</f>
        <v>0</v>
      </c>
    </row>
    <row r="53" spans="1:16" s="78" customFormat="1" ht="20.100000000000001" customHeight="1">
      <c r="A53" s="81"/>
      <c r="B53" s="81"/>
      <c r="C53" s="81"/>
      <c r="D53" s="81"/>
      <c r="E53" s="81"/>
      <c r="F53" s="81"/>
      <c r="G53" s="81"/>
      <c r="H53" s="82"/>
      <c r="I53" s="83"/>
      <c r="J53" s="84"/>
    </row>
    <row r="54" spans="1:16">
      <c r="A54" s="85" t="s">
        <v>57</v>
      </c>
      <c r="B54" s="8"/>
    </row>
    <row r="55" spans="1:16">
      <c r="A55" s="85"/>
      <c r="B55" s="8"/>
    </row>
    <row r="56" spans="1:16" ht="20.25" customHeight="1">
      <c r="A56" s="85"/>
      <c r="B56" s="87" t="s">
        <v>3</v>
      </c>
    </row>
    <row r="57" spans="1:16" ht="80.25" customHeight="1">
      <c r="A57" s="11" t="s">
        <v>4</v>
      </c>
      <c r="B57" s="12" t="s">
        <v>5</v>
      </c>
      <c r="C57" s="88" t="s">
        <v>6</v>
      </c>
      <c r="D57" s="88" t="s">
        <v>7</v>
      </c>
      <c r="E57" s="64" t="s">
        <v>58</v>
      </c>
      <c r="F57" s="64" t="s">
        <v>9</v>
      </c>
      <c r="G57" s="88" t="s">
        <v>10</v>
      </c>
      <c r="H57" s="88" t="s">
        <v>11</v>
      </c>
      <c r="I57" s="88" t="s">
        <v>12</v>
      </c>
      <c r="J57" s="88" t="s">
        <v>13</v>
      </c>
    </row>
    <row r="58" spans="1:16" s="92" customFormat="1" ht="41.4">
      <c r="A58" s="29">
        <v>1</v>
      </c>
      <c r="B58" s="89" t="s">
        <v>59</v>
      </c>
      <c r="C58" s="28">
        <v>146864.29</v>
      </c>
      <c r="D58" s="28" t="s">
        <v>16</v>
      </c>
      <c r="E58" s="90"/>
      <c r="F58" s="28">
        <f>ROUND((C58*E58),2)</f>
        <v>0</v>
      </c>
      <c r="G58" s="91">
        <v>6</v>
      </c>
      <c r="H58" s="28">
        <f>ROUND((F58*G58),2)</f>
        <v>0</v>
      </c>
      <c r="I58" s="50"/>
      <c r="J58" s="28">
        <f t="shared" ref="J58:J79" si="6">ROUND(((H58*I58)+H58),2)</f>
        <v>0</v>
      </c>
    </row>
    <row r="59" spans="1:16" s="92" customFormat="1" ht="27.6">
      <c r="A59" s="29">
        <v>2</v>
      </c>
      <c r="B59" s="89" t="s">
        <v>60</v>
      </c>
      <c r="C59" s="29">
        <v>55</v>
      </c>
      <c r="D59" s="29" t="s">
        <v>54</v>
      </c>
      <c r="E59" s="93"/>
      <c r="F59" s="28">
        <f>ROUND((C59*E59),2)</f>
        <v>0</v>
      </c>
      <c r="G59" s="91">
        <v>24</v>
      </c>
      <c r="H59" s="28">
        <f>ROUND((F59*G59),2)</f>
        <v>0</v>
      </c>
      <c r="I59" s="50"/>
      <c r="J59" s="28">
        <f t="shared" si="6"/>
        <v>0</v>
      </c>
    </row>
    <row r="60" spans="1:16" s="92" customFormat="1" ht="27.6">
      <c r="A60" s="29">
        <v>3</v>
      </c>
      <c r="B60" s="94" t="s">
        <v>61</v>
      </c>
      <c r="C60" s="35">
        <v>18</v>
      </c>
      <c r="D60" s="35" t="s">
        <v>54</v>
      </c>
      <c r="E60" s="95"/>
      <c r="F60" s="32">
        <f>ROUND((C60*E60),2)</f>
        <v>0</v>
      </c>
      <c r="G60" s="96">
        <v>24</v>
      </c>
      <c r="H60" s="32">
        <f>ROUND((F60*G60),2)</f>
        <v>0</v>
      </c>
      <c r="I60" s="53"/>
      <c r="J60" s="32">
        <f t="shared" si="6"/>
        <v>0</v>
      </c>
    </row>
    <row r="61" spans="1:16" s="97" customFormat="1" ht="20.25" customHeight="1">
      <c r="A61" s="29">
        <v>4</v>
      </c>
      <c r="B61" s="52" t="s">
        <v>62</v>
      </c>
      <c r="C61" s="35">
        <v>4</v>
      </c>
      <c r="D61" s="35" t="s">
        <v>54</v>
      </c>
      <c r="E61" s="95"/>
      <c r="F61" s="32">
        <f>ROUND((C61*E61),2)</f>
        <v>0</v>
      </c>
      <c r="G61" s="35">
        <v>24</v>
      </c>
      <c r="H61" s="32">
        <f>ROUND((F61*G61),2)</f>
        <v>0</v>
      </c>
      <c r="I61" s="36"/>
      <c r="J61" s="32">
        <f>ROUND(((H61*I61)+H61),2)</f>
        <v>0</v>
      </c>
      <c r="L61" s="98"/>
      <c r="M61" s="98"/>
      <c r="N61" s="99"/>
      <c r="O61" s="98"/>
      <c r="P61" s="98"/>
    </row>
    <row r="62" spans="1:16" s="97" customFormat="1" ht="20.100000000000001" customHeight="1">
      <c r="A62" s="219">
        <v>5</v>
      </c>
      <c r="B62" s="100" t="s">
        <v>63</v>
      </c>
      <c r="C62" s="39"/>
      <c r="D62" s="39"/>
      <c r="E62" s="38"/>
      <c r="F62" s="39"/>
      <c r="G62" s="40"/>
      <c r="H62" s="39"/>
      <c r="I62" s="41"/>
      <c r="J62" s="42"/>
    </row>
    <row r="63" spans="1:16" s="97" customFormat="1" ht="20.100000000000001" customHeight="1">
      <c r="A63" s="220"/>
      <c r="B63" s="101" t="s">
        <v>64</v>
      </c>
      <c r="C63" s="21">
        <v>28540.09</v>
      </c>
      <c r="D63" s="21" t="s">
        <v>16</v>
      </c>
      <c r="E63" s="75"/>
      <c r="F63" s="21">
        <f>ROUND((C63*E63),2)</f>
        <v>0</v>
      </c>
      <c r="G63" s="23">
        <v>14</v>
      </c>
      <c r="H63" s="21">
        <f>ROUND((F63*G63),2)</f>
        <v>0</v>
      </c>
      <c r="I63" s="24"/>
      <c r="J63" s="21">
        <f t="shared" si="6"/>
        <v>0</v>
      </c>
      <c r="N63" s="99"/>
      <c r="O63" s="98"/>
      <c r="P63" s="98"/>
    </row>
    <row r="64" spans="1:16" s="97" customFormat="1" ht="20.100000000000001" customHeight="1">
      <c r="A64" s="220"/>
      <c r="B64" s="89" t="s">
        <v>65</v>
      </c>
      <c r="C64" s="28">
        <v>28540.09</v>
      </c>
      <c r="D64" s="28" t="s">
        <v>16</v>
      </c>
      <c r="E64" s="102"/>
      <c r="F64" s="28">
        <f>ROUND((C64*E64),2)</f>
        <v>0</v>
      </c>
      <c r="G64" s="29">
        <v>10</v>
      </c>
      <c r="H64" s="28">
        <f>ROUND((F64*G64),2)</f>
        <v>0</v>
      </c>
      <c r="I64" s="24"/>
      <c r="J64" s="28">
        <f t="shared" si="6"/>
        <v>0</v>
      </c>
      <c r="L64" s="98"/>
      <c r="M64" s="98"/>
      <c r="N64" s="99"/>
      <c r="O64" s="98"/>
      <c r="P64" s="98"/>
    </row>
    <row r="65" spans="1:16" s="97" customFormat="1" ht="20.100000000000001" customHeight="1">
      <c r="A65" s="221">
        <v>6</v>
      </c>
      <c r="B65" s="14" t="s">
        <v>66</v>
      </c>
      <c r="C65" s="40"/>
      <c r="D65" s="40"/>
      <c r="E65" s="40"/>
      <c r="F65" s="39"/>
      <c r="G65" s="40"/>
      <c r="H65" s="39"/>
      <c r="I65" s="41"/>
      <c r="J65" s="42"/>
      <c r="L65" s="98"/>
      <c r="M65" s="98"/>
      <c r="N65" s="99"/>
      <c r="O65" s="98"/>
      <c r="P65" s="98"/>
    </row>
    <row r="66" spans="1:16" s="97" customFormat="1" ht="20.100000000000001" customHeight="1">
      <c r="A66" s="222"/>
      <c r="B66" s="19" t="s">
        <v>64</v>
      </c>
      <c r="C66" s="21">
        <v>7796.99</v>
      </c>
      <c r="D66" s="23" t="s">
        <v>16</v>
      </c>
      <c r="E66" s="103"/>
      <c r="F66" s="21">
        <f>ROUND((C66*E66),2)</f>
        <v>0</v>
      </c>
      <c r="G66" s="23">
        <v>14</v>
      </c>
      <c r="H66" s="21">
        <f>ROUND((F66*G66),2)</f>
        <v>0</v>
      </c>
      <c r="I66" s="24"/>
      <c r="J66" s="21">
        <f t="shared" si="6"/>
        <v>0</v>
      </c>
      <c r="L66" s="98"/>
      <c r="M66" s="98"/>
      <c r="N66" s="99"/>
      <c r="O66" s="98"/>
      <c r="P66" s="98"/>
    </row>
    <row r="67" spans="1:16" s="97" customFormat="1" ht="20.100000000000001" customHeight="1">
      <c r="A67" s="223"/>
      <c r="B67" s="52" t="s">
        <v>65</v>
      </c>
      <c r="C67" s="34">
        <v>7796.99</v>
      </c>
      <c r="D67" s="35" t="s">
        <v>16</v>
      </c>
      <c r="E67" s="104"/>
      <c r="F67" s="32">
        <f>ROUND((C67*E67),2)</f>
        <v>0</v>
      </c>
      <c r="G67" s="35">
        <v>10</v>
      </c>
      <c r="H67" s="32">
        <f>ROUND((F67*G67),2)</f>
        <v>0</v>
      </c>
      <c r="I67" s="36"/>
      <c r="J67" s="32">
        <f t="shared" si="6"/>
        <v>0</v>
      </c>
      <c r="L67" s="98"/>
      <c r="M67" s="98"/>
      <c r="N67" s="99"/>
      <c r="O67" s="98"/>
      <c r="P67" s="98"/>
    </row>
    <row r="68" spans="1:16" ht="20.100000000000001" customHeight="1">
      <c r="A68" s="221">
        <v>7</v>
      </c>
      <c r="B68" s="100" t="s">
        <v>67</v>
      </c>
      <c r="C68" s="105"/>
      <c r="D68" s="39"/>
      <c r="E68" s="39"/>
      <c r="F68" s="39"/>
      <c r="G68" s="46"/>
      <c r="H68" s="39"/>
      <c r="I68" s="41"/>
      <c r="J68" s="42"/>
      <c r="M68" s="98"/>
      <c r="N68" s="98"/>
      <c r="O68" s="106"/>
      <c r="P68" s="106"/>
    </row>
    <row r="69" spans="1:16" ht="20.100000000000001" customHeight="1">
      <c r="A69" s="222"/>
      <c r="B69" s="101" t="s">
        <v>64</v>
      </c>
      <c r="C69" s="107">
        <v>2500</v>
      </c>
      <c r="D69" s="21" t="s">
        <v>16</v>
      </c>
      <c r="E69" s="22"/>
      <c r="F69" s="21">
        <f>ROUND((C69*E69),2)</f>
        <v>0</v>
      </c>
      <c r="G69" s="23">
        <v>14</v>
      </c>
      <c r="H69" s="21">
        <f>ROUND((F69*G69),2)</f>
        <v>0</v>
      </c>
      <c r="I69" s="24"/>
      <c r="J69" s="21">
        <f t="shared" si="6"/>
        <v>0</v>
      </c>
      <c r="M69" s="98"/>
      <c r="N69" s="98"/>
    </row>
    <row r="70" spans="1:16" ht="20.100000000000001" customHeight="1">
      <c r="A70" s="223"/>
      <c r="B70" s="94" t="s">
        <v>65</v>
      </c>
      <c r="C70" s="108">
        <v>2500</v>
      </c>
      <c r="D70" s="32" t="s">
        <v>16</v>
      </c>
      <c r="E70" s="109"/>
      <c r="F70" s="32">
        <f>ROUND((C70*E70),2)</f>
        <v>0</v>
      </c>
      <c r="G70" s="35">
        <v>10</v>
      </c>
      <c r="H70" s="32">
        <f>ROUND((F70*G70),2)</f>
        <v>0</v>
      </c>
      <c r="I70" s="36"/>
      <c r="J70" s="32">
        <f t="shared" si="6"/>
        <v>0</v>
      </c>
      <c r="M70" s="98"/>
      <c r="N70" s="98"/>
    </row>
    <row r="71" spans="1:16" ht="20.100000000000001" customHeight="1">
      <c r="A71" s="221">
        <v>8</v>
      </c>
      <c r="B71" s="100" t="s">
        <v>68</v>
      </c>
      <c r="C71" s="105"/>
      <c r="D71" s="39"/>
      <c r="E71" s="39"/>
      <c r="F71" s="39"/>
      <c r="G71" s="46"/>
      <c r="H71" s="39"/>
      <c r="I71" s="41"/>
      <c r="J71" s="42"/>
      <c r="M71" s="98"/>
      <c r="N71" s="98"/>
    </row>
    <row r="72" spans="1:16" ht="20.100000000000001" customHeight="1">
      <c r="A72" s="222"/>
      <c r="B72" s="101" t="s">
        <v>64</v>
      </c>
      <c r="C72" s="110">
        <v>5191</v>
      </c>
      <c r="D72" s="21" t="s">
        <v>16</v>
      </c>
      <c r="E72" s="22"/>
      <c r="F72" s="21">
        <f>ROUND((C72*E72),2)</f>
        <v>0</v>
      </c>
      <c r="G72" s="111">
        <v>14</v>
      </c>
      <c r="H72" s="21">
        <f>ROUND((F72*G72),2)</f>
        <v>0</v>
      </c>
      <c r="I72" s="24"/>
      <c r="J72" s="21">
        <f t="shared" si="6"/>
        <v>0</v>
      </c>
      <c r="M72" s="98"/>
      <c r="N72" s="98"/>
    </row>
    <row r="73" spans="1:16" ht="20.100000000000001" customHeight="1">
      <c r="A73" s="223"/>
      <c r="B73" s="94" t="s">
        <v>65</v>
      </c>
      <c r="C73" s="112">
        <v>5191</v>
      </c>
      <c r="D73" s="32" t="s">
        <v>16</v>
      </c>
      <c r="E73" s="109"/>
      <c r="F73" s="32">
        <f>ROUND((C73*E73),2)</f>
        <v>0</v>
      </c>
      <c r="G73" s="113">
        <v>10</v>
      </c>
      <c r="H73" s="32">
        <f>ROUND((F73*G73),2)</f>
        <v>0</v>
      </c>
      <c r="I73" s="36"/>
      <c r="J73" s="32">
        <f t="shared" si="6"/>
        <v>0</v>
      </c>
      <c r="M73" s="98"/>
      <c r="N73" s="98"/>
    </row>
    <row r="74" spans="1:16" ht="20.100000000000001" customHeight="1">
      <c r="A74" s="221">
        <v>9</v>
      </c>
      <c r="B74" s="100" t="s">
        <v>69</v>
      </c>
      <c r="C74" s="105"/>
      <c r="D74" s="39"/>
      <c r="E74" s="39"/>
      <c r="F74" s="39"/>
      <c r="G74" s="46"/>
      <c r="H74" s="39"/>
      <c r="I74" s="41"/>
      <c r="J74" s="42"/>
      <c r="M74" s="98"/>
      <c r="N74" s="98"/>
    </row>
    <row r="75" spans="1:16" ht="20.100000000000001" customHeight="1">
      <c r="A75" s="222"/>
      <c r="B75" s="101" t="s">
        <v>64</v>
      </c>
      <c r="C75" s="110">
        <v>5976.4</v>
      </c>
      <c r="D75" s="21" t="s">
        <v>16</v>
      </c>
      <c r="E75" s="22"/>
      <c r="F75" s="21">
        <f>ROUND((C75*E75),2)</f>
        <v>0</v>
      </c>
      <c r="G75" s="111">
        <v>14</v>
      </c>
      <c r="H75" s="21">
        <f>ROUND((F75*G75),2)</f>
        <v>0</v>
      </c>
      <c r="I75" s="24"/>
      <c r="J75" s="21">
        <f t="shared" si="6"/>
        <v>0</v>
      </c>
      <c r="M75" s="98"/>
      <c r="N75" s="98"/>
    </row>
    <row r="76" spans="1:16" ht="20.100000000000001" customHeight="1">
      <c r="A76" s="223"/>
      <c r="B76" s="94" t="s">
        <v>65</v>
      </c>
      <c r="C76" s="112">
        <v>5976.4</v>
      </c>
      <c r="D76" s="32" t="s">
        <v>16</v>
      </c>
      <c r="E76" s="109"/>
      <c r="F76" s="32">
        <f>ROUND((C76*E76),2)</f>
        <v>0</v>
      </c>
      <c r="G76" s="113">
        <v>10</v>
      </c>
      <c r="H76" s="32">
        <f>ROUND((F76*G76),2)</f>
        <v>0</v>
      </c>
      <c r="I76" s="53"/>
      <c r="J76" s="32">
        <f t="shared" si="6"/>
        <v>0</v>
      </c>
      <c r="M76" s="98"/>
      <c r="N76" s="98"/>
    </row>
    <row r="77" spans="1:16" s="97" customFormat="1" ht="20.100000000000001" customHeight="1">
      <c r="A77" s="221">
        <v>10</v>
      </c>
      <c r="B77" s="100" t="s">
        <v>70</v>
      </c>
      <c r="C77" s="39"/>
      <c r="D77" s="39"/>
      <c r="E77" s="39"/>
      <c r="F77" s="39"/>
      <c r="G77" s="40"/>
      <c r="H77" s="39"/>
      <c r="I77" s="41"/>
      <c r="J77" s="42"/>
      <c r="M77" s="98"/>
      <c r="N77" s="98"/>
    </row>
    <row r="78" spans="1:16" ht="20.100000000000001" customHeight="1">
      <c r="A78" s="222"/>
      <c r="B78" s="101" t="s">
        <v>64</v>
      </c>
      <c r="C78" s="21">
        <v>23824.33</v>
      </c>
      <c r="D78" s="21" t="s">
        <v>16</v>
      </c>
      <c r="E78" s="22"/>
      <c r="F78" s="21">
        <f>ROUND((C78*E78),2)</f>
        <v>0</v>
      </c>
      <c r="G78" s="111">
        <v>14</v>
      </c>
      <c r="H78" s="21">
        <f>ROUND((F78*G78),2)</f>
        <v>0</v>
      </c>
      <c r="I78" s="24"/>
      <c r="J78" s="21">
        <f t="shared" si="6"/>
        <v>0</v>
      </c>
      <c r="M78" s="98"/>
      <c r="N78" s="98"/>
    </row>
    <row r="79" spans="1:16" ht="20.100000000000001" customHeight="1">
      <c r="A79" s="223"/>
      <c r="B79" s="89" t="s">
        <v>65</v>
      </c>
      <c r="C79" s="28">
        <v>23824.33</v>
      </c>
      <c r="D79" s="28" t="s">
        <v>16</v>
      </c>
      <c r="E79" s="49"/>
      <c r="F79" s="28">
        <f>ROUND((C79*E79),2)</f>
        <v>0</v>
      </c>
      <c r="G79" s="114">
        <v>10</v>
      </c>
      <c r="H79" s="28">
        <f>ROUND((F79*G79),2)</f>
        <v>0</v>
      </c>
      <c r="I79" s="50"/>
      <c r="J79" s="28">
        <f t="shared" si="6"/>
        <v>0</v>
      </c>
      <c r="M79" s="98"/>
      <c r="N79" s="98"/>
    </row>
    <row r="80" spans="1:16" s="116" customFormat="1" ht="24.75" customHeight="1">
      <c r="A80" s="224" t="s">
        <v>71</v>
      </c>
      <c r="B80" s="224"/>
      <c r="C80" s="224"/>
      <c r="D80" s="224"/>
      <c r="E80" s="224"/>
      <c r="F80" s="224"/>
      <c r="G80" s="224"/>
      <c r="H80" s="55">
        <f>SUM(H58:H79)</f>
        <v>0</v>
      </c>
      <c r="I80" s="115"/>
      <c r="J80" s="55">
        <f>SUM(J58:J79)</f>
        <v>0</v>
      </c>
      <c r="M80" s="98"/>
      <c r="N80" s="98"/>
    </row>
    <row r="81" spans="1:14" s="116" customFormat="1" ht="15.75" customHeight="1">
      <c r="A81" s="117"/>
      <c r="B81" s="117"/>
      <c r="C81" s="117"/>
      <c r="D81" s="117"/>
      <c r="E81" s="117"/>
      <c r="F81" s="117"/>
      <c r="G81" s="117"/>
      <c r="H81" s="118"/>
      <c r="I81" s="59"/>
      <c r="J81" s="119"/>
      <c r="M81" s="98"/>
      <c r="N81" s="98"/>
    </row>
    <row r="82" spans="1:14" s="116" customFormat="1" ht="24.75" customHeight="1">
      <c r="A82" s="117"/>
      <c r="B82" s="117" t="s">
        <v>37</v>
      </c>
      <c r="C82" s="117"/>
      <c r="D82" s="117"/>
      <c r="E82" s="117"/>
      <c r="F82" s="117"/>
      <c r="G82" s="117"/>
      <c r="H82" s="118"/>
      <c r="I82" s="59"/>
      <c r="J82" s="119"/>
      <c r="M82" s="98"/>
      <c r="N82" s="98"/>
    </row>
    <row r="83" spans="1:14" s="116" customFormat="1" ht="112.5" customHeight="1">
      <c r="A83" s="11" t="s">
        <v>4</v>
      </c>
      <c r="B83" s="12" t="s">
        <v>5</v>
      </c>
      <c r="C83" s="64" t="s">
        <v>6</v>
      </c>
      <c r="D83" s="64" t="s">
        <v>7</v>
      </c>
      <c r="E83" s="64" t="s">
        <v>72</v>
      </c>
      <c r="F83" s="64" t="s">
        <v>39</v>
      </c>
      <c r="G83" s="64" t="s">
        <v>10</v>
      </c>
      <c r="H83" s="64" t="s">
        <v>11</v>
      </c>
      <c r="I83" s="64" t="s">
        <v>12</v>
      </c>
      <c r="J83" s="64" t="s">
        <v>13</v>
      </c>
      <c r="M83" s="98"/>
      <c r="N83" s="98"/>
    </row>
    <row r="84" spans="1:14" s="116" customFormat="1" ht="20.100000000000001" customHeight="1">
      <c r="A84" s="221">
        <v>1</v>
      </c>
      <c r="B84" s="100" t="s">
        <v>73</v>
      </c>
      <c r="C84" s="39"/>
      <c r="D84" s="39"/>
      <c r="E84" s="120"/>
      <c r="F84" s="39"/>
      <c r="G84" s="121"/>
      <c r="H84" s="39"/>
      <c r="I84" s="41"/>
      <c r="J84" s="42"/>
      <c r="M84" s="98"/>
      <c r="N84" s="98"/>
    </row>
    <row r="85" spans="1:14" s="116" customFormat="1" ht="20.100000000000001" customHeight="1">
      <c r="A85" s="222"/>
      <c r="B85" s="122" t="s">
        <v>74</v>
      </c>
      <c r="C85" s="34">
        <v>20778.830000000002</v>
      </c>
      <c r="D85" s="34" t="s">
        <v>16</v>
      </c>
      <c r="E85" s="123"/>
      <c r="F85" s="34">
        <f>ROUND((C85*E85),2)</f>
        <v>0</v>
      </c>
      <c r="G85" s="124">
        <v>28</v>
      </c>
      <c r="H85" s="34">
        <f>ROUND((F85*G85),2)</f>
        <v>0</v>
      </c>
      <c r="I85" s="36"/>
      <c r="J85" s="34">
        <f t="shared" ref="J85:J87" si="7">ROUND(((H85*I85)+H85),2)</f>
        <v>0</v>
      </c>
      <c r="M85" s="98"/>
      <c r="N85" s="98"/>
    </row>
    <row r="86" spans="1:14" s="116" customFormat="1" ht="20.100000000000001" customHeight="1">
      <c r="A86" s="222"/>
      <c r="B86" s="125" t="s">
        <v>75</v>
      </c>
      <c r="C86" s="32">
        <v>70236.3</v>
      </c>
      <c r="D86" s="32" t="s">
        <v>16</v>
      </c>
      <c r="E86" s="126"/>
      <c r="F86" s="32">
        <f>ROUND((C86*E86),2)</f>
        <v>0</v>
      </c>
      <c r="G86" s="96">
        <v>20</v>
      </c>
      <c r="H86" s="32">
        <f>ROUND((F86*G86),2)</f>
        <v>0</v>
      </c>
      <c r="I86" s="53"/>
      <c r="J86" s="32">
        <f t="shared" si="7"/>
        <v>0</v>
      </c>
      <c r="M86" s="98"/>
      <c r="N86" s="98"/>
    </row>
    <row r="87" spans="1:14" s="116" customFormat="1" ht="20.100000000000001" customHeight="1">
      <c r="A87" s="223"/>
      <c r="B87" s="127" t="s">
        <v>76</v>
      </c>
      <c r="C87" s="128">
        <v>76156.149999999994</v>
      </c>
      <c r="D87" s="32" t="s">
        <v>16</v>
      </c>
      <c r="E87" s="126"/>
      <c r="F87" s="32">
        <f>ROUND((C87*E87),2)</f>
        <v>0</v>
      </c>
      <c r="G87" s="96">
        <v>14</v>
      </c>
      <c r="H87" s="32">
        <f>ROUND((F87*G87),2)</f>
        <v>0</v>
      </c>
      <c r="I87" s="53"/>
      <c r="J87" s="32">
        <f t="shared" si="7"/>
        <v>0</v>
      </c>
      <c r="M87" s="98"/>
      <c r="N87" s="98"/>
    </row>
    <row r="88" spans="1:14" s="116" customFormat="1" ht="20.100000000000001" customHeight="1">
      <c r="A88" s="221">
        <v>2</v>
      </c>
      <c r="B88" s="129" t="s">
        <v>77</v>
      </c>
      <c r="C88" s="39"/>
      <c r="D88" s="39"/>
      <c r="E88" s="120"/>
      <c r="F88" s="39"/>
      <c r="G88" s="121"/>
      <c r="H88" s="39"/>
      <c r="I88" s="41"/>
      <c r="J88" s="42"/>
      <c r="M88" s="98"/>
      <c r="N88" s="98"/>
    </row>
    <row r="89" spans="1:14" s="116" customFormat="1" ht="20.100000000000001" customHeight="1">
      <c r="A89" s="223"/>
      <c r="B89" s="122" t="s">
        <v>78</v>
      </c>
      <c r="C89" s="34">
        <v>63891</v>
      </c>
      <c r="D89" s="34" t="s">
        <v>16</v>
      </c>
      <c r="E89" s="123"/>
      <c r="F89" s="34">
        <f>ROUND((C89*E89),2)</f>
        <v>0</v>
      </c>
      <c r="G89" s="124">
        <v>4</v>
      </c>
      <c r="H89" s="34">
        <f>ROUND((F89*G89),2)</f>
        <v>0</v>
      </c>
      <c r="I89" s="36"/>
      <c r="J89" s="34">
        <f t="shared" ref="J89" si="8">ROUND(((H89*I89)+H89),2)</f>
        <v>0</v>
      </c>
      <c r="M89" s="98"/>
      <c r="N89" s="98"/>
    </row>
    <row r="90" spans="1:14" s="116" customFormat="1" ht="20.100000000000001" customHeight="1">
      <c r="A90" s="225">
        <v>3</v>
      </c>
      <c r="B90" s="14" t="s">
        <v>79</v>
      </c>
      <c r="C90" s="39"/>
      <c r="D90" s="39"/>
      <c r="E90" s="130"/>
      <c r="F90" s="39"/>
      <c r="G90" s="121"/>
      <c r="H90" s="39"/>
      <c r="I90" s="41"/>
      <c r="J90" s="42"/>
      <c r="M90" s="98"/>
      <c r="N90" s="98"/>
    </row>
    <row r="91" spans="1:14" s="116" customFormat="1" ht="44.25" customHeight="1">
      <c r="A91" s="222"/>
      <c r="B91" s="19" t="s">
        <v>80</v>
      </c>
      <c r="C91" s="23">
        <v>1</v>
      </c>
      <c r="D91" s="23" t="s">
        <v>54</v>
      </c>
      <c r="E91" s="131"/>
      <c r="F91" s="21">
        <f t="shared" ref="F91:F96" si="9">ROUND((C91*E91),2)</f>
        <v>0</v>
      </c>
      <c r="G91" s="23">
        <v>2</v>
      </c>
      <c r="H91" s="21">
        <f t="shared" ref="H91:H96" si="10">ROUND((F91*G91),2)</f>
        <v>0</v>
      </c>
      <c r="I91" s="24"/>
      <c r="J91" s="21">
        <f t="shared" ref="J91:J96" si="11">ROUND(((H91*I91)+H91),2)</f>
        <v>0</v>
      </c>
      <c r="M91" s="98"/>
      <c r="N91" s="98"/>
    </row>
    <row r="92" spans="1:14" s="116" customFormat="1" ht="41.25" customHeight="1">
      <c r="A92" s="222"/>
      <c r="B92" s="48" t="s">
        <v>81</v>
      </c>
      <c r="C92" s="29">
        <v>1</v>
      </c>
      <c r="D92" s="29" t="s">
        <v>54</v>
      </c>
      <c r="E92" s="132"/>
      <c r="F92" s="21">
        <f t="shared" si="9"/>
        <v>0</v>
      </c>
      <c r="G92" s="29">
        <v>2</v>
      </c>
      <c r="H92" s="28">
        <f t="shared" si="10"/>
        <v>0</v>
      </c>
      <c r="I92" s="50"/>
      <c r="J92" s="28">
        <f t="shared" si="11"/>
        <v>0</v>
      </c>
      <c r="M92" s="98"/>
      <c r="N92" s="98"/>
    </row>
    <row r="93" spans="1:14" s="116" customFormat="1" ht="30.75" customHeight="1">
      <c r="A93" s="222"/>
      <c r="B93" s="52" t="s">
        <v>82</v>
      </c>
      <c r="C93" s="29">
        <v>1</v>
      </c>
      <c r="D93" s="29" t="s">
        <v>54</v>
      </c>
      <c r="E93" s="132"/>
      <c r="F93" s="21">
        <f t="shared" si="9"/>
        <v>0</v>
      </c>
      <c r="G93" s="29">
        <v>40</v>
      </c>
      <c r="H93" s="28">
        <f t="shared" si="10"/>
        <v>0</v>
      </c>
      <c r="I93" s="50"/>
      <c r="J93" s="28">
        <f>ROUND(((H93*I93)+H93),2)</f>
        <v>0</v>
      </c>
      <c r="M93" s="98"/>
      <c r="N93" s="98"/>
    </row>
    <row r="94" spans="1:14" s="116" customFormat="1" ht="30.75" customHeight="1">
      <c r="A94" s="222"/>
      <c r="B94" s="52" t="s">
        <v>83</v>
      </c>
      <c r="C94" s="29">
        <v>1</v>
      </c>
      <c r="D94" s="29" t="s">
        <v>54</v>
      </c>
      <c r="E94" s="132"/>
      <c r="F94" s="21">
        <f t="shared" si="9"/>
        <v>0</v>
      </c>
      <c r="G94" s="29">
        <v>100</v>
      </c>
      <c r="H94" s="28">
        <f t="shared" si="10"/>
        <v>0</v>
      </c>
      <c r="I94" s="50"/>
      <c r="J94" s="28">
        <f>ROUND(((H94*I94)+H94),2)</f>
        <v>0</v>
      </c>
      <c r="M94" s="98"/>
      <c r="N94" s="98"/>
    </row>
    <row r="95" spans="1:14" s="116" customFormat="1" ht="30.75" customHeight="1">
      <c r="A95" s="222"/>
      <c r="B95" s="52" t="s">
        <v>84</v>
      </c>
      <c r="C95" s="29">
        <v>1</v>
      </c>
      <c r="D95" s="29" t="s">
        <v>54</v>
      </c>
      <c r="E95" s="132"/>
      <c r="F95" s="21">
        <f t="shared" si="9"/>
        <v>0</v>
      </c>
      <c r="G95" s="29">
        <v>4</v>
      </c>
      <c r="H95" s="28">
        <f t="shared" si="10"/>
        <v>0</v>
      </c>
      <c r="I95" s="50"/>
      <c r="J95" s="28">
        <f>ROUND(((H95*I95)+H95),2)</f>
        <v>0</v>
      </c>
      <c r="M95" s="98"/>
      <c r="N95" s="98"/>
    </row>
    <row r="96" spans="1:14" s="116" customFormat="1" ht="19.5" customHeight="1">
      <c r="A96" s="133"/>
      <c r="B96" s="52" t="s">
        <v>85</v>
      </c>
      <c r="C96" s="35">
        <v>1</v>
      </c>
      <c r="D96" s="35" t="s">
        <v>54</v>
      </c>
      <c r="E96" s="134"/>
      <c r="F96" s="21">
        <f t="shared" si="9"/>
        <v>0</v>
      </c>
      <c r="G96" s="35">
        <v>2</v>
      </c>
      <c r="H96" s="32">
        <f t="shared" si="10"/>
        <v>0</v>
      </c>
      <c r="I96" s="53"/>
      <c r="J96" s="32">
        <f t="shared" si="11"/>
        <v>0</v>
      </c>
      <c r="M96" s="98"/>
      <c r="N96" s="98"/>
    </row>
    <row r="97" spans="1:14" s="116" customFormat="1" ht="24.75" customHeight="1">
      <c r="B97" s="37" t="s">
        <v>86</v>
      </c>
      <c r="C97" s="135"/>
      <c r="D97" s="135"/>
      <c r="E97" s="135"/>
      <c r="F97" s="135"/>
      <c r="G97" s="136"/>
      <c r="H97" s="137">
        <f>SUM(H84:H96)</f>
        <v>0</v>
      </c>
      <c r="I97" s="50"/>
      <c r="J97" s="137">
        <f>SUM(J84:J96)</f>
        <v>0</v>
      </c>
      <c r="M97" s="98"/>
      <c r="N97" s="98"/>
    </row>
    <row r="98" spans="1:14" s="116" customFormat="1" ht="24.75" customHeight="1">
      <c r="B98" s="37" t="s">
        <v>87</v>
      </c>
      <c r="C98" s="138"/>
      <c r="D98" s="138"/>
      <c r="E98" s="138"/>
      <c r="F98" s="138"/>
      <c r="G98" s="139"/>
      <c r="H98" s="140">
        <f>SUM(H97)+H80</f>
        <v>0</v>
      </c>
      <c r="I98" s="50"/>
      <c r="J98" s="140">
        <f>SUM(J97,J80)</f>
        <v>0</v>
      </c>
      <c r="M98" s="98"/>
      <c r="N98" s="98"/>
    </row>
    <row r="99" spans="1:14" s="78" customFormat="1" ht="27.6">
      <c r="A99" s="141" t="s">
        <v>88</v>
      </c>
      <c r="B99" s="142" t="s">
        <v>89</v>
      </c>
      <c r="C99" s="143">
        <v>17707</v>
      </c>
      <c r="D99" s="28" t="s">
        <v>16</v>
      </c>
      <c r="E99" s="144"/>
      <c r="F99" s="28">
        <f>ROUND((C99*E99),2)</f>
        <v>0</v>
      </c>
      <c r="G99" s="145">
        <v>4</v>
      </c>
      <c r="H99" s="28">
        <f>ROUND((F99*G99),2)</f>
        <v>0</v>
      </c>
      <c r="I99" s="50"/>
      <c r="J99" s="28">
        <f>ROUND(((H99*I99)+H99),2)</f>
        <v>0</v>
      </c>
      <c r="L99" s="146"/>
      <c r="M99" s="98"/>
      <c r="N99" s="98"/>
    </row>
    <row r="100" spans="1:14" s="116" customFormat="1" ht="27.75" customHeight="1">
      <c r="A100" s="224" t="s">
        <v>90</v>
      </c>
      <c r="B100" s="224"/>
      <c r="C100" s="224"/>
      <c r="D100" s="224"/>
      <c r="E100" s="224"/>
      <c r="F100" s="224"/>
      <c r="G100" s="224"/>
      <c r="H100" s="147">
        <f>SUM(H99)+H98+H52</f>
        <v>0</v>
      </c>
      <c r="I100" s="148"/>
      <c r="J100" s="147">
        <f>SUM(J99+J98+J52)</f>
        <v>0</v>
      </c>
    </row>
    <row r="101" spans="1:14" s="116" customFormat="1">
      <c r="A101" s="117"/>
      <c r="B101" s="226"/>
      <c r="C101" s="227"/>
      <c r="D101" s="227"/>
      <c r="E101" s="227"/>
      <c r="F101" s="227"/>
      <c r="G101" s="227"/>
      <c r="H101" s="227"/>
      <c r="I101" s="227"/>
      <c r="J101" s="227"/>
    </row>
    <row r="102" spans="1:14" s="116" customFormat="1">
      <c r="A102" s="117"/>
      <c r="B102" s="149"/>
      <c r="C102" s="150"/>
      <c r="D102" s="150"/>
      <c r="E102" s="150"/>
      <c r="F102" s="150"/>
      <c r="G102" s="150"/>
      <c r="H102" s="150"/>
      <c r="I102" s="150"/>
      <c r="J102" s="150"/>
    </row>
    <row r="103" spans="1:14" s="152" customFormat="1">
      <c r="A103" s="151"/>
      <c r="B103" s="215" t="s">
        <v>91</v>
      </c>
      <c r="C103" s="215"/>
      <c r="D103" s="215"/>
      <c r="E103" s="215"/>
      <c r="F103" s="215"/>
      <c r="G103" s="215"/>
      <c r="H103" s="215"/>
      <c r="I103" s="215"/>
      <c r="J103" s="215"/>
    </row>
    <row r="104" spans="1:14" s="152" customFormat="1">
      <c r="A104" s="151"/>
      <c r="B104" s="153" t="s">
        <v>92</v>
      </c>
      <c r="C104" s="153"/>
      <c r="D104" s="153"/>
      <c r="E104" s="153"/>
      <c r="F104" s="153"/>
      <c r="G104" s="153"/>
      <c r="H104" s="153"/>
      <c r="I104" s="153"/>
      <c r="J104" s="153"/>
    </row>
    <row r="105" spans="1:14" s="152" customFormat="1">
      <c r="A105" s="151"/>
      <c r="B105" s="149" t="s">
        <v>93</v>
      </c>
      <c r="C105" s="150"/>
      <c r="D105" s="150"/>
      <c r="E105" s="150"/>
      <c r="F105" s="150"/>
      <c r="G105" s="150"/>
      <c r="H105" s="150"/>
      <c r="I105" s="150"/>
      <c r="J105" s="150"/>
    </row>
    <row r="106" spans="1:14" s="154" customFormat="1" ht="82.8">
      <c r="A106" s="11" t="s">
        <v>4</v>
      </c>
      <c r="B106" s="12" t="s">
        <v>5</v>
      </c>
      <c r="C106" s="13" t="s">
        <v>6</v>
      </c>
      <c r="D106" s="13" t="s">
        <v>7</v>
      </c>
      <c r="E106" s="13" t="s">
        <v>94</v>
      </c>
      <c r="F106" s="13" t="s">
        <v>9</v>
      </c>
      <c r="G106" s="13" t="s">
        <v>10</v>
      </c>
      <c r="H106" s="13" t="s">
        <v>11</v>
      </c>
      <c r="I106" s="13" t="s">
        <v>12</v>
      </c>
      <c r="J106" s="13" t="s">
        <v>13</v>
      </c>
    </row>
    <row r="107" spans="1:14" s="159" customFormat="1">
      <c r="A107" s="210">
        <v>1</v>
      </c>
      <c r="B107" s="155" t="s">
        <v>95</v>
      </c>
      <c r="C107" s="156"/>
      <c r="D107" s="156"/>
      <c r="E107" s="156"/>
      <c r="F107" s="156"/>
      <c r="G107" s="157"/>
      <c r="H107" s="156"/>
      <c r="I107" s="157"/>
      <c r="J107" s="158"/>
    </row>
    <row r="108" spans="1:14" s="166" customFormat="1" ht="20.100000000000001" customHeight="1">
      <c r="A108" s="210"/>
      <c r="B108" s="160" t="s">
        <v>96</v>
      </c>
      <c r="C108" s="161">
        <v>91.37</v>
      </c>
      <c r="D108" s="162" t="s">
        <v>16</v>
      </c>
      <c r="E108" s="163"/>
      <c r="F108" s="162">
        <f t="shared" ref="F108:F113" si="12">ROUND((C108*E108),2)</f>
        <v>0</v>
      </c>
      <c r="G108" s="23">
        <v>16</v>
      </c>
      <c r="H108" s="162">
        <f t="shared" ref="H108:H113" si="13">ROUND((F108*G108),2)</f>
        <v>0</v>
      </c>
      <c r="I108" s="164"/>
      <c r="J108" s="165">
        <f>ROUND(((H108*I108)+H108),2)</f>
        <v>0</v>
      </c>
      <c r="K108" s="61"/>
    </row>
    <row r="109" spans="1:14" s="166" customFormat="1" ht="20.100000000000001" customHeight="1">
      <c r="A109" s="210"/>
      <c r="B109" s="26" t="s">
        <v>97</v>
      </c>
      <c r="C109" s="161">
        <v>1141.45</v>
      </c>
      <c r="D109" s="165" t="s">
        <v>16</v>
      </c>
      <c r="E109" s="163"/>
      <c r="F109" s="162">
        <f t="shared" si="12"/>
        <v>0</v>
      </c>
      <c r="G109" s="23">
        <v>2</v>
      </c>
      <c r="H109" s="162">
        <f t="shared" si="13"/>
        <v>0</v>
      </c>
      <c r="I109" s="164"/>
      <c r="J109" s="165">
        <f t="shared" ref="J109:J113" si="14">ROUND(((H109*I109)+H109),2)</f>
        <v>0</v>
      </c>
      <c r="K109" s="61"/>
    </row>
    <row r="110" spans="1:14" s="166" customFormat="1" ht="20.100000000000001" customHeight="1">
      <c r="A110" s="210"/>
      <c r="B110" s="26" t="s">
        <v>98</v>
      </c>
      <c r="C110" s="167">
        <v>743.34</v>
      </c>
      <c r="D110" s="165" t="s">
        <v>16</v>
      </c>
      <c r="E110" s="163"/>
      <c r="F110" s="162">
        <f t="shared" si="12"/>
        <v>0</v>
      </c>
      <c r="G110" s="23">
        <v>16</v>
      </c>
      <c r="H110" s="162">
        <f t="shared" si="13"/>
        <v>0</v>
      </c>
      <c r="I110" s="164"/>
      <c r="J110" s="165">
        <f t="shared" si="14"/>
        <v>0</v>
      </c>
      <c r="K110" s="61"/>
    </row>
    <row r="111" spans="1:14" s="166" customFormat="1" ht="20.100000000000001" customHeight="1">
      <c r="A111" s="211"/>
      <c r="B111" s="51" t="s">
        <v>99</v>
      </c>
      <c r="C111" s="161">
        <v>169.6</v>
      </c>
      <c r="D111" s="165" t="s">
        <v>16</v>
      </c>
      <c r="E111" s="144"/>
      <c r="F111" s="165">
        <f t="shared" si="12"/>
        <v>0</v>
      </c>
      <c r="G111" s="29">
        <v>16</v>
      </c>
      <c r="H111" s="165">
        <f t="shared" si="13"/>
        <v>0</v>
      </c>
      <c r="I111" s="168"/>
      <c r="J111" s="165">
        <f t="shared" si="14"/>
        <v>0</v>
      </c>
      <c r="K111" s="61"/>
    </row>
    <row r="112" spans="1:14" s="154" customFormat="1" ht="28.2">
      <c r="A112" s="169">
        <v>2</v>
      </c>
      <c r="B112" s="170" t="s">
        <v>100</v>
      </c>
      <c r="C112" s="27">
        <v>278</v>
      </c>
      <c r="D112" s="165" t="s">
        <v>16</v>
      </c>
      <c r="E112" s="144"/>
      <c r="F112" s="165">
        <f t="shared" si="12"/>
        <v>0</v>
      </c>
      <c r="G112" s="171">
        <v>3</v>
      </c>
      <c r="H112" s="165">
        <f t="shared" si="13"/>
        <v>0</v>
      </c>
      <c r="I112" s="168"/>
      <c r="J112" s="165">
        <f t="shared" si="14"/>
        <v>0</v>
      </c>
      <c r="K112" s="172"/>
    </row>
    <row r="113" spans="1:11" s="166" customFormat="1" ht="16.5" customHeight="1">
      <c r="A113" s="169"/>
      <c r="B113" s="74" t="s">
        <v>101</v>
      </c>
      <c r="C113" s="27">
        <v>327.60000000000002</v>
      </c>
      <c r="D113" s="165" t="s">
        <v>16</v>
      </c>
      <c r="E113" s="163"/>
      <c r="F113" s="162">
        <f t="shared" si="12"/>
        <v>0</v>
      </c>
      <c r="G113" s="171">
        <v>16</v>
      </c>
      <c r="H113" s="162">
        <f t="shared" si="13"/>
        <v>0</v>
      </c>
      <c r="I113" s="164"/>
      <c r="J113" s="165">
        <f t="shared" si="14"/>
        <v>0</v>
      </c>
      <c r="K113" s="172"/>
    </row>
    <row r="114" spans="1:11" s="154" customFormat="1" ht="24" customHeight="1">
      <c r="A114" s="212" t="s">
        <v>102</v>
      </c>
      <c r="B114" s="213"/>
      <c r="C114" s="213"/>
      <c r="D114" s="213"/>
      <c r="E114" s="213"/>
      <c r="F114" s="213"/>
      <c r="G114" s="214"/>
      <c r="H114" s="173">
        <f>SUM(H108:H113)</f>
        <v>0</v>
      </c>
      <c r="I114" s="174"/>
      <c r="J114" s="173">
        <f>SUM(J108:J113)</f>
        <v>0</v>
      </c>
    </row>
    <row r="115" spans="1:11" s="154" customFormat="1" ht="30" customHeight="1">
      <c r="A115" s="175"/>
      <c r="B115" s="176"/>
      <c r="C115" s="175"/>
      <c r="D115" s="175"/>
      <c r="E115" s="175"/>
      <c r="F115" s="175"/>
      <c r="G115" s="177"/>
      <c r="H115" s="178"/>
      <c r="I115" s="179"/>
      <c r="J115" s="178"/>
    </row>
    <row r="116" spans="1:11" s="152" customFormat="1">
      <c r="A116" s="151"/>
      <c r="B116" s="215" t="s">
        <v>103</v>
      </c>
      <c r="C116" s="215"/>
      <c r="D116" s="215"/>
      <c r="E116" s="215"/>
      <c r="F116" s="215"/>
      <c r="G116" s="215"/>
      <c r="H116" s="215"/>
      <c r="I116" s="215"/>
      <c r="J116" s="215"/>
    </row>
    <row r="117" spans="1:11" s="152" customFormat="1">
      <c r="A117" s="151"/>
      <c r="B117" s="153" t="s">
        <v>104</v>
      </c>
      <c r="C117" s="153"/>
      <c r="D117" s="153"/>
      <c r="E117" s="153"/>
      <c r="F117" s="153"/>
      <c r="G117" s="153"/>
      <c r="H117" s="153"/>
      <c r="I117" s="153"/>
      <c r="J117" s="153"/>
    </row>
    <row r="118" spans="1:11" s="152" customFormat="1">
      <c r="A118" s="151"/>
      <c r="B118" s="149" t="s">
        <v>105</v>
      </c>
      <c r="C118" s="150"/>
      <c r="D118" s="150"/>
      <c r="E118" s="150"/>
      <c r="F118" s="150"/>
      <c r="G118" s="150"/>
      <c r="H118" s="150"/>
      <c r="I118" s="150"/>
      <c r="J118" s="150"/>
    </row>
    <row r="119" spans="1:11" s="154" customFormat="1" ht="69">
      <c r="A119" s="171" t="s">
        <v>4</v>
      </c>
      <c r="B119" s="180" t="s">
        <v>5</v>
      </c>
      <c r="C119" s="181" t="s">
        <v>6</v>
      </c>
      <c r="D119" s="181" t="s">
        <v>7</v>
      </c>
      <c r="E119" s="13" t="s">
        <v>94</v>
      </c>
      <c r="F119" s="182" t="s">
        <v>9</v>
      </c>
      <c r="G119" s="181" t="s">
        <v>10</v>
      </c>
      <c r="H119" s="181" t="s">
        <v>11</v>
      </c>
      <c r="I119" s="181" t="s">
        <v>12</v>
      </c>
      <c r="J119" s="181" t="s">
        <v>13</v>
      </c>
    </row>
    <row r="120" spans="1:11" s="159" customFormat="1">
      <c r="A120" s="210">
        <v>1</v>
      </c>
      <c r="B120" s="155" t="s">
        <v>95</v>
      </c>
      <c r="C120" s="156"/>
      <c r="D120" s="156"/>
      <c r="E120" s="156"/>
      <c r="F120" s="156"/>
      <c r="G120" s="157"/>
      <c r="H120" s="156"/>
      <c r="I120" s="157"/>
      <c r="J120" s="158"/>
    </row>
    <row r="121" spans="1:11" s="166" customFormat="1" ht="27.6">
      <c r="A121" s="210"/>
      <c r="B121" s="160" t="s">
        <v>106</v>
      </c>
      <c r="C121" s="161">
        <v>1820.86</v>
      </c>
      <c r="D121" s="162" t="s">
        <v>16</v>
      </c>
      <c r="E121" s="163"/>
      <c r="F121" s="162">
        <f>ROUND((C121*E121),2)</f>
        <v>0</v>
      </c>
      <c r="G121" s="23">
        <v>12</v>
      </c>
      <c r="H121" s="162">
        <f>ROUND((F121*G121),2)</f>
        <v>0</v>
      </c>
      <c r="I121" s="164"/>
      <c r="J121" s="162">
        <f>ROUND(((H121*I121)+H121),2)</f>
        <v>0</v>
      </c>
    </row>
    <row r="122" spans="1:11" s="166" customFormat="1" ht="41.4">
      <c r="A122" s="210"/>
      <c r="B122" s="26" t="s">
        <v>107</v>
      </c>
      <c r="C122" s="167">
        <v>488.47</v>
      </c>
      <c r="D122" s="165" t="s">
        <v>16</v>
      </c>
      <c r="E122" s="163"/>
      <c r="F122" s="162">
        <f>ROUND((C122*E122),2)</f>
        <v>0</v>
      </c>
      <c r="G122" s="23">
        <v>12</v>
      </c>
      <c r="H122" s="162">
        <f>ROUND((F122*G122),2)</f>
        <v>0</v>
      </c>
      <c r="I122" s="164"/>
      <c r="J122" s="165">
        <f t="shared" ref="J122:J124" si="15">ROUND(((H122*I122)+H122),2)</f>
        <v>0</v>
      </c>
    </row>
    <row r="123" spans="1:11" s="166" customFormat="1" ht="27.6">
      <c r="A123" s="211"/>
      <c r="B123" s="51" t="s">
        <v>108</v>
      </c>
      <c r="C123" s="161">
        <v>202.22</v>
      </c>
      <c r="D123" s="165" t="s">
        <v>16</v>
      </c>
      <c r="E123" s="144"/>
      <c r="F123" s="165">
        <f>ROUND((C123*E123),2)</f>
        <v>0</v>
      </c>
      <c r="G123" s="23">
        <v>12</v>
      </c>
      <c r="H123" s="165">
        <f>ROUND((F123*G123),2)</f>
        <v>0</v>
      </c>
      <c r="I123" s="168"/>
      <c r="J123" s="165">
        <f t="shared" si="15"/>
        <v>0</v>
      </c>
    </row>
    <row r="124" spans="1:11" s="154" customFormat="1">
      <c r="A124" s="169">
        <v>2</v>
      </c>
      <c r="B124" s="170" t="s">
        <v>109</v>
      </c>
      <c r="C124" s="27">
        <v>138</v>
      </c>
      <c r="D124" s="165" t="s">
        <v>16</v>
      </c>
      <c r="E124" s="144"/>
      <c r="F124" s="165">
        <f>ROUND((C124*E124),2)</f>
        <v>0</v>
      </c>
      <c r="G124" s="171">
        <v>2</v>
      </c>
      <c r="H124" s="165">
        <f>ROUND((F124*G124),2)</f>
        <v>0</v>
      </c>
      <c r="I124" s="168"/>
      <c r="J124" s="165">
        <f t="shared" si="15"/>
        <v>0</v>
      </c>
    </row>
    <row r="125" spans="1:11" s="166" customFormat="1">
      <c r="A125" s="169">
        <v>3</v>
      </c>
      <c r="B125" s="74" t="s">
        <v>110</v>
      </c>
      <c r="C125" s="28">
        <v>4560</v>
      </c>
      <c r="D125" s="28" t="s">
        <v>16</v>
      </c>
      <c r="E125" s="183"/>
      <c r="F125" s="28">
        <f>ROUND((C125*E125),2)</f>
        <v>0</v>
      </c>
      <c r="G125" s="145">
        <v>2</v>
      </c>
      <c r="H125" s="165">
        <f>ROUND((F125*G125),2)</f>
        <v>0</v>
      </c>
      <c r="I125" s="168"/>
      <c r="J125" s="165">
        <f>ROUND(((H125*I125)+H125),2)</f>
        <v>0</v>
      </c>
    </row>
    <row r="126" spans="1:11" s="154" customFormat="1" ht="24" customHeight="1">
      <c r="A126" s="212" t="s">
        <v>105</v>
      </c>
      <c r="B126" s="213"/>
      <c r="C126" s="213"/>
      <c r="D126" s="213"/>
      <c r="E126" s="213"/>
      <c r="F126" s="213"/>
      <c r="G126" s="214"/>
      <c r="H126" s="173">
        <f>SUM(H121:H125)</f>
        <v>0</v>
      </c>
      <c r="I126" s="174"/>
      <c r="J126" s="173">
        <f>SUM(J121:J125)</f>
        <v>0</v>
      </c>
    </row>
    <row r="127" spans="1:11">
      <c r="A127" s="8"/>
      <c r="B127" s="85"/>
      <c r="C127" s="8"/>
      <c r="D127" s="8"/>
      <c r="E127" s="8"/>
      <c r="F127" s="8"/>
      <c r="G127" s="9"/>
      <c r="H127" s="8"/>
      <c r="I127" s="9"/>
      <c r="J127" s="9"/>
    </row>
    <row r="128" spans="1:11">
      <c r="A128" s="8"/>
      <c r="B128" s="85"/>
      <c r="C128" s="8"/>
      <c r="D128" s="8"/>
      <c r="E128" s="8"/>
      <c r="F128" s="8"/>
      <c r="G128" s="9"/>
      <c r="H128" s="8"/>
      <c r="I128" s="9"/>
      <c r="J128" s="9"/>
    </row>
    <row r="129" spans="1:10" s="152" customFormat="1">
      <c r="A129" s="151"/>
      <c r="B129" s="215" t="s">
        <v>111</v>
      </c>
      <c r="C129" s="215"/>
      <c r="D129" s="215"/>
      <c r="E129" s="215"/>
      <c r="F129" s="215"/>
      <c r="G129" s="215"/>
      <c r="H129" s="215"/>
      <c r="I129" s="215"/>
      <c r="J129" s="215"/>
    </row>
    <row r="130" spans="1:10" s="152" customFormat="1">
      <c r="A130" s="151"/>
      <c r="B130" s="153"/>
      <c r="C130" s="153"/>
      <c r="D130" s="153"/>
      <c r="E130" s="153"/>
      <c r="F130" s="153"/>
      <c r="G130" s="153"/>
      <c r="H130" s="153"/>
      <c r="I130" s="153"/>
      <c r="J130" s="153"/>
    </row>
    <row r="131" spans="1:10" s="152" customFormat="1" ht="42.75" customHeight="1">
      <c r="A131" s="151"/>
      <c r="B131" s="216" t="s">
        <v>112</v>
      </c>
      <c r="C131" s="216"/>
      <c r="D131" s="216"/>
      <c r="E131" s="216"/>
      <c r="F131" s="150"/>
      <c r="G131" s="150"/>
      <c r="H131" s="150"/>
      <c r="I131" s="150"/>
      <c r="J131" s="150"/>
    </row>
    <row r="132" spans="1:10" s="154" customFormat="1" ht="69">
      <c r="A132" s="171" t="s">
        <v>4</v>
      </c>
      <c r="B132" s="184" t="s">
        <v>5</v>
      </c>
      <c r="C132" s="181" t="s">
        <v>6</v>
      </c>
      <c r="D132" s="181" t="s">
        <v>7</v>
      </c>
      <c r="E132" s="13" t="s">
        <v>94</v>
      </c>
      <c r="F132" s="182" t="s">
        <v>9</v>
      </c>
      <c r="G132" s="181" t="s">
        <v>10</v>
      </c>
      <c r="H132" s="181" t="s">
        <v>11</v>
      </c>
      <c r="I132" s="181" t="s">
        <v>12</v>
      </c>
      <c r="J132" s="181" t="s">
        <v>13</v>
      </c>
    </row>
    <row r="133" spans="1:10" s="159" customFormat="1">
      <c r="A133" s="210">
        <v>1</v>
      </c>
      <c r="B133" s="155" t="s">
        <v>40</v>
      </c>
      <c r="C133" s="156"/>
      <c r="D133" s="156"/>
      <c r="E133" s="156"/>
      <c r="F133" s="156"/>
      <c r="G133" s="157"/>
      <c r="H133" s="156"/>
      <c r="I133" s="157"/>
      <c r="J133" s="158"/>
    </row>
    <row r="134" spans="1:10" s="166" customFormat="1" ht="15.6">
      <c r="A134" s="210"/>
      <c r="B134" s="160" t="s">
        <v>113</v>
      </c>
      <c r="C134" s="161">
        <v>1170.5999999999999</v>
      </c>
      <c r="D134" s="162" t="s">
        <v>16</v>
      </c>
      <c r="E134" s="185"/>
      <c r="F134" s="162">
        <f>ROUND((C134*E134),2)</f>
        <v>0</v>
      </c>
      <c r="G134" s="23">
        <v>4</v>
      </c>
      <c r="H134" s="162">
        <f>ROUND((F134*G134),2)</f>
        <v>0</v>
      </c>
      <c r="I134" s="164"/>
      <c r="J134" s="162">
        <f>ROUND(((H134*I134)+H134),2)</f>
        <v>0</v>
      </c>
    </row>
    <row r="135" spans="1:10" s="166" customFormat="1" ht="15.6">
      <c r="A135" s="210"/>
      <c r="B135" s="26" t="s">
        <v>114</v>
      </c>
      <c r="C135" s="167">
        <v>1253.49</v>
      </c>
      <c r="D135" s="165" t="s">
        <v>16</v>
      </c>
      <c r="E135" s="185"/>
      <c r="F135" s="162">
        <f>ROUND((C135*E135),2)</f>
        <v>0</v>
      </c>
      <c r="G135" s="23">
        <v>4</v>
      </c>
      <c r="H135" s="162">
        <f>ROUND((F135*G135),2)</f>
        <v>0</v>
      </c>
      <c r="I135" s="164"/>
      <c r="J135" s="165">
        <f t="shared" ref="J135" si="16">ROUND(((H135*I135)+H135),2)</f>
        <v>0</v>
      </c>
    </row>
    <row r="136" spans="1:10" s="159" customFormat="1">
      <c r="A136" s="210">
        <v>1</v>
      </c>
      <c r="B136" s="186" t="s">
        <v>115</v>
      </c>
      <c r="C136" s="156"/>
      <c r="D136" s="156"/>
      <c r="E136" s="156"/>
      <c r="F136" s="156"/>
      <c r="G136" s="157"/>
      <c r="H136" s="156"/>
      <c r="I136" s="157"/>
      <c r="J136" s="158"/>
    </row>
    <row r="137" spans="1:10" s="166" customFormat="1" ht="15.6">
      <c r="A137" s="210"/>
      <c r="B137" s="160" t="s">
        <v>113</v>
      </c>
      <c r="C137" s="161">
        <v>278.20999999999998</v>
      </c>
      <c r="D137" s="162" t="s">
        <v>16</v>
      </c>
      <c r="E137" s="185"/>
      <c r="F137" s="162">
        <f>ROUND((C137*E137),2)</f>
        <v>0</v>
      </c>
      <c r="G137" s="23">
        <v>4</v>
      </c>
      <c r="H137" s="162">
        <f>ROUND((F137*G137),2)</f>
        <v>0</v>
      </c>
      <c r="I137" s="164"/>
      <c r="J137" s="162">
        <f>ROUND(((H137*I137)+H137),2)</f>
        <v>0</v>
      </c>
    </row>
    <row r="138" spans="1:10" s="166" customFormat="1" ht="15.6">
      <c r="A138" s="210"/>
      <c r="B138" s="26" t="s">
        <v>114</v>
      </c>
      <c r="C138" s="167">
        <v>299.52</v>
      </c>
      <c r="D138" s="165" t="s">
        <v>16</v>
      </c>
      <c r="E138" s="185"/>
      <c r="F138" s="162">
        <f>ROUND((C138*E138),2)</f>
        <v>0</v>
      </c>
      <c r="G138" s="23">
        <v>4</v>
      </c>
      <c r="H138" s="162">
        <f>ROUND((F138*G138),2)</f>
        <v>0</v>
      </c>
      <c r="I138" s="164"/>
      <c r="J138" s="165">
        <f t="shared" ref="J138" si="17">ROUND(((H138*I138)+H138),2)</f>
        <v>0</v>
      </c>
    </row>
    <row r="139" spans="1:10" s="159" customFormat="1">
      <c r="A139" s="210">
        <v>1</v>
      </c>
      <c r="B139" s="186" t="s">
        <v>116</v>
      </c>
      <c r="C139" s="156"/>
      <c r="D139" s="156"/>
      <c r="E139" s="156"/>
      <c r="F139" s="156"/>
      <c r="G139" s="157"/>
      <c r="H139" s="156"/>
      <c r="I139" s="157"/>
      <c r="J139" s="158"/>
    </row>
    <row r="140" spans="1:10" s="166" customFormat="1" ht="15.6">
      <c r="A140" s="210"/>
      <c r="B140" s="160" t="s">
        <v>113</v>
      </c>
      <c r="C140" s="161">
        <v>644.88</v>
      </c>
      <c r="D140" s="162" t="s">
        <v>16</v>
      </c>
      <c r="E140" s="185"/>
      <c r="F140" s="162">
        <f>ROUND((C140*E140),2)</f>
        <v>0</v>
      </c>
      <c r="G140" s="23">
        <v>4</v>
      </c>
      <c r="H140" s="162">
        <f>ROUND((F140*G140),2)</f>
        <v>0</v>
      </c>
      <c r="I140" s="164"/>
      <c r="J140" s="162">
        <f>ROUND(((H140*I140)+H140),2)</f>
        <v>0</v>
      </c>
    </row>
    <row r="141" spans="1:10" s="166" customFormat="1" ht="15.6">
      <c r="A141" s="210"/>
      <c r="B141" s="26" t="s">
        <v>114</v>
      </c>
      <c r="C141" s="167">
        <v>658.71</v>
      </c>
      <c r="D141" s="165" t="s">
        <v>16</v>
      </c>
      <c r="E141" s="185"/>
      <c r="F141" s="162">
        <f>ROUND((C141*E141),2)</f>
        <v>0</v>
      </c>
      <c r="G141" s="23">
        <v>4</v>
      </c>
      <c r="H141" s="162">
        <f>ROUND((F141*G141),2)</f>
        <v>0</v>
      </c>
      <c r="I141" s="164"/>
      <c r="J141" s="165">
        <f t="shared" ref="J141" si="18">ROUND(((H141*I141)+H141),2)</f>
        <v>0</v>
      </c>
    </row>
    <row r="142" spans="1:10" s="154" customFormat="1" ht="24" customHeight="1">
      <c r="A142" s="212" t="s">
        <v>117</v>
      </c>
      <c r="B142" s="213"/>
      <c r="C142" s="213"/>
      <c r="D142" s="213"/>
      <c r="E142" s="213"/>
      <c r="F142" s="213"/>
      <c r="G142" s="214"/>
      <c r="H142" s="173">
        <f>SUM(H134:H141)</f>
        <v>0</v>
      </c>
      <c r="I142" s="174"/>
      <c r="J142" s="173">
        <f>SUM(J134:J141)</f>
        <v>0</v>
      </c>
    </row>
    <row r="143" spans="1:10">
      <c r="A143" s="8"/>
      <c r="B143" s="85"/>
      <c r="C143" s="8"/>
      <c r="D143" s="8"/>
      <c r="E143" s="8"/>
      <c r="F143" s="8"/>
      <c r="G143" s="9"/>
      <c r="H143" s="8"/>
      <c r="I143" s="9"/>
      <c r="J143" s="9"/>
    </row>
    <row r="144" spans="1:10">
      <c r="A144" s="8"/>
      <c r="B144" s="85"/>
      <c r="C144" s="8"/>
      <c r="D144" s="8"/>
      <c r="E144" s="8"/>
      <c r="F144" s="8"/>
      <c r="G144" s="9"/>
      <c r="H144" s="8"/>
      <c r="I144" s="9"/>
      <c r="J144" s="9"/>
    </row>
    <row r="145" spans="1:10" s="190" customFormat="1" ht="13.8">
      <c r="A145" s="187"/>
      <c r="B145" s="187" t="s">
        <v>118</v>
      </c>
      <c r="C145" s="188"/>
      <c r="D145" s="188"/>
      <c r="E145" s="188"/>
      <c r="F145" s="188"/>
      <c r="G145" s="189"/>
      <c r="H145" s="188"/>
      <c r="I145" s="189"/>
      <c r="J145" s="189"/>
    </row>
    <row r="146" spans="1:10" s="190" customFormat="1" ht="13.8">
      <c r="A146" s="187"/>
      <c r="B146" s="188" t="s">
        <v>119</v>
      </c>
      <c r="C146" s="188"/>
      <c r="D146" s="188"/>
      <c r="E146" s="188"/>
      <c r="F146" s="188"/>
      <c r="G146" s="189"/>
      <c r="H146" s="188"/>
      <c r="I146" s="189"/>
      <c r="J146" s="189"/>
    </row>
    <row r="147" spans="1:10" s="190" customFormat="1" ht="18" customHeight="1">
      <c r="A147" s="188"/>
      <c r="B147" s="217" t="s">
        <v>120</v>
      </c>
      <c r="C147" s="217"/>
      <c r="D147" s="217"/>
      <c r="E147" s="217"/>
      <c r="F147" s="217"/>
      <c r="G147" s="217"/>
      <c r="H147" s="217"/>
      <c r="I147" s="217"/>
      <c r="J147" s="217"/>
    </row>
    <row r="148" spans="1:10" s="190" customFormat="1" ht="18" customHeight="1">
      <c r="A148" s="188"/>
      <c r="B148" s="218" t="s">
        <v>121</v>
      </c>
      <c r="C148" s="218"/>
      <c r="D148" s="218"/>
      <c r="E148" s="218"/>
      <c r="F148" s="218"/>
      <c r="G148" s="218"/>
      <c r="H148" s="218"/>
      <c r="I148" s="218"/>
      <c r="J148" s="218"/>
    </row>
    <row r="149" spans="1:10" s="190" customFormat="1" ht="15" customHeight="1">
      <c r="A149" s="188"/>
      <c r="B149" s="188" t="s">
        <v>122</v>
      </c>
      <c r="C149" s="188"/>
      <c r="D149" s="188"/>
      <c r="E149" s="188"/>
      <c r="F149" s="188"/>
      <c r="G149" s="189"/>
      <c r="H149" s="188"/>
      <c r="I149" s="189"/>
      <c r="J149" s="189"/>
    </row>
    <row r="150" spans="1:10" s="190" customFormat="1" ht="11.25" customHeight="1">
      <c r="A150" s="188"/>
      <c r="B150" s="188"/>
      <c r="C150" s="188"/>
      <c r="D150" s="188"/>
      <c r="E150" s="188"/>
      <c r="F150" s="188"/>
      <c r="G150" s="189"/>
      <c r="H150" s="188"/>
      <c r="I150" s="189"/>
      <c r="J150" s="189"/>
    </row>
    <row r="151" spans="1:10" s="190" customFormat="1" ht="13.8">
      <c r="A151" s="188"/>
      <c r="B151" s="188" t="s">
        <v>123</v>
      </c>
      <c r="C151" s="188"/>
      <c r="D151" s="188"/>
      <c r="E151" s="188"/>
      <c r="F151" s="188"/>
      <c r="G151" s="189"/>
      <c r="H151" s="188"/>
      <c r="I151" s="189"/>
      <c r="J151" s="189"/>
    </row>
    <row r="152" spans="1:10" s="190" customFormat="1" ht="13.8">
      <c r="A152" s="188"/>
      <c r="B152" s="191"/>
      <c r="C152" s="191"/>
      <c r="D152" s="191"/>
      <c r="E152" s="191"/>
      <c r="F152" s="191"/>
      <c r="G152" s="192"/>
      <c r="H152" s="191"/>
      <c r="I152" s="192"/>
      <c r="J152" s="192"/>
    </row>
    <row r="153" spans="1:10" s="190" customFormat="1" ht="26.25" customHeight="1">
      <c r="A153" s="188"/>
      <c r="B153" s="218" t="s">
        <v>124</v>
      </c>
      <c r="C153" s="218"/>
      <c r="D153" s="218"/>
      <c r="E153" s="218"/>
      <c r="F153" s="218"/>
      <c r="G153" s="218"/>
      <c r="H153" s="218"/>
      <c r="I153" s="218"/>
      <c r="J153" s="218"/>
    </row>
    <row r="154" spans="1:10" s="190" customFormat="1" ht="13.8">
      <c r="A154" s="188"/>
      <c r="B154" s="191" t="s">
        <v>125</v>
      </c>
      <c r="C154" s="191"/>
      <c r="D154" s="191"/>
      <c r="E154" s="191"/>
      <c r="F154" s="191"/>
      <c r="G154" s="192"/>
      <c r="H154" s="191"/>
      <c r="I154" s="192"/>
      <c r="J154" s="192"/>
    </row>
    <row r="155" spans="1:10" s="190" customFormat="1" ht="13.8">
      <c r="A155" s="188"/>
      <c r="B155" s="191" t="s">
        <v>126</v>
      </c>
      <c r="C155" s="191"/>
      <c r="D155" s="191"/>
      <c r="E155" s="191"/>
      <c r="F155" s="191"/>
      <c r="G155" s="192"/>
      <c r="H155" s="191"/>
      <c r="I155" s="192"/>
      <c r="J155" s="192"/>
    </row>
    <row r="156" spans="1:10" s="190" customFormat="1" ht="13.8">
      <c r="A156" s="188"/>
      <c r="B156" s="191" t="s">
        <v>127</v>
      </c>
      <c r="C156" s="191"/>
      <c r="D156" s="191"/>
      <c r="E156" s="191"/>
      <c r="F156" s="191"/>
      <c r="G156" s="192"/>
      <c r="H156" s="191"/>
      <c r="I156" s="192"/>
      <c r="J156" s="192"/>
    </row>
    <row r="157" spans="1:10" s="190" customFormat="1" ht="9.75" customHeight="1">
      <c r="A157" s="188"/>
      <c r="B157" s="191"/>
      <c r="C157" s="191"/>
      <c r="D157" s="191"/>
      <c r="E157" s="191"/>
      <c r="F157" s="191"/>
      <c r="G157" s="192"/>
      <c r="H157" s="191"/>
      <c r="I157" s="192"/>
      <c r="J157" s="192"/>
    </row>
    <row r="158" spans="1:10" s="190" customFormat="1" ht="13.8">
      <c r="A158" s="188"/>
      <c r="B158" s="191" t="s">
        <v>128</v>
      </c>
      <c r="C158" s="191"/>
      <c r="D158" s="191"/>
      <c r="E158" s="191"/>
      <c r="F158" s="191"/>
      <c r="G158" s="192"/>
      <c r="H158" s="191"/>
      <c r="I158" s="192"/>
      <c r="J158" s="192"/>
    </row>
    <row r="159" spans="1:10" s="190" customFormat="1" ht="13.8">
      <c r="A159" s="188"/>
      <c r="B159" s="191" t="s">
        <v>129</v>
      </c>
      <c r="C159" s="191"/>
      <c r="D159" s="191"/>
      <c r="E159" s="191"/>
      <c r="F159" s="191"/>
      <c r="G159" s="192"/>
      <c r="H159" s="191"/>
      <c r="I159" s="192"/>
      <c r="J159" s="192"/>
    </row>
    <row r="160" spans="1:10" s="190" customFormat="1" ht="13.8">
      <c r="A160" s="188"/>
      <c r="B160" s="191" t="s">
        <v>130</v>
      </c>
      <c r="C160" s="191"/>
      <c r="D160" s="191"/>
      <c r="E160" s="191"/>
      <c r="F160" s="191"/>
      <c r="G160" s="192"/>
      <c r="H160" s="191"/>
      <c r="I160" s="192"/>
      <c r="J160" s="192"/>
    </row>
    <row r="161" spans="1:10" s="190" customFormat="1" ht="13.8">
      <c r="A161" s="188"/>
      <c r="B161" s="191" t="s">
        <v>131</v>
      </c>
      <c r="C161" s="191"/>
      <c r="D161" s="191"/>
      <c r="E161" s="191"/>
      <c r="F161" s="191"/>
      <c r="G161" s="192"/>
      <c r="H161" s="191"/>
      <c r="I161" s="192"/>
      <c r="J161" s="192"/>
    </row>
    <row r="162" spans="1:10" s="190" customFormat="1" ht="13.8">
      <c r="A162" s="188"/>
      <c r="B162" s="191" t="s">
        <v>122</v>
      </c>
      <c r="C162" s="191"/>
      <c r="D162" s="191"/>
      <c r="E162" s="191"/>
      <c r="F162" s="191"/>
      <c r="G162" s="192"/>
      <c r="H162" s="191"/>
      <c r="I162" s="192"/>
      <c r="J162" s="192"/>
    </row>
    <row r="163" spans="1:10" s="190" customFormat="1" ht="16.5" customHeight="1">
      <c r="A163" s="188"/>
      <c r="B163" s="191" t="s">
        <v>132</v>
      </c>
      <c r="C163" s="191"/>
      <c r="D163" s="191"/>
      <c r="E163" s="191"/>
      <c r="F163" s="191"/>
      <c r="G163" s="192"/>
      <c r="H163" s="191"/>
      <c r="I163" s="192"/>
      <c r="J163" s="192"/>
    </row>
    <row r="164" spans="1:10" s="190" customFormat="1" ht="13.8">
      <c r="A164" s="188"/>
      <c r="B164" s="191" t="s">
        <v>133</v>
      </c>
      <c r="C164" s="191"/>
      <c r="D164" s="191"/>
      <c r="E164" s="191"/>
      <c r="F164" s="191"/>
      <c r="G164" s="192"/>
      <c r="H164" s="191"/>
      <c r="I164" s="192"/>
      <c r="J164" s="192"/>
    </row>
    <row r="165" spans="1:10" s="190" customFormat="1" ht="13.8">
      <c r="A165" s="188"/>
      <c r="B165" s="191" t="s">
        <v>122</v>
      </c>
      <c r="C165" s="191"/>
      <c r="D165" s="191"/>
      <c r="E165" s="191"/>
      <c r="F165" s="191"/>
      <c r="G165" s="192"/>
      <c r="H165" s="191"/>
      <c r="I165" s="192"/>
      <c r="J165" s="192"/>
    </row>
    <row r="166" spans="1:10" s="190" customFormat="1" ht="13.8">
      <c r="A166" s="188"/>
      <c r="B166" s="191" t="s">
        <v>134</v>
      </c>
      <c r="C166" s="191"/>
      <c r="D166" s="191"/>
      <c r="E166" s="191"/>
      <c r="F166" s="191"/>
      <c r="G166" s="192"/>
      <c r="H166" s="191"/>
      <c r="I166" s="192"/>
      <c r="J166" s="192"/>
    </row>
    <row r="167" spans="1:10" s="190" customFormat="1" ht="13.8">
      <c r="A167" s="188"/>
      <c r="B167" s="191" t="s">
        <v>135</v>
      </c>
      <c r="C167" s="191"/>
      <c r="D167" s="191"/>
      <c r="E167" s="191"/>
      <c r="F167" s="191"/>
      <c r="G167" s="192"/>
      <c r="H167" s="191"/>
      <c r="I167" s="192"/>
      <c r="J167" s="192"/>
    </row>
    <row r="168" spans="1:10" s="190" customFormat="1" ht="13.8">
      <c r="A168" s="188"/>
      <c r="B168" s="193" t="s">
        <v>136</v>
      </c>
      <c r="C168" s="191"/>
      <c r="D168" s="191"/>
      <c r="E168" s="191"/>
      <c r="F168" s="191"/>
      <c r="G168" s="192"/>
      <c r="H168" s="191"/>
      <c r="I168" s="192"/>
      <c r="J168" s="192"/>
    </row>
    <row r="169" spans="1:10" s="190" customFormat="1" ht="13.8">
      <c r="A169" s="188"/>
      <c r="B169" s="191"/>
      <c r="C169" s="191"/>
      <c r="D169" s="191"/>
      <c r="E169" s="191"/>
      <c r="F169" s="191"/>
      <c r="G169" s="192"/>
      <c r="H169" s="191"/>
      <c r="I169" s="192"/>
      <c r="J169" s="192"/>
    </row>
    <row r="170" spans="1:10" s="190" customFormat="1" ht="13.8">
      <c r="A170" s="188"/>
      <c r="B170" s="191"/>
      <c r="C170" s="191"/>
      <c r="D170" s="191"/>
      <c r="E170" s="191"/>
      <c r="F170" s="191"/>
      <c r="G170" s="192"/>
      <c r="H170" s="191"/>
      <c r="I170" s="192"/>
      <c r="J170" s="192"/>
    </row>
    <row r="171" spans="1:10" s="190" customFormat="1" ht="13.8">
      <c r="A171" s="188"/>
      <c r="B171" s="193" t="s">
        <v>137</v>
      </c>
      <c r="C171" s="191"/>
      <c r="D171" s="191"/>
      <c r="E171" s="191"/>
      <c r="F171" s="191"/>
      <c r="G171" s="192"/>
      <c r="H171" s="191"/>
      <c r="I171" s="192"/>
      <c r="J171" s="192"/>
    </row>
    <row r="172" spans="1:10" s="190" customFormat="1" ht="13.8">
      <c r="A172" s="188"/>
      <c r="B172" s="191" t="s">
        <v>138</v>
      </c>
      <c r="C172" s="191"/>
      <c r="D172" s="191"/>
      <c r="E172" s="191"/>
      <c r="F172" s="191"/>
      <c r="G172" s="192"/>
      <c r="H172" s="191"/>
      <c r="I172" s="192"/>
      <c r="J172" s="192"/>
    </row>
    <row r="173" spans="1:10" s="190" customFormat="1" ht="15.75" customHeight="1">
      <c r="A173" s="188"/>
      <c r="B173" s="191" t="s">
        <v>139</v>
      </c>
      <c r="C173" s="191"/>
      <c r="D173" s="191"/>
      <c r="E173" s="191"/>
      <c r="F173" s="191"/>
      <c r="G173" s="192"/>
      <c r="H173" s="191"/>
      <c r="I173" s="192"/>
      <c r="J173" s="192"/>
    </row>
    <row r="174" spans="1:10" s="190" customFormat="1" ht="14.25" customHeight="1">
      <c r="A174" s="188"/>
      <c r="B174" s="206" t="s">
        <v>140</v>
      </c>
      <c r="C174" s="206"/>
      <c r="D174" s="206"/>
      <c r="E174" s="206"/>
      <c r="F174" s="206"/>
      <c r="G174" s="206"/>
      <c r="H174" s="206"/>
      <c r="I174" s="206"/>
      <c r="J174" s="206"/>
    </row>
    <row r="175" spans="1:10" s="190" customFormat="1" ht="31.5" customHeight="1">
      <c r="A175" s="188"/>
      <c r="B175" s="206" t="s">
        <v>141</v>
      </c>
      <c r="C175" s="206"/>
      <c r="D175" s="206"/>
      <c r="E175" s="206"/>
      <c r="F175" s="206"/>
      <c r="G175" s="206"/>
      <c r="H175" s="206"/>
      <c r="I175" s="206"/>
      <c r="J175" s="206"/>
    </row>
    <row r="176" spans="1:10" s="190" customFormat="1" ht="34.5" customHeight="1">
      <c r="A176" s="188"/>
      <c r="B176" s="207" t="s">
        <v>142</v>
      </c>
      <c r="C176" s="207"/>
      <c r="D176" s="207"/>
      <c r="E176" s="207"/>
      <c r="F176" s="207"/>
      <c r="G176" s="207"/>
      <c r="H176" s="207"/>
      <c r="I176" s="207"/>
      <c r="J176" s="207"/>
    </row>
    <row r="177" spans="1:10" s="190" customFormat="1" ht="31.5" customHeight="1">
      <c r="A177" s="188"/>
      <c r="B177" s="207" t="s">
        <v>143</v>
      </c>
      <c r="C177" s="207"/>
      <c r="D177" s="207"/>
      <c r="E177" s="207"/>
      <c r="F177" s="207"/>
      <c r="G177" s="207"/>
      <c r="H177" s="207"/>
      <c r="I177" s="207"/>
      <c r="J177" s="207"/>
    </row>
    <row r="178" spans="1:10" s="190" customFormat="1" ht="34.5" customHeight="1">
      <c r="A178" s="188"/>
      <c r="B178" s="207" t="s">
        <v>144</v>
      </c>
      <c r="C178" s="207"/>
      <c r="D178" s="207"/>
      <c r="E178" s="207"/>
      <c r="F178" s="207"/>
      <c r="G178" s="207"/>
      <c r="H178" s="207"/>
      <c r="I178" s="207"/>
      <c r="J178" s="207"/>
    </row>
    <row r="179" spans="1:10" s="190" customFormat="1" ht="32.25" customHeight="1">
      <c r="A179" s="188"/>
      <c r="B179" s="207" t="s">
        <v>145</v>
      </c>
      <c r="C179" s="207"/>
      <c r="D179" s="207"/>
      <c r="E179" s="207"/>
      <c r="F179" s="207"/>
      <c r="G179" s="207"/>
      <c r="H179" s="207"/>
      <c r="I179" s="207"/>
      <c r="J179" s="207"/>
    </row>
    <row r="180" spans="1:10" s="190" customFormat="1" ht="13.8">
      <c r="A180" s="188"/>
      <c r="B180" s="188" t="s">
        <v>146</v>
      </c>
      <c r="C180" s="188"/>
      <c r="D180" s="188"/>
      <c r="E180" s="188"/>
      <c r="F180" s="188"/>
      <c r="G180" s="189"/>
      <c r="H180" s="188"/>
      <c r="I180" s="189"/>
      <c r="J180" s="189"/>
    </row>
    <row r="181" spans="1:10" s="190" customFormat="1" ht="13.8">
      <c r="A181" s="188"/>
      <c r="B181" s="188" t="s">
        <v>147</v>
      </c>
      <c r="C181" s="188"/>
      <c r="D181" s="188"/>
      <c r="E181" s="188"/>
      <c r="F181" s="188"/>
      <c r="G181" s="189"/>
      <c r="H181" s="188"/>
      <c r="I181" s="189"/>
      <c r="J181" s="189"/>
    </row>
    <row r="182" spans="1:10" s="190" customFormat="1" ht="13.8">
      <c r="A182" s="188"/>
      <c r="B182" s="188" t="s">
        <v>148</v>
      </c>
      <c r="C182" s="188"/>
      <c r="D182" s="188"/>
      <c r="E182" s="188"/>
      <c r="F182" s="188"/>
      <c r="G182" s="189"/>
      <c r="H182" s="188"/>
      <c r="I182" s="189"/>
      <c r="J182" s="189"/>
    </row>
    <row r="183" spans="1:10" s="198" customFormat="1" ht="13.8">
      <c r="A183" s="194"/>
      <c r="B183" s="195"/>
      <c r="C183" s="196"/>
      <c r="D183" s="196"/>
      <c r="E183" s="196"/>
      <c r="F183" s="196"/>
      <c r="G183" s="197"/>
      <c r="H183" s="196"/>
      <c r="I183" s="197"/>
      <c r="J183" s="197"/>
    </row>
    <row r="184" spans="1:10" s="198" customFormat="1" ht="13.8">
      <c r="A184" s="194"/>
      <c r="B184" s="199" t="s">
        <v>149</v>
      </c>
      <c r="C184" s="200"/>
      <c r="D184" s="200"/>
      <c r="E184" s="200"/>
      <c r="F184" s="200"/>
      <c r="G184" s="201"/>
      <c r="H184" s="200"/>
      <c r="I184" s="201"/>
      <c r="J184" s="201"/>
    </row>
    <row r="185" spans="1:10" s="198" customFormat="1" ht="13.8">
      <c r="A185" s="194"/>
      <c r="B185" s="202" t="s">
        <v>150</v>
      </c>
      <c r="C185" s="200"/>
      <c r="D185" s="200"/>
      <c r="E185" s="200"/>
      <c r="F185" s="200"/>
      <c r="G185" s="201"/>
      <c r="H185" s="200"/>
      <c r="I185" s="201"/>
      <c r="J185" s="201"/>
    </row>
    <row r="186" spans="1:10" s="198" customFormat="1" ht="13.8">
      <c r="A186" s="194"/>
      <c r="B186" s="203" t="s">
        <v>151</v>
      </c>
      <c r="C186" s="200"/>
      <c r="D186" s="200"/>
      <c r="E186" s="200"/>
      <c r="F186" s="200"/>
      <c r="G186" s="201"/>
      <c r="H186" s="200"/>
      <c r="I186" s="201"/>
      <c r="J186" s="201"/>
    </row>
    <row r="187" spans="1:10" s="198" customFormat="1" ht="13.8">
      <c r="A187" s="194"/>
      <c r="B187" s="202" t="s">
        <v>152</v>
      </c>
      <c r="C187" s="200"/>
      <c r="D187" s="200"/>
      <c r="E187" s="200"/>
      <c r="F187" s="200"/>
      <c r="G187" s="201"/>
      <c r="H187" s="200"/>
      <c r="I187" s="201"/>
      <c r="J187" s="201"/>
    </row>
    <row r="188" spans="1:10" s="198" customFormat="1" ht="13.8">
      <c r="A188" s="194"/>
      <c r="B188" s="203" t="s">
        <v>153</v>
      </c>
      <c r="C188" s="200"/>
      <c r="D188" s="200"/>
      <c r="E188" s="200"/>
      <c r="F188" s="200"/>
      <c r="G188" s="201"/>
      <c r="H188" s="200"/>
      <c r="I188" s="201"/>
      <c r="J188" s="201"/>
    </row>
    <row r="189" spans="1:10" s="198" customFormat="1" ht="13.8">
      <c r="A189" s="194"/>
      <c r="B189" s="204" t="s">
        <v>154</v>
      </c>
      <c r="C189" s="205"/>
      <c r="D189" s="205"/>
      <c r="E189" s="205"/>
      <c r="F189" s="205"/>
      <c r="G189" s="205"/>
      <c r="H189" s="205"/>
      <c r="I189" s="205"/>
      <c r="J189" s="205"/>
    </row>
    <row r="190" spans="1:10" s="198" customFormat="1" ht="13.8">
      <c r="A190" s="194"/>
      <c r="B190" s="208" t="s">
        <v>155</v>
      </c>
      <c r="C190" s="209"/>
      <c r="D190" s="209"/>
      <c r="E190" s="209"/>
      <c r="F190" s="209"/>
      <c r="G190" s="209"/>
      <c r="H190" s="209"/>
      <c r="I190" s="209"/>
      <c r="J190" s="209"/>
    </row>
    <row r="191" spans="1:10" s="198" customFormat="1" ht="13.8">
      <c r="A191" s="194"/>
      <c r="B191" s="208" t="s">
        <v>156</v>
      </c>
      <c r="C191" s="209"/>
      <c r="D191" s="209"/>
      <c r="E191" s="209"/>
      <c r="F191" s="209"/>
      <c r="G191" s="209"/>
      <c r="H191" s="209"/>
      <c r="I191" s="209"/>
      <c r="J191" s="209"/>
    </row>
    <row r="192" spans="1:10" s="198" customFormat="1" ht="13.8">
      <c r="A192" s="194"/>
      <c r="B192" s="208" t="s">
        <v>157</v>
      </c>
      <c r="C192" s="209"/>
      <c r="D192" s="209"/>
      <c r="E192" s="209"/>
      <c r="F192" s="209"/>
      <c r="G192" s="209"/>
      <c r="H192" s="209"/>
      <c r="I192" s="209"/>
      <c r="J192" s="209"/>
    </row>
    <row r="193" spans="1:10" s="198" customFormat="1" ht="13.8">
      <c r="A193" s="194"/>
      <c r="B193" s="208" t="s">
        <v>158</v>
      </c>
      <c r="C193" s="209"/>
      <c r="D193" s="209"/>
      <c r="E193" s="209"/>
      <c r="F193" s="209"/>
      <c r="G193" s="209"/>
      <c r="H193" s="209"/>
      <c r="I193" s="209"/>
      <c r="J193" s="209"/>
    </row>
    <row r="194" spans="1:10" s="198" customFormat="1" ht="13.8">
      <c r="A194" s="194"/>
      <c r="B194" s="208" t="s">
        <v>159</v>
      </c>
      <c r="C194" s="209"/>
      <c r="D194" s="209"/>
      <c r="E194" s="209"/>
      <c r="F194" s="209"/>
      <c r="G194" s="209"/>
      <c r="H194" s="209"/>
      <c r="I194" s="209"/>
      <c r="J194" s="209"/>
    </row>
    <row r="195" spans="1:10" s="198" customFormat="1" ht="13.8">
      <c r="A195" s="194"/>
      <c r="B195" s="202" t="s">
        <v>160</v>
      </c>
      <c r="C195" s="200"/>
      <c r="D195" s="200"/>
      <c r="E195" s="200"/>
      <c r="F195" s="200"/>
      <c r="G195" s="201"/>
      <c r="H195" s="200"/>
      <c r="I195" s="201"/>
      <c r="J195" s="201"/>
    </row>
    <row r="196" spans="1:10" s="198" customFormat="1" ht="13.8">
      <c r="B196" s="204" t="s">
        <v>161</v>
      </c>
      <c r="C196" s="204"/>
      <c r="D196" s="204"/>
      <c r="E196" s="204"/>
      <c r="F196" s="204"/>
      <c r="G196" s="204"/>
      <c r="H196" s="204"/>
      <c r="I196" s="204"/>
      <c r="J196" s="204"/>
    </row>
    <row r="197" spans="1:10" s="198" customFormat="1" ht="13.8">
      <c r="B197" s="204" t="s">
        <v>162</v>
      </c>
      <c r="C197" s="205"/>
      <c r="D197" s="205"/>
      <c r="E197" s="205"/>
      <c r="F197" s="205"/>
      <c r="G197" s="205"/>
      <c r="H197" s="205"/>
      <c r="I197" s="205"/>
      <c r="J197" s="205"/>
    </row>
    <row r="198" spans="1:10" s="198" customFormat="1" ht="13.8">
      <c r="B198" s="204" t="s">
        <v>163</v>
      </c>
      <c r="C198" s="205"/>
      <c r="D198" s="205"/>
      <c r="E198" s="205"/>
      <c r="F198" s="205"/>
      <c r="G198" s="205"/>
      <c r="H198" s="205"/>
      <c r="I198" s="205"/>
      <c r="J198" s="205"/>
    </row>
    <row r="199" spans="1:10" s="198" customFormat="1" ht="13.8">
      <c r="B199" s="204" t="s">
        <v>164</v>
      </c>
      <c r="C199" s="205"/>
      <c r="D199" s="205"/>
      <c r="E199" s="205"/>
      <c r="F199" s="205"/>
      <c r="G199" s="205"/>
      <c r="H199" s="205"/>
      <c r="I199" s="205"/>
      <c r="J199" s="205"/>
    </row>
    <row r="200" spans="1:10" s="198" customFormat="1" ht="13.8">
      <c r="B200" s="204" t="s">
        <v>165</v>
      </c>
      <c r="C200" s="205"/>
      <c r="D200" s="205"/>
      <c r="E200" s="205"/>
      <c r="F200" s="205"/>
      <c r="G200" s="205"/>
      <c r="H200" s="205"/>
      <c r="I200" s="205"/>
      <c r="J200" s="205"/>
    </row>
    <row r="201" spans="1:10" s="198" customFormat="1" ht="13.8">
      <c r="B201" s="204" t="s">
        <v>166</v>
      </c>
      <c r="C201" s="205"/>
      <c r="D201" s="205"/>
      <c r="E201" s="205"/>
      <c r="F201" s="205"/>
      <c r="G201" s="205"/>
      <c r="H201" s="205"/>
      <c r="I201" s="205"/>
      <c r="J201" s="205"/>
    </row>
    <row r="202" spans="1:10" s="198" customFormat="1" ht="13.8">
      <c r="B202" s="204" t="s">
        <v>167</v>
      </c>
      <c r="C202" s="205"/>
      <c r="D202" s="205"/>
      <c r="E202" s="205"/>
      <c r="F202" s="205"/>
      <c r="G202" s="205"/>
      <c r="H202" s="205"/>
      <c r="I202" s="205"/>
      <c r="J202" s="205"/>
    </row>
    <row r="203" spans="1:10" s="198" customFormat="1" ht="13.8">
      <c r="B203" s="204" t="s">
        <v>168</v>
      </c>
      <c r="C203" s="205"/>
      <c r="D203" s="205"/>
      <c r="E203" s="205"/>
      <c r="F203" s="205"/>
      <c r="G203" s="205"/>
      <c r="H203" s="205"/>
      <c r="I203" s="205"/>
      <c r="J203" s="205"/>
    </row>
    <row r="204" spans="1:10" s="198" customFormat="1" ht="13.8">
      <c r="B204" s="204" t="s">
        <v>169</v>
      </c>
      <c r="C204" s="205"/>
      <c r="D204" s="205"/>
      <c r="E204" s="205"/>
      <c r="F204" s="205"/>
      <c r="G204" s="205"/>
      <c r="H204" s="205"/>
      <c r="I204" s="205"/>
      <c r="J204" s="205"/>
    </row>
    <row r="205" spans="1:10" s="198" customFormat="1" ht="13.8">
      <c r="B205" s="204" t="s">
        <v>170</v>
      </c>
      <c r="C205" s="205"/>
      <c r="D205" s="205"/>
      <c r="E205" s="205"/>
      <c r="F205" s="205"/>
      <c r="G205" s="205"/>
      <c r="H205" s="205"/>
      <c r="I205" s="205"/>
      <c r="J205" s="205"/>
    </row>
    <row r="206" spans="1:10" s="198" customFormat="1" ht="13.8">
      <c r="B206" s="204" t="s">
        <v>171</v>
      </c>
      <c r="C206" s="205"/>
      <c r="D206" s="205"/>
      <c r="E206" s="205"/>
      <c r="F206" s="205"/>
      <c r="G206" s="205"/>
      <c r="H206" s="205"/>
      <c r="I206" s="205"/>
      <c r="J206" s="205"/>
    </row>
    <row r="207" spans="1:10" s="198" customFormat="1" ht="13.8">
      <c r="B207" s="204" t="s">
        <v>172</v>
      </c>
      <c r="C207" s="205"/>
      <c r="D207" s="205"/>
      <c r="E207" s="205"/>
      <c r="F207" s="205"/>
      <c r="G207" s="205"/>
      <c r="H207" s="205"/>
      <c r="I207" s="205"/>
      <c r="J207" s="205"/>
    </row>
    <row r="208" spans="1:10" s="198" customFormat="1" ht="13.8">
      <c r="B208" s="204" t="s">
        <v>173</v>
      </c>
      <c r="C208" s="205"/>
      <c r="D208" s="205"/>
      <c r="E208" s="205"/>
      <c r="F208" s="205"/>
      <c r="G208" s="205"/>
      <c r="H208" s="205"/>
      <c r="I208" s="205"/>
      <c r="J208" s="205"/>
    </row>
    <row r="209" spans="1:10" s="198" customFormat="1" ht="13.8">
      <c r="B209" s="204" t="s">
        <v>174</v>
      </c>
      <c r="C209" s="205"/>
      <c r="D209" s="205"/>
      <c r="E209" s="205"/>
      <c r="F209" s="205"/>
      <c r="G209" s="205"/>
      <c r="H209" s="205"/>
      <c r="I209" s="205"/>
      <c r="J209" s="205"/>
    </row>
    <row r="210" spans="1:10" s="198" customFormat="1" ht="13.8">
      <c r="B210" s="204" t="s">
        <v>175</v>
      </c>
      <c r="C210" s="204"/>
      <c r="D210" s="204"/>
      <c r="E210" s="204"/>
      <c r="F210" s="204"/>
      <c r="G210" s="204"/>
      <c r="H210" s="204"/>
      <c r="I210" s="204"/>
      <c r="J210" s="204"/>
    </row>
    <row r="211" spans="1:10" s="198" customFormat="1" ht="13.8">
      <c r="B211" s="204" t="s">
        <v>176</v>
      </c>
      <c r="C211" s="204"/>
      <c r="D211" s="204"/>
      <c r="E211" s="204"/>
      <c r="F211" s="204"/>
      <c r="G211" s="204"/>
      <c r="H211" s="204"/>
      <c r="I211" s="204"/>
      <c r="J211" s="204"/>
    </row>
    <row r="212" spans="1:10" s="198" customFormat="1" ht="13.8">
      <c r="B212" s="204" t="s">
        <v>177</v>
      </c>
      <c r="C212" s="204"/>
      <c r="D212" s="204"/>
      <c r="E212" s="204"/>
      <c r="F212" s="204"/>
      <c r="G212" s="204"/>
      <c r="H212" s="204"/>
      <c r="I212" s="204"/>
      <c r="J212" s="204"/>
    </row>
    <row r="213" spans="1:10" s="198" customFormat="1" ht="13.8">
      <c r="B213" s="204" t="s">
        <v>178</v>
      </c>
      <c r="C213" s="205"/>
      <c r="D213" s="205"/>
      <c r="E213" s="205"/>
      <c r="F213" s="205"/>
      <c r="G213" s="205"/>
      <c r="H213" s="205"/>
      <c r="I213" s="205"/>
      <c r="J213" s="205"/>
    </row>
    <row r="214" spans="1:10" s="198" customFormat="1" ht="13.8">
      <c r="B214" s="204" t="s">
        <v>179</v>
      </c>
      <c r="C214" s="204"/>
      <c r="D214" s="204"/>
      <c r="E214" s="204"/>
      <c r="F214" s="204"/>
      <c r="G214" s="204"/>
      <c r="H214" s="204"/>
      <c r="I214" s="204"/>
      <c r="J214" s="204"/>
    </row>
    <row r="215" spans="1:10" s="198" customFormat="1" ht="13.8">
      <c r="B215" s="204" t="s">
        <v>180</v>
      </c>
      <c r="C215" s="204"/>
      <c r="D215" s="204"/>
      <c r="E215" s="204"/>
      <c r="F215" s="204"/>
      <c r="G215" s="204"/>
      <c r="H215" s="204"/>
      <c r="I215" s="204"/>
      <c r="J215" s="204"/>
    </row>
    <row r="216" spans="1:10">
      <c r="A216" s="8"/>
      <c r="B216" s="8"/>
      <c r="C216" s="8"/>
      <c r="D216" s="8"/>
      <c r="E216" s="8"/>
      <c r="F216" s="8"/>
      <c r="G216" s="9"/>
      <c r="H216" s="8"/>
      <c r="I216" s="9"/>
      <c r="J216" s="9"/>
    </row>
    <row r="217" spans="1:10">
      <c r="A217" s="8"/>
      <c r="B217" s="8"/>
      <c r="C217" s="8"/>
      <c r="D217" s="8"/>
      <c r="E217" s="8"/>
      <c r="F217" s="8"/>
      <c r="G217" s="9"/>
      <c r="H217" s="8"/>
      <c r="I217" s="9"/>
      <c r="J217" s="9"/>
    </row>
    <row r="218" spans="1:10">
      <c r="A218" s="8"/>
      <c r="B218" s="230" t="s">
        <v>182</v>
      </c>
      <c r="C218" s="230"/>
      <c r="D218" s="230"/>
      <c r="E218" s="230"/>
      <c r="F218" s="230"/>
      <c r="G218" s="230"/>
      <c r="H218" s="8"/>
      <c r="I218" s="9"/>
      <c r="J218" s="9"/>
    </row>
    <row r="219" spans="1:10">
      <c r="A219" s="8"/>
      <c r="B219" s="8"/>
      <c r="C219" s="8"/>
      <c r="D219" s="8"/>
      <c r="E219" s="8"/>
      <c r="F219" s="8"/>
      <c r="G219" s="9"/>
      <c r="H219" s="8"/>
      <c r="I219" s="9"/>
      <c r="J219" s="9"/>
    </row>
    <row r="220" spans="1:10">
      <c r="A220" s="8"/>
      <c r="B220" s="8"/>
      <c r="C220" s="8"/>
      <c r="D220" s="8"/>
      <c r="E220" s="8"/>
      <c r="F220" s="8"/>
      <c r="G220" s="9"/>
      <c r="H220" s="8"/>
      <c r="I220" s="9"/>
      <c r="J220" s="9"/>
    </row>
    <row r="221" spans="1:10">
      <c r="A221" s="8"/>
      <c r="B221" s="8"/>
      <c r="C221" s="8"/>
      <c r="D221" s="8"/>
      <c r="E221" s="8"/>
      <c r="F221" s="8"/>
      <c r="G221" s="9"/>
      <c r="H221" s="8"/>
      <c r="I221" s="9"/>
      <c r="J221" s="9"/>
    </row>
    <row r="240" ht="1.5" customHeight="1"/>
    <row r="241" hidden="1"/>
    <row r="242" ht="6.75" customHeight="1"/>
  </sheetData>
  <mergeCells count="74">
    <mergeCell ref="A26:A32"/>
    <mergeCell ref="B218:G218"/>
    <mergeCell ref="A2:I2"/>
    <mergeCell ref="A10:B10"/>
    <mergeCell ref="A12:A16"/>
    <mergeCell ref="A17:A20"/>
    <mergeCell ref="A21:A25"/>
    <mergeCell ref="A71:A73"/>
    <mergeCell ref="A33:G33"/>
    <mergeCell ref="A35:B35"/>
    <mergeCell ref="A37:A39"/>
    <mergeCell ref="A40:A42"/>
    <mergeCell ref="A43:A45"/>
    <mergeCell ref="A47:A48"/>
    <mergeCell ref="A51:G51"/>
    <mergeCell ref="B52:G52"/>
    <mergeCell ref="A62:A64"/>
    <mergeCell ref="A65:A67"/>
    <mergeCell ref="A68:A70"/>
    <mergeCell ref="B116:J116"/>
    <mergeCell ref="A74:A76"/>
    <mergeCell ref="A77:A79"/>
    <mergeCell ref="A80:G80"/>
    <mergeCell ref="A84:A87"/>
    <mergeCell ref="A88:A89"/>
    <mergeCell ref="A90:A95"/>
    <mergeCell ref="A100:G100"/>
    <mergeCell ref="B101:J101"/>
    <mergeCell ref="B103:J103"/>
    <mergeCell ref="A107:A111"/>
    <mergeCell ref="A114:G114"/>
    <mergeCell ref="B174:J174"/>
    <mergeCell ref="A120:A123"/>
    <mergeCell ref="A126:G126"/>
    <mergeCell ref="B129:J129"/>
    <mergeCell ref="B131:E131"/>
    <mergeCell ref="A133:A135"/>
    <mergeCell ref="A136:A138"/>
    <mergeCell ref="A139:A141"/>
    <mergeCell ref="A142:G142"/>
    <mergeCell ref="B147:J147"/>
    <mergeCell ref="B148:J148"/>
    <mergeCell ref="B153:J153"/>
    <mergeCell ref="B196:J196"/>
    <mergeCell ref="B175:J175"/>
    <mergeCell ref="B176:J176"/>
    <mergeCell ref="B177:J177"/>
    <mergeCell ref="B178:J178"/>
    <mergeCell ref="B179:J179"/>
    <mergeCell ref="B189:J189"/>
    <mergeCell ref="B190:J190"/>
    <mergeCell ref="B191:J191"/>
    <mergeCell ref="B192:J192"/>
    <mergeCell ref="B193:J193"/>
    <mergeCell ref="B194:J194"/>
    <mergeCell ref="B208:J208"/>
    <mergeCell ref="B197:J197"/>
    <mergeCell ref="B198:J198"/>
    <mergeCell ref="B199:J199"/>
    <mergeCell ref="B200:J200"/>
    <mergeCell ref="B201:J201"/>
    <mergeCell ref="B202:J202"/>
    <mergeCell ref="B203:J203"/>
    <mergeCell ref="B204:J204"/>
    <mergeCell ref="B205:J205"/>
    <mergeCell ref="B206:J206"/>
    <mergeCell ref="B207:J207"/>
    <mergeCell ref="B215:J215"/>
    <mergeCell ref="B209:J209"/>
    <mergeCell ref="B210:J210"/>
    <mergeCell ref="B211:J211"/>
    <mergeCell ref="B212:J212"/>
    <mergeCell ref="B213:J213"/>
    <mergeCell ref="B214:J214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Header>&amp;L&amp;"Times New Roman,Normalny"Nr sprawy&amp;C
&amp;R                                                                                                           &amp;"Times New Roman,Normalny"WNP 880/PN/2023</oddHeader>
  </headerFooter>
  <rowBreaks count="2" manualBreakCount="2">
    <brk id="31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ILOŚCIOWO-WARTOŚCIOWY</vt:lpstr>
    </vt:vector>
  </TitlesOfParts>
  <Company>Akademia Wojsk Ladowych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Janicka-Suchacz Elżbieta</dc:creator>
  <cp:lastModifiedBy>Elżbieta Janicka</cp:lastModifiedBy>
  <cp:lastPrinted>2023-11-29T13:20:39Z</cp:lastPrinted>
  <dcterms:created xsi:type="dcterms:W3CDTF">2023-11-28T09:54:41Z</dcterms:created>
  <dcterms:modified xsi:type="dcterms:W3CDTF">2023-12-03T21:34:14Z</dcterms:modified>
</cp:coreProperties>
</file>