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80" windowHeight="13335" activeTab="0"/>
  </bookViews>
  <sheets>
    <sheet name="Do druku" sheetId="1" r:id="rId1"/>
  </sheets>
  <definedNames>
    <definedName name="_xlnm.Print_Area" localSheetId="0">'Do druku'!$B$2:$H$138</definedName>
  </definedNames>
  <calcPr fullCalcOnLoad="1"/>
</workbook>
</file>

<file path=xl/sharedStrings.xml><?xml version="1.0" encoding="utf-8"?>
<sst xmlns="http://schemas.openxmlformats.org/spreadsheetml/2006/main" count="32" uniqueCount="32">
  <si>
    <t>Założenia</t>
  </si>
  <si>
    <t>Oprocentowanie</t>
  </si>
  <si>
    <t>ilość rat kapitałowych</t>
  </si>
  <si>
    <t>Lp</t>
  </si>
  <si>
    <t>Rata kapitałowa</t>
  </si>
  <si>
    <t>Saldo po spłacie</t>
  </si>
  <si>
    <t>okres</t>
  </si>
  <si>
    <t>Razem</t>
  </si>
  <si>
    <t>odsetki miesięcznie</t>
  </si>
  <si>
    <t>liczba dni</t>
  </si>
  <si>
    <t>Wyjaśnienia</t>
  </si>
  <si>
    <t>Marża Banku</t>
  </si>
  <si>
    <t>Prowizja przygotowawcza</t>
  </si>
  <si>
    <t>Planowana data uruchomienia kredytu</t>
  </si>
  <si>
    <t>Liczba bazowa dni w roku do wyliczenia</t>
  </si>
  <si>
    <t>Koszty kredytu</t>
  </si>
  <si>
    <t>RAZEM</t>
  </si>
  <si>
    <t>…………………………………………………..</t>
  </si>
  <si>
    <t>Łączna kwota odsetek za okres kredytowania</t>
  </si>
  <si>
    <t>Wysokość miesiącznych odsetek z tytułu kredytu należy wyliczyć według poniższego wzoru</t>
  </si>
  <si>
    <t xml:space="preserve">saldo kredytu x oprocentowanie x faktyczna liczba dni w miesiącu </t>
  </si>
  <si>
    <t>liczba bazowa dni</t>
  </si>
  <si>
    <t>miejscowość i data</t>
  </si>
  <si>
    <t>Stawka referencyjna przyjeta do kalkulacji (%)</t>
  </si>
  <si>
    <t>Proszę o wypełnienie pustych miejsc w tabeli z założeniami do kalkulacji kredytu oraz wyliczenie łącznych kosztów kredytu</t>
  </si>
  <si>
    <t>odsetki miesięczne =</t>
  </si>
  <si>
    <t>Spłata kredytu w ratach miesięcznych</t>
  </si>
  <si>
    <t>łącznie               (3+4)</t>
  </si>
  <si>
    <t>WARTOŚĆ ZAMÓWIENIA
FORMULARZ KALKULACJI KOSZTÓW KREDYTU</t>
  </si>
  <si>
    <t>podpis szacującego wartość zamówienia</t>
  </si>
  <si>
    <t>Kwota kredytu (PLN)</t>
  </si>
  <si>
    <t>……..28.09.2023…………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</si>
</sst>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0"/>
    <numFmt numFmtId="167" formatCode="#,##0.00_ ;\-#,##0.00\ "/>
    <numFmt numFmtId="168" formatCode="mmm\ yy"/>
    <numFmt numFmtId="169" formatCode="0.0"/>
    <numFmt numFmtId="170" formatCode="dd\ mmm\ yy"/>
    <numFmt numFmtId="171" formatCode="0.000%"/>
    <numFmt numFmtId="172" formatCode="[$-415]d\ mmmm\ yyyy"/>
    <numFmt numFmtId="173" formatCode="yyyy/mm/dd;@"/>
    <numFmt numFmtId="174" formatCode="mmm/yyyy"/>
    <numFmt numFmtId="175" formatCode="#,##0.00_ ;[Red]\-#,##0.00\ "/>
  </numFmts>
  <fonts count="49">
    <font>
      <sz val="10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i/>
      <sz val="6"/>
      <name val="Tahoma"/>
      <family val="2"/>
    </font>
    <font>
      <sz val="6"/>
      <name val="Tahoma"/>
      <family val="2"/>
    </font>
    <font>
      <sz val="8"/>
      <name val="Arial CE"/>
      <family val="0"/>
    </font>
    <font>
      <u val="single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" fontId="1" fillId="0" borderId="0" xfId="0" applyNumberFormat="1" applyFont="1" applyAlignment="1">
      <alignment horizontal="right" vertical="center" wrapText="1" inden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center" wrapText="1" indent="1"/>
    </xf>
    <xf numFmtId="0" fontId="3" fillId="0" borderId="0" xfId="0" applyFont="1" applyAlignment="1">
      <alignment horizontal="center" vertical="top"/>
    </xf>
    <xf numFmtId="175" fontId="2" fillId="0" borderId="0" xfId="0" applyNumberFormat="1" applyFont="1" applyFill="1" applyBorder="1" applyAlignment="1">
      <alignment/>
    </xf>
    <xf numFmtId="175" fontId="1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 wrapText="1" indent="1"/>
    </xf>
    <xf numFmtId="0" fontId="2" fillId="0" borderId="10" xfId="0" applyFont="1" applyBorder="1" applyAlignment="1">
      <alignment horizontal="right" vertical="center" wrapText="1" indent="1"/>
    </xf>
    <xf numFmtId="173" fontId="2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right" vertical="center" wrapText="1" indent="1"/>
    </xf>
    <xf numFmtId="164" fontId="2" fillId="0" borderId="10" xfId="0" applyNumberFormat="1" applyFont="1" applyBorder="1" applyAlignment="1">
      <alignment horizontal="right" vertical="center" wrapText="1" indent="1"/>
    </xf>
    <xf numFmtId="1" fontId="2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 applyProtection="1">
      <alignment horizontal="right" vertical="center" wrapText="1" indent="1"/>
      <protection/>
    </xf>
    <xf numFmtId="1" fontId="2" fillId="0" borderId="10" xfId="0" applyNumberFormat="1" applyFont="1" applyFill="1" applyBorder="1" applyAlignment="1">
      <alignment horizontal="right" vertical="center" wrapText="1" inden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right" vertical="center" wrapText="1" indent="1"/>
    </xf>
    <xf numFmtId="165" fontId="2" fillId="0" borderId="10" xfId="0" applyNumberFormat="1" applyFont="1" applyFill="1" applyBorder="1" applyAlignment="1">
      <alignment horizontal="right" vertical="center" indent="1"/>
    </xf>
    <xf numFmtId="4" fontId="1" fillId="34" borderId="10" xfId="0" applyNumberFormat="1" applyFont="1" applyFill="1" applyBorder="1" applyAlignment="1">
      <alignment horizontal="right" vertical="center" inden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0" fontId="47" fillId="0" borderId="0" xfId="0" applyFont="1" applyAlignment="1">
      <alignment vertical="center"/>
    </xf>
    <xf numFmtId="165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6" fillId="0" borderId="0" xfId="44" applyFont="1" applyAlignment="1">
      <alignment/>
    </xf>
    <xf numFmtId="14" fontId="2" fillId="0" borderId="10" xfId="0" applyNumberFormat="1" applyFont="1" applyFill="1" applyBorder="1" applyAlignment="1">
      <alignment horizontal="right" vertical="center" wrapText="1" indent="1"/>
    </xf>
    <xf numFmtId="10" fontId="2" fillId="0" borderId="10" xfId="0" applyNumberFormat="1" applyFont="1" applyFill="1" applyBorder="1" applyAlignment="1" applyProtection="1">
      <alignment horizontal="right" vertical="center" wrapText="1" indent="1"/>
      <protection/>
    </xf>
    <xf numFmtId="10" fontId="2" fillId="0" borderId="10" xfId="0" applyNumberFormat="1" applyFont="1" applyFill="1" applyBorder="1" applyAlignment="1">
      <alignment horizontal="right" vertical="center" indent="1"/>
    </xf>
    <xf numFmtId="0" fontId="48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3" xfId="0" applyFont="1" applyFill="1" applyBorder="1" applyAlignment="1">
      <alignment horizontal="left" vertical="center" wrapText="1" indent="1"/>
    </xf>
    <xf numFmtId="4" fontId="1" fillId="35" borderId="11" xfId="0" applyNumberFormat="1" applyFont="1" applyFill="1" applyBorder="1" applyAlignment="1">
      <alignment horizontal="center" vertical="center" wrapText="1"/>
    </xf>
    <xf numFmtId="4" fontId="1" fillId="35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 shrinkToFit="1"/>
    </xf>
    <xf numFmtId="0" fontId="1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66"/>
  <sheetViews>
    <sheetView showGridLines="0" tabSelected="1" workbookViewId="0" topLeftCell="A1">
      <selection activeCell="F85" sqref="F85"/>
    </sheetView>
  </sheetViews>
  <sheetFormatPr defaultColWidth="9.00390625" defaultRowHeight="12.75"/>
  <cols>
    <col min="1" max="1" width="0.74609375" style="37" customWidth="1"/>
    <col min="2" max="2" width="6.375" style="37" customWidth="1"/>
    <col min="3" max="7" width="15.75390625" style="37" customWidth="1"/>
    <col min="8" max="8" width="9.375" style="38" customWidth="1"/>
    <col min="9" max="9" width="0.74609375" style="37" customWidth="1"/>
    <col min="10" max="16384" width="9.125" style="37" customWidth="1"/>
  </cols>
  <sheetData>
    <row r="1" s="2" customFormat="1" ht="10.5">
      <c r="H1" s="6"/>
    </row>
    <row r="2" spans="2:8" s="2" customFormat="1" ht="27.75" customHeight="1">
      <c r="B2" s="58" t="s">
        <v>28</v>
      </c>
      <c r="C2" s="58"/>
      <c r="D2" s="58"/>
      <c r="E2" s="58"/>
      <c r="F2" s="58"/>
      <c r="G2" s="58"/>
      <c r="H2" s="58"/>
    </row>
    <row r="3" spans="2:8" s="2" customFormat="1" ht="21" customHeight="1">
      <c r="B3" s="59" t="s">
        <v>0</v>
      </c>
      <c r="C3" s="59"/>
      <c r="D3" s="59"/>
      <c r="E3" s="59"/>
      <c r="H3" s="6"/>
    </row>
    <row r="4" spans="2:8" s="2" customFormat="1" ht="12.75" customHeight="1">
      <c r="B4" s="60" t="s">
        <v>30</v>
      </c>
      <c r="C4" s="60"/>
      <c r="D4" s="60"/>
      <c r="E4" s="30">
        <v>38000000</v>
      </c>
      <c r="H4" s="6"/>
    </row>
    <row r="5" spans="2:6" ht="12.75" customHeight="1">
      <c r="B5" s="54" t="s">
        <v>1</v>
      </c>
      <c r="C5" s="54"/>
      <c r="D5" s="54"/>
      <c r="E5" s="46">
        <f>E6+E7</f>
        <v>0.0605</v>
      </c>
      <c r="F5" s="43"/>
    </row>
    <row r="6" spans="2:6" ht="12.75" customHeight="1">
      <c r="B6" s="54" t="s">
        <v>23</v>
      </c>
      <c r="C6" s="54"/>
      <c r="D6" s="54"/>
      <c r="E6" s="47">
        <f>6.05%</f>
        <v>0.0605</v>
      </c>
      <c r="F6" s="43"/>
    </row>
    <row r="7" spans="2:6" ht="12.75" customHeight="1">
      <c r="B7" s="54" t="s">
        <v>11</v>
      </c>
      <c r="C7" s="54"/>
      <c r="D7" s="54"/>
      <c r="E7" s="47"/>
      <c r="F7" s="44"/>
    </row>
    <row r="8" spans="2:6" ht="12.75" customHeight="1">
      <c r="B8" s="49" t="s">
        <v>12</v>
      </c>
      <c r="C8" s="50"/>
      <c r="D8" s="51"/>
      <c r="E8" s="47">
        <v>0</v>
      </c>
      <c r="F8" s="2"/>
    </row>
    <row r="9" spans="2:6" ht="12.75" customHeight="1">
      <c r="B9" s="54" t="s">
        <v>2</v>
      </c>
      <c r="C9" s="54"/>
      <c r="D9" s="54"/>
      <c r="E9" s="20">
        <v>108</v>
      </c>
      <c r="F9" s="2"/>
    </row>
    <row r="10" spans="2:6" ht="12.75" customHeight="1">
      <c r="B10" s="54" t="s">
        <v>13</v>
      </c>
      <c r="C10" s="54"/>
      <c r="D10" s="54"/>
      <c r="E10" s="45">
        <v>45261</v>
      </c>
      <c r="F10" s="2"/>
    </row>
    <row r="11" spans="2:6" ht="12.75" customHeight="1">
      <c r="B11" s="54" t="s">
        <v>14</v>
      </c>
      <c r="C11" s="54"/>
      <c r="D11" s="54"/>
      <c r="E11" s="31">
        <v>365</v>
      </c>
      <c r="F11" s="2"/>
    </row>
    <row r="12" spans="2:8" s="40" customFormat="1" ht="3.75" customHeight="1">
      <c r="B12" s="48"/>
      <c r="C12" s="48"/>
      <c r="D12" s="48"/>
      <c r="E12" s="48"/>
      <c r="F12" s="48"/>
      <c r="G12" s="48"/>
      <c r="H12" s="39"/>
    </row>
    <row r="13" spans="2:8" s="2" customFormat="1" ht="33.75" customHeight="1">
      <c r="B13" s="26" t="s">
        <v>3</v>
      </c>
      <c r="C13" s="26" t="s">
        <v>6</v>
      </c>
      <c r="D13" s="26" t="s">
        <v>4</v>
      </c>
      <c r="E13" s="26" t="s">
        <v>8</v>
      </c>
      <c r="F13" s="26" t="s">
        <v>27</v>
      </c>
      <c r="G13" s="26" t="s">
        <v>5</v>
      </c>
      <c r="H13" s="27" t="s">
        <v>9</v>
      </c>
    </row>
    <row r="14" spans="2:8" s="4" customFormat="1" ht="8.25">
      <c r="B14" s="28">
        <v>1</v>
      </c>
      <c r="C14" s="28">
        <v>2</v>
      </c>
      <c r="D14" s="28">
        <v>3</v>
      </c>
      <c r="E14" s="28">
        <v>4</v>
      </c>
      <c r="F14" s="28">
        <v>5</v>
      </c>
      <c r="G14" s="28">
        <v>6</v>
      </c>
      <c r="H14" s="29">
        <v>7</v>
      </c>
    </row>
    <row r="15" spans="2:8" ht="10.5">
      <c r="B15" s="21">
        <v>1</v>
      </c>
      <c r="C15" s="22">
        <v>45291</v>
      </c>
      <c r="D15" s="42">
        <v>0</v>
      </c>
      <c r="E15" s="42">
        <v>0</v>
      </c>
      <c r="F15" s="32">
        <f>SUM(D15:E15)</f>
        <v>0</v>
      </c>
      <c r="G15" s="24">
        <f>+E4</f>
        <v>38000000</v>
      </c>
      <c r="H15" s="25">
        <f>+C15-E10+1</f>
        <v>31</v>
      </c>
    </row>
    <row r="16" spans="2:8" ht="10.5">
      <c r="B16" s="21">
        <v>2</v>
      </c>
      <c r="C16" s="22">
        <v>45322</v>
      </c>
      <c r="D16" s="23">
        <v>670000</v>
      </c>
      <c r="E16" s="42">
        <v>0</v>
      </c>
      <c r="F16" s="32">
        <f>SUM(D16:E16)</f>
        <v>670000</v>
      </c>
      <c r="G16" s="24">
        <f>G15-D16</f>
        <v>37330000</v>
      </c>
      <c r="H16" s="25">
        <f>+C16-C15</f>
        <v>31</v>
      </c>
    </row>
    <row r="17" spans="2:8" ht="10.5">
      <c r="B17" s="21">
        <v>3</v>
      </c>
      <c r="C17" s="22">
        <v>45351</v>
      </c>
      <c r="D17" s="23">
        <v>670000</v>
      </c>
      <c r="E17" s="42">
        <v>0</v>
      </c>
      <c r="F17" s="33">
        <f>SUM(D17:E17)</f>
        <v>670000</v>
      </c>
      <c r="G17" s="24">
        <f aca="true" t="shared" si="0" ref="G17:G24">+G16-D17</f>
        <v>36660000</v>
      </c>
      <c r="H17" s="25">
        <f>+C17-C16</f>
        <v>29</v>
      </c>
    </row>
    <row r="18" spans="2:8" ht="10.5">
      <c r="B18" s="21">
        <v>4</v>
      </c>
      <c r="C18" s="22">
        <v>45382</v>
      </c>
      <c r="D18" s="23">
        <v>670000</v>
      </c>
      <c r="E18" s="42">
        <v>0</v>
      </c>
      <c r="F18" s="33">
        <f>SUM(D18:E18)</f>
        <v>670000</v>
      </c>
      <c r="G18" s="24">
        <f t="shared" si="0"/>
        <v>35990000</v>
      </c>
      <c r="H18" s="25">
        <f>+C18-C17</f>
        <v>31</v>
      </c>
    </row>
    <row r="19" spans="2:8" ht="10.5">
      <c r="B19" s="21">
        <v>5</v>
      </c>
      <c r="C19" s="22">
        <v>45412</v>
      </c>
      <c r="D19" s="23">
        <v>670000</v>
      </c>
      <c r="E19" s="42">
        <v>0</v>
      </c>
      <c r="F19" s="33">
        <f aca="true" t="shared" si="1" ref="F19:F43">SUM(D19:E19)</f>
        <v>670000</v>
      </c>
      <c r="G19" s="24">
        <f t="shared" si="0"/>
        <v>35320000</v>
      </c>
      <c r="H19" s="25">
        <f aca="true" t="shared" si="2" ref="H19:H43">+C19-C18</f>
        <v>30</v>
      </c>
    </row>
    <row r="20" spans="2:8" ht="10.5">
      <c r="B20" s="21">
        <v>6</v>
      </c>
      <c r="C20" s="22">
        <v>45443</v>
      </c>
      <c r="D20" s="23">
        <v>670000</v>
      </c>
      <c r="E20" s="42">
        <v>0</v>
      </c>
      <c r="F20" s="33">
        <f t="shared" si="1"/>
        <v>670000</v>
      </c>
      <c r="G20" s="24">
        <f t="shared" si="0"/>
        <v>34650000</v>
      </c>
      <c r="H20" s="25">
        <f t="shared" si="2"/>
        <v>31</v>
      </c>
    </row>
    <row r="21" spans="2:8" ht="10.5">
      <c r="B21" s="21">
        <v>7</v>
      </c>
      <c r="C21" s="22">
        <v>45473</v>
      </c>
      <c r="D21" s="23">
        <v>670000</v>
      </c>
      <c r="E21" s="42">
        <v>0</v>
      </c>
      <c r="F21" s="33">
        <f t="shared" si="1"/>
        <v>670000</v>
      </c>
      <c r="G21" s="24">
        <f t="shared" si="0"/>
        <v>33980000</v>
      </c>
      <c r="H21" s="25">
        <f t="shared" si="2"/>
        <v>30</v>
      </c>
    </row>
    <row r="22" spans="2:8" ht="10.5">
      <c r="B22" s="21">
        <v>8</v>
      </c>
      <c r="C22" s="22">
        <v>45504</v>
      </c>
      <c r="D22" s="23">
        <v>670000</v>
      </c>
      <c r="E22" s="42">
        <v>0</v>
      </c>
      <c r="F22" s="33">
        <f t="shared" si="1"/>
        <v>670000</v>
      </c>
      <c r="G22" s="24">
        <f t="shared" si="0"/>
        <v>33310000</v>
      </c>
      <c r="H22" s="25">
        <f t="shared" si="2"/>
        <v>31</v>
      </c>
    </row>
    <row r="23" spans="2:8" ht="10.5">
      <c r="B23" s="21">
        <v>9</v>
      </c>
      <c r="C23" s="22">
        <v>45535</v>
      </c>
      <c r="D23" s="23">
        <v>670000</v>
      </c>
      <c r="E23" s="42">
        <v>0</v>
      </c>
      <c r="F23" s="33">
        <f t="shared" si="1"/>
        <v>670000</v>
      </c>
      <c r="G23" s="24">
        <f t="shared" si="0"/>
        <v>32640000</v>
      </c>
      <c r="H23" s="25">
        <f t="shared" si="2"/>
        <v>31</v>
      </c>
    </row>
    <row r="24" spans="2:8" ht="10.5">
      <c r="B24" s="21">
        <v>10</v>
      </c>
      <c r="C24" s="22">
        <v>45565</v>
      </c>
      <c r="D24" s="23">
        <v>670000</v>
      </c>
      <c r="E24" s="42">
        <v>0</v>
      </c>
      <c r="F24" s="33">
        <f t="shared" si="1"/>
        <v>670000</v>
      </c>
      <c r="G24" s="24">
        <f t="shared" si="0"/>
        <v>31970000</v>
      </c>
      <c r="H24" s="25">
        <f t="shared" si="2"/>
        <v>30</v>
      </c>
    </row>
    <row r="25" spans="2:8" ht="10.5">
      <c r="B25" s="21">
        <v>11</v>
      </c>
      <c r="C25" s="22">
        <v>45596</v>
      </c>
      <c r="D25" s="23">
        <v>670000</v>
      </c>
      <c r="E25" s="42">
        <v>0</v>
      </c>
      <c r="F25" s="33">
        <f t="shared" si="1"/>
        <v>670000</v>
      </c>
      <c r="G25" s="24">
        <f aca="true" t="shared" si="3" ref="G25:G43">+G24-D25</f>
        <v>31300000</v>
      </c>
      <c r="H25" s="25">
        <f t="shared" si="2"/>
        <v>31</v>
      </c>
    </row>
    <row r="26" spans="2:8" ht="10.5">
      <c r="B26" s="21">
        <v>12</v>
      </c>
      <c r="C26" s="22">
        <v>45626</v>
      </c>
      <c r="D26" s="23">
        <v>670000</v>
      </c>
      <c r="E26" s="42">
        <v>0</v>
      </c>
      <c r="F26" s="33">
        <f t="shared" si="1"/>
        <v>670000</v>
      </c>
      <c r="G26" s="24">
        <f t="shared" si="3"/>
        <v>30630000</v>
      </c>
      <c r="H26" s="25">
        <f t="shared" si="2"/>
        <v>30</v>
      </c>
    </row>
    <row r="27" spans="2:8" ht="10.5">
      <c r="B27" s="21">
        <v>13</v>
      </c>
      <c r="C27" s="22">
        <v>45657</v>
      </c>
      <c r="D27" s="23">
        <v>630000</v>
      </c>
      <c r="E27" s="42">
        <v>0</v>
      </c>
      <c r="F27" s="33">
        <f t="shared" si="1"/>
        <v>630000</v>
      </c>
      <c r="G27" s="24">
        <f t="shared" si="3"/>
        <v>30000000</v>
      </c>
      <c r="H27" s="25">
        <f t="shared" si="2"/>
        <v>31</v>
      </c>
    </row>
    <row r="28" spans="2:8" ht="10.5">
      <c r="B28" s="21">
        <v>14</v>
      </c>
      <c r="C28" s="22">
        <v>45688</v>
      </c>
      <c r="D28" s="23">
        <v>670000</v>
      </c>
      <c r="E28" s="42">
        <v>0</v>
      </c>
      <c r="F28" s="33">
        <f t="shared" si="1"/>
        <v>670000</v>
      </c>
      <c r="G28" s="24">
        <f t="shared" si="3"/>
        <v>29330000</v>
      </c>
      <c r="H28" s="25">
        <f t="shared" si="2"/>
        <v>31</v>
      </c>
    </row>
    <row r="29" spans="2:8" ht="10.5">
      <c r="B29" s="21">
        <v>15</v>
      </c>
      <c r="C29" s="22">
        <v>45716</v>
      </c>
      <c r="D29" s="23">
        <v>670000</v>
      </c>
      <c r="E29" s="42">
        <v>0</v>
      </c>
      <c r="F29" s="33">
        <f t="shared" si="1"/>
        <v>670000</v>
      </c>
      <c r="G29" s="24">
        <f t="shared" si="3"/>
        <v>28660000</v>
      </c>
      <c r="H29" s="25">
        <f t="shared" si="2"/>
        <v>28</v>
      </c>
    </row>
    <row r="30" spans="2:8" ht="10.5">
      <c r="B30" s="21">
        <v>16</v>
      </c>
      <c r="C30" s="22">
        <v>45747</v>
      </c>
      <c r="D30" s="23">
        <v>670000</v>
      </c>
      <c r="E30" s="42">
        <v>0</v>
      </c>
      <c r="F30" s="33">
        <f t="shared" si="1"/>
        <v>670000</v>
      </c>
      <c r="G30" s="24">
        <f t="shared" si="3"/>
        <v>27990000</v>
      </c>
      <c r="H30" s="25">
        <f t="shared" si="2"/>
        <v>31</v>
      </c>
    </row>
    <row r="31" spans="2:8" ht="10.5">
      <c r="B31" s="21">
        <v>17</v>
      </c>
      <c r="C31" s="22">
        <v>45777</v>
      </c>
      <c r="D31" s="23">
        <v>670000</v>
      </c>
      <c r="E31" s="42">
        <v>0</v>
      </c>
      <c r="F31" s="33">
        <f t="shared" si="1"/>
        <v>670000</v>
      </c>
      <c r="G31" s="24">
        <f t="shared" si="3"/>
        <v>27320000</v>
      </c>
      <c r="H31" s="25">
        <f t="shared" si="2"/>
        <v>30</v>
      </c>
    </row>
    <row r="32" spans="2:8" ht="10.5">
      <c r="B32" s="21">
        <v>18</v>
      </c>
      <c r="C32" s="22">
        <v>45808</v>
      </c>
      <c r="D32" s="23">
        <v>670000</v>
      </c>
      <c r="E32" s="42">
        <v>0</v>
      </c>
      <c r="F32" s="33">
        <f t="shared" si="1"/>
        <v>670000</v>
      </c>
      <c r="G32" s="24">
        <f t="shared" si="3"/>
        <v>26650000</v>
      </c>
      <c r="H32" s="25">
        <f t="shared" si="2"/>
        <v>31</v>
      </c>
    </row>
    <row r="33" spans="2:8" ht="10.5">
      <c r="B33" s="21">
        <v>19</v>
      </c>
      <c r="C33" s="22">
        <v>45838</v>
      </c>
      <c r="D33" s="23">
        <v>670000</v>
      </c>
      <c r="E33" s="42">
        <v>0</v>
      </c>
      <c r="F33" s="33">
        <f t="shared" si="1"/>
        <v>670000</v>
      </c>
      <c r="G33" s="24">
        <f t="shared" si="3"/>
        <v>25980000</v>
      </c>
      <c r="H33" s="25">
        <f t="shared" si="2"/>
        <v>30</v>
      </c>
    </row>
    <row r="34" spans="2:8" ht="10.5">
      <c r="B34" s="21">
        <v>20</v>
      </c>
      <c r="C34" s="22">
        <v>45869</v>
      </c>
      <c r="D34" s="23">
        <v>670000</v>
      </c>
      <c r="E34" s="42">
        <v>0</v>
      </c>
      <c r="F34" s="33">
        <f t="shared" si="1"/>
        <v>670000</v>
      </c>
      <c r="G34" s="24">
        <f t="shared" si="3"/>
        <v>25310000</v>
      </c>
      <c r="H34" s="25">
        <f t="shared" si="2"/>
        <v>31</v>
      </c>
    </row>
    <row r="35" spans="2:8" ht="10.5">
      <c r="B35" s="21">
        <v>21</v>
      </c>
      <c r="C35" s="22">
        <v>45900</v>
      </c>
      <c r="D35" s="23">
        <v>670000</v>
      </c>
      <c r="E35" s="42">
        <v>0</v>
      </c>
      <c r="F35" s="33">
        <f t="shared" si="1"/>
        <v>670000</v>
      </c>
      <c r="G35" s="24">
        <f t="shared" si="3"/>
        <v>24640000</v>
      </c>
      <c r="H35" s="25">
        <f t="shared" si="2"/>
        <v>31</v>
      </c>
    </row>
    <row r="36" spans="2:8" ht="10.5">
      <c r="B36" s="21">
        <v>22</v>
      </c>
      <c r="C36" s="22">
        <v>45930</v>
      </c>
      <c r="D36" s="23">
        <v>670000</v>
      </c>
      <c r="E36" s="42">
        <v>0</v>
      </c>
      <c r="F36" s="33">
        <f t="shared" si="1"/>
        <v>670000</v>
      </c>
      <c r="G36" s="24">
        <f t="shared" si="3"/>
        <v>23970000</v>
      </c>
      <c r="H36" s="25">
        <f t="shared" si="2"/>
        <v>30</v>
      </c>
    </row>
    <row r="37" spans="2:8" ht="10.5">
      <c r="B37" s="21">
        <v>23</v>
      </c>
      <c r="C37" s="22">
        <v>45961</v>
      </c>
      <c r="D37" s="23">
        <v>670000</v>
      </c>
      <c r="E37" s="42">
        <v>0</v>
      </c>
      <c r="F37" s="33">
        <f t="shared" si="1"/>
        <v>670000</v>
      </c>
      <c r="G37" s="24">
        <f t="shared" si="3"/>
        <v>23300000</v>
      </c>
      <c r="H37" s="25">
        <f t="shared" si="2"/>
        <v>31</v>
      </c>
    </row>
    <row r="38" spans="2:8" ht="10.5">
      <c r="B38" s="21">
        <v>24</v>
      </c>
      <c r="C38" s="22">
        <v>45991</v>
      </c>
      <c r="D38" s="23">
        <v>670000</v>
      </c>
      <c r="E38" s="42">
        <v>0</v>
      </c>
      <c r="F38" s="33">
        <f t="shared" si="1"/>
        <v>670000</v>
      </c>
      <c r="G38" s="24">
        <f t="shared" si="3"/>
        <v>22630000</v>
      </c>
      <c r="H38" s="25">
        <f t="shared" si="2"/>
        <v>30</v>
      </c>
    </row>
    <row r="39" spans="2:8" ht="10.5">
      <c r="B39" s="21">
        <v>25</v>
      </c>
      <c r="C39" s="22">
        <v>46022</v>
      </c>
      <c r="D39" s="23">
        <v>630000</v>
      </c>
      <c r="E39" s="42">
        <v>0</v>
      </c>
      <c r="F39" s="33">
        <f t="shared" si="1"/>
        <v>630000</v>
      </c>
      <c r="G39" s="24">
        <f t="shared" si="3"/>
        <v>22000000</v>
      </c>
      <c r="H39" s="25">
        <f t="shared" si="2"/>
        <v>31</v>
      </c>
    </row>
    <row r="40" spans="2:8" ht="10.5">
      <c r="B40" s="21">
        <v>26</v>
      </c>
      <c r="C40" s="22">
        <v>46053</v>
      </c>
      <c r="D40" s="23">
        <v>340000</v>
      </c>
      <c r="E40" s="42">
        <v>0</v>
      </c>
      <c r="F40" s="33">
        <f t="shared" si="1"/>
        <v>340000</v>
      </c>
      <c r="G40" s="24">
        <f t="shared" si="3"/>
        <v>21660000</v>
      </c>
      <c r="H40" s="25">
        <f t="shared" si="2"/>
        <v>31</v>
      </c>
    </row>
    <row r="41" spans="2:8" ht="10.5">
      <c r="B41" s="21">
        <v>27</v>
      </c>
      <c r="C41" s="22">
        <v>46081</v>
      </c>
      <c r="D41" s="23">
        <v>340000</v>
      </c>
      <c r="E41" s="42">
        <v>0</v>
      </c>
      <c r="F41" s="33">
        <f t="shared" si="1"/>
        <v>340000</v>
      </c>
      <c r="G41" s="24">
        <f t="shared" si="3"/>
        <v>21320000</v>
      </c>
      <c r="H41" s="25">
        <f t="shared" si="2"/>
        <v>28</v>
      </c>
    </row>
    <row r="42" spans="2:8" ht="10.5">
      <c r="B42" s="21">
        <v>28</v>
      </c>
      <c r="C42" s="22">
        <v>46112</v>
      </c>
      <c r="D42" s="23">
        <v>340000</v>
      </c>
      <c r="E42" s="42">
        <v>0</v>
      </c>
      <c r="F42" s="33">
        <f t="shared" si="1"/>
        <v>340000</v>
      </c>
      <c r="G42" s="24">
        <f t="shared" si="3"/>
        <v>20980000</v>
      </c>
      <c r="H42" s="25">
        <f t="shared" si="2"/>
        <v>31</v>
      </c>
    </row>
    <row r="43" spans="2:8" ht="10.5">
      <c r="B43" s="21">
        <v>29</v>
      </c>
      <c r="C43" s="22">
        <v>46142</v>
      </c>
      <c r="D43" s="23">
        <v>340000</v>
      </c>
      <c r="E43" s="42">
        <v>0</v>
      </c>
      <c r="F43" s="33">
        <f t="shared" si="1"/>
        <v>340000</v>
      </c>
      <c r="G43" s="24">
        <f t="shared" si="3"/>
        <v>20640000</v>
      </c>
      <c r="H43" s="25">
        <f t="shared" si="2"/>
        <v>30</v>
      </c>
    </row>
    <row r="44" spans="2:8" ht="10.5">
      <c r="B44" s="21">
        <v>30</v>
      </c>
      <c r="C44" s="22">
        <v>46173</v>
      </c>
      <c r="D44" s="23">
        <v>340000</v>
      </c>
      <c r="E44" s="42">
        <v>0</v>
      </c>
      <c r="F44" s="33">
        <f aca="true" t="shared" si="4" ref="F44:F72">SUM(D44:E44)</f>
        <v>340000</v>
      </c>
      <c r="G44" s="24">
        <f aca="true" t="shared" si="5" ref="G44:G72">+G43-D44</f>
        <v>20300000</v>
      </c>
      <c r="H44" s="25">
        <f aca="true" t="shared" si="6" ref="H44:H72">+C44-C43</f>
        <v>31</v>
      </c>
    </row>
    <row r="45" spans="2:8" ht="10.5">
      <c r="B45" s="21">
        <v>31</v>
      </c>
      <c r="C45" s="22">
        <v>46203</v>
      </c>
      <c r="D45" s="23">
        <v>340000</v>
      </c>
      <c r="E45" s="42">
        <v>0</v>
      </c>
      <c r="F45" s="33">
        <f t="shared" si="4"/>
        <v>340000</v>
      </c>
      <c r="G45" s="24">
        <f t="shared" si="5"/>
        <v>19960000</v>
      </c>
      <c r="H45" s="25">
        <f t="shared" si="6"/>
        <v>30</v>
      </c>
    </row>
    <row r="46" spans="2:8" ht="10.5">
      <c r="B46" s="21">
        <v>32</v>
      </c>
      <c r="C46" s="22">
        <v>46234</v>
      </c>
      <c r="D46" s="23">
        <v>340000</v>
      </c>
      <c r="E46" s="42">
        <v>0</v>
      </c>
      <c r="F46" s="33">
        <f t="shared" si="4"/>
        <v>340000</v>
      </c>
      <c r="G46" s="24">
        <f t="shared" si="5"/>
        <v>19620000</v>
      </c>
      <c r="H46" s="25">
        <f t="shared" si="6"/>
        <v>31</v>
      </c>
    </row>
    <row r="47" spans="2:8" ht="10.5">
      <c r="B47" s="21">
        <v>33</v>
      </c>
      <c r="C47" s="22">
        <v>46265</v>
      </c>
      <c r="D47" s="23">
        <v>340000</v>
      </c>
      <c r="E47" s="42">
        <v>0</v>
      </c>
      <c r="F47" s="33">
        <f t="shared" si="4"/>
        <v>340000</v>
      </c>
      <c r="G47" s="24">
        <f t="shared" si="5"/>
        <v>19280000</v>
      </c>
      <c r="H47" s="25">
        <f t="shared" si="6"/>
        <v>31</v>
      </c>
    </row>
    <row r="48" spans="2:8" ht="10.5">
      <c r="B48" s="21">
        <v>34</v>
      </c>
      <c r="C48" s="22">
        <v>46295</v>
      </c>
      <c r="D48" s="23">
        <v>340000</v>
      </c>
      <c r="E48" s="42">
        <v>0</v>
      </c>
      <c r="F48" s="33">
        <f t="shared" si="4"/>
        <v>340000</v>
      </c>
      <c r="G48" s="24">
        <f t="shared" si="5"/>
        <v>18940000</v>
      </c>
      <c r="H48" s="25">
        <f t="shared" si="6"/>
        <v>30</v>
      </c>
    </row>
    <row r="49" spans="2:8" ht="10.5">
      <c r="B49" s="21">
        <v>35</v>
      </c>
      <c r="C49" s="22">
        <v>46326</v>
      </c>
      <c r="D49" s="23">
        <v>340000</v>
      </c>
      <c r="E49" s="42">
        <v>0</v>
      </c>
      <c r="F49" s="33">
        <f t="shared" si="4"/>
        <v>340000</v>
      </c>
      <c r="G49" s="24">
        <f t="shared" si="5"/>
        <v>18600000</v>
      </c>
      <c r="H49" s="25">
        <f t="shared" si="6"/>
        <v>31</v>
      </c>
    </row>
    <row r="50" spans="2:8" ht="10.5">
      <c r="B50" s="21">
        <v>36</v>
      </c>
      <c r="C50" s="22">
        <v>46356</v>
      </c>
      <c r="D50" s="23">
        <v>340000</v>
      </c>
      <c r="E50" s="42">
        <v>0</v>
      </c>
      <c r="F50" s="33">
        <f t="shared" si="4"/>
        <v>340000</v>
      </c>
      <c r="G50" s="24">
        <f t="shared" si="5"/>
        <v>18260000</v>
      </c>
      <c r="H50" s="25">
        <f t="shared" si="6"/>
        <v>30</v>
      </c>
    </row>
    <row r="51" spans="2:8" ht="10.5">
      <c r="B51" s="21">
        <v>37</v>
      </c>
      <c r="C51" s="22">
        <v>46387</v>
      </c>
      <c r="D51" s="23">
        <v>260000</v>
      </c>
      <c r="E51" s="42">
        <v>0</v>
      </c>
      <c r="F51" s="33">
        <f t="shared" si="4"/>
        <v>260000</v>
      </c>
      <c r="G51" s="24">
        <f t="shared" si="5"/>
        <v>18000000</v>
      </c>
      <c r="H51" s="25">
        <f t="shared" si="6"/>
        <v>31</v>
      </c>
    </row>
    <row r="52" spans="2:8" ht="10.5">
      <c r="B52" s="21">
        <v>38</v>
      </c>
      <c r="C52" s="22">
        <v>46418</v>
      </c>
      <c r="D52" s="23">
        <v>340000</v>
      </c>
      <c r="E52" s="42">
        <v>0</v>
      </c>
      <c r="F52" s="33">
        <f t="shared" si="4"/>
        <v>340000</v>
      </c>
      <c r="G52" s="24">
        <f t="shared" si="5"/>
        <v>17660000</v>
      </c>
      <c r="H52" s="25">
        <f t="shared" si="6"/>
        <v>31</v>
      </c>
    </row>
    <row r="53" spans="2:8" ht="10.5">
      <c r="B53" s="21">
        <v>39</v>
      </c>
      <c r="C53" s="22">
        <v>46446</v>
      </c>
      <c r="D53" s="23">
        <v>340000</v>
      </c>
      <c r="E53" s="42">
        <v>0</v>
      </c>
      <c r="F53" s="33">
        <f t="shared" si="4"/>
        <v>340000</v>
      </c>
      <c r="G53" s="24">
        <f t="shared" si="5"/>
        <v>17320000</v>
      </c>
      <c r="H53" s="25">
        <f t="shared" si="6"/>
        <v>28</v>
      </c>
    </row>
    <row r="54" spans="2:8" ht="10.5">
      <c r="B54" s="21">
        <v>40</v>
      </c>
      <c r="C54" s="22">
        <v>46477</v>
      </c>
      <c r="D54" s="23">
        <v>340000</v>
      </c>
      <c r="E54" s="42">
        <v>0</v>
      </c>
      <c r="F54" s="33">
        <f t="shared" si="4"/>
        <v>340000</v>
      </c>
      <c r="G54" s="24">
        <f t="shared" si="5"/>
        <v>16980000</v>
      </c>
      <c r="H54" s="25">
        <f t="shared" si="6"/>
        <v>31</v>
      </c>
    </row>
    <row r="55" spans="2:8" ht="10.5">
      <c r="B55" s="21">
        <v>41</v>
      </c>
      <c r="C55" s="22">
        <v>46507</v>
      </c>
      <c r="D55" s="23">
        <v>340000</v>
      </c>
      <c r="E55" s="42">
        <v>0</v>
      </c>
      <c r="F55" s="33">
        <f t="shared" si="4"/>
        <v>340000</v>
      </c>
      <c r="G55" s="24">
        <f t="shared" si="5"/>
        <v>16640000</v>
      </c>
      <c r="H55" s="25">
        <f t="shared" si="6"/>
        <v>30</v>
      </c>
    </row>
    <row r="56" spans="2:8" ht="10.5">
      <c r="B56" s="21">
        <v>42</v>
      </c>
      <c r="C56" s="22">
        <v>46538</v>
      </c>
      <c r="D56" s="23">
        <v>340000</v>
      </c>
      <c r="E56" s="42">
        <v>0</v>
      </c>
      <c r="F56" s="33">
        <f t="shared" si="4"/>
        <v>340000</v>
      </c>
      <c r="G56" s="24">
        <f t="shared" si="5"/>
        <v>16300000</v>
      </c>
      <c r="H56" s="25">
        <f t="shared" si="6"/>
        <v>31</v>
      </c>
    </row>
    <row r="57" spans="2:8" ht="10.5">
      <c r="B57" s="21">
        <v>43</v>
      </c>
      <c r="C57" s="22">
        <v>46568</v>
      </c>
      <c r="D57" s="23">
        <v>340000</v>
      </c>
      <c r="E57" s="42">
        <v>0</v>
      </c>
      <c r="F57" s="33">
        <f t="shared" si="4"/>
        <v>340000</v>
      </c>
      <c r="G57" s="24">
        <f t="shared" si="5"/>
        <v>15960000</v>
      </c>
      <c r="H57" s="25">
        <f t="shared" si="6"/>
        <v>30</v>
      </c>
    </row>
    <row r="58" spans="2:8" ht="10.5">
      <c r="B58" s="21">
        <v>44</v>
      </c>
      <c r="C58" s="22">
        <v>46599</v>
      </c>
      <c r="D58" s="23">
        <v>340000</v>
      </c>
      <c r="E58" s="42">
        <v>0</v>
      </c>
      <c r="F58" s="33">
        <f t="shared" si="4"/>
        <v>340000</v>
      </c>
      <c r="G58" s="24">
        <f t="shared" si="5"/>
        <v>15620000</v>
      </c>
      <c r="H58" s="25">
        <f t="shared" si="6"/>
        <v>31</v>
      </c>
    </row>
    <row r="59" spans="2:8" ht="10.5">
      <c r="B59" s="21">
        <v>45</v>
      </c>
      <c r="C59" s="22">
        <v>46630</v>
      </c>
      <c r="D59" s="23">
        <v>340000</v>
      </c>
      <c r="E59" s="42">
        <v>0</v>
      </c>
      <c r="F59" s="33">
        <f t="shared" si="4"/>
        <v>340000</v>
      </c>
      <c r="G59" s="24">
        <f t="shared" si="5"/>
        <v>15280000</v>
      </c>
      <c r="H59" s="25">
        <f t="shared" si="6"/>
        <v>31</v>
      </c>
    </row>
    <row r="60" spans="2:8" ht="10.5">
      <c r="B60" s="21">
        <v>46</v>
      </c>
      <c r="C60" s="22">
        <v>46660</v>
      </c>
      <c r="D60" s="23">
        <v>340000</v>
      </c>
      <c r="E60" s="42">
        <v>0</v>
      </c>
      <c r="F60" s="33">
        <f t="shared" si="4"/>
        <v>340000</v>
      </c>
      <c r="G60" s="24">
        <f t="shared" si="5"/>
        <v>14940000</v>
      </c>
      <c r="H60" s="25">
        <f t="shared" si="6"/>
        <v>30</v>
      </c>
    </row>
    <row r="61" spans="2:8" ht="10.5">
      <c r="B61" s="21">
        <v>47</v>
      </c>
      <c r="C61" s="22">
        <v>46691</v>
      </c>
      <c r="D61" s="23">
        <v>340000</v>
      </c>
      <c r="E61" s="42">
        <v>0</v>
      </c>
      <c r="F61" s="33">
        <f t="shared" si="4"/>
        <v>340000</v>
      </c>
      <c r="G61" s="24">
        <f t="shared" si="5"/>
        <v>14600000</v>
      </c>
      <c r="H61" s="25">
        <f t="shared" si="6"/>
        <v>31</v>
      </c>
    </row>
    <row r="62" spans="2:8" ht="10.5">
      <c r="B62" s="21">
        <v>48</v>
      </c>
      <c r="C62" s="22">
        <v>46721</v>
      </c>
      <c r="D62" s="23">
        <v>340000</v>
      </c>
      <c r="E62" s="42">
        <v>0</v>
      </c>
      <c r="F62" s="33">
        <f t="shared" si="4"/>
        <v>340000</v>
      </c>
      <c r="G62" s="24">
        <f t="shared" si="5"/>
        <v>14260000</v>
      </c>
      <c r="H62" s="25">
        <f t="shared" si="6"/>
        <v>30</v>
      </c>
    </row>
    <row r="63" spans="2:8" ht="10.5">
      <c r="B63" s="21">
        <v>49</v>
      </c>
      <c r="C63" s="22">
        <v>46752</v>
      </c>
      <c r="D63" s="23">
        <v>260000</v>
      </c>
      <c r="E63" s="42">
        <v>0</v>
      </c>
      <c r="F63" s="33">
        <f t="shared" si="4"/>
        <v>260000</v>
      </c>
      <c r="G63" s="24">
        <f t="shared" si="5"/>
        <v>14000000</v>
      </c>
      <c r="H63" s="25">
        <f t="shared" si="6"/>
        <v>31</v>
      </c>
    </row>
    <row r="64" spans="2:8" ht="10.5">
      <c r="B64" s="21">
        <v>50</v>
      </c>
      <c r="C64" s="22">
        <v>46783</v>
      </c>
      <c r="D64" s="23">
        <v>340000</v>
      </c>
      <c r="E64" s="42">
        <v>0</v>
      </c>
      <c r="F64" s="33">
        <f t="shared" si="4"/>
        <v>340000</v>
      </c>
      <c r="G64" s="24">
        <f t="shared" si="5"/>
        <v>13660000</v>
      </c>
      <c r="H64" s="25">
        <f t="shared" si="6"/>
        <v>31</v>
      </c>
    </row>
    <row r="65" spans="2:8" ht="10.5">
      <c r="B65" s="21">
        <v>51</v>
      </c>
      <c r="C65" s="22">
        <v>46812</v>
      </c>
      <c r="D65" s="23">
        <v>340000</v>
      </c>
      <c r="E65" s="42">
        <v>0</v>
      </c>
      <c r="F65" s="33">
        <f t="shared" si="4"/>
        <v>340000</v>
      </c>
      <c r="G65" s="24">
        <f t="shared" si="5"/>
        <v>13320000</v>
      </c>
      <c r="H65" s="25">
        <f t="shared" si="6"/>
        <v>29</v>
      </c>
    </row>
    <row r="66" spans="2:8" ht="10.5">
      <c r="B66" s="21">
        <v>52</v>
      </c>
      <c r="C66" s="22">
        <v>46843</v>
      </c>
      <c r="D66" s="23">
        <v>340000</v>
      </c>
      <c r="E66" s="42">
        <v>0</v>
      </c>
      <c r="F66" s="33">
        <f t="shared" si="4"/>
        <v>340000</v>
      </c>
      <c r="G66" s="24">
        <f t="shared" si="5"/>
        <v>12980000</v>
      </c>
      <c r="H66" s="25">
        <f t="shared" si="6"/>
        <v>31</v>
      </c>
    </row>
    <row r="67" spans="2:8" ht="10.5">
      <c r="B67" s="21">
        <v>53</v>
      </c>
      <c r="C67" s="22">
        <v>46873</v>
      </c>
      <c r="D67" s="23">
        <v>340000</v>
      </c>
      <c r="E67" s="42">
        <v>0</v>
      </c>
      <c r="F67" s="33">
        <f t="shared" si="4"/>
        <v>340000</v>
      </c>
      <c r="G67" s="24">
        <f t="shared" si="5"/>
        <v>12640000</v>
      </c>
      <c r="H67" s="25">
        <f t="shared" si="6"/>
        <v>30</v>
      </c>
    </row>
    <row r="68" spans="2:8" ht="10.5">
      <c r="B68" s="21">
        <v>54</v>
      </c>
      <c r="C68" s="22">
        <v>46904</v>
      </c>
      <c r="D68" s="23">
        <v>340000</v>
      </c>
      <c r="E68" s="42">
        <v>0</v>
      </c>
      <c r="F68" s="33">
        <f t="shared" si="4"/>
        <v>340000</v>
      </c>
      <c r="G68" s="24">
        <f t="shared" si="5"/>
        <v>12300000</v>
      </c>
      <c r="H68" s="25">
        <f t="shared" si="6"/>
        <v>31</v>
      </c>
    </row>
    <row r="69" spans="2:8" ht="10.5">
      <c r="B69" s="21">
        <v>55</v>
      </c>
      <c r="C69" s="22">
        <v>46934</v>
      </c>
      <c r="D69" s="23">
        <v>340000</v>
      </c>
      <c r="E69" s="42">
        <v>0</v>
      </c>
      <c r="F69" s="33">
        <f t="shared" si="4"/>
        <v>340000</v>
      </c>
      <c r="G69" s="24">
        <f t="shared" si="5"/>
        <v>11960000</v>
      </c>
      <c r="H69" s="25">
        <f t="shared" si="6"/>
        <v>30</v>
      </c>
    </row>
    <row r="70" spans="2:8" ht="10.5">
      <c r="B70" s="21">
        <v>56</v>
      </c>
      <c r="C70" s="22">
        <v>46965</v>
      </c>
      <c r="D70" s="23">
        <v>340000</v>
      </c>
      <c r="E70" s="42">
        <v>0</v>
      </c>
      <c r="F70" s="33">
        <f t="shared" si="4"/>
        <v>340000</v>
      </c>
      <c r="G70" s="24">
        <f t="shared" si="5"/>
        <v>11620000</v>
      </c>
      <c r="H70" s="25">
        <f t="shared" si="6"/>
        <v>31</v>
      </c>
    </row>
    <row r="71" spans="2:8" ht="10.5">
      <c r="B71" s="21">
        <v>57</v>
      </c>
      <c r="C71" s="22">
        <v>46996</v>
      </c>
      <c r="D71" s="23">
        <v>340000</v>
      </c>
      <c r="E71" s="42">
        <v>0</v>
      </c>
      <c r="F71" s="33">
        <f t="shared" si="4"/>
        <v>340000</v>
      </c>
      <c r="G71" s="24">
        <f t="shared" si="5"/>
        <v>11280000</v>
      </c>
      <c r="H71" s="25">
        <f t="shared" si="6"/>
        <v>31</v>
      </c>
    </row>
    <row r="72" spans="2:8" ht="10.5">
      <c r="B72" s="21">
        <v>58</v>
      </c>
      <c r="C72" s="22">
        <v>47026</v>
      </c>
      <c r="D72" s="23">
        <v>340000</v>
      </c>
      <c r="E72" s="42">
        <v>0</v>
      </c>
      <c r="F72" s="33">
        <f t="shared" si="4"/>
        <v>340000</v>
      </c>
      <c r="G72" s="24">
        <f t="shared" si="5"/>
        <v>10940000</v>
      </c>
      <c r="H72" s="25">
        <f t="shared" si="6"/>
        <v>30</v>
      </c>
    </row>
    <row r="73" spans="2:8" ht="10.5">
      <c r="B73" s="21">
        <v>59</v>
      </c>
      <c r="C73" s="22">
        <v>47057</v>
      </c>
      <c r="D73" s="23">
        <v>340000</v>
      </c>
      <c r="E73" s="42">
        <v>0</v>
      </c>
      <c r="F73" s="33">
        <f aca="true" t="shared" si="7" ref="F73:F101">SUM(D73:E73)</f>
        <v>340000</v>
      </c>
      <c r="G73" s="24">
        <f aca="true" t="shared" si="8" ref="G73:G101">+G72-D73</f>
        <v>10600000</v>
      </c>
      <c r="H73" s="25">
        <f aca="true" t="shared" si="9" ref="H73:H101">+C73-C72</f>
        <v>31</v>
      </c>
    </row>
    <row r="74" spans="2:8" ht="10.5">
      <c r="B74" s="21">
        <v>60</v>
      </c>
      <c r="C74" s="22">
        <v>47087</v>
      </c>
      <c r="D74" s="23">
        <v>340000</v>
      </c>
      <c r="E74" s="42">
        <v>0</v>
      </c>
      <c r="F74" s="33">
        <f t="shared" si="7"/>
        <v>340000</v>
      </c>
      <c r="G74" s="24">
        <f>+G73-D74</f>
        <v>10260000</v>
      </c>
      <c r="H74" s="25">
        <f t="shared" si="9"/>
        <v>30</v>
      </c>
    </row>
    <row r="75" spans="2:8" ht="10.5">
      <c r="B75" s="21">
        <v>61</v>
      </c>
      <c r="C75" s="22">
        <v>47118</v>
      </c>
      <c r="D75" s="23">
        <v>260000</v>
      </c>
      <c r="E75" s="42">
        <v>0</v>
      </c>
      <c r="F75" s="33">
        <f t="shared" si="7"/>
        <v>260000</v>
      </c>
      <c r="G75" s="24">
        <f t="shared" si="8"/>
        <v>10000000</v>
      </c>
      <c r="H75" s="25">
        <f t="shared" si="9"/>
        <v>31</v>
      </c>
    </row>
    <row r="76" spans="2:8" ht="10.5">
      <c r="B76" s="21">
        <v>62</v>
      </c>
      <c r="C76" s="22">
        <v>47149</v>
      </c>
      <c r="D76" s="23">
        <v>170000</v>
      </c>
      <c r="E76" s="42">
        <v>0</v>
      </c>
      <c r="F76" s="33">
        <f t="shared" si="7"/>
        <v>170000</v>
      </c>
      <c r="G76" s="24">
        <f t="shared" si="8"/>
        <v>9830000</v>
      </c>
      <c r="H76" s="25">
        <f t="shared" si="9"/>
        <v>31</v>
      </c>
    </row>
    <row r="77" spans="2:8" ht="10.5">
      <c r="B77" s="21">
        <v>63</v>
      </c>
      <c r="C77" s="22">
        <v>47177</v>
      </c>
      <c r="D77" s="23">
        <v>170000</v>
      </c>
      <c r="E77" s="42">
        <v>0</v>
      </c>
      <c r="F77" s="33">
        <f t="shared" si="7"/>
        <v>170000</v>
      </c>
      <c r="G77" s="24">
        <f t="shared" si="8"/>
        <v>9660000</v>
      </c>
      <c r="H77" s="25">
        <f t="shared" si="9"/>
        <v>28</v>
      </c>
    </row>
    <row r="78" spans="2:8" ht="10.5">
      <c r="B78" s="21">
        <v>64</v>
      </c>
      <c r="C78" s="22">
        <v>47208</v>
      </c>
      <c r="D78" s="23">
        <v>170000</v>
      </c>
      <c r="E78" s="42">
        <v>0</v>
      </c>
      <c r="F78" s="33">
        <f t="shared" si="7"/>
        <v>170000</v>
      </c>
      <c r="G78" s="24">
        <f t="shared" si="8"/>
        <v>9490000</v>
      </c>
      <c r="H78" s="25">
        <f t="shared" si="9"/>
        <v>31</v>
      </c>
    </row>
    <row r="79" spans="2:8" ht="10.5">
      <c r="B79" s="21">
        <v>65</v>
      </c>
      <c r="C79" s="22">
        <v>47238</v>
      </c>
      <c r="D79" s="23">
        <v>170000</v>
      </c>
      <c r="E79" s="42">
        <v>0</v>
      </c>
      <c r="F79" s="33">
        <f t="shared" si="7"/>
        <v>170000</v>
      </c>
      <c r="G79" s="24">
        <f t="shared" si="8"/>
        <v>9320000</v>
      </c>
      <c r="H79" s="25">
        <f t="shared" si="9"/>
        <v>30</v>
      </c>
    </row>
    <row r="80" spans="2:8" ht="10.5">
      <c r="B80" s="21">
        <v>66</v>
      </c>
      <c r="C80" s="22">
        <v>47269</v>
      </c>
      <c r="D80" s="23">
        <v>170000</v>
      </c>
      <c r="E80" s="42">
        <v>0</v>
      </c>
      <c r="F80" s="33">
        <f t="shared" si="7"/>
        <v>170000</v>
      </c>
      <c r="G80" s="24">
        <f t="shared" si="8"/>
        <v>9150000</v>
      </c>
      <c r="H80" s="25">
        <f t="shared" si="9"/>
        <v>31</v>
      </c>
    </row>
    <row r="81" spans="2:8" ht="10.5">
      <c r="B81" s="21">
        <v>67</v>
      </c>
      <c r="C81" s="22">
        <v>47299</v>
      </c>
      <c r="D81" s="23">
        <v>170000</v>
      </c>
      <c r="E81" s="42">
        <v>0</v>
      </c>
      <c r="F81" s="33">
        <f t="shared" si="7"/>
        <v>170000</v>
      </c>
      <c r="G81" s="24">
        <f t="shared" si="8"/>
        <v>8980000</v>
      </c>
      <c r="H81" s="25">
        <f t="shared" si="9"/>
        <v>30</v>
      </c>
    </row>
    <row r="82" spans="2:8" ht="10.5">
      <c r="B82" s="21">
        <v>68</v>
      </c>
      <c r="C82" s="22">
        <v>47330</v>
      </c>
      <c r="D82" s="23">
        <v>170000</v>
      </c>
      <c r="E82" s="42">
        <v>0</v>
      </c>
      <c r="F82" s="33">
        <f t="shared" si="7"/>
        <v>170000</v>
      </c>
      <c r="G82" s="24">
        <f t="shared" si="8"/>
        <v>8810000</v>
      </c>
      <c r="H82" s="25">
        <f t="shared" si="9"/>
        <v>31</v>
      </c>
    </row>
    <row r="83" spans="2:8" ht="10.5">
      <c r="B83" s="21">
        <v>69</v>
      </c>
      <c r="C83" s="22">
        <v>47361</v>
      </c>
      <c r="D83" s="23">
        <v>170000</v>
      </c>
      <c r="E83" s="42">
        <v>0</v>
      </c>
      <c r="F83" s="33">
        <f t="shared" si="7"/>
        <v>170000</v>
      </c>
      <c r="G83" s="24">
        <f t="shared" si="8"/>
        <v>8640000</v>
      </c>
      <c r="H83" s="25">
        <f t="shared" si="9"/>
        <v>31</v>
      </c>
    </row>
    <row r="84" spans="2:8" ht="10.5">
      <c r="B84" s="21">
        <v>70</v>
      </c>
      <c r="C84" s="22">
        <v>47391</v>
      </c>
      <c r="D84" s="23">
        <v>170000</v>
      </c>
      <c r="E84" s="42">
        <v>0</v>
      </c>
      <c r="F84" s="33">
        <f t="shared" si="7"/>
        <v>170000</v>
      </c>
      <c r="G84" s="24">
        <f t="shared" si="8"/>
        <v>8470000</v>
      </c>
      <c r="H84" s="25">
        <f t="shared" si="9"/>
        <v>30</v>
      </c>
    </row>
    <row r="85" spans="2:8" ht="10.5">
      <c r="B85" s="21">
        <v>71</v>
      </c>
      <c r="C85" s="22">
        <v>47422</v>
      </c>
      <c r="D85" s="23">
        <v>170000</v>
      </c>
      <c r="E85" s="42">
        <v>0</v>
      </c>
      <c r="F85" s="33">
        <f t="shared" si="7"/>
        <v>170000</v>
      </c>
      <c r="G85" s="24">
        <f t="shared" si="8"/>
        <v>8300000</v>
      </c>
      <c r="H85" s="25">
        <f t="shared" si="9"/>
        <v>31</v>
      </c>
    </row>
    <row r="86" spans="2:8" ht="10.5">
      <c r="B86" s="21">
        <v>72</v>
      </c>
      <c r="C86" s="22">
        <v>47452</v>
      </c>
      <c r="D86" s="23">
        <v>170000</v>
      </c>
      <c r="E86" s="42">
        <v>0</v>
      </c>
      <c r="F86" s="33">
        <f t="shared" si="7"/>
        <v>170000</v>
      </c>
      <c r="G86" s="24">
        <f t="shared" si="8"/>
        <v>8130000</v>
      </c>
      <c r="H86" s="25">
        <f t="shared" si="9"/>
        <v>30</v>
      </c>
    </row>
    <row r="87" spans="2:8" ht="10.5">
      <c r="B87" s="21">
        <v>73</v>
      </c>
      <c r="C87" s="22">
        <v>47483</v>
      </c>
      <c r="D87" s="23">
        <v>130000</v>
      </c>
      <c r="E87" s="42">
        <v>0</v>
      </c>
      <c r="F87" s="33">
        <f t="shared" si="7"/>
        <v>130000</v>
      </c>
      <c r="G87" s="24">
        <f t="shared" si="8"/>
        <v>8000000</v>
      </c>
      <c r="H87" s="25">
        <f t="shared" si="9"/>
        <v>31</v>
      </c>
    </row>
    <row r="88" spans="2:8" ht="10.5">
      <c r="B88" s="21">
        <v>74</v>
      </c>
      <c r="C88" s="22">
        <v>47514</v>
      </c>
      <c r="D88" s="23">
        <v>170000</v>
      </c>
      <c r="E88" s="42">
        <v>0</v>
      </c>
      <c r="F88" s="33">
        <f t="shared" si="7"/>
        <v>170000</v>
      </c>
      <c r="G88" s="24">
        <f t="shared" si="8"/>
        <v>7830000</v>
      </c>
      <c r="H88" s="25">
        <f t="shared" si="9"/>
        <v>31</v>
      </c>
    </row>
    <row r="89" spans="2:8" ht="10.5">
      <c r="B89" s="21">
        <v>75</v>
      </c>
      <c r="C89" s="22">
        <v>47542</v>
      </c>
      <c r="D89" s="23">
        <v>170000</v>
      </c>
      <c r="E89" s="42">
        <v>0</v>
      </c>
      <c r="F89" s="33">
        <f t="shared" si="7"/>
        <v>170000</v>
      </c>
      <c r="G89" s="24">
        <f t="shared" si="8"/>
        <v>7660000</v>
      </c>
      <c r="H89" s="25">
        <f t="shared" si="9"/>
        <v>28</v>
      </c>
    </row>
    <row r="90" spans="2:8" ht="10.5">
      <c r="B90" s="21">
        <v>76</v>
      </c>
      <c r="C90" s="22">
        <v>47573</v>
      </c>
      <c r="D90" s="23">
        <v>170000</v>
      </c>
      <c r="E90" s="42">
        <v>0</v>
      </c>
      <c r="F90" s="33">
        <f t="shared" si="7"/>
        <v>170000</v>
      </c>
      <c r="G90" s="24">
        <f t="shared" si="8"/>
        <v>7490000</v>
      </c>
      <c r="H90" s="25">
        <f t="shared" si="9"/>
        <v>31</v>
      </c>
    </row>
    <row r="91" spans="2:8" ht="10.5">
      <c r="B91" s="21">
        <v>77</v>
      </c>
      <c r="C91" s="22">
        <v>47603</v>
      </c>
      <c r="D91" s="23">
        <v>170000</v>
      </c>
      <c r="E91" s="42">
        <v>0</v>
      </c>
      <c r="F91" s="33">
        <f t="shared" si="7"/>
        <v>170000</v>
      </c>
      <c r="G91" s="24">
        <f t="shared" si="8"/>
        <v>7320000</v>
      </c>
      <c r="H91" s="25">
        <f t="shared" si="9"/>
        <v>30</v>
      </c>
    </row>
    <row r="92" spans="2:8" ht="10.5">
      <c r="B92" s="21">
        <v>78</v>
      </c>
      <c r="C92" s="22">
        <v>47634</v>
      </c>
      <c r="D92" s="23">
        <v>170000</v>
      </c>
      <c r="E92" s="42">
        <v>0</v>
      </c>
      <c r="F92" s="33">
        <f t="shared" si="7"/>
        <v>170000</v>
      </c>
      <c r="G92" s="24">
        <f t="shared" si="8"/>
        <v>7150000</v>
      </c>
      <c r="H92" s="25">
        <f t="shared" si="9"/>
        <v>31</v>
      </c>
    </row>
    <row r="93" spans="2:8" ht="10.5">
      <c r="B93" s="21">
        <v>79</v>
      </c>
      <c r="C93" s="22">
        <v>47664</v>
      </c>
      <c r="D93" s="23">
        <v>170000</v>
      </c>
      <c r="E93" s="42">
        <v>0</v>
      </c>
      <c r="F93" s="33">
        <f t="shared" si="7"/>
        <v>170000</v>
      </c>
      <c r="G93" s="24">
        <f t="shared" si="8"/>
        <v>6980000</v>
      </c>
      <c r="H93" s="25">
        <f t="shared" si="9"/>
        <v>30</v>
      </c>
    </row>
    <row r="94" spans="2:8" ht="10.5">
      <c r="B94" s="21">
        <v>80</v>
      </c>
      <c r="C94" s="22">
        <v>47695</v>
      </c>
      <c r="D94" s="23">
        <v>170000</v>
      </c>
      <c r="E94" s="42">
        <v>0</v>
      </c>
      <c r="F94" s="33">
        <f t="shared" si="7"/>
        <v>170000</v>
      </c>
      <c r="G94" s="24">
        <f t="shared" si="8"/>
        <v>6810000</v>
      </c>
      <c r="H94" s="25">
        <f t="shared" si="9"/>
        <v>31</v>
      </c>
    </row>
    <row r="95" spans="2:8" ht="10.5">
      <c r="B95" s="21">
        <v>81</v>
      </c>
      <c r="C95" s="22">
        <v>47726</v>
      </c>
      <c r="D95" s="23">
        <v>170000</v>
      </c>
      <c r="E95" s="42">
        <v>0</v>
      </c>
      <c r="F95" s="33">
        <f t="shared" si="7"/>
        <v>170000</v>
      </c>
      <c r="G95" s="24">
        <f t="shared" si="8"/>
        <v>6640000</v>
      </c>
      <c r="H95" s="25">
        <f t="shared" si="9"/>
        <v>31</v>
      </c>
    </row>
    <row r="96" spans="2:8" ht="10.5">
      <c r="B96" s="21">
        <v>82</v>
      </c>
      <c r="C96" s="22">
        <v>47756</v>
      </c>
      <c r="D96" s="23">
        <v>170000</v>
      </c>
      <c r="E96" s="42">
        <v>0</v>
      </c>
      <c r="F96" s="33">
        <f t="shared" si="7"/>
        <v>170000</v>
      </c>
      <c r="G96" s="24">
        <f t="shared" si="8"/>
        <v>6470000</v>
      </c>
      <c r="H96" s="25">
        <f t="shared" si="9"/>
        <v>30</v>
      </c>
    </row>
    <row r="97" spans="2:8" ht="10.5">
      <c r="B97" s="21">
        <v>83</v>
      </c>
      <c r="C97" s="22">
        <v>47787</v>
      </c>
      <c r="D97" s="23">
        <v>170000</v>
      </c>
      <c r="E97" s="42">
        <v>0</v>
      </c>
      <c r="F97" s="33">
        <f t="shared" si="7"/>
        <v>170000</v>
      </c>
      <c r="G97" s="24">
        <f t="shared" si="8"/>
        <v>6300000</v>
      </c>
      <c r="H97" s="25">
        <f t="shared" si="9"/>
        <v>31</v>
      </c>
    </row>
    <row r="98" spans="2:8" ht="10.5">
      <c r="B98" s="21">
        <v>84</v>
      </c>
      <c r="C98" s="22">
        <v>47817</v>
      </c>
      <c r="D98" s="23">
        <v>170000</v>
      </c>
      <c r="E98" s="42">
        <v>0</v>
      </c>
      <c r="F98" s="33">
        <f t="shared" si="7"/>
        <v>170000</v>
      </c>
      <c r="G98" s="24">
        <f t="shared" si="8"/>
        <v>6130000</v>
      </c>
      <c r="H98" s="25">
        <f t="shared" si="9"/>
        <v>30</v>
      </c>
    </row>
    <row r="99" spans="2:8" ht="10.5">
      <c r="B99" s="21">
        <v>85</v>
      </c>
      <c r="C99" s="22">
        <v>47848</v>
      </c>
      <c r="D99" s="23">
        <v>130000</v>
      </c>
      <c r="E99" s="42">
        <v>0</v>
      </c>
      <c r="F99" s="33">
        <f t="shared" si="7"/>
        <v>130000</v>
      </c>
      <c r="G99" s="24">
        <f t="shared" si="8"/>
        <v>6000000</v>
      </c>
      <c r="H99" s="25">
        <f t="shared" si="9"/>
        <v>31</v>
      </c>
    </row>
    <row r="100" spans="2:8" ht="10.5">
      <c r="B100" s="21">
        <v>86</v>
      </c>
      <c r="C100" s="22">
        <v>47879</v>
      </c>
      <c r="D100" s="23">
        <v>170000</v>
      </c>
      <c r="E100" s="42">
        <v>0</v>
      </c>
      <c r="F100" s="33">
        <f t="shared" si="7"/>
        <v>170000</v>
      </c>
      <c r="G100" s="24">
        <f t="shared" si="8"/>
        <v>5830000</v>
      </c>
      <c r="H100" s="25">
        <f t="shared" si="9"/>
        <v>31</v>
      </c>
    </row>
    <row r="101" spans="2:8" ht="10.5">
      <c r="B101" s="21">
        <v>87</v>
      </c>
      <c r="C101" s="22">
        <v>47907</v>
      </c>
      <c r="D101" s="23">
        <v>170000</v>
      </c>
      <c r="E101" s="42">
        <v>0</v>
      </c>
      <c r="F101" s="33">
        <f t="shared" si="7"/>
        <v>170000</v>
      </c>
      <c r="G101" s="24">
        <f t="shared" si="8"/>
        <v>5660000</v>
      </c>
      <c r="H101" s="25">
        <f t="shared" si="9"/>
        <v>28</v>
      </c>
    </row>
    <row r="102" spans="2:8" ht="10.5">
      <c r="B102" s="21">
        <v>88</v>
      </c>
      <c r="C102" s="22">
        <v>47938</v>
      </c>
      <c r="D102" s="23">
        <v>170000</v>
      </c>
      <c r="E102" s="42">
        <v>0</v>
      </c>
      <c r="F102" s="33">
        <f aca="true" t="shared" si="10" ref="F102:F123">SUM(D102:E102)</f>
        <v>170000</v>
      </c>
      <c r="G102" s="24">
        <f aca="true" t="shared" si="11" ref="G102:G121">+G101-D102</f>
        <v>5490000</v>
      </c>
      <c r="H102" s="25">
        <f aca="true" t="shared" si="12" ref="H102:H123">+C102-C101</f>
        <v>31</v>
      </c>
    </row>
    <row r="103" spans="2:8" ht="10.5">
      <c r="B103" s="21">
        <v>89</v>
      </c>
      <c r="C103" s="22">
        <v>47968</v>
      </c>
      <c r="D103" s="23">
        <v>170000</v>
      </c>
      <c r="E103" s="42">
        <v>0</v>
      </c>
      <c r="F103" s="33">
        <f t="shared" si="10"/>
        <v>170000</v>
      </c>
      <c r="G103" s="24">
        <f t="shared" si="11"/>
        <v>5320000</v>
      </c>
      <c r="H103" s="25">
        <f t="shared" si="12"/>
        <v>30</v>
      </c>
    </row>
    <row r="104" spans="2:8" ht="10.5">
      <c r="B104" s="21">
        <v>90</v>
      </c>
      <c r="C104" s="22">
        <v>47999</v>
      </c>
      <c r="D104" s="23">
        <v>170000</v>
      </c>
      <c r="E104" s="42">
        <v>0</v>
      </c>
      <c r="F104" s="33">
        <f t="shared" si="10"/>
        <v>170000</v>
      </c>
      <c r="G104" s="24">
        <f t="shared" si="11"/>
        <v>5150000</v>
      </c>
      <c r="H104" s="25">
        <f t="shared" si="12"/>
        <v>31</v>
      </c>
    </row>
    <row r="105" spans="2:8" ht="10.5">
      <c r="B105" s="21">
        <v>91</v>
      </c>
      <c r="C105" s="22">
        <v>48029</v>
      </c>
      <c r="D105" s="23">
        <v>170000</v>
      </c>
      <c r="E105" s="42">
        <v>0</v>
      </c>
      <c r="F105" s="33">
        <f t="shared" si="10"/>
        <v>170000</v>
      </c>
      <c r="G105" s="24">
        <f t="shared" si="11"/>
        <v>4980000</v>
      </c>
      <c r="H105" s="25">
        <f t="shared" si="12"/>
        <v>30</v>
      </c>
    </row>
    <row r="106" spans="2:8" ht="10.5">
      <c r="B106" s="21">
        <v>92</v>
      </c>
      <c r="C106" s="22">
        <v>48060</v>
      </c>
      <c r="D106" s="23">
        <v>170000</v>
      </c>
      <c r="E106" s="42">
        <v>0</v>
      </c>
      <c r="F106" s="33">
        <f t="shared" si="10"/>
        <v>170000</v>
      </c>
      <c r="G106" s="24">
        <f t="shared" si="11"/>
        <v>4810000</v>
      </c>
      <c r="H106" s="25">
        <f t="shared" si="12"/>
        <v>31</v>
      </c>
    </row>
    <row r="107" spans="2:8" ht="10.5">
      <c r="B107" s="21">
        <v>93</v>
      </c>
      <c r="C107" s="22">
        <v>48091</v>
      </c>
      <c r="D107" s="23">
        <v>170000</v>
      </c>
      <c r="E107" s="42">
        <v>0</v>
      </c>
      <c r="F107" s="33">
        <f t="shared" si="10"/>
        <v>170000</v>
      </c>
      <c r="G107" s="24">
        <f t="shared" si="11"/>
        <v>4640000</v>
      </c>
      <c r="H107" s="25">
        <f t="shared" si="12"/>
        <v>31</v>
      </c>
    </row>
    <row r="108" spans="2:8" ht="10.5">
      <c r="B108" s="21">
        <v>94</v>
      </c>
      <c r="C108" s="22">
        <v>48121</v>
      </c>
      <c r="D108" s="23">
        <v>170000</v>
      </c>
      <c r="E108" s="42">
        <v>0</v>
      </c>
      <c r="F108" s="33">
        <f t="shared" si="10"/>
        <v>170000</v>
      </c>
      <c r="G108" s="24">
        <f t="shared" si="11"/>
        <v>4470000</v>
      </c>
      <c r="H108" s="25">
        <f t="shared" si="12"/>
        <v>30</v>
      </c>
    </row>
    <row r="109" spans="2:8" ht="10.5">
      <c r="B109" s="21">
        <v>95</v>
      </c>
      <c r="C109" s="22">
        <v>48152</v>
      </c>
      <c r="D109" s="23">
        <v>170000</v>
      </c>
      <c r="E109" s="42">
        <v>0</v>
      </c>
      <c r="F109" s="33">
        <f t="shared" si="10"/>
        <v>170000</v>
      </c>
      <c r="G109" s="24">
        <f t="shared" si="11"/>
        <v>4300000</v>
      </c>
      <c r="H109" s="25">
        <f t="shared" si="12"/>
        <v>31</v>
      </c>
    </row>
    <row r="110" spans="2:8" ht="10.5">
      <c r="B110" s="21">
        <v>96</v>
      </c>
      <c r="C110" s="22">
        <v>48182</v>
      </c>
      <c r="D110" s="23">
        <v>170000</v>
      </c>
      <c r="E110" s="42">
        <v>0</v>
      </c>
      <c r="F110" s="33">
        <f t="shared" si="10"/>
        <v>170000</v>
      </c>
      <c r="G110" s="24">
        <f t="shared" si="11"/>
        <v>4130000</v>
      </c>
      <c r="H110" s="25">
        <f t="shared" si="12"/>
        <v>30</v>
      </c>
    </row>
    <row r="111" spans="2:8" ht="10.5">
      <c r="B111" s="21">
        <v>97</v>
      </c>
      <c r="C111" s="22">
        <v>48213</v>
      </c>
      <c r="D111" s="23">
        <v>130000</v>
      </c>
      <c r="E111" s="42">
        <v>0</v>
      </c>
      <c r="F111" s="33">
        <f t="shared" si="10"/>
        <v>130000</v>
      </c>
      <c r="G111" s="24">
        <f t="shared" si="11"/>
        <v>4000000</v>
      </c>
      <c r="H111" s="25">
        <f t="shared" si="12"/>
        <v>31</v>
      </c>
    </row>
    <row r="112" spans="2:8" ht="10.5">
      <c r="B112" s="21">
        <v>98</v>
      </c>
      <c r="C112" s="22">
        <v>48244</v>
      </c>
      <c r="D112" s="23">
        <v>340000</v>
      </c>
      <c r="E112" s="42">
        <v>0</v>
      </c>
      <c r="F112" s="33">
        <f t="shared" si="10"/>
        <v>340000</v>
      </c>
      <c r="G112" s="24">
        <f t="shared" si="11"/>
        <v>3660000</v>
      </c>
      <c r="H112" s="25">
        <f t="shared" si="12"/>
        <v>31</v>
      </c>
    </row>
    <row r="113" spans="2:8" ht="10.5">
      <c r="B113" s="21">
        <v>99</v>
      </c>
      <c r="C113" s="22">
        <v>48273</v>
      </c>
      <c r="D113" s="23">
        <v>340000</v>
      </c>
      <c r="E113" s="42">
        <v>0</v>
      </c>
      <c r="F113" s="33">
        <f t="shared" si="10"/>
        <v>340000</v>
      </c>
      <c r="G113" s="24">
        <f t="shared" si="11"/>
        <v>3320000</v>
      </c>
      <c r="H113" s="25">
        <f t="shared" si="12"/>
        <v>29</v>
      </c>
    </row>
    <row r="114" spans="2:8" ht="10.5">
      <c r="B114" s="21">
        <v>100</v>
      </c>
      <c r="C114" s="22">
        <v>48304</v>
      </c>
      <c r="D114" s="23">
        <v>340000</v>
      </c>
      <c r="E114" s="42">
        <v>0</v>
      </c>
      <c r="F114" s="33">
        <f t="shared" si="10"/>
        <v>340000</v>
      </c>
      <c r="G114" s="24">
        <f t="shared" si="11"/>
        <v>2980000</v>
      </c>
      <c r="H114" s="25">
        <f t="shared" si="12"/>
        <v>31</v>
      </c>
    </row>
    <row r="115" spans="2:8" ht="10.5">
      <c r="B115" s="21">
        <v>101</v>
      </c>
      <c r="C115" s="22">
        <v>48334</v>
      </c>
      <c r="D115" s="23">
        <v>340000</v>
      </c>
      <c r="E115" s="42">
        <v>0</v>
      </c>
      <c r="F115" s="33">
        <f t="shared" si="10"/>
        <v>340000</v>
      </c>
      <c r="G115" s="24">
        <f t="shared" si="11"/>
        <v>2640000</v>
      </c>
      <c r="H115" s="25">
        <f t="shared" si="12"/>
        <v>30</v>
      </c>
    </row>
    <row r="116" spans="2:8" ht="10.5">
      <c r="B116" s="21">
        <v>102</v>
      </c>
      <c r="C116" s="22">
        <v>48365</v>
      </c>
      <c r="D116" s="23">
        <v>340000</v>
      </c>
      <c r="E116" s="42">
        <v>0</v>
      </c>
      <c r="F116" s="33">
        <f t="shared" si="10"/>
        <v>340000</v>
      </c>
      <c r="G116" s="24">
        <f t="shared" si="11"/>
        <v>2300000</v>
      </c>
      <c r="H116" s="25">
        <f t="shared" si="12"/>
        <v>31</v>
      </c>
    </row>
    <row r="117" spans="2:8" ht="10.5">
      <c r="B117" s="21">
        <v>103</v>
      </c>
      <c r="C117" s="22">
        <v>48395</v>
      </c>
      <c r="D117" s="23">
        <v>340000</v>
      </c>
      <c r="E117" s="42">
        <v>0</v>
      </c>
      <c r="F117" s="33">
        <f t="shared" si="10"/>
        <v>340000</v>
      </c>
      <c r="G117" s="24">
        <f t="shared" si="11"/>
        <v>1960000</v>
      </c>
      <c r="H117" s="25">
        <f t="shared" si="12"/>
        <v>30</v>
      </c>
    </row>
    <row r="118" spans="2:8" ht="10.5">
      <c r="B118" s="21">
        <v>104</v>
      </c>
      <c r="C118" s="22">
        <v>48426</v>
      </c>
      <c r="D118" s="23">
        <v>340000</v>
      </c>
      <c r="E118" s="42">
        <v>0</v>
      </c>
      <c r="F118" s="33">
        <f t="shared" si="10"/>
        <v>340000</v>
      </c>
      <c r="G118" s="24">
        <f t="shared" si="11"/>
        <v>1620000</v>
      </c>
      <c r="H118" s="25">
        <f t="shared" si="12"/>
        <v>31</v>
      </c>
    </row>
    <row r="119" spans="2:8" ht="10.5">
      <c r="B119" s="21">
        <v>105</v>
      </c>
      <c r="C119" s="22">
        <v>48457</v>
      </c>
      <c r="D119" s="23">
        <v>340000</v>
      </c>
      <c r="E119" s="42">
        <v>0</v>
      </c>
      <c r="F119" s="33">
        <f t="shared" si="10"/>
        <v>340000</v>
      </c>
      <c r="G119" s="24">
        <f t="shared" si="11"/>
        <v>1280000</v>
      </c>
      <c r="H119" s="25">
        <f t="shared" si="12"/>
        <v>31</v>
      </c>
    </row>
    <row r="120" spans="2:8" ht="10.5">
      <c r="B120" s="21">
        <v>106</v>
      </c>
      <c r="C120" s="22">
        <v>48487</v>
      </c>
      <c r="D120" s="23">
        <v>340000</v>
      </c>
      <c r="E120" s="42">
        <v>0</v>
      </c>
      <c r="F120" s="33">
        <f t="shared" si="10"/>
        <v>340000</v>
      </c>
      <c r="G120" s="24">
        <f t="shared" si="11"/>
        <v>940000</v>
      </c>
      <c r="H120" s="25">
        <f t="shared" si="12"/>
        <v>30</v>
      </c>
    </row>
    <row r="121" spans="2:8" ht="10.5">
      <c r="B121" s="21">
        <v>107</v>
      </c>
      <c r="C121" s="22">
        <v>48518</v>
      </c>
      <c r="D121" s="23">
        <v>340000</v>
      </c>
      <c r="E121" s="42">
        <v>0</v>
      </c>
      <c r="F121" s="33">
        <f t="shared" si="10"/>
        <v>340000</v>
      </c>
      <c r="G121" s="24">
        <f t="shared" si="11"/>
        <v>600000</v>
      </c>
      <c r="H121" s="25">
        <f t="shared" si="12"/>
        <v>31</v>
      </c>
    </row>
    <row r="122" spans="2:8" ht="10.5">
      <c r="B122" s="21">
        <v>108</v>
      </c>
      <c r="C122" s="22">
        <v>48548</v>
      </c>
      <c r="D122" s="23">
        <v>340000</v>
      </c>
      <c r="E122" s="42">
        <v>0</v>
      </c>
      <c r="F122" s="33">
        <f t="shared" si="10"/>
        <v>340000</v>
      </c>
      <c r="G122" s="24">
        <f>+G121-D122</f>
        <v>260000</v>
      </c>
      <c r="H122" s="25">
        <f t="shared" si="12"/>
        <v>30</v>
      </c>
    </row>
    <row r="123" spans="2:8" ht="10.5">
      <c r="B123" s="21">
        <v>109</v>
      </c>
      <c r="C123" s="22">
        <v>48579</v>
      </c>
      <c r="D123" s="23">
        <v>260000</v>
      </c>
      <c r="E123" s="42">
        <v>0</v>
      </c>
      <c r="F123" s="33">
        <f t="shared" si="10"/>
        <v>260000</v>
      </c>
      <c r="G123" s="24">
        <f>+G122-D123</f>
        <v>0</v>
      </c>
      <c r="H123" s="25">
        <f t="shared" si="12"/>
        <v>31</v>
      </c>
    </row>
    <row r="124" spans="2:8" s="2" customFormat="1" ht="10.5" customHeight="1">
      <c r="B124" s="52" t="s">
        <v>7</v>
      </c>
      <c r="C124" s="53"/>
      <c r="D124" s="34">
        <f>ROUND(SUM(D15:D123),2)</f>
        <v>38000000</v>
      </c>
      <c r="E124" s="34">
        <f>ROUND(SUM(E15:E123),2)</f>
        <v>0</v>
      </c>
      <c r="F124" s="34">
        <f>ROUND(SUM(F15:F123),2)</f>
        <v>38000000</v>
      </c>
      <c r="G124" s="1"/>
      <c r="H124" s="6"/>
    </row>
    <row r="125" s="2" customFormat="1" ht="10.5">
      <c r="H125" s="6"/>
    </row>
    <row r="126" spans="2:8" s="2" customFormat="1" ht="10.5">
      <c r="B126" s="55"/>
      <c r="C126" s="55"/>
      <c r="D126" s="56"/>
      <c r="E126" s="27" t="s">
        <v>15</v>
      </c>
      <c r="F126" s="8"/>
      <c r="G126" s="8"/>
      <c r="H126" s="7"/>
    </row>
    <row r="127" spans="2:8" s="2" customFormat="1" ht="10.5">
      <c r="B127" s="61" t="s">
        <v>18</v>
      </c>
      <c r="C127" s="62"/>
      <c r="D127" s="63"/>
      <c r="E127" s="35">
        <f>E124</f>
        <v>0</v>
      </c>
      <c r="F127" s="18"/>
      <c r="G127" s="14"/>
      <c r="H127" s="7"/>
    </row>
    <row r="128" spans="4:8" s="2" customFormat="1" ht="10.5">
      <c r="D128" s="27" t="s">
        <v>16</v>
      </c>
      <c r="E128" s="36">
        <f>SUM(E127:E127)</f>
        <v>0</v>
      </c>
      <c r="F128" s="19"/>
      <c r="G128" s="15"/>
      <c r="H128" s="7"/>
    </row>
    <row r="129" s="2" customFormat="1" ht="10.5">
      <c r="H129" s="6"/>
    </row>
    <row r="130" spans="2:8" s="2" customFormat="1" ht="12.75" customHeight="1">
      <c r="B130" s="3" t="s">
        <v>10</v>
      </c>
      <c r="H130" s="6"/>
    </row>
    <row r="131" spans="2:8" s="2" customFormat="1" ht="10.5" customHeight="1">
      <c r="B131" s="5">
        <v>1</v>
      </c>
      <c r="C131" s="57" t="s">
        <v>24</v>
      </c>
      <c r="D131" s="57"/>
      <c r="E131" s="57"/>
      <c r="F131" s="57"/>
      <c r="G131" s="57"/>
      <c r="H131" s="57"/>
    </row>
    <row r="132" spans="2:8" s="2" customFormat="1" ht="10.5" customHeight="1">
      <c r="B132" s="5">
        <v>2</v>
      </c>
      <c r="C132" s="57" t="s">
        <v>26</v>
      </c>
      <c r="D132" s="57"/>
      <c r="E132" s="57"/>
      <c r="F132" s="57"/>
      <c r="G132" s="57"/>
      <c r="H132" s="57"/>
    </row>
    <row r="133" spans="2:8" s="2" customFormat="1" ht="10.5" customHeight="1">
      <c r="B133" s="5">
        <v>3</v>
      </c>
      <c r="C133" s="65" t="s">
        <v>19</v>
      </c>
      <c r="D133" s="65"/>
      <c r="E133" s="65"/>
      <c r="F133" s="65"/>
      <c r="G133" s="65"/>
      <c r="H133" s="16"/>
    </row>
    <row r="134" spans="2:8" s="2" customFormat="1" ht="10.5" customHeight="1">
      <c r="B134" s="10"/>
      <c r="C134" s="66" t="s">
        <v>25</v>
      </c>
      <c r="D134" s="67" t="s">
        <v>20</v>
      </c>
      <c r="E134" s="67"/>
      <c r="F134" s="67"/>
      <c r="G134" s="67"/>
      <c r="H134" s="17"/>
    </row>
    <row r="135" spans="2:8" s="2" customFormat="1" ht="10.5">
      <c r="B135" s="10"/>
      <c r="C135" s="66"/>
      <c r="D135" s="68" t="s">
        <v>21</v>
      </c>
      <c r="E135" s="68"/>
      <c r="F135" s="68"/>
      <c r="G135" s="68"/>
      <c r="H135" s="11"/>
    </row>
    <row r="136" spans="2:8" s="2" customFormat="1" ht="10.5">
      <c r="B136" s="10"/>
      <c r="C136" s="12"/>
      <c r="D136" s="12"/>
      <c r="E136" s="11"/>
      <c r="F136" s="11"/>
      <c r="G136" s="11"/>
      <c r="H136" s="11"/>
    </row>
    <row r="137" spans="3:8" s="2" customFormat="1" ht="10.5">
      <c r="C137" s="2" t="s">
        <v>31</v>
      </c>
      <c r="H137" s="9" t="s">
        <v>17</v>
      </c>
    </row>
    <row r="138" spans="3:8" s="2" customFormat="1" ht="10.5">
      <c r="C138" s="13" t="s">
        <v>22</v>
      </c>
      <c r="G138" s="64" t="s">
        <v>29</v>
      </c>
      <c r="H138" s="64"/>
    </row>
    <row r="139" s="2" customFormat="1" ht="10.5">
      <c r="H139" s="6"/>
    </row>
    <row r="154" ht="16.5" customHeight="1"/>
    <row r="155" ht="3.75" customHeight="1"/>
    <row r="156" ht="16.5" customHeight="1"/>
    <row r="157" ht="12.75" customHeight="1"/>
    <row r="158" ht="12.75" customHeight="1"/>
    <row r="159" ht="12.75" customHeight="1"/>
    <row r="160" ht="16.5" customHeight="1"/>
    <row r="161" ht="3.75" customHeight="1"/>
    <row r="163" spans="2:8" s="41" customFormat="1" ht="21" customHeight="1">
      <c r="B163" s="37"/>
      <c r="C163" s="37"/>
      <c r="D163" s="37"/>
      <c r="E163" s="37"/>
      <c r="F163" s="37"/>
      <c r="G163" s="37"/>
      <c r="H163" s="38"/>
    </row>
    <row r="164" spans="2:8" s="41" customFormat="1" ht="21" customHeight="1">
      <c r="B164" s="37"/>
      <c r="C164" s="37"/>
      <c r="D164" s="37"/>
      <c r="E164" s="37"/>
      <c r="F164" s="37"/>
      <c r="G164" s="37"/>
      <c r="H164" s="38"/>
    </row>
    <row r="165" spans="2:8" s="41" customFormat="1" ht="21" customHeight="1">
      <c r="B165" s="37"/>
      <c r="C165" s="37"/>
      <c r="D165" s="37"/>
      <c r="E165" s="37"/>
      <c r="F165" s="37"/>
      <c r="G165" s="37"/>
      <c r="H165" s="38"/>
    </row>
    <row r="166" spans="2:8" s="41" customFormat="1" ht="10.5" customHeight="1">
      <c r="B166" s="37"/>
      <c r="C166" s="37"/>
      <c r="D166" s="37"/>
      <c r="E166" s="37"/>
      <c r="F166" s="37"/>
      <c r="G166" s="37"/>
      <c r="H166" s="38"/>
    </row>
    <row r="167" ht="15.75" customHeight="1"/>
    <row r="168" ht="15.75" customHeight="1"/>
    <row r="169" ht="90" customHeight="1"/>
  </sheetData>
  <sheetProtection/>
  <mergeCells count="21">
    <mergeCell ref="G138:H138"/>
    <mergeCell ref="C133:G133"/>
    <mergeCell ref="C134:C135"/>
    <mergeCell ref="D134:G134"/>
    <mergeCell ref="D135:G135"/>
    <mergeCell ref="B2:H2"/>
    <mergeCell ref="B3:E3"/>
    <mergeCell ref="B4:D4"/>
    <mergeCell ref="B5:D5"/>
    <mergeCell ref="B6:D6"/>
    <mergeCell ref="C131:H131"/>
    <mergeCell ref="B7:D7"/>
    <mergeCell ref="B127:D127"/>
    <mergeCell ref="B9:D9"/>
    <mergeCell ref="B10:D10"/>
    <mergeCell ref="B12:G12"/>
    <mergeCell ref="B8:D8"/>
    <mergeCell ref="B124:C124"/>
    <mergeCell ref="B11:D11"/>
    <mergeCell ref="B126:D126"/>
    <mergeCell ref="C132:H132"/>
  </mergeCells>
  <printOptions horizontalCentered="1"/>
  <pageMargins left="0.984251968503937" right="0.984251968503937" top="0.5905511811023623" bottom="0.5905511811023623" header="0.5118110236220472" footer="0.5118110236220472"/>
  <pageSetup fitToHeight="1" fitToWidth="1" horizontalDpi="600" verticalDpi="600" orientation="portrait" paperSize="9" scale="52" r:id="rId1"/>
  <ignoredErrors>
    <ignoredError sqref="D124 F34:F1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Kredyt Bank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Sokołowska Urszula</cp:lastModifiedBy>
  <cp:lastPrinted>2023-09-28T07:03:29Z</cp:lastPrinted>
  <dcterms:created xsi:type="dcterms:W3CDTF">2004-12-13T11:17:16Z</dcterms:created>
  <dcterms:modified xsi:type="dcterms:W3CDTF">2023-09-28T07:03:55Z</dcterms:modified>
  <cp:category/>
  <cp:version/>
  <cp:contentType/>
  <cp:contentStatus/>
</cp:coreProperties>
</file>