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wenus.ilim.poznan.pl\Komisja Przetargowa\1 POSTĘPOWANIA\2024\PRZ 03 GAZ GRUPOWY  03-09.2024\1. TU PRACOWAĆ\na platformę\Wyjaśnienia_III TURA_PYTANIA_Zmiana ogłoszenia\DO WRZUCENIA W PONIEDZIAŁEK\"/>
    </mc:Choice>
  </mc:AlternateContent>
  <xr:revisionPtr revIDLastSave="0" documentId="13_ncr:1_{E4AEF420-8F80-4A76-A529-0A1FD3FB36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0" i="13" l="1"/>
  <c r="AN11" i="13"/>
  <c r="AN12" i="13"/>
  <c r="AN13" i="13"/>
  <c r="AN14" i="13"/>
  <c r="AN15" i="13"/>
  <c r="AN16" i="13"/>
  <c r="AN17" i="13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2" i="13"/>
  <c r="AN43" i="13"/>
  <c r="AN44" i="13"/>
  <c r="AN45" i="13"/>
  <c r="AM10" i="13"/>
  <c r="AM11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26" i="13"/>
  <c r="AM27" i="13"/>
  <c r="AM28" i="13"/>
  <c r="AM29" i="13"/>
  <c r="AM30" i="13"/>
  <c r="AM31" i="13"/>
  <c r="AM32" i="13"/>
  <c r="AM33" i="13"/>
  <c r="AM34" i="13"/>
  <c r="AM35" i="13"/>
  <c r="AM36" i="13"/>
  <c r="AM37" i="13"/>
  <c r="AM38" i="13"/>
  <c r="AM39" i="13"/>
  <c r="AM40" i="13"/>
  <c r="AM42" i="13"/>
  <c r="AM43" i="13"/>
  <c r="AM44" i="13"/>
  <c r="AM45" i="13"/>
  <c r="AL10" i="13"/>
  <c r="AL11" i="13"/>
  <c r="AL12" i="13"/>
  <c r="AL13" i="13"/>
  <c r="AL14" i="13"/>
  <c r="AL15" i="13"/>
  <c r="AL16" i="13"/>
  <c r="AL17" i="13"/>
  <c r="AL18" i="13"/>
  <c r="AL19" i="13"/>
  <c r="AL20" i="13"/>
  <c r="AL21" i="13"/>
  <c r="AL22" i="13"/>
  <c r="AL23" i="13"/>
  <c r="AL24" i="13"/>
  <c r="AL25" i="13"/>
  <c r="AL26" i="13"/>
  <c r="AL27" i="13"/>
  <c r="AL28" i="13"/>
  <c r="AL29" i="13"/>
  <c r="AL30" i="13"/>
  <c r="AL31" i="13"/>
  <c r="AL32" i="13"/>
  <c r="AL33" i="13"/>
  <c r="AL34" i="13"/>
  <c r="AL35" i="13"/>
  <c r="AL36" i="13"/>
  <c r="AL37" i="13"/>
  <c r="AL38" i="13"/>
  <c r="AL39" i="13"/>
  <c r="AL40" i="13"/>
  <c r="AL42" i="13"/>
  <c r="AL43" i="13"/>
  <c r="AL44" i="13"/>
  <c r="AL45" i="13"/>
  <c r="AK10" i="13"/>
  <c r="AK11" i="13"/>
  <c r="AK12" i="13"/>
  <c r="AK13" i="13"/>
  <c r="AK14" i="13"/>
  <c r="AK15" i="13"/>
  <c r="AK16" i="13"/>
  <c r="AK17" i="13"/>
  <c r="AK18" i="13"/>
  <c r="AK19" i="13"/>
  <c r="AK20" i="13"/>
  <c r="AK21" i="13"/>
  <c r="AK22" i="13"/>
  <c r="AK23" i="13"/>
  <c r="AK24" i="13"/>
  <c r="AK25" i="13"/>
  <c r="AK26" i="13"/>
  <c r="AK27" i="13"/>
  <c r="AK28" i="13"/>
  <c r="AK29" i="13"/>
  <c r="AK30" i="13"/>
  <c r="AK31" i="13"/>
  <c r="AK32" i="13"/>
  <c r="AK33" i="13"/>
  <c r="AK34" i="13"/>
  <c r="AK35" i="13"/>
  <c r="AK36" i="13"/>
  <c r="AK37" i="13"/>
  <c r="AK38" i="13"/>
  <c r="AK39" i="13"/>
  <c r="AK40" i="13"/>
  <c r="AK42" i="13"/>
  <c r="AK43" i="13"/>
  <c r="AK44" i="13"/>
  <c r="AK45" i="13"/>
  <c r="AJ10" i="13"/>
  <c r="AJ11" i="13"/>
  <c r="AJ12" i="13"/>
  <c r="AJ13" i="13"/>
  <c r="AJ14" i="13"/>
  <c r="AJ15" i="13"/>
  <c r="AJ16" i="13"/>
  <c r="AJ17" i="13"/>
  <c r="AJ18" i="13"/>
  <c r="AJ19" i="13"/>
  <c r="AJ20" i="13"/>
  <c r="AJ21" i="13"/>
  <c r="AJ22" i="13"/>
  <c r="AJ23" i="13"/>
  <c r="AJ24" i="13"/>
  <c r="AJ25" i="13"/>
  <c r="AJ26" i="13"/>
  <c r="AJ27" i="13"/>
  <c r="AJ28" i="13"/>
  <c r="AJ29" i="13"/>
  <c r="AJ30" i="13"/>
  <c r="AJ31" i="13"/>
  <c r="AJ32" i="13"/>
  <c r="AJ33" i="13"/>
  <c r="AJ34" i="13"/>
  <c r="AJ35" i="13"/>
  <c r="AJ36" i="13"/>
  <c r="AJ37" i="13"/>
  <c r="AJ38" i="13"/>
  <c r="AJ39" i="13"/>
  <c r="AJ40" i="13"/>
  <c r="AJ42" i="13"/>
  <c r="AJ43" i="13"/>
  <c r="AJ44" i="13"/>
  <c r="AJ45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2" i="13"/>
  <c r="AH43" i="13"/>
  <c r="AH44" i="13"/>
  <c r="AH45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2" i="13"/>
  <c r="AG43" i="13"/>
  <c r="AG44" i="13"/>
  <c r="AG45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G41" i="13" s="1"/>
  <c r="AF42" i="13"/>
  <c r="AF43" i="13"/>
  <c r="AF44" i="13"/>
  <c r="AF45" i="13"/>
  <c r="AJ41" i="13" l="1"/>
  <c r="AK41" i="13" s="1"/>
  <c r="AH41" i="13"/>
  <c r="AL41" i="13"/>
  <c r="AI9" i="13"/>
  <c r="AF9" i="13"/>
  <c r="AN41" i="13" l="1"/>
  <c r="AM41" i="13"/>
  <c r="AY17" i="13"/>
  <c r="AX17" i="13"/>
  <c r="AX44" i="13"/>
  <c r="AY43" i="13"/>
  <c r="AX45" i="13"/>
  <c r="AX41" i="13"/>
  <c r="AY39" i="13"/>
  <c r="AY35" i="13"/>
  <c r="AX42" i="13"/>
  <c r="AY40" i="13"/>
  <c r="AY38" i="13"/>
  <c r="AX36" i="13"/>
  <c r="AX34" i="13"/>
  <c r="AX35" i="13" l="1"/>
  <c r="AX38" i="13"/>
  <c r="AY44" i="13"/>
  <c r="AX40" i="13"/>
  <c r="AX43" i="13"/>
  <c r="AY42" i="13"/>
  <c r="AX39" i="13"/>
  <c r="AY45" i="13"/>
  <c r="AY41" i="13"/>
  <c r="AY34" i="13"/>
  <c r="AY36" i="13"/>
  <c r="AX37" i="13"/>
  <c r="AY37" i="13"/>
  <c r="AX23" i="13" l="1"/>
  <c r="AY23" i="13"/>
  <c r="AX21" i="13"/>
  <c r="AY21" i="13"/>
  <c r="AX19" i="13"/>
  <c r="AY19" i="13"/>
  <c r="AY20" i="13"/>
  <c r="AX20" i="13"/>
  <c r="AX26" i="13"/>
  <c r="AY26" i="13"/>
  <c r="AX28" i="13"/>
  <c r="AY28" i="13"/>
  <c r="AX25" i="13"/>
  <c r="AY25" i="13"/>
  <c r="AY27" i="13"/>
  <c r="AX27" i="13"/>
  <c r="AY22" i="13"/>
  <c r="AX22" i="13"/>
  <c r="AX24" i="13"/>
  <c r="AY24" i="13"/>
  <c r="AL9" i="13"/>
  <c r="AJ9" i="13"/>
  <c r="AK9" i="13" s="1"/>
  <c r="AI46" i="13"/>
  <c r="AG9" i="13"/>
  <c r="AF46" i="13"/>
  <c r="AY16" i="13" l="1"/>
  <c r="AX16" i="13"/>
  <c r="AX11" i="13"/>
  <c r="AY11" i="13"/>
  <c r="AX12" i="13"/>
  <c r="AY12" i="13"/>
  <c r="AX9" i="13"/>
  <c r="AY9" i="13"/>
  <c r="AX13" i="13"/>
  <c r="AY13" i="13"/>
  <c r="AY14" i="13"/>
  <c r="AX14" i="13"/>
  <c r="AX15" i="13"/>
  <c r="AY15" i="13"/>
  <c r="AY18" i="13"/>
  <c r="AX18" i="13"/>
  <c r="AX29" i="13"/>
  <c r="AY29" i="13"/>
  <c r="AX31" i="13"/>
  <c r="AY31" i="13"/>
  <c r="AY30" i="13"/>
  <c r="AX30" i="13"/>
  <c r="AX10" i="13"/>
  <c r="AY10" i="13"/>
  <c r="AX33" i="13"/>
  <c r="AY33" i="13"/>
  <c r="AX32" i="13"/>
  <c r="AY32" i="13"/>
  <c r="AM9" i="13"/>
  <c r="AJ46" i="13"/>
  <c r="AL46" i="13"/>
  <c r="AG46" i="13"/>
  <c r="AH9" i="13"/>
  <c r="AN9" i="13" s="1"/>
  <c r="AM46" i="13" l="1"/>
  <c r="AK46" i="13"/>
  <c r="AH46" i="13"/>
  <c r="AN46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Aleksandra Remelska</author>
  </authors>
  <commentList>
    <comment ref="R6" authorId="0" shapeId="0" xr:uid="{78DC8A4F-39E2-4B6F-80E1-9C572AC09DB6}">
      <text>
        <r>
          <rPr>
            <b/>
            <sz val="9"/>
            <color indexed="81"/>
            <rFont val="Tahoma"/>
            <family val="2"/>
            <charset val="238"/>
          </rPr>
          <t>Aleksandra Remeczy gaz do celów opałowych, napędu silników spalinowych, czy do innych celów? Jeżeli do innych celów to jakich?</t>
        </r>
      </text>
    </comment>
  </commentList>
</comments>
</file>

<file path=xl/sharedStrings.xml><?xml version="1.0" encoding="utf-8"?>
<sst xmlns="http://schemas.openxmlformats.org/spreadsheetml/2006/main" count="963" uniqueCount="347">
  <si>
    <t>Załącznik nr 1 Opis Przemiotu Zamówienia</t>
  </si>
  <si>
    <t>DANE NABYWCY</t>
  </si>
  <si>
    <t>ADRES PUNKTU POBORU</t>
  </si>
  <si>
    <t>DANE PUNKTU POBORU PALIWA GAZOWEGO</t>
  </si>
  <si>
    <t>ILOŚĆ MIESIĘCY W OKRESIE</t>
  </si>
  <si>
    <t>ZAMÓWIENIE PODSTAWOWE</t>
  </si>
  <si>
    <t>PRAWO OPCJI "+20%"</t>
  </si>
  <si>
    <t>ZAMÓWIENIE PODSTAWOWE WRAZ Z PRAWEM OPCJI "+20%"</t>
  </si>
  <si>
    <t>Obszar taryfowy</t>
  </si>
  <si>
    <t>DANE OBECNIE OBOWIĄZUJĄCEJ UMOWY KOMPLEKSOWEJ</t>
  </si>
  <si>
    <t>LP</t>
  </si>
  <si>
    <t>NAZWA</t>
  </si>
  <si>
    <t>NIP</t>
  </si>
  <si>
    <t>ULICA</t>
  </si>
  <si>
    <t>NR DOMU</t>
  </si>
  <si>
    <t>KOD POCZTOWY</t>
  </si>
  <si>
    <t>MIEJSCOWOŚĆ</t>
  </si>
  <si>
    <t>NR LOKALU</t>
  </si>
  <si>
    <t>NAZWA OSD</t>
  </si>
  <si>
    <t>NR IDENT. PUNKTU POBORU/NUMER PPG</t>
  </si>
  <si>
    <t>GRUPA TARYFOWA OSD</t>
  </si>
  <si>
    <t>MOC UMOWNA [Kwh/h]</t>
  </si>
  <si>
    <t>RODZAJ PALIWA GAZOWEGO</t>
  </si>
  <si>
    <t>PRZEZNACZENIE PALIWA GAZOWEGO</t>
  </si>
  <si>
    <t>WOLUMEN ZAMÓWIENIA PODSTAWOWEGO</t>
  </si>
  <si>
    <t xml:space="preserve">WOLUMEN PRAWA OPCJI "+20%" </t>
  </si>
  <si>
    <t>WOLUMEN ZAMÓWIENIA PODSTAWOWEGO WRAZ Z PRAWEM OPCJI "+20%"</t>
  </si>
  <si>
    <t>OBECNY NUMER UMOWY</t>
  </si>
  <si>
    <t>NAZWA OBECNEGO SPRZEDAWCY</t>
  </si>
  <si>
    <t>DATA OBOWIĄZYWANIA UMOWY</t>
  </si>
  <si>
    <t>OKRES UMOWY (CZAS OKREŚLONY / NIEOKREŚLONY)</t>
  </si>
  <si>
    <t>KONIECZNOŚĆ WYPOWIADANIA (TAK/NIE)</t>
  </si>
  <si>
    <t>OKRES WYPOWIEDZENIA</t>
  </si>
  <si>
    <t>ZMIANA SPRZEDAWCY (PIERWSZA / KOLEJNA)</t>
  </si>
  <si>
    <t>[szt]</t>
  </si>
  <si>
    <t>[kWh]</t>
  </si>
  <si>
    <t>SUMA</t>
  </si>
  <si>
    <t>wolumen objęty ochroną taryfową</t>
  </si>
  <si>
    <t>04/2024
wolumen objęty ochroną taryfową</t>
  </si>
  <si>
    <t>04/2024
wolumen nie objęty ochroną taryfową</t>
  </si>
  <si>
    <t>05/2024
wolumen objęty ochroną taryfową</t>
  </si>
  <si>
    <t>05/2024
wolumen nie objęty ochroną taryfową</t>
  </si>
  <si>
    <t>06/2024
wolumen objęty ochroną taryfową</t>
  </si>
  <si>
    <t>06/2024
wolumen nie objęty ochroną taryfową</t>
  </si>
  <si>
    <t>Wolumen Razem</t>
  </si>
  <si>
    <t>Sieć Badawcza Łukasiewicz - Instytut Technik Innowacyjnych EMAG</t>
  </si>
  <si>
    <t>Leopolda</t>
  </si>
  <si>
    <t>40-189</t>
  </si>
  <si>
    <t>Katowice</t>
  </si>
  <si>
    <t>Długa</t>
  </si>
  <si>
    <t>-</t>
  </si>
  <si>
    <t>41-506</t>
  </si>
  <si>
    <t>Chorzów</t>
  </si>
  <si>
    <t>Polska Spółka Gazownictwa Sp. z o.o.</t>
  </si>
  <si>
    <t>8018590365500005543569</t>
  </si>
  <si>
    <t>W-5.1</t>
  </si>
  <si>
    <t>E</t>
  </si>
  <si>
    <t>ogrzewanie pomieszczeń</t>
  </si>
  <si>
    <t>zabrzański</t>
  </si>
  <si>
    <t>PGNiG Obrót Detaliczny Sp. z o.o.</t>
  </si>
  <si>
    <t>KOLEJNA</t>
  </si>
  <si>
    <t xml:space="preserve">Karola Miarki </t>
  </si>
  <si>
    <t>12-14</t>
  </si>
  <si>
    <t>44-100</t>
  </si>
  <si>
    <t>Gliwice</t>
  </si>
  <si>
    <t>al.. Walentego Roździeńskiego</t>
  </si>
  <si>
    <t>40-203</t>
  </si>
  <si>
    <t>Sieć Badawcza Łukasiewicz - Górnośląski Instytut Technologiczny</t>
  </si>
  <si>
    <t>Jana III Sobieskiego</t>
  </si>
  <si>
    <t xml:space="preserve"> -</t>
  </si>
  <si>
    <t>40-082</t>
  </si>
  <si>
    <t>ogrzewanie</t>
  </si>
  <si>
    <t>Sieć Badawcza Łukasiewicz - Instytut Chemii Przemysłowej imienia Profesora Ignacego Mościckiego</t>
  </si>
  <si>
    <t xml:space="preserve">Ludwika Rydygiera </t>
  </si>
  <si>
    <t>01-793</t>
  </si>
  <si>
    <t>Warszawa</t>
  </si>
  <si>
    <t>Polska Spółka Gazownictwa Sp. z o.o. Oddział Warszawa</t>
  </si>
  <si>
    <t>80185 903655000 19280306</t>
  </si>
  <si>
    <t>ogrzewanie pomieszczeń, wytwarzanie pary technologicznej</t>
  </si>
  <si>
    <t>Staroscińska</t>
  </si>
  <si>
    <t>02-516</t>
  </si>
  <si>
    <t>801859 03655000 19220197</t>
  </si>
  <si>
    <t>ogrzewanie pomieszczeń, podgrzewanie wody</t>
  </si>
  <si>
    <t>warszawski</t>
  </si>
  <si>
    <r>
      <t xml:space="preserve">Sieć Badawcza Łukasiewicz - Górnośląski Instytut Technologiczny       </t>
    </r>
    <r>
      <rPr>
        <sz val="12"/>
        <rFont val="Verdana"/>
        <family val="2"/>
        <charset val="238"/>
      </rPr>
      <t xml:space="preserve">  </t>
    </r>
    <r>
      <rPr>
        <sz val="12"/>
        <rFont val="Calibri"/>
        <family val="2"/>
        <charset val="238"/>
        <scheme val="minor"/>
      </rPr>
      <t xml:space="preserve">                             </t>
    </r>
  </si>
  <si>
    <t>Sieć Badawcza Łukasiewicz - Instytut Ceramiki i Materiałów Budowlanych</t>
  </si>
  <si>
    <t>Cementowa</t>
  </si>
  <si>
    <t>31-983</t>
  </si>
  <si>
    <t>Kraków</t>
  </si>
  <si>
    <t>Toszecka</t>
  </si>
  <si>
    <t>Polska Spółka Gazownictwa Sp. z o.o. Oddział Zabrze</t>
  </si>
  <si>
    <t>8018590365500000000128</t>
  </si>
  <si>
    <t>W-5.1 ZA</t>
  </si>
  <si>
    <t>produkcja</t>
  </si>
  <si>
    <t>Oświęcimska</t>
  </si>
  <si>
    <t>45-641</t>
  </si>
  <si>
    <t>Opole</t>
  </si>
  <si>
    <t>8018590365500000043958</t>
  </si>
  <si>
    <t>ogrzewanie pomieszczeń i podgrzewanie wody</t>
  </si>
  <si>
    <t xml:space="preserve">Cementowa </t>
  </si>
  <si>
    <t>Postępu</t>
  </si>
  <si>
    <t>02-676</t>
  </si>
  <si>
    <t>Polska Spółka Gazownictwa sp. z o.o.</t>
  </si>
  <si>
    <t>W-5.1 WA</t>
  </si>
  <si>
    <t>produkcja, ogrzewanie pomieszczeń</t>
  </si>
  <si>
    <t>Kupiecka</t>
  </si>
  <si>
    <t>03-046</t>
  </si>
  <si>
    <t>8018590365500030036081</t>
  </si>
  <si>
    <t>525 000 76 26</t>
  </si>
  <si>
    <t>Lipowa</t>
  </si>
  <si>
    <t>30-702</t>
  </si>
  <si>
    <t>8018590365500019384547</t>
  </si>
  <si>
    <t>W-5.1 TA</t>
  </si>
  <si>
    <t>PGNiG Obrót Detaliczny sp. z o.o.</t>
  </si>
  <si>
    <t>PIERWSZA</t>
  </si>
  <si>
    <t>NIEOKREŚLONY</t>
  </si>
  <si>
    <t>tarnowski</t>
  </si>
  <si>
    <t>Sieć Badawcza Łukasiewicz - Instytut Ciężkiej Syntezy Organicznej "BLACHOWNIA"</t>
  </si>
  <si>
    <t>Energetyków</t>
  </si>
  <si>
    <t>47-225</t>
  </si>
  <si>
    <t>Kędzierzyn-Koźle</t>
  </si>
  <si>
    <t>8018590365500013261745</t>
  </si>
  <si>
    <t>W-6A.1</t>
  </si>
  <si>
    <t>ogrzewanie i ciepła woda użytkowa</t>
  </si>
  <si>
    <t>Sieć Badawcza Łukasiewicz - Instytut Mikroelektroniki i Fotoniki</t>
  </si>
  <si>
    <t>32/46</t>
  </si>
  <si>
    <t>02-668</t>
  </si>
  <si>
    <t>05-500</t>
  </si>
  <si>
    <t>Puławska</t>
  </si>
  <si>
    <t>Piaseczno</t>
  </si>
  <si>
    <t>Al. Lotników</t>
  </si>
  <si>
    <t>Sieć Badawcza Łukasiewicz - Instytut Przemysłu Organicznego</t>
  </si>
  <si>
    <t>Annopol</t>
  </si>
  <si>
    <t>03-236</t>
  </si>
  <si>
    <t>Doświadczalna</t>
  </si>
  <si>
    <t>43-200</t>
  </si>
  <si>
    <t>Pszczyna</t>
  </si>
  <si>
    <t>8018590365500000029266</t>
  </si>
  <si>
    <t>W-5.1_ZA</t>
  </si>
  <si>
    <t>8018590365500008858301</t>
  </si>
  <si>
    <t>Sieć Badawcza Łukasiewicz - Instytut Elektrotechniki</t>
  </si>
  <si>
    <t xml:space="preserve">Mieczysława Pożaryskiego </t>
  </si>
  <si>
    <t>28</t>
  </si>
  <si>
    <t>04-703</t>
  </si>
  <si>
    <t>Marie Skłodowskiej-Curie</t>
  </si>
  <si>
    <t>55/61</t>
  </si>
  <si>
    <t>brak</t>
  </si>
  <si>
    <t>50-369</t>
  </si>
  <si>
    <t>Wrocław</t>
  </si>
  <si>
    <t>Polska Spółka Gazownictwa Sp. z o.o. Oddział Wrocław</t>
  </si>
  <si>
    <t>8018590365500038862767</t>
  </si>
  <si>
    <t>W-3.6_WR</t>
  </si>
  <si>
    <t>≤ 110</t>
  </si>
  <si>
    <t>palniki laboratoryjne</t>
  </si>
  <si>
    <t>8018590365500019233296</t>
  </si>
  <si>
    <t>W-6A.1_WA</t>
  </si>
  <si>
    <t>wrocławski</t>
  </si>
  <si>
    <t>Sieć Badawcza Łukasiewicz - Krakowski Instytut Technologiczny</t>
  </si>
  <si>
    <t xml:space="preserve">Zakopiańska </t>
  </si>
  <si>
    <t>30-418</t>
  </si>
  <si>
    <t xml:space="preserve">Wrocławska </t>
  </si>
  <si>
    <t>37a</t>
  </si>
  <si>
    <t>30-011</t>
  </si>
  <si>
    <t xml:space="preserve">Polska Spółka Gazownictwa Sp. z o.o. </t>
  </si>
  <si>
    <t>W-1.1</t>
  </si>
  <si>
    <t>technologiczne</t>
  </si>
  <si>
    <t xml:space="preserve">Oboźna </t>
  </si>
  <si>
    <t>W-2.1</t>
  </si>
  <si>
    <t>socjalne</t>
  </si>
  <si>
    <t>Zakopiańska</t>
  </si>
  <si>
    <t>W-3.6</t>
  </si>
  <si>
    <t>Sieć Badawcza Łukasiewicz - Łódzki Instytut Technologiczny</t>
  </si>
  <si>
    <t>Marii Skłodowskiej-Curie</t>
  </si>
  <si>
    <t>19/27</t>
  </si>
  <si>
    <t>90-570</t>
  </si>
  <si>
    <t>Łódź</t>
  </si>
  <si>
    <t>Śnieżna</t>
  </si>
  <si>
    <t>92-103</t>
  </si>
  <si>
    <t>8018590365500019227554</t>
  </si>
  <si>
    <t>kotłownia gazowa, produkcja pary tech.</t>
  </si>
  <si>
    <t>Zgierska</t>
  </si>
  <si>
    <t>91-462</t>
  </si>
  <si>
    <t>8018590365500019216572</t>
  </si>
  <si>
    <t>kotłownia gazowa,
c.o. + c.w.u.</t>
  </si>
  <si>
    <t>PGNiG</t>
  </si>
  <si>
    <t>TAK</t>
  </si>
  <si>
    <t>Sieć Badawcza Łukasiewicz - Przemysłowy Instytut automatyki i Pomiarów PIAP</t>
  </si>
  <si>
    <t>Al.. Jerozolimskie</t>
  </si>
  <si>
    <t>02-486</t>
  </si>
  <si>
    <t>8018590365500019211362</t>
  </si>
  <si>
    <t>C.O.   C.W.</t>
  </si>
  <si>
    <t>PGNiG Obrót Detaliczny sp. Z o.o.</t>
  </si>
  <si>
    <t>Sieć Badawcza Łukasiewicz - PORT Polski Ośrodek Rozwoju Technologii</t>
  </si>
  <si>
    <t>Stabłowicka</t>
  </si>
  <si>
    <t>54-066</t>
  </si>
  <si>
    <t>8018590365500019070365</t>
  </si>
  <si>
    <t>8018590365500019059957</t>
  </si>
  <si>
    <t>525-000-85-19</t>
  </si>
  <si>
    <t xml:space="preserve">Racjonalizacji </t>
  </si>
  <si>
    <t>6\8</t>
  </si>
  <si>
    <t>02-673</t>
  </si>
  <si>
    <t>Mrówcza</t>
  </si>
  <si>
    <t>04-697</t>
  </si>
  <si>
    <t>193a</t>
  </si>
  <si>
    <t>40-157</t>
  </si>
  <si>
    <t>8018590365500000016136</t>
  </si>
  <si>
    <t>Duchnicka</t>
  </si>
  <si>
    <t>01-796</t>
  </si>
  <si>
    <t>W-4</t>
  </si>
  <si>
    <t>Polska Spółka Gazownictwa Sp. zo.o. Oddział Warszawa</t>
  </si>
  <si>
    <t>Polska Spółka Gazownictwa Sp. zo.o. Oddział Zabrze</t>
  </si>
  <si>
    <t>piec hartowniczy</t>
  </si>
  <si>
    <t>poniżej 110</t>
  </si>
  <si>
    <t>piec do azotowania</t>
  </si>
  <si>
    <t>PGNiG Obrót Detaliczny</t>
  </si>
  <si>
    <t>Sieć Badawcza Łukasiewicz - Instytut Inżynierii Materiałów Polimerowych i Barwników</t>
  </si>
  <si>
    <t>879-017-06-91</t>
  </si>
  <si>
    <t xml:space="preserve">M. Skłodowskiej - Curie </t>
  </si>
  <si>
    <t>87-100</t>
  </si>
  <si>
    <t>Toruń</t>
  </si>
  <si>
    <t>Harcerska</t>
  </si>
  <si>
    <t>05-820</t>
  </si>
  <si>
    <t>Piastów</t>
  </si>
  <si>
    <t>Sieć Badawcza Łukasiewicz - Instytut Metali Nieżelaznych</t>
  </si>
  <si>
    <t>Sowińskiego</t>
  </si>
  <si>
    <t xml:space="preserve"> -  </t>
  </si>
  <si>
    <t>8018590365500000005093</t>
  </si>
  <si>
    <t>W-6A.1_ZA</t>
  </si>
  <si>
    <t>do celów opałowych</t>
  </si>
  <si>
    <t xml:space="preserve">Piłsudskiego </t>
  </si>
  <si>
    <t>Skawina</t>
  </si>
  <si>
    <t>Boryszew S.A.</t>
  </si>
  <si>
    <t>Zasilanie 1, nr urz. 210193</t>
  </si>
  <si>
    <t>G-2</t>
  </si>
  <si>
    <t>ogrzewanie, produkcja</t>
  </si>
  <si>
    <t>32-050</t>
  </si>
  <si>
    <t>NPA/127/2003</t>
  </si>
  <si>
    <t>Boryszew S.A. Oddział Boryszew Energy</t>
  </si>
  <si>
    <t>1 m-c</t>
  </si>
  <si>
    <t>Estkowskiego</t>
  </si>
  <si>
    <t>61-755</t>
  </si>
  <si>
    <t>Poznań</t>
  </si>
  <si>
    <t xml:space="preserve">Starołęcka </t>
  </si>
  <si>
    <t>61-361</t>
  </si>
  <si>
    <t>Polska Spółka Gazownictwa Sp. z o.o. Oddział Poznań</t>
  </si>
  <si>
    <t>8018590365500019153891</t>
  </si>
  <si>
    <t>W-5.1_PO</t>
  </si>
  <si>
    <t>Szyperska</t>
  </si>
  <si>
    <t>15-18</t>
  </si>
  <si>
    <t>8018590365500019144226</t>
  </si>
  <si>
    <t>poznański</t>
  </si>
  <si>
    <t>Polska Spółka Gazownictwa Sp. z o.o. Oddział w Zabrzu</t>
  </si>
  <si>
    <t>Sieć Badawcza Łukasiewicz - Warszawski Instytut Technologiczny</t>
  </si>
  <si>
    <t>Sieć Badawcza Łukasiewicz - Poznański Instytut Technologiczny</t>
  </si>
  <si>
    <t>W-5.1_WA</t>
  </si>
  <si>
    <t>8018590365500019264795</t>
  </si>
  <si>
    <t>8018590365500019250699</t>
  </si>
  <si>
    <t>8018590365500061826873</t>
  </si>
  <si>
    <t>8018590365500063190781</t>
  </si>
  <si>
    <t>8018590365500068234145</t>
  </si>
  <si>
    <t>8018590365500062682102</t>
  </si>
  <si>
    <t>8018590365500000017898</t>
  </si>
  <si>
    <t>8018590365500000020799</t>
  </si>
  <si>
    <t>W-8.1 ZA</t>
  </si>
  <si>
    <t>W-6A.1 WA</t>
  </si>
  <si>
    <t>Wolumen objęty ochroną taryfową</t>
  </si>
  <si>
    <t>[%]</t>
  </si>
  <si>
    <t>07/2024
wolumen objęty ochroną taryfową</t>
  </si>
  <si>
    <t>07/2024
wolumen nie objęty ochroną taryfową</t>
  </si>
  <si>
    <t>08/2024
wolumen objęty ochroną taryfową</t>
  </si>
  <si>
    <t>08/2024
wolumen nie objęty ochroną taryfową</t>
  </si>
  <si>
    <t>09/2024
wolumen objęty ochroną taryfową</t>
  </si>
  <si>
    <t>09/2024
wolumen nie objęty ochroną taryfową</t>
  </si>
  <si>
    <t>8018590365500019279294</t>
  </si>
  <si>
    <t>8018590365500019287541</t>
  </si>
  <si>
    <t>8018590365500076614847</t>
  </si>
  <si>
    <t>8018590365500076508337</t>
  </si>
  <si>
    <t>8018590365500019387135</t>
  </si>
  <si>
    <t>8018590365500076614441</t>
  </si>
  <si>
    <t>Al. Jerozolimskie</t>
  </si>
  <si>
    <t>Al.Korfantego</t>
  </si>
  <si>
    <t>8a</t>
  </si>
  <si>
    <t>8018590365500030441557</t>
  </si>
  <si>
    <t>badania, podgrzewanie pomiesdczeń, podgrzewanie wody</t>
  </si>
  <si>
    <t>K1</t>
  </si>
  <si>
    <t>K2</t>
  </si>
  <si>
    <t>K3</t>
  </si>
  <si>
    <t>K4</t>
  </si>
  <si>
    <t>K12</t>
  </si>
  <si>
    <t>K23</t>
  </si>
  <si>
    <t>K34</t>
  </si>
  <si>
    <t>K45</t>
  </si>
  <si>
    <t>K16</t>
  </si>
  <si>
    <t>K27</t>
  </si>
  <si>
    <t>K38</t>
  </si>
  <si>
    <t>K49</t>
  </si>
  <si>
    <t>K5</t>
  </si>
  <si>
    <t>K6</t>
  </si>
  <si>
    <t>K7</t>
  </si>
  <si>
    <t>K8</t>
  </si>
  <si>
    <t>K9</t>
  </si>
  <si>
    <t>K10</t>
  </si>
  <si>
    <t>K11</t>
  </si>
  <si>
    <t>K13</t>
  </si>
  <si>
    <t>K14</t>
  </si>
  <si>
    <t>K15</t>
  </si>
  <si>
    <t>K17</t>
  </si>
  <si>
    <t>K18</t>
  </si>
  <si>
    <t>K21</t>
  </si>
  <si>
    <t>K22</t>
  </si>
  <si>
    <t>K24</t>
  </si>
  <si>
    <t>K25</t>
  </si>
  <si>
    <t>K26</t>
  </si>
  <si>
    <t>K28</t>
  </si>
  <si>
    <t>K29</t>
  </si>
  <si>
    <t>K30</t>
  </si>
  <si>
    <t>K31</t>
  </si>
  <si>
    <t>K32</t>
  </si>
  <si>
    <t>K33</t>
  </si>
  <si>
    <t>K35</t>
  </si>
  <si>
    <t>K36</t>
  </si>
  <si>
    <t>K37</t>
  </si>
  <si>
    <t>K39</t>
  </si>
  <si>
    <t>K40</t>
  </si>
  <si>
    <t>K41</t>
  </si>
  <si>
    <t>K42</t>
  </si>
  <si>
    <t>K43</t>
  </si>
  <si>
    <t>K44</t>
  </si>
  <si>
    <t>K46</t>
  </si>
  <si>
    <t>K47</t>
  </si>
  <si>
    <t>K48</t>
  </si>
  <si>
    <t>K50</t>
  </si>
  <si>
    <t>K53</t>
  </si>
  <si>
    <t>6 m-cy</t>
  </si>
  <si>
    <r>
      <t xml:space="preserve">SZARE POLE </t>
    </r>
    <r>
      <rPr>
        <b/>
        <u/>
        <sz val="14"/>
        <rFont val="Calibri"/>
        <family val="2"/>
        <charset val="238"/>
      </rPr>
      <t>WYPEŁNIA SIĘ AUTOMATYCZNIE</t>
    </r>
    <r>
      <rPr>
        <sz val="14"/>
        <rFont val="Calibri"/>
        <family val="2"/>
        <charset val="238"/>
      </rPr>
      <t>, PROSIMY WYPEŁNIAC KOMÓRKI NA BIAŁYCH POLACH</t>
    </r>
  </si>
  <si>
    <t>umowa z urzędu od 01.01.2024</t>
  </si>
  <si>
    <t>czas nieokreślony , umowa z urzędu</t>
  </si>
  <si>
    <t xml:space="preserve">b.d. </t>
  </si>
  <si>
    <t>PIERWSZA MOŻLIWA DATA ROZPOCZĘCIA DOSTAWY W RAMACH WSPÓLNEGO POSTĘPOWANIA</t>
  </si>
  <si>
    <t>Wolumen nieobjęty ochroną taryfową</t>
  </si>
  <si>
    <t>wolumen nieobjęty ochroną taryfową</t>
  </si>
  <si>
    <t>W-4_ZA</t>
  </si>
  <si>
    <t>5 m-cy</t>
  </si>
  <si>
    <t>SZACOWANE ZAPOTRZEBOWANIE NA PALIWO GAZOWE W OKRESIE 01.04.2024-30.09.2024 [kWh]</t>
  </si>
  <si>
    <t>Podział procentowy wolumenu (kwiecień-wrzesień 2024)</t>
  </si>
  <si>
    <t>K19</t>
  </si>
  <si>
    <t>K20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</si>
</sst>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\ _z_ł_-;\-* #,##0.000\ _z_ł_-;_-* &quot;-&quot;??\ _z_ł_-;_-@_-"/>
    <numFmt numFmtId="165" formatCode="d/mm/yyyy"/>
    <numFmt numFmtId="166" formatCode="0.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4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scheme val="minor"/>
    </font>
    <font>
      <sz val="14"/>
      <name val="Calibri"/>
      <family val="2"/>
      <charset val="238"/>
      <scheme val="minor"/>
    </font>
    <font>
      <b/>
      <u/>
      <sz val="14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12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1"/>
      <color rgb="FFFF0000"/>
      <name val="Calibri"/>
      <family val="2"/>
      <scheme val="minor"/>
    </font>
    <font>
      <b/>
      <i/>
      <sz val="4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color rgb="FFFF0000"/>
      <name val="Calibri"/>
      <family val="2"/>
      <charset val="238"/>
      <scheme val="minor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" fontId="7" fillId="0" borderId="13" xfId="1" applyNumberFormat="1" applyFont="1" applyFill="1" applyBorder="1" applyAlignment="1">
      <alignment horizontal="center" vertical="center"/>
    </xf>
    <xf numFmtId="4" fontId="7" fillId="0" borderId="14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quotePrefix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7" fillId="0" borderId="1" xfId="0" quotePrefix="1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3" xfId="2" applyNumberFormat="1" applyFont="1" applyFill="1" applyBorder="1" applyAlignment="1">
      <alignment horizontal="center" vertical="center"/>
    </xf>
    <xf numFmtId="4" fontId="7" fillId="0" borderId="14" xfId="2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" fontId="7" fillId="0" borderId="1" xfId="0" quotePrefix="1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4" fontId="7" fillId="7" borderId="9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7" fillId="7" borderId="10" xfId="0" applyNumberFormat="1" applyFont="1" applyFill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 wrapText="1"/>
    </xf>
    <xf numFmtId="4" fontId="7" fillId="0" borderId="11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12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64" fontId="21" fillId="0" borderId="2" xfId="1" applyNumberFormat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center" wrapText="1"/>
    </xf>
    <xf numFmtId="12" fontId="21" fillId="0" borderId="22" xfId="0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164" fontId="21" fillId="0" borderId="23" xfId="1" applyNumberFormat="1" applyFont="1" applyFill="1" applyBorder="1" applyAlignment="1">
      <alignment horizontal="center" vertical="center" wrapText="1"/>
    </xf>
    <xf numFmtId="4" fontId="21" fillId="0" borderId="13" xfId="1" applyNumberFormat="1" applyFont="1" applyFill="1" applyBorder="1" applyAlignment="1">
      <alignment horizontal="center" vertical="center"/>
    </xf>
    <xf numFmtId="4" fontId="21" fillId="0" borderId="14" xfId="1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165" fontId="21" fillId="0" borderId="2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11" xfId="1" applyNumberFormat="1" applyFont="1" applyFill="1" applyBorder="1" applyAlignment="1">
      <alignment horizontal="center" vertical="center" wrapText="1"/>
    </xf>
    <xf numFmtId="4" fontId="7" fillId="0" borderId="12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7" fillId="2" borderId="0" xfId="0" applyFont="1" applyFill="1" applyAlignment="1">
      <alignment horizontal="center" vertical="center"/>
    </xf>
    <xf numFmtId="10" fontId="21" fillId="3" borderId="9" xfId="0" applyNumberFormat="1" applyFont="1" applyFill="1" applyBorder="1" applyAlignment="1">
      <alignment horizontal="center" vertical="center" wrapText="1"/>
    </xf>
    <xf numFmtId="10" fontId="21" fillId="3" borderId="1" xfId="0" applyNumberFormat="1" applyFont="1" applyFill="1" applyBorder="1" applyAlignment="1">
      <alignment horizontal="center" vertical="center" wrapText="1"/>
    </xf>
    <xf numFmtId="2" fontId="26" fillId="3" borderId="16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8" fillId="2" borderId="0" xfId="0" applyFont="1" applyFill="1" applyAlignment="1">
      <alignment horizontal="left" vertical="center" wrapText="1"/>
    </xf>
    <xf numFmtId="0" fontId="2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5" borderId="8" xfId="0" applyFont="1" applyFill="1" applyBorder="1" applyAlignment="1">
      <alignment wrapText="1"/>
    </xf>
    <xf numFmtId="0" fontId="0" fillId="0" borderId="8" xfId="0" applyBorder="1" applyAlignment="1">
      <alignment wrapText="1"/>
    </xf>
    <xf numFmtId="2" fontId="25" fillId="3" borderId="17" xfId="0" applyNumberFormat="1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2" fontId="25" fillId="3" borderId="15" xfId="0" applyNumberFormat="1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Dziesiętny" xfId="1" builtinId="3"/>
    <cellStyle name="Dziesiętny 2" xfId="2" xr:uid="{60FE4941-AB14-445B-801C-A9B5C92823A5}"/>
    <cellStyle name="Normalny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4" formatCode="0.0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4" formatCode="0.0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6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6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thick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thick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thick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thick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thick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thick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none">
          <bgColor auto="1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AC2D747-5986-4170-A13F-34E2E45A45D2}" name="Tabela114" displayName="Tabela114" ref="A8:AY45" totalsRowShown="0" headerRowDxfId="55" dataDxfId="53" headerRowBorderDxfId="54" tableBorderDxfId="52" totalsRowBorderDxfId="51">
  <autoFilter ref="A8:AY45" xr:uid="{26289E1E-0811-40B5-83B3-AC29C50F02AF}"/>
  <tableColumns count="51">
    <tableColumn id="1" xr3:uid="{D3002D4E-3740-42A2-A9A1-7F5A72D9EBAB}" name="K1" dataDxfId="50"/>
    <tableColumn id="2" xr3:uid="{57402127-A92B-488D-9F8C-C69EC33F6994}" name="K2" dataDxfId="49"/>
    <tableColumn id="3" xr3:uid="{3BD1406B-038C-4836-ACCD-2DE477DBA331}" name="K3" dataDxfId="48"/>
    <tableColumn id="4" xr3:uid="{C55A2CFD-724C-47AD-B614-FBF2E418747C}" name="K4" dataDxfId="47"/>
    <tableColumn id="5" xr3:uid="{FA4B652C-1A4F-4F7E-9E3B-EE5ED2540F12}" name="K5" dataDxfId="46"/>
    <tableColumn id="6" xr3:uid="{00756F5A-47DC-4FF3-A7CE-E6E58C33F1BB}" name="K6" dataDxfId="45"/>
    <tableColumn id="7" xr3:uid="{EA7E9E8D-D573-4576-B7E8-451F77E61EE1}" name="K7" dataDxfId="44"/>
    <tableColumn id="8" xr3:uid="{48A5CF22-3020-4EC8-BD05-BE5774609D2F}" name="K8" dataDxfId="43"/>
    <tableColumn id="9" xr3:uid="{8B9D4BD8-B584-4419-8CFB-BD835247C65B}" name="K9" dataDxfId="42"/>
    <tableColumn id="10" xr3:uid="{E8B1965D-02D6-4373-8AC0-632C28A8214E}" name="K10" dataDxfId="41"/>
    <tableColumn id="11" xr3:uid="{218A6D60-E609-410E-A864-E98D9CDEA21D}" name="K11" dataDxfId="40"/>
    <tableColumn id="12" xr3:uid="{415F3EF1-4E77-43B5-9C21-67374C76B290}" name="K12" dataDxfId="39"/>
    <tableColumn id="13" xr3:uid="{8A60770D-0BEA-4257-B959-18CCC1C06602}" name="K13" dataDxfId="38"/>
    <tableColumn id="14" xr3:uid="{30EE725B-BA4A-4B3E-AAA0-7DABE618C32E}" name="K14" dataDxfId="37"/>
    <tableColumn id="15" xr3:uid="{167F9C0D-F743-46F1-828F-6E5B6F14120D}" name="K15" dataDxfId="36"/>
    <tableColumn id="16" xr3:uid="{E5EA73ED-EBBC-4A41-B3FB-ACF0CC998B58}" name="K16" dataDxfId="35"/>
    <tableColumn id="18" xr3:uid="{D5E68BE1-5FAA-4D80-8230-6BDE8466956E}" name="K17" dataDxfId="34"/>
    <tableColumn id="19" xr3:uid="{096F9ACF-2D51-438F-BB25-350B8BAFA26A}" name="K18" dataDxfId="33"/>
    <tableColumn id="23" xr3:uid="{6A79FBFB-68D2-47E1-9056-94C7110195C1}" name="K19" dataDxfId="32" dataCellStyle="Dziesiętny"/>
    <tableColumn id="35" xr3:uid="{BFAFE0A7-D611-46B3-83B2-4C7B4BB46426}" name="K20" dataDxfId="31" dataCellStyle="Dziesiętny"/>
    <tableColumn id="24" xr3:uid="{90FB6472-567A-4C6D-AF0D-FFD09F95C613}" name="K21" dataDxfId="30" dataCellStyle="Dziesiętny"/>
    <tableColumn id="36" xr3:uid="{F96934F7-3CC7-45F1-A1EB-B1F4F960B82B}" name="K22" dataDxfId="29" dataCellStyle="Dziesiętny"/>
    <tableColumn id="25" xr3:uid="{BB4ACEFC-0DC1-40BF-A8CF-02BD7754E759}" name="K23" dataDxfId="28" dataCellStyle="Dziesiętny"/>
    <tableColumn id="37" xr3:uid="{99AC5044-CFD8-45F9-A819-0A39A05E5B43}" name="K24" dataDxfId="27" dataCellStyle="Dziesiętny"/>
    <tableColumn id="40" xr3:uid="{EE8AE7C2-B9BE-433E-AA41-85AFF13251DD}" name="K25" dataDxfId="26" dataCellStyle="Dziesiętny"/>
    <tableColumn id="41" xr3:uid="{0EE701BB-14F7-4D70-AA1D-B948CB33171E}" name="K26" dataDxfId="25" dataCellStyle="Dziesiętny"/>
    <tableColumn id="38" xr3:uid="{E0E7010C-68F3-4A31-8BB7-7BF14FF432B9}" name="K27" dataDxfId="24" dataCellStyle="Dziesiętny"/>
    <tableColumn id="39" xr3:uid="{0999B659-3CDF-49F1-AD0A-FD03D2890FCF}" name="K28" dataDxfId="23" dataCellStyle="Dziesiętny"/>
    <tableColumn id="31" xr3:uid="{A0DEF258-3327-4119-ABBF-41460387B340}" name="K29" dataDxfId="22" dataCellStyle="Dziesiętny"/>
    <tableColumn id="30" xr3:uid="{9EFCAEDC-CD15-4E25-A0E1-275833DCE436}" name="K30" dataDxfId="21" dataCellStyle="Dziesiętny"/>
    <tableColumn id="44" xr3:uid="{CB9E6192-6FAD-4C37-A333-4B62E272ACAC}" name="K31" dataDxfId="20" dataCellStyle="Dziesiętny"/>
    <tableColumn id="60" xr3:uid="{27813350-0450-4B0C-8940-0BFB1E34290E}" name="K32" dataDxfId="19" dataCellStyle="Dziesiętny">
      <calculatedColumnFormula>Tabela114[[#This Row],[K19]]+Tabela114[[#This Row],[K21]]+Tabela114[[#This Row],[K23]]+Tabela114[[#This Row],[K25]]+Tabela114[[#This Row],[K27]]+Tabela114[[#This Row],[K29]]</calculatedColumnFormula>
    </tableColumn>
    <tableColumn id="61" xr3:uid="{46E2F2EA-A9E2-44D1-93B2-1E754134EF12}" name="K33" dataDxfId="18" dataCellStyle="Dziesiętny">
      <calculatedColumnFormula>Tabela114[[#This Row],[K32]]*20%</calculatedColumnFormula>
    </tableColumn>
    <tableColumn id="62" xr3:uid="{F45EBCD1-996D-486E-80CE-75A5873DB88E}" name="K34" dataDxfId="17" dataCellStyle="Dziesiętny">
      <calculatedColumnFormula>Tabela114[[#This Row],[K32]]+Tabela114[[#This Row],[K33]]</calculatedColumnFormula>
    </tableColumn>
    <tableColumn id="57" xr3:uid="{915B6DF9-F2C6-42C7-A13B-E80026F762A8}" name="K35" dataDxfId="16" dataCellStyle="Dziesiętny">
      <calculatedColumnFormula>Tabela114[[#This Row],[K20]]+Tabela114[[#This Row],[K22]]+Tabela114[[#This Row],[K24]]+Tabela114[[#This Row],[K26]]+Tabela114[[#This Row],[K28]]+Tabela114[[#This Row],[K30]]</calculatedColumnFormula>
    </tableColumn>
    <tableColumn id="58" xr3:uid="{A25D95EA-C669-4D5F-9663-7AB9BF5D1BC2}" name="K36" dataDxfId="15" dataCellStyle="Dziesiętny">
      <calculatedColumnFormula>Tabela114[[#This Row],[K35]]*20%</calculatedColumnFormula>
    </tableColumn>
    <tableColumn id="59" xr3:uid="{A0F2298E-8DD5-4667-BF6B-E4F86CD01094}" name="K37" dataDxfId="14" dataCellStyle="Dziesiętny">
      <calculatedColumnFormula>Tabela114[[#This Row],[K35]]+Tabela114[[#This Row],[K36]]</calculatedColumnFormula>
    </tableColumn>
    <tableColumn id="45" xr3:uid="{1E18ED36-42DD-4BB9-A206-946A4E137293}" name="K38" dataDxfId="13">
      <calculatedColumnFormula>Tabela114[[#This Row],[K32]]+Tabela114[[#This Row],[K35]]</calculatedColumnFormula>
    </tableColumn>
    <tableColumn id="46" xr3:uid="{9FA09A84-3E6E-4DE5-A44E-7E4A5C049D97}" name="K39" dataDxfId="12">
      <calculatedColumnFormula>Tabela114[[#This Row],[K33]]+Tabela114[[#This Row],[K36]]</calculatedColumnFormula>
    </tableColumn>
    <tableColumn id="47" xr3:uid="{6EFA8EE1-5457-4918-A677-484FBF76DA1B}" name="K40" dataDxfId="11">
      <calculatedColumnFormula>Tabela114[[#This Row],[K34]]+Tabela114[[#This Row],[K37]]</calculatedColumnFormula>
    </tableColumn>
    <tableColumn id="48" xr3:uid="{87FDE123-9DA8-43BE-8498-ECA63134DA37}" name="K41" dataDxfId="10"/>
    <tableColumn id="49" xr3:uid="{6BF190A0-8EFC-4501-A07B-0A97E1299364}" name="K42" dataDxfId="9"/>
    <tableColumn id="50" xr3:uid="{DF4FFB4A-445B-40FF-B1F2-CB2F658EA4F1}" name="K43" dataDxfId="8"/>
    <tableColumn id="51" xr3:uid="{1670624B-11AA-4E49-9B62-515E63FFB6CF}" name="K44" dataDxfId="7"/>
    <tableColumn id="52" xr3:uid="{91C144F1-6203-43D9-8962-5027BD9335AD}" name="K45" dataDxfId="6"/>
    <tableColumn id="53" xr3:uid="{4A8913EE-4AD3-4728-9E50-9621C5C0259A}" name="K46" dataDxfId="5"/>
    <tableColumn id="54" xr3:uid="{77AA787C-B999-4E9F-9DB6-C20C290166AC}" name="K47" dataDxfId="4"/>
    <tableColumn id="55" xr3:uid="{CEEA4DA2-5056-4FC1-91AA-5B4D0C4A6013}" name="K48" dataDxfId="3"/>
    <tableColumn id="56" xr3:uid="{361251AF-25C9-4251-BEC6-8DF8AC0A7C43}" name="K49" dataDxfId="2"/>
    <tableColumn id="26" xr3:uid="{59A31460-EF49-4F30-821A-8A003941D74C}" name="K50" dataDxfId="1"/>
    <tableColumn id="27" xr3:uid="{77418D0D-2C5E-4E7B-8425-58DA63D04FC6}" name="K5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3FB41-7A30-4C3B-B810-0EBB9F63ED91}">
  <dimension ref="A1:ES50"/>
  <sheetViews>
    <sheetView showGridLines="0" tabSelected="1" zoomScale="60" zoomScaleNormal="60" workbookViewId="0">
      <pane xSplit="9" ySplit="8" topLeftCell="R36" activePane="bottomRight" state="frozen"/>
      <selection pane="topRight" activeCell="J1" sqref="J1"/>
      <selection pane="bottomLeft" activeCell="A9" sqref="A9"/>
      <selection pane="bottomRight" activeCell="AF41" sqref="AF41"/>
    </sheetView>
  </sheetViews>
  <sheetFormatPr defaultRowHeight="15.75" x14ac:dyDescent="0.25"/>
  <cols>
    <col min="1" max="1" width="9.42578125" style="5" bestFit="1" customWidth="1"/>
    <col min="2" max="2" width="29.28515625" style="22" customWidth="1"/>
    <col min="3" max="3" width="20" style="23" customWidth="1"/>
    <col min="4" max="4" width="24.28515625" style="6" customWidth="1"/>
    <col min="5" max="5" width="14.140625" style="6" customWidth="1"/>
    <col min="6" max="6" width="13.85546875" style="6" customWidth="1"/>
    <col min="7" max="7" width="22" style="6" customWidth="1"/>
    <col min="8" max="8" width="22.140625" style="6" customWidth="1"/>
    <col min="9" max="9" width="12.85546875" style="6" customWidth="1"/>
    <col min="10" max="11" width="14.140625" style="6" customWidth="1"/>
    <col min="12" max="12" width="16.140625" style="23" customWidth="1"/>
    <col min="13" max="13" width="24.42578125" style="23" customWidth="1"/>
    <col min="14" max="14" width="37.140625" style="6" customWidth="1"/>
    <col min="15" max="15" width="18.140625" style="6" customWidth="1"/>
    <col min="16" max="16" width="15.140625" style="6" customWidth="1"/>
    <col min="17" max="17" width="14.5703125" style="6" customWidth="1"/>
    <col min="18" max="18" width="23.85546875" style="6" customWidth="1"/>
    <col min="19" max="30" width="14.140625" style="6" customWidth="1"/>
    <col min="31" max="31" width="16.5703125" style="24" customWidth="1"/>
    <col min="32" max="37" width="21.7109375" style="24" customWidth="1"/>
    <col min="38" max="38" width="22" style="25" customWidth="1"/>
    <col min="39" max="40" width="25.7109375" style="25" customWidth="1"/>
    <col min="41" max="41" width="22" style="27" customWidth="1"/>
    <col min="42" max="42" width="16.7109375" style="6" customWidth="1"/>
    <col min="43" max="43" width="21.140625" style="23" customWidth="1"/>
    <col min="44" max="44" width="18.85546875" style="23" customWidth="1"/>
    <col min="45" max="45" width="26.28515625" style="6" customWidth="1"/>
    <col min="46" max="46" width="16" style="6" customWidth="1"/>
    <col min="47" max="47" width="21.42578125" style="6" customWidth="1"/>
    <col min="48" max="48" width="21.140625" style="98" customWidth="1"/>
    <col min="49" max="49" width="16.42578125" style="6" customWidth="1"/>
    <col min="50" max="50" width="25.7109375" style="72" customWidth="1"/>
    <col min="51" max="51" width="28.28515625" style="72" customWidth="1"/>
    <col min="52" max="58" width="9.140625" style="5"/>
    <col min="59" max="59" width="17.28515625" style="5" customWidth="1"/>
    <col min="60" max="60" width="18.7109375" style="5" customWidth="1"/>
    <col min="61" max="149" width="9.140625" style="5"/>
    <col min="150" max="249" width="9.140625" style="6"/>
    <col min="250" max="250" width="12.85546875" style="6" customWidth="1"/>
    <col min="251" max="251" width="29.28515625" style="6" customWidth="1"/>
    <col min="252" max="252" width="20" style="6" customWidth="1"/>
    <col min="253" max="253" width="24.28515625" style="6" customWidth="1"/>
    <col min="254" max="254" width="14.140625" style="6" customWidth="1"/>
    <col min="255" max="255" width="13.85546875" style="6" customWidth="1"/>
    <col min="256" max="256" width="22" style="6" customWidth="1"/>
    <col min="257" max="257" width="22.140625" style="6" customWidth="1"/>
    <col min="258" max="258" width="12.85546875" style="6" customWidth="1"/>
    <col min="259" max="260" width="14.140625" style="6" customWidth="1"/>
    <col min="261" max="261" width="16.140625" style="6" customWidth="1"/>
    <col min="262" max="262" width="24.42578125" style="6" customWidth="1"/>
    <col min="263" max="263" width="37.140625" style="6" customWidth="1"/>
    <col min="264" max="264" width="18.140625" style="6" customWidth="1"/>
    <col min="265" max="265" width="15.140625" style="6" customWidth="1"/>
    <col min="266" max="266" width="0" style="6" hidden="1" customWidth="1"/>
    <col min="267" max="267" width="14.5703125" style="6" customWidth="1"/>
    <col min="268" max="268" width="23.85546875" style="6" customWidth="1"/>
    <col min="269" max="271" width="15" style="6" customWidth="1"/>
    <col min="272" max="291" width="14.140625" style="6" customWidth="1"/>
    <col min="292" max="292" width="15" style="6" customWidth="1"/>
    <col min="293" max="293" width="16.5703125" style="6" customWidth="1"/>
    <col min="294" max="294" width="22" style="6" customWidth="1"/>
    <col min="295" max="295" width="27.85546875" style="6" customWidth="1"/>
    <col min="296" max="296" width="25.7109375" style="6" customWidth="1"/>
    <col min="297" max="297" width="22" style="6" customWidth="1"/>
    <col min="298" max="298" width="16.7109375" style="6" customWidth="1"/>
    <col min="299" max="299" width="21.140625" style="6" customWidth="1"/>
    <col min="300" max="300" width="18.85546875" style="6" customWidth="1"/>
    <col min="301" max="301" width="26.28515625" style="6" customWidth="1"/>
    <col min="302" max="302" width="16" style="6" customWidth="1"/>
    <col min="303" max="303" width="79.42578125" style="6" customWidth="1"/>
    <col min="304" max="304" width="17.140625" style="6" customWidth="1"/>
    <col min="305" max="305" width="16.42578125" style="6" customWidth="1"/>
    <col min="306" max="505" width="9.140625" style="6"/>
    <col min="506" max="506" width="12.85546875" style="6" customWidth="1"/>
    <col min="507" max="507" width="29.28515625" style="6" customWidth="1"/>
    <col min="508" max="508" width="20" style="6" customWidth="1"/>
    <col min="509" max="509" width="24.28515625" style="6" customWidth="1"/>
    <col min="510" max="510" width="14.140625" style="6" customWidth="1"/>
    <col min="511" max="511" width="13.85546875" style="6" customWidth="1"/>
    <col min="512" max="512" width="22" style="6" customWidth="1"/>
    <col min="513" max="513" width="22.140625" style="6" customWidth="1"/>
    <col min="514" max="514" width="12.85546875" style="6" customWidth="1"/>
    <col min="515" max="516" width="14.140625" style="6" customWidth="1"/>
    <col min="517" max="517" width="16.140625" style="6" customWidth="1"/>
    <col min="518" max="518" width="24.42578125" style="6" customWidth="1"/>
    <col min="519" max="519" width="37.140625" style="6" customWidth="1"/>
    <col min="520" max="520" width="18.140625" style="6" customWidth="1"/>
    <col min="521" max="521" width="15.140625" style="6" customWidth="1"/>
    <col min="522" max="522" width="0" style="6" hidden="1" customWidth="1"/>
    <col min="523" max="523" width="14.5703125" style="6" customWidth="1"/>
    <col min="524" max="524" width="23.85546875" style="6" customWidth="1"/>
    <col min="525" max="527" width="15" style="6" customWidth="1"/>
    <col min="528" max="547" width="14.140625" style="6" customWidth="1"/>
    <col min="548" max="548" width="15" style="6" customWidth="1"/>
    <col min="549" max="549" width="16.5703125" style="6" customWidth="1"/>
    <col min="550" max="550" width="22" style="6" customWidth="1"/>
    <col min="551" max="551" width="27.85546875" style="6" customWidth="1"/>
    <col min="552" max="552" width="25.7109375" style="6" customWidth="1"/>
    <col min="553" max="553" width="22" style="6" customWidth="1"/>
    <col min="554" max="554" width="16.7109375" style="6" customWidth="1"/>
    <col min="555" max="555" width="21.140625" style="6" customWidth="1"/>
    <col min="556" max="556" width="18.85546875" style="6" customWidth="1"/>
    <col min="557" max="557" width="26.28515625" style="6" customWidth="1"/>
    <col min="558" max="558" width="16" style="6" customWidth="1"/>
    <col min="559" max="559" width="79.42578125" style="6" customWidth="1"/>
    <col min="560" max="560" width="17.140625" style="6" customWidth="1"/>
    <col min="561" max="561" width="16.42578125" style="6" customWidth="1"/>
    <col min="562" max="761" width="9.140625" style="6"/>
    <col min="762" max="762" width="12.85546875" style="6" customWidth="1"/>
    <col min="763" max="763" width="29.28515625" style="6" customWidth="1"/>
    <col min="764" max="764" width="20" style="6" customWidth="1"/>
    <col min="765" max="765" width="24.28515625" style="6" customWidth="1"/>
    <col min="766" max="766" width="14.140625" style="6" customWidth="1"/>
    <col min="767" max="767" width="13.85546875" style="6" customWidth="1"/>
    <col min="768" max="768" width="22" style="6" customWidth="1"/>
    <col min="769" max="769" width="22.140625" style="6" customWidth="1"/>
    <col min="770" max="770" width="12.85546875" style="6" customWidth="1"/>
    <col min="771" max="772" width="14.140625" style="6" customWidth="1"/>
    <col min="773" max="773" width="16.140625" style="6" customWidth="1"/>
    <col min="774" max="774" width="24.42578125" style="6" customWidth="1"/>
    <col min="775" max="775" width="37.140625" style="6" customWidth="1"/>
    <col min="776" max="776" width="18.140625" style="6" customWidth="1"/>
    <col min="777" max="777" width="15.140625" style="6" customWidth="1"/>
    <col min="778" max="778" width="0" style="6" hidden="1" customWidth="1"/>
    <col min="779" max="779" width="14.5703125" style="6" customWidth="1"/>
    <col min="780" max="780" width="23.85546875" style="6" customWidth="1"/>
    <col min="781" max="783" width="15" style="6" customWidth="1"/>
    <col min="784" max="803" width="14.140625" style="6" customWidth="1"/>
    <col min="804" max="804" width="15" style="6" customWidth="1"/>
    <col min="805" max="805" width="16.5703125" style="6" customWidth="1"/>
    <col min="806" max="806" width="22" style="6" customWidth="1"/>
    <col min="807" max="807" width="27.85546875" style="6" customWidth="1"/>
    <col min="808" max="808" width="25.7109375" style="6" customWidth="1"/>
    <col min="809" max="809" width="22" style="6" customWidth="1"/>
    <col min="810" max="810" width="16.7109375" style="6" customWidth="1"/>
    <col min="811" max="811" width="21.140625" style="6" customWidth="1"/>
    <col min="812" max="812" width="18.85546875" style="6" customWidth="1"/>
    <col min="813" max="813" width="26.28515625" style="6" customWidth="1"/>
    <col min="814" max="814" width="16" style="6" customWidth="1"/>
    <col min="815" max="815" width="79.42578125" style="6" customWidth="1"/>
    <col min="816" max="816" width="17.140625" style="6" customWidth="1"/>
    <col min="817" max="817" width="16.42578125" style="6" customWidth="1"/>
    <col min="818" max="1017" width="9.140625" style="6"/>
    <col min="1018" max="1018" width="12.85546875" style="6" customWidth="1"/>
    <col min="1019" max="1019" width="29.28515625" style="6" customWidth="1"/>
    <col min="1020" max="1020" width="20" style="6" customWidth="1"/>
    <col min="1021" max="1021" width="24.28515625" style="6" customWidth="1"/>
    <col min="1022" max="1022" width="14.140625" style="6" customWidth="1"/>
    <col min="1023" max="1023" width="13.85546875" style="6" customWidth="1"/>
    <col min="1024" max="1024" width="22" style="6" customWidth="1"/>
    <col min="1025" max="1025" width="22.140625" style="6" customWidth="1"/>
    <col min="1026" max="1026" width="12.85546875" style="6" customWidth="1"/>
    <col min="1027" max="1028" width="14.140625" style="6" customWidth="1"/>
    <col min="1029" max="1029" width="16.140625" style="6" customWidth="1"/>
    <col min="1030" max="1030" width="24.42578125" style="6" customWidth="1"/>
    <col min="1031" max="1031" width="37.140625" style="6" customWidth="1"/>
    <col min="1032" max="1032" width="18.140625" style="6" customWidth="1"/>
    <col min="1033" max="1033" width="15.140625" style="6" customWidth="1"/>
    <col min="1034" max="1034" width="0" style="6" hidden="1" customWidth="1"/>
    <col min="1035" max="1035" width="14.5703125" style="6" customWidth="1"/>
    <col min="1036" max="1036" width="23.85546875" style="6" customWidth="1"/>
    <col min="1037" max="1039" width="15" style="6" customWidth="1"/>
    <col min="1040" max="1059" width="14.140625" style="6" customWidth="1"/>
    <col min="1060" max="1060" width="15" style="6" customWidth="1"/>
    <col min="1061" max="1061" width="16.5703125" style="6" customWidth="1"/>
    <col min="1062" max="1062" width="22" style="6" customWidth="1"/>
    <col min="1063" max="1063" width="27.85546875" style="6" customWidth="1"/>
    <col min="1064" max="1064" width="25.7109375" style="6" customWidth="1"/>
    <col min="1065" max="1065" width="22" style="6" customWidth="1"/>
    <col min="1066" max="1066" width="16.7109375" style="6" customWidth="1"/>
    <col min="1067" max="1067" width="21.140625" style="6" customWidth="1"/>
    <col min="1068" max="1068" width="18.85546875" style="6" customWidth="1"/>
    <col min="1069" max="1069" width="26.28515625" style="6" customWidth="1"/>
    <col min="1070" max="1070" width="16" style="6" customWidth="1"/>
    <col min="1071" max="1071" width="79.42578125" style="6" customWidth="1"/>
    <col min="1072" max="1072" width="17.140625" style="6" customWidth="1"/>
    <col min="1073" max="1073" width="16.42578125" style="6" customWidth="1"/>
    <col min="1074" max="1273" width="9.140625" style="6"/>
    <col min="1274" max="1274" width="12.85546875" style="6" customWidth="1"/>
    <col min="1275" max="1275" width="29.28515625" style="6" customWidth="1"/>
    <col min="1276" max="1276" width="20" style="6" customWidth="1"/>
    <col min="1277" max="1277" width="24.28515625" style="6" customWidth="1"/>
    <col min="1278" max="1278" width="14.140625" style="6" customWidth="1"/>
    <col min="1279" max="1279" width="13.85546875" style="6" customWidth="1"/>
    <col min="1280" max="1280" width="22" style="6" customWidth="1"/>
    <col min="1281" max="1281" width="22.140625" style="6" customWidth="1"/>
    <col min="1282" max="1282" width="12.85546875" style="6" customWidth="1"/>
    <col min="1283" max="1284" width="14.140625" style="6" customWidth="1"/>
    <col min="1285" max="1285" width="16.140625" style="6" customWidth="1"/>
    <col min="1286" max="1286" width="24.42578125" style="6" customWidth="1"/>
    <col min="1287" max="1287" width="37.140625" style="6" customWidth="1"/>
    <col min="1288" max="1288" width="18.140625" style="6" customWidth="1"/>
    <col min="1289" max="1289" width="15.140625" style="6" customWidth="1"/>
    <col min="1290" max="1290" width="0" style="6" hidden="1" customWidth="1"/>
    <col min="1291" max="1291" width="14.5703125" style="6" customWidth="1"/>
    <col min="1292" max="1292" width="23.85546875" style="6" customWidth="1"/>
    <col min="1293" max="1295" width="15" style="6" customWidth="1"/>
    <col min="1296" max="1315" width="14.140625" style="6" customWidth="1"/>
    <col min="1316" max="1316" width="15" style="6" customWidth="1"/>
    <col min="1317" max="1317" width="16.5703125" style="6" customWidth="1"/>
    <col min="1318" max="1318" width="22" style="6" customWidth="1"/>
    <col min="1319" max="1319" width="27.85546875" style="6" customWidth="1"/>
    <col min="1320" max="1320" width="25.7109375" style="6" customWidth="1"/>
    <col min="1321" max="1321" width="22" style="6" customWidth="1"/>
    <col min="1322" max="1322" width="16.7109375" style="6" customWidth="1"/>
    <col min="1323" max="1323" width="21.140625" style="6" customWidth="1"/>
    <col min="1324" max="1324" width="18.85546875" style="6" customWidth="1"/>
    <col min="1325" max="1325" width="26.28515625" style="6" customWidth="1"/>
    <col min="1326" max="1326" width="16" style="6" customWidth="1"/>
    <col min="1327" max="1327" width="79.42578125" style="6" customWidth="1"/>
    <col min="1328" max="1328" width="17.140625" style="6" customWidth="1"/>
    <col min="1329" max="1329" width="16.42578125" style="6" customWidth="1"/>
    <col min="1330" max="1529" width="9.140625" style="6"/>
    <col min="1530" max="1530" width="12.85546875" style="6" customWidth="1"/>
    <col min="1531" max="1531" width="29.28515625" style="6" customWidth="1"/>
    <col min="1532" max="1532" width="20" style="6" customWidth="1"/>
    <col min="1533" max="1533" width="24.28515625" style="6" customWidth="1"/>
    <col min="1534" max="1534" width="14.140625" style="6" customWidth="1"/>
    <col min="1535" max="1535" width="13.85546875" style="6" customWidth="1"/>
    <col min="1536" max="1536" width="22" style="6" customWidth="1"/>
    <col min="1537" max="1537" width="22.140625" style="6" customWidth="1"/>
    <col min="1538" max="1538" width="12.85546875" style="6" customWidth="1"/>
    <col min="1539" max="1540" width="14.140625" style="6" customWidth="1"/>
    <col min="1541" max="1541" width="16.140625" style="6" customWidth="1"/>
    <col min="1542" max="1542" width="24.42578125" style="6" customWidth="1"/>
    <col min="1543" max="1543" width="37.140625" style="6" customWidth="1"/>
    <col min="1544" max="1544" width="18.140625" style="6" customWidth="1"/>
    <col min="1545" max="1545" width="15.140625" style="6" customWidth="1"/>
    <col min="1546" max="1546" width="0" style="6" hidden="1" customWidth="1"/>
    <col min="1547" max="1547" width="14.5703125" style="6" customWidth="1"/>
    <col min="1548" max="1548" width="23.85546875" style="6" customWidth="1"/>
    <col min="1549" max="1551" width="15" style="6" customWidth="1"/>
    <col min="1552" max="1571" width="14.140625" style="6" customWidth="1"/>
    <col min="1572" max="1572" width="15" style="6" customWidth="1"/>
    <col min="1573" max="1573" width="16.5703125" style="6" customWidth="1"/>
    <col min="1574" max="1574" width="22" style="6" customWidth="1"/>
    <col min="1575" max="1575" width="27.85546875" style="6" customWidth="1"/>
    <col min="1576" max="1576" width="25.7109375" style="6" customWidth="1"/>
    <col min="1577" max="1577" width="22" style="6" customWidth="1"/>
    <col min="1578" max="1578" width="16.7109375" style="6" customWidth="1"/>
    <col min="1579" max="1579" width="21.140625" style="6" customWidth="1"/>
    <col min="1580" max="1580" width="18.85546875" style="6" customWidth="1"/>
    <col min="1581" max="1581" width="26.28515625" style="6" customWidth="1"/>
    <col min="1582" max="1582" width="16" style="6" customWidth="1"/>
    <col min="1583" max="1583" width="79.42578125" style="6" customWidth="1"/>
    <col min="1584" max="1584" width="17.140625" style="6" customWidth="1"/>
    <col min="1585" max="1585" width="16.42578125" style="6" customWidth="1"/>
    <col min="1586" max="1785" width="9.140625" style="6"/>
    <col min="1786" max="1786" width="12.85546875" style="6" customWidth="1"/>
    <col min="1787" max="1787" width="29.28515625" style="6" customWidth="1"/>
    <col min="1788" max="1788" width="20" style="6" customWidth="1"/>
    <col min="1789" max="1789" width="24.28515625" style="6" customWidth="1"/>
    <col min="1790" max="1790" width="14.140625" style="6" customWidth="1"/>
    <col min="1791" max="1791" width="13.85546875" style="6" customWidth="1"/>
    <col min="1792" max="1792" width="22" style="6" customWidth="1"/>
    <col min="1793" max="1793" width="22.140625" style="6" customWidth="1"/>
    <col min="1794" max="1794" width="12.85546875" style="6" customWidth="1"/>
    <col min="1795" max="1796" width="14.140625" style="6" customWidth="1"/>
    <col min="1797" max="1797" width="16.140625" style="6" customWidth="1"/>
    <col min="1798" max="1798" width="24.42578125" style="6" customWidth="1"/>
    <col min="1799" max="1799" width="37.140625" style="6" customWidth="1"/>
    <col min="1800" max="1800" width="18.140625" style="6" customWidth="1"/>
    <col min="1801" max="1801" width="15.140625" style="6" customWidth="1"/>
    <col min="1802" max="1802" width="0" style="6" hidden="1" customWidth="1"/>
    <col min="1803" max="1803" width="14.5703125" style="6" customWidth="1"/>
    <col min="1804" max="1804" width="23.85546875" style="6" customWidth="1"/>
    <col min="1805" max="1807" width="15" style="6" customWidth="1"/>
    <col min="1808" max="1827" width="14.140625" style="6" customWidth="1"/>
    <col min="1828" max="1828" width="15" style="6" customWidth="1"/>
    <col min="1829" max="1829" width="16.5703125" style="6" customWidth="1"/>
    <col min="1830" max="1830" width="22" style="6" customWidth="1"/>
    <col min="1831" max="1831" width="27.85546875" style="6" customWidth="1"/>
    <col min="1832" max="1832" width="25.7109375" style="6" customWidth="1"/>
    <col min="1833" max="1833" width="22" style="6" customWidth="1"/>
    <col min="1834" max="1834" width="16.7109375" style="6" customWidth="1"/>
    <col min="1835" max="1835" width="21.140625" style="6" customWidth="1"/>
    <col min="1836" max="1836" width="18.85546875" style="6" customWidth="1"/>
    <col min="1837" max="1837" width="26.28515625" style="6" customWidth="1"/>
    <col min="1838" max="1838" width="16" style="6" customWidth="1"/>
    <col min="1839" max="1839" width="79.42578125" style="6" customWidth="1"/>
    <col min="1840" max="1840" width="17.140625" style="6" customWidth="1"/>
    <col min="1841" max="1841" width="16.42578125" style="6" customWidth="1"/>
    <col min="1842" max="2041" width="9.140625" style="6"/>
    <col min="2042" max="2042" width="12.85546875" style="6" customWidth="1"/>
    <col min="2043" max="2043" width="29.28515625" style="6" customWidth="1"/>
    <col min="2044" max="2044" width="20" style="6" customWidth="1"/>
    <col min="2045" max="2045" width="24.28515625" style="6" customWidth="1"/>
    <col min="2046" max="2046" width="14.140625" style="6" customWidth="1"/>
    <col min="2047" max="2047" width="13.85546875" style="6" customWidth="1"/>
    <col min="2048" max="2048" width="22" style="6" customWidth="1"/>
    <col min="2049" max="2049" width="22.140625" style="6" customWidth="1"/>
    <col min="2050" max="2050" width="12.85546875" style="6" customWidth="1"/>
    <col min="2051" max="2052" width="14.140625" style="6" customWidth="1"/>
    <col min="2053" max="2053" width="16.140625" style="6" customWidth="1"/>
    <col min="2054" max="2054" width="24.42578125" style="6" customWidth="1"/>
    <col min="2055" max="2055" width="37.140625" style="6" customWidth="1"/>
    <col min="2056" max="2056" width="18.140625" style="6" customWidth="1"/>
    <col min="2057" max="2057" width="15.140625" style="6" customWidth="1"/>
    <col min="2058" max="2058" width="0" style="6" hidden="1" customWidth="1"/>
    <col min="2059" max="2059" width="14.5703125" style="6" customWidth="1"/>
    <col min="2060" max="2060" width="23.85546875" style="6" customWidth="1"/>
    <col min="2061" max="2063" width="15" style="6" customWidth="1"/>
    <col min="2064" max="2083" width="14.140625" style="6" customWidth="1"/>
    <col min="2084" max="2084" width="15" style="6" customWidth="1"/>
    <col min="2085" max="2085" width="16.5703125" style="6" customWidth="1"/>
    <col min="2086" max="2086" width="22" style="6" customWidth="1"/>
    <col min="2087" max="2087" width="27.85546875" style="6" customWidth="1"/>
    <col min="2088" max="2088" width="25.7109375" style="6" customWidth="1"/>
    <col min="2089" max="2089" width="22" style="6" customWidth="1"/>
    <col min="2090" max="2090" width="16.7109375" style="6" customWidth="1"/>
    <col min="2091" max="2091" width="21.140625" style="6" customWidth="1"/>
    <col min="2092" max="2092" width="18.85546875" style="6" customWidth="1"/>
    <col min="2093" max="2093" width="26.28515625" style="6" customWidth="1"/>
    <col min="2094" max="2094" width="16" style="6" customWidth="1"/>
    <col min="2095" max="2095" width="79.42578125" style="6" customWidth="1"/>
    <col min="2096" max="2096" width="17.140625" style="6" customWidth="1"/>
    <col min="2097" max="2097" width="16.42578125" style="6" customWidth="1"/>
    <col min="2098" max="2297" width="9.140625" style="6"/>
    <col min="2298" max="2298" width="12.85546875" style="6" customWidth="1"/>
    <col min="2299" max="2299" width="29.28515625" style="6" customWidth="1"/>
    <col min="2300" max="2300" width="20" style="6" customWidth="1"/>
    <col min="2301" max="2301" width="24.28515625" style="6" customWidth="1"/>
    <col min="2302" max="2302" width="14.140625" style="6" customWidth="1"/>
    <col min="2303" max="2303" width="13.85546875" style="6" customWidth="1"/>
    <col min="2304" max="2304" width="22" style="6" customWidth="1"/>
    <col min="2305" max="2305" width="22.140625" style="6" customWidth="1"/>
    <col min="2306" max="2306" width="12.85546875" style="6" customWidth="1"/>
    <col min="2307" max="2308" width="14.140625" style="6" customWidth="1"/>
    <col min="2309" max="2309" width="16.140625" style="6" customWidth="1"/>
    <col min="2310" max="2310" width="24.42578125" style="6" customWidth="1"/>
    <col min="2311" max="2311" width="37.140625" style="6" customWidth="1"/>
    <col min="2312" max="2312" width="18.140625" style="6" customWidth="1"/>
    <col min="2313" max="2313" width="15.140625" style="6" customWidth="1"/>
    <col min="2314" max="2314" width="0" style="6" hidden="1" customWidth="1"/>
    <col min="2315" max="2315" width="14.5703125" style="6" customWidth="1"/>
    <col min="2316" max="2316" width="23.85546875" style="6" customWidth="1"/>
    <col min="2317" max="2319" width="15" style="6" customWidth="1"/>
    <col min="2320" max="2339" width="14.140625" style="6" customWidth="1"/>
    <col min="2340" max="2340" width="15" style="6" customWidth="1"/>
    <col min="2341" max="2341" width="16.5703125" style="6" customWidth="1"/>
    <col min="2342" max="2342" width="22" style="6" customWidth="1"/>
    <col min="2343" max="2343" width="27.85546875" style="6" customWidth="1"/>
    <col min="2344" max="2344" width="25.7109375" style="6" customWidth="1"/>
    <col min="2345" max="2345" width="22" style="6" customWidth="1"/>
    <col min="2346" max="2346" width="16.7109375" style="6" customWidth="1"/>
    <col min="2347" max="2347" width="21.140625" style="6" customWidth="1"/>
    <col min="2348" max="2348" width="18.85546875" style="6" customWidth="1"/>
    <col min="2349" max="2349" width="26.28515625" style="6" customWidth="1"/>
    <col min="2350" max="2350" width="16" style="6" customWidth="1"/>
    <col min="2351" max="2351" width="79.42578125" style="6" customWidth="1"/>
    <col min="2352" max="2352" width="17.140625" style="6" customWidth="1"/>
    <col min="2353" max="2353" width="16.42578125" style="6" customWidth="1"/>
    <col min="2354" max="2553" width="9.140625" style="6"/>
    <col min="2554" max="2554" width="12.85546875" style="6" customWidth="1"/>
    <col min="2555" max="2555" width="29.28515625" style="6" customWidth="1"/>
    <col min="2556" max="2556" width="20" style="6" customWidth="1"/>
    <col min="2557" max="2557" width="24.28515625" style="6" customWidth="1"/>
    <col min="2558" max="2558" width="14.140625" style="6" customWidth="1"/>
    <col min="2559" max="2559" width="13.85546875" style="6" customWidth="1"/>
    <col min="2560" max="2560" width="22" style="6" customWidth="1"/>
    <col min="2561" max="2561" width="22.140625" style="6" customWidth="1"/>
    <col min="2562" max="2562" width="12.85546875" style="6" customWidth="1"/>
    <col min="2563" max="2564" width="14.140625" style="6" customWidth="1"/>
    <col min="2565" max="2565" width="16.140625" style="6" customWidth="1"/>
    <col min="2566" max="2566" width="24.42578125" style="6" customWidth="1"/>
    <col min="2567" max="2567" width="37.140625" style="6" customWidth="1"/>
    <col min="2568" max="2568" width="18.140625" style="6" customWidth="1"/>
    <col min="2569" max="2569" width="15.140625" style="6" customWidth="1"/>
    <col min="2570" max="2570" width="0" style="6" hidden="1" customWidth="1"/>
    <col min="2571" max="2571" width="14.5703125" style="6" customWidth="1"/>
    <col min="2572" max="2572" width="23.85546875" style="6" customWidth="1"/>
    <col min="2573" max="2575" width="15" style="6" customWidth="1"/>
    <col min="2576" max="2595" width="14.140625" style="6" customWidth="1"/>
    <col min="2596" max="2596" width="15" style="6" customWidth="1"/>
    <col min="2597" max="2597" width="16.5703125" style="6" customWidth="1"/>
    <col min="2598" max="2598" width="22" style="6" customWidth="1"/>
    <col min="2599" max="2599" width="27.85546875" style="6" customWidth="1"/>
    <col min="2600" max="2600" width="25.7109375" style="6" customWidth="1"/>
    <col min="2601" max="2601" width="22" style="6" customWidth="1"/>
    <col min="2602" max="2602" width="16.7109375" style="6" customWidth="1"/>
    <col min="2603" max="2603" width="21.140625" style="6" customWidth="1"/>
    <col min="2604" max="2604" width="18.85546875" style="6" customWidth="1"/>
    <col min="2605" max="2605" width="26.28515625" style="6" customWidth="1"/>
    <col min="2606" max="2606" width="16" style="6" customWidth="1"/>
    <col min="2607" max="2607" width="79.42578125" style="6" customWidth="1"/>
    <col min="2608" max="2608" width="17.140625" style="6" customWidth="1"/>
    <col min="2609" max="2609" width="16.42578125" style="6" customWidth="1"/>
    <col min="2610" max="2809" width="9.140625" style="6"/>
    <col min="2810" max="2810" width="12.85546875" style="6" customWidth="1"/>
    <col min="2811" max="2811" width="29.28515625" style="6" customWidth="1"/>
    <col min="2812" max="2812" width="20" style="6" customWidth="1"/>
    <col min="2813" max="2813" width="24.28515625" style="6" customWidth="1"/>
    <col min="2814" max="2814" width="14.140625" style="6" customWidth="1"/>
    <col min="2815" max="2815" width="13.85546875" style="6" customWidth="1"/>
    <col min="2816" max="2816" width="22" style="6" customWidth="1"/>
    <col min="2817" max="2817" width="22.140625" style="6" customWidth="1"/>
    <col min="2818" max="2818" width="12.85546875" style="6" customWidth="1"/>
    <col min="2819" max="2820" width="14.140625" style="6" customWidth="1"/>
    <col min="2821" max="2821" width="16.140625" style="6" customWidth="1"/>
    <col min="2822" max="2822" width="24.42578125" style="6" customWidth="1"/>
    <col min="2823" max="2823" width="37.140625" style="6" customWidth="1"/>
    <col min="2824" max="2824" width="18.140625" style="6" customWidth="1"/>
    <col min="2825" max="2825" width="15.140625" style="6" customWidth="1"/>
    <col min="2826" max="2826" width="0" style="6" hidden="1" customWidth="1"/>
    <col min="2827" max="2827" width="14.5703125" style="6" customWidth="1"/>
    <col min="2828" max="2828" width="23.85546875" style="6" customWidth="1"/>
    <col min="2829" max="2831" width="15" style="6" customWidth="1"/>
    <col min="2832" max="2851" width="14.140625" style="6" customWidth="1"/>
    <col min="2852" max="2852" width="15" style="6" customWidth="1"/>
    <col min="2853" max="2853" width="16.5703125" style="6" customWidth="1"/>
    <col min="2854" max="2854" width="22" style="6" customWidth="1"/>
    <col min="2855" max="2855" width="27.85546875" style="6" customWidth="1"/>
    <col min="2856" max="2856" width="25.7109375" style="6" customWidth="1"/>
    <col min="2857" max="2857" width="22" style="6" customWidth="1"/>
    <col min="2858" max="2858" width="16.7109375" style="6" customWidth="1"/>
    <col min="2859" max="2859" width="21.140625" style="6" customWidth="1"/>
    <col min="2860" max="2860" width="18.85546875" style="6" customWidth="1"/>
    <col min="2861" max="2861" width="26.28515625" style="6" customWidth="1"/>
    <col min="2862" max="2862" width="16" style="6" customWidth="1"/>
    <col min="2863" max="2863" width="79.42578125" style="6" customWidth="1"/>
    <col min="2864" max="2864" width="17.140625" style="6" customWidth="1"/>
    <col min="2865" max="2865" width="16.42578125" style="6" customWidth="1"/>
    <col min="2866" max="3065" width="9.140625" style="6"/>
    <col min="3066" max="3066" width="12.85546875" style="6" customWidth="1"/>
    <col min="3067" max="3067" width="29.28515625" style="6" customWidth="1"/>
    <col min="3068" max="3068" width="20" style="6" customWidth="1"/>
    <col min="3069" max="3069" width="24.28515625" style="6" customWidth="1"/>
    <col min="3070" max="3070" width="14.140625" style="6" customWidth="1"/>
    <col min="3071" max="3071" width="13.85546875" style="6" customWidth="1"/>
    <col min="3072" max="3072" width="22" style="6" customWidth="1"/>
    <col min="3073" max="3073" width="22.140625" style="6" customWidth="1"/>
    <col min="3074" max="3074" width="12.85546875" style="6" customWidth="1"/>
    <col min="3075" max="3076" width="14.140625" style="6" customWidth="1"/>
    <col min="3077" max="3077" width="16.140625" style="6" customWidth="1"/>
    <col min="3078" max="3078" width="24.42578125" style="6" customWidth="1"/>
    <col min="3079" max="3079" width="37.140625" style="6" customWidth="1"/>
    <col min="3080" max="3080" width="18.140625" style="6" customWidth="1"/>
    <col min="3081" max="3081" width="15.140625" style="6" customWidth="1"/>
    <col min="3082" max="3082" width="0" style="6" hidden="1" customWidth="1"/>
    <col min="3083" max="3083" width="14.5703125" style="6" customWidth="1"/>
    <col min="3084" max="3084" width="23.85546875" style="6" customWidth="1"/>
    <col min="3085" max="3087" width="15" style="6" customWidth="1"/>
    <col min="3088" max="3107" width="14.140625" style="6" customWidth="1"/>
    <col min="3108" max="3108" width="15" style="6" customWidth="1"/>
    <col min="3109" max="3109" width="16.5703125" style="6" customWidth="1"/>
    <col min="3110" max="3110" width="22" style="6" customWidth="1"/>
    <col min="3111" max="3111" width="27.85546875" style="6" customWidth="1"/>
    <col min="3112" max="3112" width="25.7109375" style="6" customWidth="1"/>
    <col min="3113" max="3113" width="22" style="6" customWidth="1"/>
    <col min="3114" max="3114" width="16.7109375" style="6" customWidth="1"/>
    <col min="3115" max="3115" width="21.140625" style="6" customWidth="1"/>
    <col min="3116" max="3116" width="18.85546875" style="6" customWidth="1"/>
    <col min="3117" max="3117" width="26.28515625" style="6" customWidth="1"/>
    <col min="3118" max="3118" width="16" style="6" customWidth="1"/>
    <col min="3119" max="3119" width="79.42578125" style="6" customWidth="1"/>
    <col min="3120" max="3120" width="17.140625" style="6" customWidth="1"/>
    <col min="3121" max="3121" width="16.42578125" style="6" customWidth="1"/>
    <col min="3122" max="3321" width="9.140625" style="6"/>
    <col min="3322" max="3322" width="12.85546875" style="6" customWidth="1"/>
    <col min="3323" max="3323" width="29.28515625" style="6" customWidth="1"/>
    <col min="3324" max="3324" width="20" style="6" customWidth="1"/>
    <col min="3325" max="3325" width="24.28515625" style="6" customWidth="1"/>
    <col min="3326" max="3326" width="14.140625" style="6" customWidth="1"/>
    <col min="3327" max="3327" width="13.85546875" style="6" customWidth="1"/>
    <col min="3328" max="3328" width="22" style="6" customWidth="1"/>
    <col min="3329" max="3329" width="22.140625" style="6" customWidth="1"/>
    <col min="3330" max="3330" width="12.85546875" style="6" customWidth="1"/>
    <col min="3331" max="3332" width="14.140625" style="6" customWidth="1"/>
    <col min="3333" max="3333" width="16.140625" style="6" customWidth="1"/>
    <col min="3334" max="3334" width="24.42578125" style="6" customWidth="1"/>
    <col min="3335" max="3335" width="37.140625" style="6" customWidth="1"/>
    <col min="3336" max="3336" width="18.140625" style="6" customWidth="1"/>
    <col min="3337" max="3337" width="15.140625" style="6" customWidth="1"/>
    <col min="3338" max="3338" width="0" style="6" hidden="1" customWidth="1"/>
    <col min="3339" max="3339" width="14.5703125" style="6" customWidth="1"/>
    <col min="3340" max="3340" width="23.85546875" style="6" customWidth="1"/>
    <col min="3341" max="3343" width="15" style="6" customWidth="1"/>
    <col min="3344" max="3363" width="14.140625" style="6" customWidth="1"/>
    <col min="3364" max="3364" width="15" style="6" customWidth="1"/>
    <col min="3365" max="3365" width="16.5703125" style="6" customWidth="1"/>
    <col min="3366" max="3366" width="22" style="6" customWidth="1"/>
    <col min="3367" max="3367" width="27.85546875" style="6" customWidth="1"/>
    <col min="3368" max="3368" width="25.7109375" style="6" customWidth="1"/>
    <col min="3369" max="3369" width="22" style="6" customWidth="1"/>
    <col min="3370" max="3370" width="16.7109375" style="6" customWidth="1"/>
    <col min="3371" max="3371" width="21.140625" style="6" customWidth="1"/>
    <col min="3372" max="3372" width="18.85546875" style="6" customWidth="1"/>
    <col min="3373" max="3373" width="26.28515625" style="6" customWidth="1"/>
    <col min="3374" max="3374" width="16" style="6" customWidth="1"/>
    <col min="3375" max="3375" width="79.42578125" style="6" customWidth="1"/>
    <col min="3376" max="3376" width="17.140625" style="6" customWidth="1"/>
    <col min="3377" max="3377" width="16.42578125" style="6" customWidth="1"/>
    <col min="3378" max="3577" width="9.140625" style="6"/>
    <col min="3578" max="3578" width="12.85546875" style="6" customWidth="1"/>
    <col min="3579" max="3579" width="29.28515625" style="6" customWidth="1"/>
    <col min="3580" max="3580" width="20" style="6" customWidth="1"/>
    <col min="3581" max="3581" width="24.28515625" style="6" customWidth="1"/>
    <col min="3582" max="3582" width="14.140625" style="6" customWidth="1"/>
    <col min="3583" max="3583" width="13.85546875" style="6" customWidth="1"/>
    <col min="3584" max="3584" width="22" style="6" customWidth="1"/>
    <col min="3585" max="3585" width="22.140625" style="6" customWidth="1"/>
    <col min="3586" max="3586" width="12.85546875" style="6" customWidth="1"/>
    <col min="3587" max="3588" width="14.140625" style="6" customWidth="1"/>
    <col min="3589" max="3589" width="16.140625" style="6" customWidth="1"/>
    <col min="3590" max="3590" width="24.42578125" style="6" customWidth="1"/>
    <col min="3591" max="3591" width="37.140625" style="6" customWidth="1"/>
    <col min="3592" max="3592" width="18.140625" style="6" customWidth="1"/>
    <col min="3593" max="3593" width="15.140625" style="6" customWidth="1"/>
    <col min="3594" max="3594" width="0" style="6" hidden="1" customWidth="1"/>
    <col min="3595" max="3595" width="14.5703125" style="6" customWidth="1"/>
    <col min="3596" max="3596" width="23.85546875" style="6" customWidth="1"/>
    <col min="3597" max="3599" width="15" style="6" customWidth="1"/>
    <col min="3600" max="3619" width="14.140625" style="6" customWidth="1"/>
    <col min="3620" max="3620" width="15" style="6" customWidth="1"/>
    <col min="3621" max="3621" width="16.5703125" style="6" customWidth="1"/>
    <col min="3622" max="3622" width="22" style="6" customWidth="1"/>
    <col min="3623" max="3623" width="27.85546875" style="6" customWidth="1"/>
    <col min="3624" max="3624" width="25.7109375" style="6" customWidth="1"/>
    <col min="3625" max="3625" width="22" style="6" customWidth="1"/>
    <col min="3626" max="3626" width="16.7109375" style="6" customWidth="1"/>
    <col min="3627" max="3627" width="21.140625" style="6" customWidth="1"/>
    <col min="3628" max="3628" width="18.85546875" style="6" customWidth="1"/>
    <col min="3629" max="3629" width="26.28515625" style="6" customWidth="1"/>
    <col min="3630" max="3630" width="16" style="6" customWidth="1"/>
    <col min="3631" max="3631" width="79.42578125" style="6" customWidth="1"/>
    <col min="3632" max="3632" width="17.140625" style="6" customWidth="1"/>
    <col min="3633" max="3633" width="16.42578125" style="6" customWidth="1"/>
    <col min="3634" max="3833" width="9.140625" style="6"/>
    <col min="3834" max="3834" width="12.85546875" style="6" customWidth="1"/>
    <col min="3835" max="3835" width="29.28515625" style="6" customWidth="1"/>
    <col min="3836" max="3836" width="20" style="6" customWidth="1"/>
    <col min="3837" max="3837" width="24.28515625" style="6" customWidth="1"/>
    <col min="3838" max="3838" width="14.140625" style="6" customWidth="1"/>
    <col min="3839" max="3839" width="13.85546875" style="6" customWidth="1"/>
    <col min="3840" max="3840" width="22" style="6" customWidth="1"/>
    <col min="3841" max="3841" width="22.140625" style="6" customWidth="1"/>
    <col min="3842" max="3842" width="12.85546875" style="6" customWidth="1"/>
    <col min="3843" max="3844" width="14.140625" style="6" customWidth="1"/>
    <col min="3845" max="3845" width="16.140625" style="6" customWidth="1"/>
    <col min="3846" max="3846" width="24.42578125" style="6" customWidth="1"/>
    <col min="3847" max="3847" width="37.140625" style="6" customWidth="1"/>
    <col min="3848" max="3848" width="18.140625" style="6" customWidth="1"/>
    <col min="3849" max="3849" width="15.140625" style="6" customWidth="1"/>
    <col min="3850" max="3850" width="0" style="6" hidden="1" customWidth="1"/>
    <col min="3851" max="3851" width="14.5703125" style="6" customWidth="1"/>
    <col min="3852" max="3852" width="23.85546875" style="6" customWidth="1"/>
    <col min="3853" max="3855" width="15" style="6" customWidth="1"/>
    <col min="3856" max="3875" width="14.140625" style="6" customWidth="1"/>
    <col min="3876" max="3876" width="15" style="6" customWidth="1"/>
    <col min="3877" max="3877" width="16.5703125" style="6" customWidth="1"/>
    <col min="3878" max="3878" width="22" style="6" customWidth="1"/>
    <col min="3879" max="3879" width="27.85546875" style="6" customWidth="1"/>
    <col min="3880" max="3880" width="25.7109375" style="6" customWidth="1"/>
    <col min="3881" max="3881" width="22" style="6" customWidth="1"/>
    <col min="3882" max="3882" width="16.7109375" style="6" customWidth="1"/>
    <col min="3883" max="3883" width="21.140625" style="6" customWidth="1"/>
    <col min="3884" max="3884" width="18.85546875" style="6" customWidth="1"/>
    <col min="3885" max="3885" width="26.28515625" style="6" customWidth="1"/>
    <col min="3886" max="3886" width="16" style="6" customWidth="1"/>
    <col min="3887" max="3887" width="79.42578125" style="6" customWidth="1"/>
    <col min="3888" max="3888" width="17.140625" style="6" customWidth="1"/>
    <col min="3889" max="3889" width="16.42578125" style="6" customWidth="1"/>
    <col min="3890" max="4089" width="9.140625" style="6"/>
    <col min="4090" max="4090" width="12.85546875" style="6" customWidth="1"/>
    <col min="4091" max="4091" width="29.28515625" style="6" customWidth="1"/>
    <col min="4092" max="4092" width="20" style="6" customWidth="1"/>
    <col min="4093" max="4093" width="24.28515625" style="6" customWidth="1"/>
    <col min="4094" max="4094" width="14.140625" style="6" customWidth="1"/>
    <col min="4095" max="4095" width="13.85546875" style="6" customWidth="1"/>
    <col min="4096" max="4096" width="22" style="6" customWidth="1"/>
    <col min="4097" max="4097" width="22.140625" style="6" customWidth="1"/>
    <col min="4098" max="4098" width="12.85546875" style="6" customWidth="1"/>
    <col min="4099" max="4100" width="14.140625" style="6" customWidth="1"/>
    <col min="4101" max="4101" width="16.140625" style="6" customWidth="1"/>
    <col min="4102" max="4102" width="24.42578125" style="6" customWidth="1"/>
    <col min="4103" max="4103" width="37.140625" style="6" customWidth="1"/>
    <col min="4104" max="4104" width="18.140625" style="6" customWidth="1"/>
    <col min="4105" max="4105" width="15.140625" style="6" customWidth="1"/>
    <col min="4106" max="4106" width="0" style="6" hidden="1" customWidth="1"/>
    <col min="4107" max="4107" width="14.5703125" style="6" customWidth="1"/>
    <col min="4108" max="4108" width="23.85546875" style="6" customWidth="1"/>
    <col min="4109" max="4111" width="15" style="6" customWidth="1"/>
    <col min="4112" max="4131" width="14.140625" style="6" customWidth="1"/>
    <col min="4132" max="4132" width="15" style="6" customWidth="1"/>
    <col min="4133" max="4133" width="16.5703125" style="6" customWidth="1"/>
    <col min="4134" max="4134" width="22" style="6" customWidth="1"/>
    <col min="4135" max="4135" width="27.85546875" style="6" customWidth="1"/>
    <col min="4136" max="4136" width="25.7109375" style="6" customWidth="1"/>
    <col min="4137" max="4137" width="22" style="6" customWidth="1"/>
    <col min="4138" max="4138" width="16.7109375" style="6" customWidth="1"/>
    <col min="4139" max="4139" width="21.140625" style="6" customWidth="1"/>
    <col min="4140" max="4140" width="18.85546875" style="6" customWidth="1"/>
    <col min="4141" max="4141" width="26.28515625" style="6" customWidth="1"/>
    <col min="4142" max="4142" width="16" style="6" customWidth="1"/>
    <col min="4143" max="4143" width="79.42578125" style="6" customWidth="1"/>
    <col min="4144" max="4144" width="17.140625" style="6" customWidth="1"/>
    <col min="4145" max="4145" width="16.42578125" style="6" customWidth="1"/>
    <col min="4146" max="4345" width="9.140625" style="6"/>
    <col min="4346" max="4346" width="12.85546875" style="6" customWidth="1"/>
    <col min="4347" max="4347" width="29.28515625" style="6" customWidth="1"/>
    <col min="4348" max="4348" width="20" style="6" customWidth="1"/>
    <col min="4349" max="4349" width="24.28515625" style="6" customWidth="1"/>
    <col min="4350" max="4350" width="14.140625" style="6" customWidth="1"/>
    <col min="4351" max="4351" width="13.85546875" style="6" customWidth="1"/>
    <col min="4352" max="4352" width="22" style="6" customWidth="1"/>
    <col min="4353" max="4353" width="22.140625" style="6" customWidth="1"/>
    <col min="4354" max="4354" width="12.85546875" style="6" customWidth="1"/>
    <col min="4355" max="4356" width="14.140625" style="6" customWidth="1"/>
    <col min="4357" max="4357" width="16.140625" style="6" customWidth="1"/>
    <col min="4358" max="4358" width="24.42578125" style="6" customWidth="1"/>
    <col min="4359" max="4359" width="37.140625" style="6" customWidth="1"/>
    <col min="4360" max="4360" width="18.140625" style="6" customWidth="1"/>
    <col min="4361" max="4361" width="15.140625" style="6" customWidth="1"/>
    <col min="4362" max="4362" width="0" style="6" hidden="1" customWidth="1"/>
    <col min="4363" max="4363" width="14.5703125" style="6" customWidth="1"/>
    <col min="4364" max="4364" width="23.85546875" style="6" customWidth="1"/>
    <col min="4365" max="4367" width="15" style="6" customWidth="1"/>
    <col min="4368" max="4387" width="14.140625" style="6" customWidth="1"/>
    <col min="4388" max="4388" width="15" style="6" customWidth="1"/>
    <col min="4389" max="4389" width="16.5703125" style="6" customWidth="1"/>
    <col min="4390" max="4390" width="22" style="6" customWidth="1"/>
    <col min="4391" max="4391" width="27.85546875" style="6" customWidth="1"/>
    <col min="4392" max="4392" width="25.7109375" style="6" customWidth="1"/>
    <col min="4393" max="4393" width="22" style="6" customWidth="1"/>
    <col min="4394" max="4394" width="16.7109375" style="6" customWidth="1"/>
    <col min="4395" max="4395" width="21.140625" style="6" customWidth="1"/>
    <col min="4396" max="4396" width="18.85546875" style="6" customWidth="1"/>
    <col min="4397" max="4397" width="26.28515625" style="6" customWidth="1"/>
    <col min="4398" max="4398" width="16" style="6" customWidth="1"/>
    <col min="4399" max="4399" width="79.42578125" style="6" customWidth="1"/>
    <col min="4400" max="4400" width="17.140625" style="6" customWidth="1"/>
    <col min="4401" max="4401" width="16.42578125" style="6" customWidth="1"/>
    <col min="4402" max="4601" width="9.140625" style="6"/>
    <col min="4602" max="4602" width="12.85546875" style="6" customWidth="1"/>
    <col min="4603" max="4603" width="29.28515625" style="6" customWidth="1"/>
    <col min="4604" max="4604" width="20" style="6" customWidth="1"/>
    <col min="4605" max="4605" width="24.28515625" style="6" customWidth="1"/>
    <col min="4606" max="4606" width="14.140625" style="6" customWidth="1"/>
    <col min="4607" max="4607" width="13.85546875" style="6" customWidth="1"/>
    <col min="4608" max="4608" width="22" style="6" customWidth="1"/>
    <col min="4609" max="4609" width="22.140625" style="6" customWidth="1"/>
    <col min="4610" max="4610" width="12.85546875" style="6" customWidth="1"/>
    <col min="4611" max="4612" width="14.140625" style="6" customWidth="1"/>
    <col min="4613" max="4613" width="16.140625" style="6" customWidth="1"/>
    <col min="4614" max="4614" width="24.42578125" style="6" customWidth="1"/>
    <col min="4615" max="4615" width="37.140625" style="6" customWidth="1"/>
    <col min="4616" max="4616" width="18.140625" style="6" customWidth="1"/>
    <col min="4617" max="4617" width="15.140625" style="6" customWidth="1"/>
    <col min="4618" max="4618" width="0" style="6" hidden="1" customWidth="1"/>
    <col min="4619" max="4619" width="14.5703125" style="6" customWidth="1"/>
    <col min="4620" max="4620" width="23.85546875" style="6" customWidth="1"/>
    <col min="4621" max="4623" width="15" style="6" customWidth="1"/>
    <col min="4624" max="4643" width="14.140625" style="6" customWidth="1"/>
    <col min="4644" max="4644" width="15" style="6" customWidth="1"/>
    <col min="4645" max="4645" width="16.5703125" style="6" customWidth="1"/>
    <col min="4646" max="4646" width="22" style="6" customWidth="1"/>
    <col min="4647" max="4647" width="27.85546875" style="6" customWidth="1"/>
    <col min="4648" max="4648" width="25.7109375" style="6" customWidth="1"/>
    <col min="4649" max="4649" width="22" style="6" customWidth="1"/>
    <col min="4650" max="4650" width="16.7109375" style="6" customWidth="1"/>
    <col min="4651" max="4651" width="21.140625" style="6" customWidth="1"/>
    <col min="4652" max="4652" width="18.85546875" style="6" customWidth="1"/>
    <col min="4653" max="4653" width="26.28515625" style="6" customWidth="1"/>
    <col min="4654" max="4654" width="16" style="6" customWidth="1"/>
    <col min="4655" max="4655" width="79.42578125" style="6" customWidth="1"/>
    <col min="4656" max="4656" width="17.140625" style="6" customWidth="1"/>
    <col min="4657" max="4657" width="16.42578125" style="6" customWidth="1"/>
    <col min="4658" max="4857" width="9.140625" style="6"/>
    <col min="4858" max="4858" width="12.85546875" style="6" customWidth="1"/>
    <col min="4859" max="4859" width="29.28515625" style="6" customWidth="1"/>
    <col min="4860" max="4860" width="20" style="6" customWidth="1"/>
    <col min="4861" max="4861" width="24.28515625" style="6" customWidth="1"/>
    <col min="4862" max="4862" width="14.140625" style="6" customWidth="1"/>
    <col min="4863" max="4863" width="13.85546875" style="6" customWidth="1"/>
    <col min="4864" max="4864" width="22" style="6" customWidth="1"/>
    <col min="4865" max="4865" width="22.140625" style="6" customWidth="1"/>
    <col min="4866" max="4866" width="12.85546875" style="6" customWidth="1"/>
    <col min="4867" max="4868" width="14.140625" style="6" customWidth="1"/>
    <col min="4869" max="4869" width="16.140625" style="6" customWidth="1"/>
    <col min="4870" max="4870" width="24.42578125" style="6" customWidth="1"/>
    <col min="4871" max="4871" width="37.140625" style="6" customWidth="1"/>
    <col min="4872" max="4872" width="18.140625" style="6" customWidth="1"/>
    <col min="4873" max="4873" width="15.140625" style="6" customWidth="1"/>
    <col min="4874" max="4874" width="0" style="6" hidden="1" customWidth="1"/>
    <col min="4875" max="4875" width="14.5703125" style="6" customWidth="1"/>
    <col min="4876" max="4876" width="23.85546875" style="6" customWidth="1"/>
    <col min="4877" max="4879" width="15" style="6" customWidth="1"/>
    <col min="4880" max="4899" width="14.140625" style="6" customWidth="1"/>
    <col min="4900" max="4900" width="15" style="6" customWidth="1"/>
    <col min="4901" max="4901" width="16.5703125" style="6" customWidth="1"/>
    <col min="4902" max="4902" width="22" style="6" customWidth="1"/>
    <col min="4903" max="4903" width="27.85546875" style="6" customWidth="1"/>
    <col min="4904" max="4904" width="25.7109375" style="6" customWidth="1"/>
    <col min="4905" max="4905" width="22" style="6" customWidth="1"/>
    <col min="4906" max="4906" width="16.7109375" style="6" customWidth="1"/>
    <col min="4907" max="4907" width="21.140625" style="6" customWidth="1"/>
    <col min="4908" max="4908" width="18.85546875" style="6" customWidth="1"/>
    <col min="4909" max="4909" width="26.28515625" style="6" customWidth="1"/>
    <col min="4910" max="4910" width="16" style="6" customWidth="1"/>
    <col min="4911" max="4911" width="79.42578125" style="6" customWidth="1"/>
    <col min="4912" max="4912" width="17.140625" style="6" customWidth="1"/>
    <col min="4913" max="4913" width="16.42578125" style="6" customWidth="1"/>
    <col min="4914" max="5113" width="9.140625" style="6"/>
    <col min="5114" max="5114" width="12.85546875" style="6" customWidth="1"/>
    <col min="5115" max="5115" width="29.28515625" style="6" customWidth="1"/>
    <col min="5116" max="5116" width="20" style="6" customWidth="1"/>
    <col min="5117" max="5117" width="24.28515625" style="6" customWidth="1"/>
    <col min="5118" max="5118" width="14.140625" style="6" customWidth="1"/>
    <col min="5119" max="5119" width="13.85546875" style="6" customWidth="1"/>
    <col min="5120" max="5120" width="22" style="6" customWidth="1"/>
    <col min="5121" max="5121" width="22.140625" style="6" customWidth="1"/>
    <col min="5122" max="5122" width="12.85546875" style="6" customWidth="1"/>
    <col min="5123" max="5124" width="14.140625" style="6" customWidth="1"/>
    <col min="5125" max="5125" width="16.140625" style="6" customWidth="1"/>
    <col min="5126" max="5126" width="24.42578125" style="6" customWidth="1"/>
    <col min="5127" max="5127" width="37.140625" style="6" customWidth="1"/>
    <col min="5128" max="5128" width="18.140625" style="6" customWidth="1"/>
    <col min="5129" max="5129" width="15.140625" style="6" customWidth="1"/>
    <col min="5130" max="5130" width="0" style="6" hidden="1" customWidth="1"/>
    <col min="5131" max="5131" width="14.5703125" style="6" customWidth="1"/>
    <col min="5132" max="5132" width="23.85546875" style="6" customWidth="1"/>
    <col min="5133" max="5135" width="15" style="6" customWidth="1"/>
    <col min="5136" max="5155" width="14.140625" style="6" customWidth="1"/>
    <col min="5156" max="5156" width="15" style="6" customWidth="1"/>
    <col min="5157" max="5157" width="16.5703125" style="6" customWidth="1"/>
    <col min="5158" max="5158" width="22" style="6" customWidth="1"/>
    <col min="5159" max="5159" width="27.85546875" style="6" customWidth="1"/>
    <col min="5160" max="5160" width="25.7109375" style="6" customWidth="1"/>
    <col min="5161" max="5161" width="22" style="6" customWidth="1"/>
    <col min="5162" max="5162" width="16.7109375" style="6" customWidth="1"/>
    <col min="5163" max="5163" width="21.140625" style="6" customWidth="1"/>
    <col min="5164" max="5164" width="18.85546875" style="6" customWidth="1"/>
    <col min="5165" max="5165" width="26.28515625" style="6" customWidth="1"/>
    <col min="5166" max="5166" width="16" style="6" customWidth="1"/>
    <col min="5167" max="5167" width="79.42578125" style="6" customWidth="1"/>
    <col min="5168" max="5168" width="17.140625" style="6" customWidth="1"/>
    <col min="5169" max="5169" width="16.42578125" style="6" customWidth="1"/>
    <col min="5170" max="5369" width="9.140625" style="6"/>
    <col min="5370" max="5370" width="12.85546875" style="6" customWidth="1"/>
    <col min="5371" max="5371" width="29.28515625" style="6" customWidth="1"/>
    <col min="5372" max="5372" width="20" style="6" customWidth="1"/>
    <col min="5373" max="5373" width="24.28515625" style="6" customWidth="1"/>
    <col min="5374" max="5374" width="14.140625" style="6" customWidth="1"/>
    <col min="5375" max="5375" width="13.85546875" style="6" customWidth="1"/>
    <col min="5376" max="5376" width="22" style="6" customWidth="1"/>
    <col min="5377" max="5377" width="22.140625" style="6" customWidth="1"/>
    <col min="5378" max="5378" width="12.85546875" style="6" customWidth="1"/>
    <col min="5379" max="5380" width="14.140625" style="6" customWidth="1"/>
    <col min="5381" max="5381" width="16.140625" style="6" customWidth="1"/>
    <col min="5382" max="5382" width="24.42578125" style="6" customWidth="1"/>
    <col min="5383" max="5383" width="37.140625" style="6" customWidth="1"/>
    <col min="5384" max="5384" width="18.140625" style="6" customWidth="1"/>
    <col min="5385" max="5385" width="15.140625" style="6" customWidth="1"/>
    <col min="5386" max="5386" width="0" style="6" hidden="1" customWidth="1"/>
    <col min="5387" max="5387" width="14.5703125" style="6" customWidth="1"/>
    <col min="5388" max="5388" width="23.85546875" style="6" customWidth="1"/>
    <col min="5389" max="5391" width="15" style="6" customWidth="1"/>
    <col min="5392" max="5411" width="14.140625" style="6" customWidth="1"/>
    <col min="5412" max="5412" width="15" style="6" customWidth="1"/>
    <col min="5413" max="5413" width="16.5703125" style="6" customWidth="1"/>
    <col min="5414" max="5414" width="22" style="6" customWidth="1"/>
    <col min="5415" max="5415" width="27.85546875" style="6" customWidth="1"/>
    <col min="5416" max="5416" width="25.7109375" style="6" customWidth="1"/>
    <col min="5417" max="5417" width="22" style="6" customWidth="1"/>
    <col min="5418" max="5418" width="16.7109375" style="6" customWidth="1"/>
    <col min="5419" max="5419" width="21.140625" style="6" customWidth="1"/>
    <col min="5420" max="5420" width="18.85546875" style="6" customWidth="1"/>
    <col min="5421" max="5421" width="26.28515625" style="6" customWidth="1"/>
    <col min="5422" max="5422" width="16" style="6" customWidth="1"/>
    <col min="5423" max="5423" width="79.42578125" style="6" customWidth="1"/>
    <col min="5424" max="5424" width="17.140625" style="6" customWidth="1"/>
    <col min="5425" max="5425" width="16.42578125" style="6" customWidth="1"/>
    <col min="5426" max="5625" width="9.140625" style="6"/>
    <col min="5626" max="5626" width="12.85546875" style="6" customWidth="1"/>
    <col min="5627" max="5627" width="29.28515625" style="6" customWidth="1"/>
    <col min="5628" max="5628" width="20" style="6" customWidth="1"/>
    <col min="5629" max="5629" width="24.28515625" style="6" customWidth="1"/>
    <col min="5630" max="5630" width="14.140625" style="6" customWidth="1"/>
    <col min="5631" max="5631" width="13.85546875" style="6" customWidth="1"/>
    <col min="5632" max="5632" width="22" style="6" customWidth="1"/>
    <col min="5633" max="5633" width="22.140625" style="6" customWidth="1"/>
    <col min="5634" max="5634" width="12.85546875" style="6" customWidth="1"/>
    <col min="5635" max="5636" width="14.140625" style="6" customWidth="1"/>
    <col min="5637" max="5637" width="16.140625" style="6" customWidth="1"/>
    <col min="5638" max="5638" width="24.42578125" style="6" customWidth="1"/>
    <col min="5639" max="5639" width="37.140625" style="6" customWidth="1"/>
    <col min="5640" max="5640" width="18.140625" style="6" customWidth="1"/>
    <col min="5641" max="5641" width="15.140625" style="6" customWidth="1"/>
    <col min="5642" max="5642" width="0" style="6" hidden="1" customWidth="1"/>
    <col min="5643" max="5643" width="14.5703125" style="6" customWidth="1"/>
    <col min="5644" max="5644" width="23.85546875" style="6" customWidth="1"/>
    <col min="5645" max="5647" width="15" style="6" customWidth="1"/>
    <col min="5648" max="5667" width="14.140625" style="6" customWidth="1"/>
    <col min="5668" max="5668" width="15" style="6" customWidth="1"/>
    <col min="5669" max="5669" width="16.5703125" style="6" customWidth="1"/>
    <col min="5670" max="5670" width="22" style="6" customWidth="1"/>
    <col min="5671" max="5671" width="27.85546875" style="6" customWidth="1"/>
    <col min="5672" max="5672" width="25.7109375" style="6" customWidth="1"/>
    <col min="5673" max="5673" width="22" style="6" customWidth="1"/>
    <col min="5674" max="5674" width="16.7109375" style="6" customWidth="1"/>
    <col min="5675" max="5675" width="21.140625" style="6" customWidth="1"/>
    <col min="5676" max="5676" width="18.85546875" style="6" customWidth="1"/>
    <col min="5677" max="5677" width="26.28515625" style="6" customWidth="1"/>
    <col min="5678" max="5678" width="16" style="6" customWidth="1"/>
    <col min="5679" max="5679" width="79.42578125" style="6" customWidth="1"/>
    <col min="5680" max="5680" width="17.140625" style="6" customWidth="1"/>
    <col min="5681" max="5681" width="16.42578125" style="6" customWidth="1"/>
    <col min="5682" max="5881" width="9.140625" style="6"/>
    <col min="5882" max="5882" width="12.85546875" style="6" customWidth="1"/>
    <col min="5883" max="5883" width="29.28515625" style="6" customWidth="1"/>
    <col min="5884" max="5884" width="20" style="6" customWidth="1"/>
    <col min="5885" max="5885" width="24.28515625" style="6" customWidth="1"/>
    <col min="5886" max="5886" width="14.140625" style="6" customWidth="1"/>
    <col min="5887" max="5887" width="13.85546875" style="6" customWidth="1"/>
    <col min="5888" max="5888" width="22" style="6" customWidth="1"/>
    <col min="5889" max="5889" width="22.140625" style="6" customWidth="1"/>
    <col min="5890" max="5890" width="12.85546875" style="6" customWidth="1"/>
    <col min="5891" max="5892" width="14.140625" style="6" customWidth="1"/>
    <col min="5893" max="5893" width="16.140625" style="6" customWidth="1"/>
    <col min="5894" max="5894" width="24.42578125" style="6" customWidth="1"/>
    <col min="5895" max="5895" width="37.140625" style="6" customWidth="1"/>
    <col min="5896" max="5896" width="18.140625" style="6" customWidth="1"/>
    <col min="5897" max="5897" width="15.140625" style="6" customWidth="1"/>
    <col min="5898" max="5898" width="0" style="6" hidden="1" customWidth="1"/>
    <col min="5899" max="5899" width="14.5703125" style="6" customWidth="1"/>
    <col min="5900" max="5900" width="23.85546875" style="6" customWidth="1"/>
    <col min="5901" max="5903" width="15" style="6" customWidth="1"/>
    <col min="5904" max="5923" width="14.140625" style="6" customWidth="1"/>
    <col min="5924" max="5924" width="15" style="6" customWidth="1"/>
    <col min="5925" max="5925" width="16.5703125" style="6" customWidth="1"/>
    <col min="5926" max="5926" width="22" style="6" customWidth="1"/>
    <col min="5927" max="5927" width="27.85546875" style="6" customWidth="1"/>
    <col min="5928" max="5928" width="25.7109375" style="6" customWidth="1"/>
    <col min="5929" max="5929" width="22" style="6" customWidth="1"/>
    <col min="5930" max="5930" width="16.7109375" style="6" customWidth="1"/>
    <col min="5931" max="5931" width="21.140625" style="6" customWidth="1"/>
    <col min="5932" max="5932" width="18.85546875" style="6" customWidth="1"/>
    <col min="5933" max="5933" width="26.28515625" style="6" customWidth="1"/>
    <col min="5934" max="5934" width="16" style="6" customWidth="1"/>
    <col min="5935" max="5935" width="79.42578125" style="6" customWidth="1"/>
    <col min="5936" max="5936" width="17.140625" style="6" customWidth="1"/>
    <col min="5937" max="5937" width="16.42578125" style="6" customWidth="1"/>
    <col min="5938" max="6137" width="9.140625" style="6"/>
    <col min="6138" max="6138" width="12.85546875" style="6" customWidth="1"/>
    <col min="6139" max="6139" width="29.28515625" style="6" customWidth="1"/>
    <col min="6140" max="6140" width="20" style="6" customWidth="1"/>
    <col min="6141" max="6141" width="24.28515625" style="6" customWidth="1"/>
    <col min="6142" max="6142" width="14.140625" style="6" customWidth="1"/>
    <col min="6143" max="6143" width="13.85546875" style="6" customWidth="1"/>
    <col min="6144" max="6144" width="22" style="6" customWidth="1"/>
    <col min="6145" max="6145" width="22.140625" style="6" customWidth="1"/>
    <col min="6146" max="6146" width="12.85546875" style="6" customWidth="1"/>
    <col min="6147" max="6148" width="14.140625" style="6" customWidth="1"/>
    <col min="6149" max="6149" width="16.140625" style="6" customWidth="1"/>
    <col min="6150" max="6150" width="24.42578125" style="6" customWidth="1"/>
    <col min="6151" max="6151" width="37.140625" style="6" customWidth="1"/>
    <col min="6152" max="6152" width="18.140625" style="6" customWidth="1"/>
    <col min="6153" max="6153" width="15.140625" style="6" customWidth="1"/>
    <col min="6154" max="6154" width="0" style="6" hidden="1" customWidth="1"/>
    <col min="6155" max="6155" width="14.5703125" style="6" customWidth="1"/>
    <col min="6156" max="6156" width="23.85546875" style="6" customWidth="1"/>
    <col min="6157" max="6159" width="15" style="6" customWidth="1"/>
    <col min="6160" max="6179" width="14.140625" style="6" customWidth="1"/>
    <col min="6180" max="6180" width="15" style="6" customWidth="1"/>
    <col min="6181" max="6181" width="16.5703125" style="6" customWidth="1"/>
    <col min="6182" max="6182" width="22" style="6" customWidth="1"/>
    <col min="6183" max="6183" width="27.85546875" style="6" customWidth="1"/>
    <col min="6184" max="6184" width="25.7109375" style="6" customWidth="1"/>
    <col min="6185" max="6185" width="22" style="6" customWidth="1"/>
    <col min="6186" max="6186" width="16.7109375" style="6" customWidth="1"/>
    <col min="6187" max="6187" width="21.140625" style="6" customWidth="1"/>
    <col min="6188" max="6188" width="18.85546875" style="6" customWidth="1"/>
    <col min="6189" max="6189" width="26.28515625" style="6" customWidth="1"/>
    <col min="6190" max="6190" width="16" style="6" customWidth="1"/>
    <col min="6191" max="6191" width="79.42578125" style="6" customWidth="1"/>
    <col min="6192" max="6192" width="17.140625" style="6" customWidth="1"/>
    <col min="6193" max="6193" width="16.42578125" style="6" customWidth="1"/>
    <col min="6194" max="6393" width="9.140625" style="6"/>
    <col min="6394" max="6394" width="12.85546875" style="6" customWidth="1"/>
    <col min="6395" max="6395" width="29.28515625" style="6" customWidth="1"/>
    <col min="6396" max="6396" width="20" style="6" customWidth="1"/>
    <col min="6397" max="6397" width="24.28515625" style="6" customWidth="1"/>
    <col min="6398" max="6398" width="14.140625" style="6" customWidth="1"/>
    <col min="6399" max="6399" width="13.85546875" style="6" customWidth="1"/>
    <col min="6400" max="6400" width="22" style="6" customWidth="1"/>
    <col min="6401" max="6401" width="22.140625" style="6" customWidth="1"/>
    <col min="6402" max="6402" width="12.85546875" style="6" customWidth="1"/>
    <col min="6403" max="6404" width="14.140625" style="6" customWidth="1"/>
    <col min="6405" max="6405" width="16.140625" style="6" customWidth="1"/>
    <col min="6406" max="6406" width="24.42578125" style="6" customWidth="1"/>
    <col min="6407" max="6407" width="37.140625" style="6" customWidth="1"/>
    <col min="6408" max="6408" width="18.140625" style="6" customWidth="1"/>
    <col min="6409" max="6409" width="15.140625" style="6" customWidth="1"/>
    <col min="6410" max="6410" width="0" style="6" hidden="1" customWidth="1"/>
    <col min="6411" max="6411" width="14.5703125" style="6" customWidth="1"/>
    <col min="6412" max="6412" width="23.85546875" style="6" customWidth="1"/>
    <col min="6413" max="6415" width="15" style="6" customWidth="1"/>
    <col min="6416" max="6435" width="14.140625" style="6" customWidth="1"/>
    <col min="6436" max="6436" width="15" style="6" customWidth="1"/>
    <col min="6437" max="6437" width="16.5703125" style="6" customWidth="1"/>
    <col min="6438" max="6438" width="22" style="6" customWidth="1"/>
    <col min="6439" max="6439" width="27.85546875" style="6" customWidth="1"/>
    <col min="6440" max="6440" width="25.7109375" style="6" customWidth="1"/>
    <col min="6441" max="6441" width="22" style="6" customWidth="1"/>
    <col min="6442" max="6442" width="16.7109375" style="6" customWidth="1"/>
    <col min="6443" max="6443" width="21.140625" style="6" customWidth="1"/>
    <col min="6444" max="6444" width="18.85546875" style="6" customWidth="1"/>
    <col min="6445" max="6445" width="26.28515625" style="6" customWidth="1"/>
    <col min="6446" max="6446" width="16" style="6" customWidth="1"/>
    <col min="6447" max="6447" width="79.42578125" style="6" customWidth="1"/>
    <col min="6448" max="6448" width="17.140625" style="6" customWidth="1"/>
    <col min="6449" max="6449" width="16.42578125" style="6" customWidth="1"/>
    <col min="6450" max="6649" width="9.140625" style="6"/>
    <col min="6650" max="6650" width="12.85546875" style="6" customWidth="1"/>
    <col min="6651" max="6651" width="29.28515625" style="6" customWidth="1"/>
    <col min="6652" max="6652" width="20" style="6" customWidth="1"/>
    <col min="6653" max="6653" width="24.28515625" style="6" customWidth="1"/>
    <col min="6654" max="6654" width="14.140625" style="6" customWidth="1"/>
    <col min="6655" max="6655" width="13.85546875" style="6" customWidth="1"/>
    <col min="6656" max="6656" width="22" style="6" customWidth="1"/>
    <col min="6657" max="6657" width="22.140625" style="6" customWidth="1"/>
    <col min="6658" max="6658" width="12.85546875" style="6" customWidth="1"/>
    <col min="6659" max="6660" width="14.140625" style="6" customWidth="1"/>
    <col min="6661" max="6661" width="16.140625" style="6" customWidth="1"/>
    <col min="6662" max="6662" width="24.42578125" style="6" customWidth="1"/>
    <col min="6663" max="6663" width="37.140625" style="6" customWidth="1"/>
    <col min="6664" max="6664" width="18.140625" style="6" customWidth="1"/>
    <col min="6665" max="6665" width="15.140625" style="6" customWidth="1"/>
    <col min="6666" max="6666" width="0" style="6" hidden="1" customWidth="1"/>
    <col min="6667" max="6667" width="14.5703125" style="6" customWidth="1"/>
    <col min="6668" max="6668" width="23.85546875" style="6" customWidth="1"/>
    <col min="6669" max="6671" width="15" style="6" customWidth="1"/>
    <col min="6672" max="6691" width="14.140625" style="6" customWidth="1"/>
    <col min="6692" max="6692" width="15" style="6" customWidth="1"/>
    <col min="6693" max="6693" width="16.5703125" style="6" customWidth="1"/>
    <col min="6694" max="6694" width="22" style="6" customWidth="1"/>
    <col min="6695" max="6695" width="27.85546875" style="6" customWidth="1"/>
    <col min="6696" max="6696" width="25.7109375" style="6" customWidth="1"/>
    <col min="6697" max="6697" width="22" style="6" customWidth="1"/>
    <col min="6698" max="6698" width="16.7109375" style="6" customWidth="1"/>
    <col min="6699" max="6699" width="21.140625" style="6" customWidth="1"/>
    <col min="6700" max="6700" width="18.85546875" style="6" customWidth="1"/>
    <col min="6701" max="6701" width="26.28515625" style="6" customWidth="1"/>
    <col min="6702" max="6702" width="16" style="6" customWidth="1"/>
    <col min="6703" max="6703" width="79.42578125" style="6" customWidth="1"/>
    <col min="6704" max="6704" width="17.140625" style="6" customWidth="1"/>
    <col min="6705" max="6705" width="16.42578125" style="6" customWidth="1"/>
    <col min="6706" max="6905" width="9.140625" style="6"/>
    <col min="6906" max="6906" width="12.85546875" style="6" customWidth="1"/>
    <col min="6907" max="6907" width="29.28515625" style="6" customWidth="1"/>
    <col min="6908" max="6908" width="20" style="6" customWidth="1"/>
    <col min="6909" max="6909" width="24.28515625" style="6" customWidth="1"/>
    <col min="6910" max="6910" width="14.140625" style="6" customWidth="1"/>
    <col min="6911" max="6911" width="13.85546875" style="6" customWidth="1"/>
    <col min="6912" max="6912" width="22" style="6" customWidth="1"/>
    <col min="6913" max="6913" width="22.140625" style="6" customWidth="1"/>
    <col min="6914" max="6914" width="12.85546875" style="6" customWidth="1"/>
    <col min="6915" max="6916" width="14.140625" style="6" customWidth="1"/>
    <col min="6917" max="6917" width="16.140625" style="6" customWidth="1"/>
    <col min="6918" max="6918" width="24.42578125" style="6" customWidth="1"/>
    <col min="6919" max="6919" width="37.140625" style="6" customWidth="1"/>
    <col min="6920" max="6920" width="18.140625" style="6" customWidth="1"/>
    <col min="6921" max="6921" width="15.140625" style="6" customWidth="1"/>
    <col min="6922" max="6922" width="0" style="6" hidden="1" customWidth="1"/>
    <col min="6923" max="6923" width="14.5703125" style="6" customWidth="1"/>
    <col min="6924" max="6924" width="23.85546875" style="6" customWidth="1"/>
    <col min="6925" max="6927" width="15" style="6" customWidth="1"/>
    <col min="6928" max="6947" width="14.140625" style="6" customWidth="1"/>
    <col min="6948" max="6948" width="15" style="6" customWidth="1"/>
    <col min="6949" max="6949" width="16.5703125" style="6" customWidth="1"/>
    <col min="6950" max="6950" width="22" style="6" customWidth="1"/>
    <col min="6951" max="6951" width="27.85546875" style="6" customWidth="1"/>
    <col min="6952" max="6952" width="25.7109375" style="6" customWidth="1"/>
    <col min="6953" max="6953" width="22" style="6" customWidth="1"/>
    <col min="6954" max="6954" width="16.7109375" style="6" customWidth="1"/>
    <col min="6955" max="6955" width="21.140625" style="6" customWidth="1"/>
    <col min="6956" max="6956" width="18.85546875" style="6" customWidth="1"/>
    <col min="6957" max="6957" width="26.28515625" style="6" customWidth="1"/>
    <col min="6958" max="6958" width="16" style="6" customWidth="1"/>
    <col min="6959" max="6959" width="79.42578125" style="6" customWidth="1"/>
    <col min="6960" max="6960" width="17.140625" style="6" customWidth="1"/>
    <col min="6961" max="6961" width="16.42578125" style="6" customWidth="1"/>
    <col min="6962" max="7161" width="9.140625" style="6"/>
    <col min="7162" max="7162" width="12.85546875" style="6" customWidth="1"/>
    <col min="7163" max="7163" width="29.28515625" style="6" customWidth="1"/>
    <col min="7164" max="7164" width="20" style="6" customWidth="1"/>
    <col min="7165" max="7165" width="24.28515625" style="6" customWidth="1"/>
    <col min="7166" max="7166" width="14.140625" style="6" customWidth="1"/>
    <col min="7167" max="7167" width="13.85546875" style="6" customWidth="1"/>
    <col min="7168" max="7168" width="22" style="6" customWidth="1"/>
    <col min="7169" max="7169" width="22.140625" style="6" customWidth="1"/>
    <col min="7170" max="7170" width="12.85546875" style="6" customWidth="1"/>
    <col min="7171" max="7172" width="14.140625" style="6" customWidth="1"/>
    <col min="7173" max="7173" width="16.140625" style="6" customWidth="1"/>
    <col min="7174" max="7174" width="24.42578125" style="6" customWidth="1"/>
    <col min="7175" max="7175" width="37.140625" style="6" customWidth="1"/>
    <col min="7176" max="7176" width="18.140625" style="6" customWidth="1"/>
    <col min="7177" max="7177" width="15.140625" style="6" customWidth="1"/>
    <col min="7178" max="7178" width="0" style="6" hidden="1" customWidth="1"/>
    <col min="7179" max="7179" width="14.5703125" style="6" customWidth="1"/>
    <col min="7180" max="7180" width="23.85546875" style="6" customWidth="1"/>
    <col min="7181" max="7183" width="15" style="6" customWidth="1"/>
    <col min="7184" max="7203" width="14.140625" style="6" customWidth="1"/>
    <col min="7204" max="7204" width="15" style="6" customWidth="1"/>
    <col min="7205" max="7205" width="16.5703125" style="6" customWidth="1"/>
    <col min="7206" max="7206" width="22" style="6" customWidth="1"/>
    <col min="7207" max="7207" width="27.85546875" style="6" customWidth="1"/>
    <col min="7208" max="7208" width="25.7109375" style="6" customWidth="1"/>
    <col min="7209" max="7209" width="22" style="6" customWidth="1"/>
    <col min="7210" max="7210" width="16.7109375" style="6" customWidth="1"/>
    <col min="7211" max="7211" width="21.140625" style="6" customWidth="1"/>
    <col min="7212" max="7212" width="18.85546875" style="6" customWidth="1"/>
    <col min="7213" max="7213" width="26.28515625" style="6" customWidth="1"/>
    <col min="7214" max="7214" width="16" style="6" customWidth="1"/>
    <col min="7215" max="7215" width="79.42578125" style="6" customWidth="1"/>
    <col min="7216" max="7216" width="17.140625" style="6" customWidth="1"/>
    <col min="7217" max="7217" width="16.42578125" style="6" customWidth="1"/>
    <col min="7218" max="7417" width="9.140625" style="6"/>
    <col min="7418" max="7418" width="12.85546875" style="6" customWidth="1"/>
    <col min="7419" max="7419" width="29.28515625" style="6" customWidth="1"/>
    <col min="7420" max="7420" width="20" style="6" customWidth="1"/>
    <col min="7421" max="7421" width="24.28515625" style="6" customWidth="1"/>
    <col min="7422" max="7422" width="14.140625" style="6" customWidth="1"/>
    <col min="7423" max="7423" width="13.85546875" style="6" customWidth="1"/>
    <col min="7424" max="7424" width="22" style="6" customWidth="1"/>
    <col min="7425" max="7425" width="22.140625" style="6" customWidth="1"/>
    <col min="7426" max="7426" width="12.85546875" style="6" customWidth="1"/>
    <col min="7427" max="7428" width="14.140625" style="6" customWidth="1"/>
    <col min="7429" max="7429" width="16.140625" style="6" customWidth="1"/>
    <col min="7430" max="7430" width="24.42578125" style="6" customWidth="1"/>
    <col min="7431" max="7431" width="37.140625" style="6" customWidth="1"/>
    <col min="7432" max="7432" width="18.140625" style="6" customWidth="1"/>
    <col min="7433" max="7433" width="15.140625" style="6" customWidth="1"/>
    <col min="7434" max="7434" width="0" style="6" hidden="1" customWidth="1"/>
    <col min="7435" max="7435" width="14.5703125" style="6" customWidth="1"/>
    <col min="7436" max="7436" width="23.85546875" style="6" customWidth="1"/>
    <col min="7437" max="7439" width="15" style="6" customWidth="1"/>
    <col min="7440" max="7459" width="14.140625" style="6" customWidth="1"/>
    <col min="7460" max="7460" width="15" style="6" customWidth="1"/>
    <col min="7461" max="7461" width="16.5703125" style="6" customWidth="1"/>
    <col min="7462" max="7462" width="22" style="6" customWidth="1"/>
    <col min="7463" max="7463" width="27.85546875" style="6" customWidth="1"/>
    <col min="7464" max="7464" width="25.7109375" style="6" customWidth="1"/>
    <col min="7465" max="7465" width="22" style="6" customWidth="1"/>
    <col min="7466" max="7466" width="16.7109375" style="6" customWidth="1"/>
    <col min="7467" max="7467" width="21.140625" style="6" customWidth="1"/>
    <col min="7468" max="7468" width="18.85546875" style="6" customWidth="1"/>
    <col min="7469" max="7469" width="26.28515625" style="6" customWidth="1"/>
    <col min="7470" max="7470" width="16" style="6" customWidth="1"/>
    <col min="7471" max="7471" width="79.42578125" style="6" customWidth="1"/>
    <col min="7472" max="7472" width="17.140625" style="6" customWidth="1"/>
    <col min="7473" max="7473" width="16.42578125" style="6" customWidth="1"/>
    <col min="7474" max="7673" width="9.140625" style="6"/>
    <col min="7674" max="7674" width="12.85546875" style="6" customWidth="1"/>
    <col min="7675" max="7675" width="29.28515625" style="6" customWidth="1"/>
    <col min="7676" max="7676" width="20" style="6" customWidth="1"/>
    <col min="7677" max="7677" width="24.28515625" style="6" customWidth="1"/>
    <col min="7678" max="7678" width="14.140625" style="6" customWidth="1"/>
    <col min="7679" max="7679" width="13.85546875" style="6" customWidth="1"/>
    <col min="7680" max="7680" width="22" style="6" customWidth="1"/>
    <col min="7681" max="7681" width="22.140625" style="6" customWidth="1"/>
    <col min="7682" max="7682" width="12.85546875" style="6" customWidth="1"/>
    <col min="7683" max="7684" width="14.140625" style="6" customWidth="1"/>
    <col min="7685" max="7685" width="16.140625" style="6" customWidth="1"/>
    <col min="7686" max="7686" width="24.42578125" style="6" customWidth="1"/>
    <col min="7687" max="7687" width="37.140625" style="6" customWidth="1"/>
    <col min="7688" max="7688" width="18.140625" style="6" customWidth="1"/>
    <col min="7689" max="7689" width="15.140625" style="6" customWidth="1"/>
    <col min="7690" max="7690" width="0" style="6" hidden="1" customWidth="1"/>
    <col min="7691" max="7691" width="14.5703125" style="6" customWidth="1"/>
    <col min="7692" max="7692" width="23.85546875" style="6" customWidth="1"/>
    <col min="7693" max="7695" width="15" style="6" customWidth="1"/>
    <col min="7696" max="7715" width="14.140625" style="6" customWidth="1"/>
    <col min="7716" max="7716" width="15" style="6" customWidth="1"/>
    <col min="7717" max="7717" width="16.5703125" style="6" customWidth="1"/>
    <col min="7718" max="7718" width="22" style="6" customWidth="1"/>
    <col min="7719" max="7719" width="27.85546875" style="6" customWidth="1"/>
    <col min="7720" max="7720" width="25.7109375" style="6" customWidth="1"/>
    <col min="7721" max="7721" width="22" style="6" customWidth="1"/>
    <col min="7722" max="7722" width="16.7109375" style="6" customWidth="1"/>
    <col min="7723" max="7723" width="21.140625" style="6" customWidth="1"/>
    <col min="7724" max="7724" width="18.85546875" style="6" customWidth="1"/>
    <col min="7725" max="7725" width="26.28515625" style="6" customWidth="1"/>
    <col min="7726" max="7726" width="16" style="6" customWidth="1"/>
    <col min="7727" max="7727" width="79.42578125" style="6" customWidth="1"/>
    <col min="7728" max="7728" width="17.140625" style="6" customWidth="1"/>
    <col min="7729" max="7729" width="16.42578125" style="6" customWidth="1"/>
    <col min="7730" max="7929" width="9.140625" style="6"/>
    <col min="7930" max="7930" width="12.85546875" style="6" customWidth="1"/>
    <col min="7931" max="7931" width="29.28515625" style="6" customWidth="1"/>
    <col min="7932" max="7932" width="20" style="6" customWidth="1"/>
    <col min="7933" max="7933" width="24.28515625" style="6" customWidth="1"/>
    <col min="7934" max="7934" width="14.140625" style="6" customWidth="1"/>
    <col min="7935" max="7935" width="13.85546875" style="6" customWidth="1"/>
    <col min="7936" max="7936" width="22" style="6" customWidth="1"/>
    <col min="7937" max="7937" width="22.140625" style="6" customWidth="1"/>
    <col min="7938" max="7938" width="12.85546875" style="6" customWidth="1"/>
    <col min="7939" max="7940" width="14.140625" style="6" customWidth="1"/>
    <col min="7941" max="7941" width="16.140625" style="6" customWidth="1"/>
    <col min="7942" max="7942" width="24.42578125" style="6" customWidth="1"/>
    <col min="7943" max="7943" width="37.140625" style="6" customWidth="1"/>
    <col min="7944" max="7944" width="18.140625" style="6" customWidth="1"/>
    <col min="7945" max="7945" width="15.140625" style="6" customWidth="1"/>
    <col min="7946" max="7946" width="0" style="6" hidden="1" customWidth="1"/>
    <col min="7947" max="7947" width="14.5703125" style="6" customWidth="1"/>
    <col min="7948" max="7948" width="23.85546875" style="6" customWidth="1"/>
    <col min="7949" max="7951" width="15" style="6" customWidth="1"/>
    <col min="7952" max="7971" width="14.140625" style="6" customWidth="1"/>
    <col min="7972" max="7972" width="15" style="6" customWidth="1"/>
    <col min="7973" max="7973" width="16.5703125" style="6" customWidth="1"/>
    <col min="7974" max="7974" width="22" style="6" customWidth="1"/>
    <col min="7975" max="7975" width="27.85546875" style="6" customWidth="1"/>
    <col min="7976" max="7976" width="25.7109375" style="6" customWidth="1"/>
    <col min="7977" max="7977" width="22" style="6" customWidth="1"/>
    <col min="7978" max="7978" width="16.7109375" style="6" customWidth="1"/>
    <col min="7979" max="7979" width="21.140625" style="6" customWidth="1"/>
    <col min="7980" max="7980" width="18.85546875" style="6" customWidth="1"/>
    <col min="7981" max="7981" width="26.28515625" style="6" customWidth="1"/>
    <col min="7982" max="7982" width="16" style="6" customWidth="1"/>
    <col min="7983" max="7983" width="79.42578125" style="6" customWidth="1"/>
    <col min="7984" max="7984" width="17.140625" style="6" customWidth="1"/>
    <col min="7985" max="7985" width="16.42578125" style="6" customWidth="1"/>
    <col min="7986" max="8185" width="9.140625" style="6"/>
    <col min="8186" max="8186" width="12.85546875" style="6" customWidth="1"/>
    <col min="8187" max="8187" width="29.28515625" style="6" customWidth="1"/>
    <col min="8188" max="8188" width="20" style="6" customWidth="1"/>
    <col min="8189" max="8189" width="24.28515625" style="6" customWidth="1"/>
    <col min="8190" max="8190" width="14.140625" style="6" customWidth="1"/>
    <col min="8191" max="8191" width="13.85546875" style="6" customWidth="1"/>
    <col min="8192" max="8192" width="22" style="6" customWidth="1"/>
    <col min="8193" max="8193" width="22.140625" style="6" customWidth="1"/>
    <col min="8194" max="8194" width="12.85546875" style="6" customWidth="1"/>
    <col min="8195" max="8196" width="14.140625" style="6" customWidth="1"/>
    <col min="8197" max="8197" width="16.140625" style="6" customWidth="1"/>
    <col min="8198" max="8198" width="24.42578125" style="6" customWidth="1"/>
    <col min="8199" max="8199" width="37.140625" style="6" customWidth="1"/>
    <col min="8200" max="8200" width="18.140625" style="6" customWidth="1"/>
    <col min="8201" max="8201" width="15.140625" style="6" customWidth="1"/>
    <col min="8202" max="8202" width="0" style="6" hidden="1" customWidth="1"/>
    <col min="8203" max="8203" width="14.5703125" style="6" customWidth="1"/>
    <col min="8204" max="8204" width="23.85546875" style="6" customWidth="1"/>
    <col min="8205" max="8207" width="15" style="6" customWidth="1"/>
    <col min="8208" max="8227" width="14.140625" style="6" customWidth="1"/>
    <col min="8228" max="8228" width="15" style="6" customWidth="1"/>
    <col min="8229" max="8229" width="16.5703125" style="6" customWidth="1"/>
    <col min="8230" max="8230" width="22" style="6" customWidth="1"/>
    <col min="8231" max="8231" width="27.85546875" style="6" customWidth="1"/>
    <col min="8232" max="8232" width="25.7109375" style="6" customWidth="1"/>
    <col min="8233" max="8233" width="22" style="6" customWidth="1"/>
    <col min="8234" max="8234" width="16.7109375" style="6" customWidth="1"/>
    <col min="8235" max="8235" width="21.140625" style="6" customWidth="1"/>
    <col min="8236" max="8236" width="18.85546875" style="6" customWidth="1"/>
    <col min="8237" max="8237" width="26.28515625" style="6" customWidth="1"/>
    <col min="8238" max="8238" width="16" style="6" customWidth="1"/>
    <col min="8239" max="8239" width="79.42578125" style="6" customWidth="1"/>
    <col min="8240" max="8240" width="17.140625" style="6" customWidth="1"/>
    <col min="8241" max="8241" width="16.42578125" style="6" customWidth="1"/>
    <col min="8242" max="8441" width="9.140625" style="6"/>
    <col min="8442" max="8442" width="12.85546875" style="6" customWidth="1"/>
    <col min="8443" max="8443" width="29.28515625" style="6" customWidth="1"/>
    <col min="8444" max="8444" width="20" style="6" customWidth="1"/>
    <col min="8445" max="8445" width="24.28515625" style="6" customWidth="1"/>
    <col min="8446" max="8446" width="14.140625" style="6" customWidth="1"/>
    <col min="8447" max="8447" width="13.85546875" style="6" customWidth="1"/>
    <col min="8448" max="8448" width="22" style="6" customWidth="1"/>
    <col min="8449" max="8449" width="22.140625" style="6" customWidth="1"/>
    <col min="8450" max="8450" width="12.85546875" style="6" customWidth="1"/>
    <col min="8451" max="8452" width="14.140625" style="6" customWidth="1"/>
    <col min="8453" max="8453" width="16.140625" style="6" customWidth="1"/>
    <col min="8454" max="8454" width="24.42578125" style="6" customWidth="1"/>
    <col min="8455" max="8455" width="37.140625" style="6" customWidth="1"/>
    <col min="8456" max="8456" width="18.140625" style="6" customWidth="1"/>
    <col min="8457" max="8457" width="15.140625" style="6" customWidth="1"/>
    <col min="8458" max="8458" width="0" style="6" hidden="1" customWidth="1"/>
    <col min="8459" max="8459" width="14.5703125" style="6" customWidth="1"/>
    <col min="8460" max="8460" width="23.85546875" style="6" customWidth="1"/>
    <col min="8461" max="8463" width="15" style="6" customWidth="1"/>
    <col min="8464" max="8483" width="14.140625" style="6" customWidth="1"/>
    <col min="8484" max="8484" width="15" style="6" customWidth="1"/>
    <col min="8485" max="8485" width="16.5703125" style="6" customWidth="1"/>
    <col min="8486" max="8486" width="22" style="6" customWidth="1"/>
    <col min="8487" max="8487" width="27.85546875" style="6" customWidth="1"/>
    <col min="8488" max="8488" width="25.7109375" style="6" customWidth="1"/>
    <col min="8489" max="8489" width="22" style="6" customWidth="1"/>
    <col min="8490" max="8490" width="16.7109375" style="6" customWidth="1"/>
    <col min="8491" max="8491" width="21.140625" style="6" customWidth="1"/>
    <col min="8492" max="8492" width="18.85546875" style="6" customWidth="1"/>
    <col min="8493" max="8493" width="26.28515625" style="6" customWidth="1"/>
    <col min="8494" max="8494" width="16" style="6" customWidth="1"/>
    <col min="8495" max="8495" width="79.42578125" style="6" customWidth="1"/>
    <col min="8496" max="8496" width="17.140625" style="6" customWidth="1"/>
    <col min="8497" max="8497" width="16.42578125" style="6" customWidth="1"/>
    <col min="8498" max="8697" width="9.140625" style="6"/>
    <col min="8698" max="8698" width="12.85546875" style="6" customWidth="1"/>
    <col min="8699" max="8699" width="29.28515625" style="6" customWidth="1"/>
    <col min="8700" max="8700" width="20" style="6" customWidth="1"/>
    <col min="8701" max="8701" width="24.28515625" style="6" customWidth="1"/>
    <col min="8702" max="8702" width="14.140625" style="6" customWidth="1"/>
    <col min="8703" max="8703" width="13.85546875" style="6" customWidth="1"/>
    <col min="8704" max="8704" width="22" style="6" customWidth="1"/>
    <col min="8705" max="8705" width="22.140625" style="6" customWidth="1"/>
    <col min="8706" max="8706" width="12.85546875" style="6" customWidth="1"/>
    <col min="8707" max="8708" width="14.140625" style="6" customWidth="1"/>
    <col min="8709" max="8709" width="16.140625" style="6" customWidth="1"/>
    <col min="8710" max="8710" width="24.42578125" style="6" customWidth="1"/>
    <col min="8711" max="8711" width="37.140625" style="6" customWidth="1"/>
    <col min="8712" max="8712" width="18.140625" style="6" customWidth="1"/>
    <col min="8713" max="8713" width="15.140625" style="6" customWidth="1"/>
    <col min="8714" max="8714" width="0" style="6" hidden="1" customWidth="1"/>
    <col min="8715" max="8715" width="14.5703125" style="6" customWidth="1"/>
    <col min="8716" max="8716" width="23.85546875" style="6" customWidth="1"/>
    <col min="8717" max="8719" width="15" style="6" customWidth="1"/>
    <col min="8720" max="8739" width="14.140625" style="6" customWidth="1"/>
    <col min="8740" max="8740" width="15" style="6" customWidth="1"/>
    <col min="8741" max="8741" width="16.5703125" style="6" customWidth="1"/>
    <col min="8742" max="8742" width="22" style="6" customWidth="1"/>
    <col min="8743" max="8743" width="27.85546875" style="6" customWidth="1"/>
    <col min="8744" max="8744" width="25.7109375" style="6" customWidth="1"/>
    <col min="8745" max="8745" width="22" style="6" customWidth="1"/>
    <col min="8746" max="8746" width="16.7109375" style="6" customWidth="1"/>
    <col min="8747" max="8747" width="21.140625" style="6" customWidth="1"/>
    <col min="8748" max="8748" width="18.85546875" style="6" customWidth="1"/>
    <col min="8749" max="8749" width="26.28515625" style="6" customWidth="1"/>
    <col min="8750" max="8750" width="16" style="6" customWidth="1"/>
    <col min="8751" max="8751" width="79.42578125" style="6" customWidth="1"/>
    <col min="8752" max="8752" width="17.140625" style="6" customWidth="1"/>
    <col min="8753" max="8753" width="16.42578125" style="6" customWidth="1"/>
    <col min="8754" max="8953" width="9.140625" style="6"/>
    <col min="8954" max="8954" width="12.85546875" style="6" customWidth="1"/>
    <col min="8955" max="8955" width="29.28515625" style="6" customWidth="1"/>
    <col min="8956" max="8956" width="20" style="6" customWidth="1"/>
    <col min="8957" max="8957" width="24.28515625" style="6" customWidth="1"/>
    <col min="8958" max="8958" width="14.140625" style="6" customWidth="1"/>
    <col min="8959" max="8959" width="13.85546875" style="6" customWidth="1"/>
    <col min="8960" max="8960" width="22" style="6" customWidth="1"/>
    <col min="8961" max="8961" width="22.140625" style="6" customWidth="1"/>
    <col min="8962" max="8962" width="12.85546875" style="6" customWidth="1"/>
    <col min="8963" max="8964" width="14.140625" style="6" customWidth="1"/>
    <col min="8965" max="8965" width="16.140625" style="6" customWidth="1"/>
    <col min="8966" max="8966" width="24.42578125" style="6" customWidth="1"/>
    <col min="8967" max="8967" width="37.140625" style="6" customWidth="1"/>
    <col min="8968" max="8968" width="18.140625" style="6" customWidth="1"/>
    <col min="8969" max="8969" width="15.140625" style="6" customWidth="1"/>
    <col min="8970" max="8970" width="0" style="6" hidden="1" customWidth="1"/>
    <col min="8971" max="8971" width="14.5703125" style="6" customWidth="1"/>
    <col min="8972" max="8972" width="23.85546875" style="6" customWidth="1"/>
    <col min="8973" max="8975" width="15" style="6" customWidth="1"/>
    <col min="8976" max="8995" width="14.140625" style="6" customWidth="1"/>
    <col min="8996" max="8996" width="15" style="6" customWidth="1"/>
    <col min="8997" max="8997" width="16.5703125" style="6" customWidth="1"/>
    <col min="8998" max="8998" width="22" style="6" customWidth="1"/>
    <col min="8999" max="8999" width="27.85546875" style="6" customWidth="1"/>
    <col min="9000" max="9000" width="25.7109375" style="6" customWidth="1"/>
    <col min="9001" max="9001" width="22" style="6" customWidth="1"/>
    <col min="9002" max="9002" width="16.7109375" style="6" customWidth="1"/>
    <col min="9003" max="9003" width="21.140625" style="6" customWidth="1"/>
    <col min="9004" max="9004" width="18.85546875" style="6" customWidth="1"/>
    <col min="9005" max="9005" width="26.28515625" style="6" customWidth="1"/>
    <col min="9006" max="9006" width="16" style="6" customWidth="1"/>
    <col min="9007" max="9007" width="79.42578125" style="6" customWidth="1"/>
    <col min="9008" max="9008" width="17.140625" style="6" customWidth="1"/>
    <col min="9009" max="9009" width="16.42578125" style="6" customWidth="1"/>
    <col min="9010" max="9209" width="9.140625" style="6"/>
    <col min="9210" max="9210" width="12.85546875" style="6" customWidth="1"/>
    <col min="9211" max="9211" width="29.28515625" style="6" customWidth="1"/>
    <col min="9212" max="9212" width="20" style="6" customWidth="1"/>
    <col min="9213" max="9213" width="24.28515625" style="6" customWidth="1"/>
    <col min="9214" max="9214" width="14.140625" style="6" customWidth="1"/>
    <col min="9215" max="9215" width="13.85546875" style="6" customWidth="1"/>
    <col min="9216" max="9216" width="22" style="6" customWidth="1"/>
    <col min="9217" max="9217" width="22.140625" style="6" customWidth="1"/>
    <col min="9218" max="9218" width="12.85546875" style="6" customWidth="1"/>
    <col min="9219" max="9220" width="14.140625" style="6" customWidth="1"/>
    <col min="9221" max="9221" width="16.140625" style="6" customWidth="1"/>
    <col min="9222" max="9222" width="24.42578125" style="6" customWidth="1"/>
    <col min="9223" max="9223" width="37.140625" style="6" customWidth="1"/>
    <col min="9224" max="9224" width="18.140625" style="6" customWidth="1"/>
    <col min="9225" max="9225" width="15.140625" style="6" customWidth="1"/>
    <col min="9226" max="9226" width="0" style="6" hidden="1" customWidth="1"/>
    <col min="9227" max="9227" width="14.5703125" style="6" customWidth="1"/>
    <col min="9228" max="9228" width="23.85546875" style="6" customWidth="1"/>
    <col min="9229" max="9231" width="15" style="6" customWidth="1"/>
    <col min="9232" max="9251" width="14.140625" style="6" customWidth="1"/>
    <col min="9252" max="9252" width="15" style="6" customWidth="1"/>
    <col min="9253" max="9253" width="16.5703125" style="6" customWidth="1"/>
    <col min="9254" max="9254" width="22" style="6" customWidth="1"/>
    <col min="9255" max="9255" width="27.85546875" style="6" customWidth="1"/>
    <col min="9256" max="9256" width="25.7109375" style="6" customWidth="1"/>
    <col min="9257" max="9257" width="22" style="6" customWidth="1"/>
    <col min="9258" max="9258" width="16.7109375" style="6" customWidth="1"/>
    <col min="9259" max="9259" width="21.140625" style="6" customWidth="1"/>
    <col min="9260" max="9260" width="18.85546875" style="6" customWidth="1"/>
    <col min="9261" max="9261" width="26.28515625" style="6" customWidth="1"/>
    <col min="9262" max="9262" width="16" style="6" customWidth="1"/>
    <col min="9263" max="9263" width="79.42578125" style="6" customWidth="1"/>
    <col min="9264" max="9264" width="17.140625" style="6" customWidth="1"/>
    <col min="9265" max="9265" width="16.42578125" style="6" customWidth="1"/>
    <col min="9266" max="9465" width="9.140625" style="6"/>
    <col min="9466" max="9466" width="12.85546875" style="6" customWidth="1"/>
    <col min="9467" max="9467" width="29.28515625" style="6" customWidth="1"/>
    <col min="9468" max="9468" width="20" style="6" customWidth="1"/>
    <col min="9469" max="9469" width="24.28515625" style="6" customWidth="1"/>
    <col min="9470" max="9470" width="14.140625" style="6" customWidth="1"/>
    <col min="9471" max="9471" width="13.85546875" style="6" customWidth="1"/>
    <col min="9472" max="9472" width="22" style="6" customWidth="1"/>
    <col min="9473" max="9473" width="22.140625" style="6" customWidth="1"/>
    <col min="9474" max="9474" width="12.85546875" style="6" customWidth="1"/>
    <col min="9475" max="9476" width="14.140625" style="6" customWidth="1"/>
    <col min="9477" max="9477" width="16.140625" style="6" customWidth="1"/>
    <col min="9478" max="9478" width="24.42578125" style="6" customWidth="1"/>
    <col min="9479" max="9479" width="37.140625" style="6" customWidth="1"/>
    <col min="9480" max="9480" width="18.140625" style="6" customWidth="1"/>
    <col min="9481" max="9481" width="15.140625" style="6" customWidth="1"/>
    <col min="9482" max="9482" width="0" style="6" hidden="1" customWidth="1"/>
    <col min="9483" max="9483" width="14.5703125" style="6" customWidth="1"/>
    <col min="9484" max="9484" width="23.85546875" style="6" customWidth="1"/>
    <col min="9485" max="9487" width="15" style="6" customWidth="1"/>
    <col min="9488" max="9507" width="14.140625" style="6" customWidth="1"/>
    <col min="9508" max="9508" width="15" style="6" customWidth="1"/>
    <col min="9509" max="9509" width="16.5703125" style="6" customWidth="1"/>
    <col min="9510" max="9510" width="22" style="6" customWidth="1"/>
    <col min="9511" max="9511" width="27.85546875" style="6" customWidth="1"/>
    <col min="9512" max="9512" width="25.7109375" style="6" customWidth="1"/>
    <col min="9513" max="9513" width="22" style="6" customWidth="1"/>
    <col min="9514" max="9514" width="16.7109375" style="6" customWidth="1"/>
    <col min="9515" max="9515" width="21.140625" style="6" customWidth="1"/>
    <col min="9516" max="9516" width="18.85546875" style="6" customWidth="1"/>
    <col min="9517" max="9517" width="26.28515625" style="6" customWidth="1"/>
    <col min="9518" max="9518" width="16" style="6" customWidth="1"/>
    <col min="9519" max="9519" width="79.42578125" style="6" customWidth="1"/>
    <col min="9520" max="9520" width="17.140625" style="6" customWidth="1"/>
    <col min="9521" max="9521" width="16.42578125" style="6" customWidth="1"/>
    <col min="9522" max="9721" width="9.140625" style="6"/>
    <col min="9722" max="9722" width="12.85546875" style="6" customWidth="1"/>
    <col min="9723" max="9723" width="29.28515625" style="6" customWidth="1"/>
    <col min="9724" max="9724" width="20" style="6" customWidth="1"/>
    <col min="9725" max="9725" width="24.28515625" style="6" customWidth="1"/>
    <col min="9726" max="9726" width="14.140625" style="6" customWidth="1"/>
    <col min="9727" max="9727" width="13.85546875" style="6" customWidth="1"/>
    <col min="9728" max="9728" width="22" style="6" customWidth="1"/>
    <col min="9729" max="9729" width="22.140625" style="6" customWidth="1"/>
    <col min="9730" max="9730" width="12.85546875" style="6" customWidth="1"/>
    <col min="9731" max="9732" width="14.140625" style="6" customWidth="1"/>
    <col min="9733" max="9733" width="16.140625" style="6" customWidth="1"/>
    <col min="9734" max="9734" width="24.42578125" style="6" customWidth="1"/>
    <col min="9735" max="9735" width="37.140625" style="6" customWidth="1"/>
    <col min="9736" max="9736" width="18.140625" style="6" customWidth="1"/>
    <col min="9737" max="9737" width="15.140625" style="6" customWidth="1"/>
    <col min="9738" max="9738" width="0" style="6" hidden="1" customWidth="1"/>
    <col min="9739" max="9739" width="14.5703125" style="6" customWidth="1"/>
    <col min="9740" max="9740" width="23.85546875" style="6" customWidth="1"/>
    <col min="9741" max="9743" width="15" style="6" customWidth="1"/>
    <col min="9744" max="9763" width="14.140625" style="6" customWidth="1"/>
    <col min="9764" max="9764" width="15" style="6" customWidth="1"/>
    <col min="9765" max="9765" width="16.5703125" style="6" customWidth="1"/>
    <col min="9766" max="9766" width="22" style="6" customWidth="1"/>
    <col min="9767" max="9767" width="27.85546875" style="6" customWidth="1"/>
    <col min="9768" max="9768" width="25.7109375" style="6" customWidth="1"/>
    <col min="9769" max="9769" width="22" style="6" customWidth="1"/>
    <col min="9770" max="9770" width="16.7109375" style="6" customWidth="1"/>
    <col min="9771" max="9771" width="21.140625" style="6" customWidth="1"/>
    <col min="9772" max="9772" width="18.85546875" style="6" customWidth="1"/>
    <col min="9773" max="9773" width="26.28515625" style="6" customWidth="1"/>
    <col min="9774" max="9774" width="16" style="6" customWidth="1"/>
    <col min="9775" max="9775" width="79.42578125" style="6" customWidth="1"/>
    <col min="9776" max="9776" width="17.140625" style="6" customWidth="1"/>
    <col min="9777" max="9777" width="16.42578125" style="6" customWidth="1"/>
    <col min="9778" max="9977" width="9.140625" style="6"/>
    <col min="9978" max="9978" width="12.85546875" style="6" customWidth="1"/>
    <col min="9979" max="9979" width="29.28515625" style="6" customWidth="1"/>
    <col min="9980" max="9980" width="20" style="6" customWidth="1"/>
    <col min="9981" max="9981" width="24.28515625" style="6" customWidth="1"/>
    <col min="9982" max="9982" width="14.140625" style="6" customWidth="1"/>
    <col min="9983" max="9983" width="13.85546875" style="6" customWidth="1"/>
    <col min="9984" max="9984" width="22" style="6" customWidth="1"/>
    <col min="9985" max="9985" width="22.140625" style="6" customWidth="1"/>
    <col min="9986" max="9986" width="12.85546875" style="6" customWidth="1"/>
    <col min="9987" max="9988" width="14.140625" style="6" customWidth="1"/>
    <col min="9989" max="9989" width="16.140625" style="6" customWidth="1"/>
    <col min="9990" max="9990" width="24.42578125" style="6" customWidth="1"/>
    <col min="9991" max="9991" width="37.140625" style="6" customWidth="1"/>
    <col min="9992" max="9992" width="18.140625" style="6" customWidth="1"/>
    <col min="9993" max="9993" width="15.140625" style="6" customWidth="1"/>
    <col min="9994" max="9994" width="0" style="6" hidden="1" customWidth="1"/>
    <col min="9995" max="9995" width="14.5703125" style="6" customWidth="1"/>
    <col min="9996" max="9996" width="23.85546875" style="6" customWidth="1"/>
    <col min="9997" max="9999" width="15" style="6" customWidth="1"/>
    <col min="10000" max="10019" width="14.140625" style="6" customWidth="1"/>
    <col min="10020" max="10020" width="15" style="6" customWidth="1"/>
    <col min="10021" max="10021" width="16.5703125" style="6" customWidth="1"/>
    <col min="10022" max="10022" width="22" style="6" customWidth="1"/>
    <col min="10023" max="10023" width="27.85546875" style="6" customWidth="1"/>
    <col min="10024" max="10024" width="25.7109375" style="6" customWidth="1"/>
    <col min="10025" max="10025" width="22" style="6" customWidth="1"/>
    <col min="10026" max="10026" width="16.7109375" style="6" customWidth="1"/>
    <col min="10027" max="10027" width="21.140625" style="6" customWidth="1"/>
    <col min="10028" max="10028" width="18.85546875" style="6" customWidth="1"/>
    <col min="10029" max="10029" width="26.28515625" style="6" customWidth="1"/>
    <col min="10030" max="10030" width="16" style="6" customWidth="1"/>
    <col min="10031" max="10031" width="79.42578125" style="6" customWidth="1"/>
    <col min="10032" max="10032" width="17.140625" style="6" customWidth="1"/>
    <col min="10033" max="10033" width="16.42578125" style="6" customWidth="1"/>
    <col min="10034" max="10233" width="9.140625" style="6"/>
    <col min="10234" max="10234" width="12.85546875" style="6" customWidth="1"/>
    <col min="10235" max="10235" width="29.28515625" style="6" customWidth="1"/>
    <col min="10236" max="10236" width="20" style="6" customWidth="1"/>
    <col min="10237" max="10237" width="24.28515625" style="6" customWidth="1"/>
    <col min="10238" max="10238" width="14.140625" style="6" customWidth="1"/>
    <col min="10239" max="10239" width="13.85546875" style="6" customWidth="1"/>
    <col min="10240" max="10240" width="22" style="6" customWidth="1"/>
    <col min="10241" max="10241" width="22.140625" style="6" customWidth="1"/>
    <col min="10242" max="10242" width="12.85546875" style="6" customWidth="1"/>
    <col min="10243" max="10244" width="14.140625" style="6" customWidth="1"/>
    <col min="10245" max="10245" width="16.140625" style="6" customWidth="1"/>
    <col min="10246" max="10246" width="24.42578125" style="6" customWidth="1"/>
    <col min="10247" max="10247" width="37.140625" style="6" customWidth="1"/>
    <col min="10248" max="10248" width="18.140625" style="6" customWidth="1"/>
    <col min="10249" max="10249" width="15.140625" style="6" customWidth="1"/>
    <col min="10250" max="10250" width="0" style="6" hidden="1" customWidth="1"/>
    <col min="10251" max="10251" width="14.5703125" style="6" customWidth="1"/>
    <col min="10252" max="10252" width="23.85546875" style="6" customWidth="1"/>
    <col min="10253" max="10255" width="15" style="6" customWidth="1"/>
    <col min="10256" max="10275" width="14.140625" style="6" customWidth="1"/>
    <col min="10276" max="10276" width="15" style="6" customWidth="1"/>
    <col min="10277" max="10277" width="16.5703125" style="6" customWidth="1"/>
    <col min="10278" max="10278" width="22" style="6" customWidth="1"/>
    <col min="10279" max="10279" width="27.85546875" style="6" customWidth="1"/>
    <col min="10280" max="10280" width="25.7109375" style="6" customWidth="1"/>
    <col min="10281" max="10281" width="22" style="6" customWidth="1"/>
    <col min="10282" max="10282" width="16.7109375" style="6" customWidth="1"/>
    <col min="10283" max="10283" width="21.140625" style="6" customWidth="1"/>
    <col min="10284" max="10284" width="18.85546875" style="6" customWidth="1"/>
    <col min="10285" max="10285" width="26.28515625" style="6" customWidth="1"/>
    <col min="10286" max="10286" width="16" style="6" customWidth="1"/>
    <col min="10287" max="10287" width="79.42578125" style="6" customWidth="1"/>
    <col min="10288" max="10288" width="17.140625" style="6" customWidth="1"/>
    <col min="10289" max="10289" width="16.42578125" style="6" customWidth="1"/>
    <col min="10290" max="10489" width="9.140625" style="6"/>
    <col min="10490" max="10490" width="12.85546875" style="6" customWidth="1"/>
    <col min="10491" max="10491" width="29.28515625" style="6" customWidth="1"/>
    <col min="10492" max="10492" width="20" style="6" customWidth="1"/>
    <col min="10493" max="10493" width="24.28515625" style="6" customWidth="1"/>
    <col min="10494" max="10494" width="14.140625" style="6" customWidth="1"/>
    <col min="10495" max="10495" width="13.85546875" style="6" customWidth="1"/>
    <col min="10496" max="10496" width="22" style="6" customWidth="1"/>
    <col min="10497" max="10497" width="22.140625" style="6" customWidth="1"/>
    <col min="10498" max="10498" width="12.85546875" style="6" customWidth="1"/>
    <col min="10499" max="10500" width="14.140625" style="6" customWidth="1"/>
    <col min="10501" max="10501" width="16.140625" style="6" customWidth="1"/>
    <col min="10502" max="10502" width="24.42578125" style="6" customWidth="1"/>
    <col min="10503" max="10503" width="37.140625" style="6" customWidth="1"/>
    <col min="10504" max="10504" width="18.140625" style="6" customWidth="1"/>
    <col min="10505" max="10505" width="15.140625" style="6" customWidth="1"/>
    <col min="10506" max="10506" width="0" style="6" hidden="1" customWidth="1"/>
    <col min="10507" max="10507" width="14.5703125" style="6" customWidth="1"/>
    <col min="10508" max="10508" width="23.85546875" style="6" customWidth="1"/>
    <col min="10509" max="10511" width="15" style="6" customWidth="1"/>
    <col min="10512" max="10531" width="14.140625" style="6" customWidth="1"/>
    <col min="10532" max="10532" width="15" style="6" customWidth="1"/>
    <col min="10533" max="10533" width="16.5703125" style="6" customWidth="1"/>
    <col min="10534" max="10534" width="22" style="6" customWidth="1"/>
    <col min="10535" max="10535" width="27.85546875" style="6" customWidth="1"/>
    <col min="10536" max="10536" width="25.7109375" style="6" customWidth="1"/>
    <col min="10537" max="10537" width="22" style="6" customWidth="1"/>
    <col min="10538" max="10538" width="16.7109375" style="6" customWidth="1"/>
    <col min="10539" max="10539" width="21.140625" style="6" customWidth="1"/>
    <col min="10540" max="10540" width="18.85546875" style="6" customWidth="1"/>
    <col min="10541" max="10541" width="26.28515625" style="6" customWidth="1"/>
    <col min="10542" max="10542" width="16" style="6" customWidth="1"/>
    <col min="10543" max="10543" width="79.42578125" style="6" customWidth="1"/>
    <col min="10544" max="10544" width="17.140625" style="6" customWidth="1"/>
    <col min="10545" max="10545" width="16.42578125" style="6" customWidth="1"/>
    <col min="10546" max="10745" width="9.140625" style="6"/>
    <col min="10746" max="10746" width="12.85546875" style="6" customWidth="1"/>
    <col min="10747" max="10747" width="29.28515625" style="6" customWidth="1"/>
    <col min="10748" max="10748" width="20" style="6" customWidth="1"/>
    <col min="10749" max="10749" width="24.28515625" style="6" customWidth="1"/>
    <col min="10750" max="10750" width="14.140625" style="6" customWidth="1"/>
    <col min="10751" max="10751" width="13.85546875" style="6" customWidth="1"/>
    <col min="10752" max="10752" width="22" style="6" customWidth="1"/>
    <col min="10753" max="10753" width="22.140625" style="6" customWidth="1"/>
    <col min="10754" max="10754" width="12.85546875" style="6" customWidth="1"/>
    <col min="10755" max="10756" width="14.140625" style="6" customWidth="1"/>
    <col min="10757" max="10757" width="16.140625" style="6" customWidth="1"/>
    <col min="10758" max="10758" width="24.42578125" style="6" customWidth="1"/>
    <col min="10759" max="10759" width="37.140625" style="6" customWidth="1"/>
    <col min="10760" max="10760" width="18.140625" style="6" customWidth="1"/>
    <col min="10761" max="10761" width="15.140625" style="6" customWidth="1"/>
    <col min="10762" max="10762" width="0" style="6" hidden="1" customWidth="1"/>
    <col min="10763" max="10763" width="14.5703125" style="6" customWidth="1"/>
    <col min="10764" max="10764" width="23.85546875" style="6" customWidth="1"/>
    <col min="10765" max="10767" width="15" style="6" customWidth="1"/>
    <col min="10768" max="10787" width="14.140625" style="6" customWidth="1"/>
    <col min="10788" max="10788" width="15" style="6" customWidth="1"/>
    <col min="10789" max="10789" width="16.5703125" style="6" customWidth="1"/>
    <col min="10790" max="10790" width="22" style="6" customWidth="1"/>
    <col min="10791" max="10791" width="27.85546875" style="6" customWidth="1"/>
    <col min="10792" max="10792" width="25.7109375" style="6" customWidth="1"/>
    <col min="10793" max="10793" width="22" style="6" customWidth="1"/>
    <col min="10794" max="10794" width="16.7109375" style="6" customWidth="1"/>
    <col min="10795" max="10795" width="21.140625" style="6" customWidth="1"/>
    <col min="10796" max="10796" width="18.85546875" style="6" customWidth="1"/>
    <col min="10797" max="10797" width="26.28515625" style="6" customWidth="1"/>
    <col min="10798" max="10798" width="16" style="6" customWidth="1"/>
    <col min="10799" max="10799" width="79.42578125" style="6" customWidth="1"/>
    <col min="10800" max="10800" width="17.140625" style="6" customWidth="1"/>
    <col min="10801" max="10801" width="16.42578125" style="6" customWidth="1"/>
    <col min="10802" max="11001" width="9.140625" style="6"/>
    <col min="11002" max="11002" width="12.85546875" style="6" customWidth="1"/>
    <col min="11003" max="11003" width="29.28515625" style="6" customWidth="1"/>
    <col min="11004" max="11004" width="20" style="6" customWidth="1"/>
    <col min="11005" max="11005" width="24.28515625" style="6" customWidth="1"/>
    <col min="11006" max="11006" width="14.140625" style="6" customWidth="1"/>
    <col min="11007" max="11007" width="13.85546875" style="6" customWidth="1"/>
    <col min="11008" max="11008" width="22" style="6" customWidth="1"/>
    <col min="11009" max="11009" width="22.140625" style="6" customWidth="1"/>
    <col min="11010" max="11010" width="12.85546875" style="6" customWidth="1"/>
    <col min="11011" max="11012" width="14.140625" style="6" customWidth="1"/>
    <col min="11013" max="11013" width="16.140625" style="6" customWidth="1"/>
    <col min="11014" max="11014" width="24.42578125" style="6" customWidth="1"/>
    <col min="11015" max="11015" width="37.140625" style="6" customWidth="1"/>
    <col min="11016" max="11016" width="18.140625" style="6" customWidth="1"/>
    <col min="11017" max="11017" width="15.140625" style="6" customWidth="1"/>
    <col min="11018" max="11018" width="0" style="6" hidden="1" customWidth="1"/>
    <col min="11019" max="11019" width="14.5703125" style="6" customWidth="1"/>
    <col min="11020" max="11020" width="23.85546875" style="6" customWidth="1"/>
    <col min="11021" max="11023" width="15" style="6" customWidth="1"/>
    <col min="11024" max="11043" width="14.140625" style="6" customWidth="1"/>
    <col min="11044" max="11044" width="15" style="6" customWidth="1"/>
    <col min="11045" max="11045" width="16.5703125" style="6" customWidth="1"/>
    <col min="11046" max="11046" width="22" style="6" customWidth="1"/>
    <col min="11047" max="11047" width="27.85546875" style="6" customWidth="1"/>
    <col min="11048" max="11048" width="25.7109375" style="6" customWidth="1"/>
    <col min="11049" max="11049" width="22" style="6" customWidth="1"/>
    <col min="11050" max="11050" width="16.7109375" style="6" customWidth="1"/>
    <col min="11051" max="11051" width="21.140625" style="6" customWidth="1"/>
    <col min="11052" max="11052" width="18.85546875" style="6" customWidth="1"/>
    <col min="11053" max="11053" width="26.28515625" style="6" customWidth="1"/>
    <col min="11054" max="11054" width="16" style="6" customWidth="1"/>
    <col min="11055" max="11055" width="79.42578125" style="6" customWidth="1"/>
    <col min="11056" max="11056" width="17.140625" style="6" customWidth="1"/>
    <col min="11057" max="11057" width="16.42578125" style="6" customWidth="1"/>
    <col min="11058" max="11257" width="9.140625" style="6"/>
    <col min="11258" max="11258" width="12.85546875" style="6" customWidth="1"/>
    <col min="11259" max="11259" width="29.28515625" style="6" customWidth="1"/>
    <col min="11260" max="11260" width="20" style="6" customWidth="1"/>
    <col min="11261" max="11261" width="24.28515625" style="6" customWidth="1"/>
    <col min="11262" max="11262" width="14.140625" style="6" customWidth="1"/>
    <col min="11263" max="11263" width="13.85546875" style="6" customWidth="1"/>
    <col min="11264" max="11264" width="22" style="6" customWidth="1"/>
    <col min="11265" max="11265" width="22.140625" style="6" customWidth="1"/>
    <col min="11266" max="11266" width="12.85546875" style="6" customWidth="1"/>
    <col min="11267" max="11268" width="14.140625" style="6" customWidth="1"/>
    <col min="11269" max="11269" width="16.140625" style="6" customWidth="1"/>
    <col min="11270" max="11270" width="24.42578125" style="6" customWidth="1"/>
    <col min="11271" max="11271" width="37.140625" style="6" customWidth="1"/>
    <col min="11272" max="11272" width="18.140625" style="6" customWidth="1"/>
    <col min="11273" max="11273" width="15.140625" style="6" customWidth="1"/>
    <col min="11274" max="11274" width="0" style="6" hidden="1" customWidth="1"/>
    <col min="11275" max="11275" width="14.5703125" style="6" customWidth="1"/>
    <col min="11276" max="11276" width="23.85546875" style="6" customWidth="1"/>
    <col min="11277" max="11279" width="15" style="6" customWidth="1"/>
    <col min="11280" max="11299" width="14.140625" style="6" customWidth="1"/>
    <col min="11300" max="11300" width="15" style="6" customWidth="1"/>
    <col min="11301" max="11301" width="16.5703125" style="6" customWidth="1"/>
    <col min="11302" max="11302" width="22" style="6" customWidth="1"/>
    <col min="11303" max="11303" width="27.85546875" style="6" customWidth="1"/>
    <col min="11304" max="11304" width="25.7109375" style="6" customWidth="1"/>
    <col min="11305" max="11305" width="22" style="6" customWidth="1"/>
    <col min="11306" max="11306" width="16.7109375" style="6" customWidth="1"/>
    <col min="11307" max="11307" width="21.140625" style="6" customWidth="1"/>
    <col min="11308" max="11308" width="18.85546875" style="6" customWidth="1"/>
    <col min="11309" max="11309" width="26.28515625" style="6" customWidth="1"/>
    <col min="11310" max="11310" width="16" style="6" customWidth="1"/>
    <col min="11311" max="11311" width="79.42578125" style="6" customWidth="1"/>
    <col min="11312" max="11312" width="17.140625" style="6" customWidth="1"/>
    <col min="11313" max="11313" width="16.42578125" style="6" customWidth="1"/>
    <col min="11314" max="11513" width="9.140625" style="6"/>
    <col min="11514" max="11514" width="12.85546875" style="6" customWidth="1"/>
    <col min="11515" max="11515" width="29.28515625" style="6" customWidth="1"/>
    <col min="11516" max="11516" width="20" style="6" customWidth="1"/>
    <col min="11517" max="11517" width="24.28515625" style="6" customWidth="1"/>
    <col min="11518" max="11518" width="14.140625" style="6" customWidth="1"/>
    <col min="11519" max="11519" width="13.85546875" style="6" customWidth="1"/>
    <col min="11520" max="11520" width="22" style="6" customWidth="1"/>
    <col min="11521" max="11521" width="22.140625" style="6" customWidth="1"/>
    <col min="11522" max="11522" width="12.85546875" style="6" customWidth="1"/>
    <col min="11523" max="11524" width="14.140625" style="6" customWidth="1"/>
    <col min="11525" max="11525" width="16.140625" style="6" customWidth="1"/>
    <col min="11526" max="11526" width="24.42578125" style="6" customWidth="1"/>
    <col min="11527" max="11527" width="37.140625" style="6" customWidth="1"/>
    <col min="11528" max="11528" width="18.140625" style="6" customWidth="1"/>
    <col min="11529" max="11529" width="15.140625" style="6" customWidth="1"/>
    <col min="11530" max="11530" width="0" style="6" hidden="1" customWidth="1"/>
    <col min="11531" max="11531" width="14.5703125" style="6" customWidth="1"/>
    <col min="11532" max="11532" width="23.85546875" style="6" customWidth="1"/>
    <col min="11533" max="11535" width="15" style="6" customWidth="1"/>
    <col min="11536" max="11555" width="14.140625" style="6" customWidth="1"/>
    <col min="11556" max="11556" width="15" style="6" customWidth="1"/>
    <col min="11557" max="11557" width="16.5703125" style="6" customWidth="1"/>
    <col min="11558" max="11558" width="22" style="6" customWidth="1"/>
    <col min="11559" max="11559" width="27.85546875" style="6" customWidth="1"/>
    <col min="11560" max="11560" width="25.7109375" style="6" customWidth="1"/>
    <col min="11561" max="11561" width="22" style="6" customWidth="1"/>
    <col min="11562" max="11562" width="16.7109375" style="6" customWidth="1"/>
    <col min="11563" max="11563" width="21.140625" style="6" customWidth="1"/>
    <col min="11564" max="11564" width="18.85546875" style="6" customWidth="1"/>
    <col min="11565" max="11565" width="26.28515625" style="6" customWidth="1"/>
    <col min="11566" max="11566" width="16" style="6" customWidth="1"/>
    <col min="11567" max="11567" width="79.42578125" style="6" customWidth="1"/>
    <col min="11568" max="11568" width="17.140625" style="6" customWidth="1"/>
    <col min="11569" max="11569" width="16.42578125" style="6" customWidth="1"/>
    <col min="11570" max="11769" width="9.140625" style="6"/>
    <col min="11770" max="11770" width="12.85546875" style="6" customWidth="1"/>
    <col min="11771" max="11771" width="29.28515625" style="6" customWidth="1"/>
    <col min="11772" max="11772" width="20" style="6" customWidth="1"/>
    <col min="11773" max="11773" width="24.28515625" style="6" customWidth="1"/>
    <col min="11774" max="11774" width="14.140625" style="6" customWidth="1"/>
    <col min="11775" max="11775" width="13.85546875" style="6" customWidth="1"/>
    <col min="11776" max="11776" width="22" style="6" customWidth="1"/>
    <col min="11777" max="11777" width="22.140625" style="6" customWidth="1"/>
    <col min="11778" max="11778" width="12.85546875" style="6" customWidth="1"/>
    <col min="11779" max="11780" width="14.140625" style="6" customWidth="1"/>
    <col min="11781" max="11781" width="16.140625" style="6" customWidth="1"/>
    <col min="11782" max="11782" width="24.42578125" style="6" customWidth="1"/>
    <col min="11783" max="11783" width="37.140625" style="6" customWidth="1"/>
    <col min="11784" max="11784" width="18.140625" style="6" customWidth="1"/>
    <col min="11785" max="11785" width="15.140625" style="6" customWidth="1"/>
    <col min="11786" max="11786" width="0" style="6" hidden="1" customWidth="1"/>
    <col min="11787" max="11787" width="14.5703125" style="6" customWidth="1"/>
    <col min="11788" max="11788" width="23.85546875" style="6" customWidth="1"/>
    <col min="11789" max="11791" width="15" style="6" customWidth="1"/>
    <col min="11792" max="11811" width="14.140625" style="6" customWidth="1"/>
    <col min="11812" max="11812" width="15" style="6" customWidth="1"/>
    <col min="11813" max="11813" width="16.5703125" style="6" customWidth="1"/>
    <col min="11814" max="11814" width="22" style="6" customWidth="1"/>
    <col min="11815" max="11815" width="27.85546875" style="6" customWidth="1"/>
    <col min="11816" max="11816" width="25.7109375" style="6" customWidth="1"/>
    <col min="11817" max="11817" width="22" style="6" customWidth="1"/>
    <col min="11818" max="11818" width="16.7109375" style="6" customWidth="1"/>
    <col min="11819" max="11819" width="21.140625" style="6" customWidth="1"/>
    <col min="11820" max="11820" width="18.85546875" style="6" customWidth="1"/>
    <col min="11821" max="11821" width="26.28515625" style="6" customWidth="1"/>
    <col min="11822" max="11822" width="16" style="6" customWidth="1"/>
    <col min="11823" max="11823" width="79.42578125" style="6" customWidth="1"/>
    <col min="11824" max="11824" width="17.140625" style="6" customWidth="1"/>
    <col min="11825" max="11825" width="16.42578125" style="6" customWidth="1"/>
    <col min="11826" max="12025" width="9.140625" style="6"/>
    <col min="12026" max="12026" width="12.85546875" style="6" customWidth="1"/>
    <col min="12027" max="12027" width="29.28515625" style="6" customWidth="1"/>
    <col min="12028" max="12028" width="20" style="6" customWidth="1"/>
    <col min="12029" max="12029" width="24.28515625" style="6" customWidth="1"/>
    <col min="12030" max="12030" width="14.140625" style="6" customWidth="1"/>
    <col min="12031" max="12031" width="13.85546875" style="6" customWidth="1"/>
    <col min="12032" max="12032" width="22" style="6" customWidth="1"/>
    <col min="12033" max="12033" width="22.140625" style="6" customWidth="1"/>
    <col min="12034" max="12034" width="12.85546875" style="6" customWidth="1"/>
    <col min="12035" max="12036" width="14.140625" style="6" customWidth="1"/>
    <col min="12037" max="12037" width="16.140625" style="6" customWidth="1"/>
    <col min="12038" max="12038" width="24.42578125" style="6" customWidth="1"/>
    <col min="12039" max="12039" width="37.140625" style="6" customWidth="1"/>
    <col min="12040" max="12040" width="18.140625" style="6" customWidth="1"/>
    <col min="12041" max="12041" width="15.140625" style="6" customWidth="1"/>
    <col min="12042" max="12042" width="0" style="6" hidden="1" customWidth="1"/>
    <col min="12043" max="12043" width="14.5703125" style="6" customWidth="1"/>
    <col min="12044" max="12044" width="23.85546875" style="6" customWidth="1"/>
    <col min="12045" max="12047" width="15" style="6" customWidth="1"/>
    <col min="12048" max="12067" width="14.140625" style="6" customWidth="1"/>
    <col min="12068" max="12068" width="15" style="6" customWidth="1"/>
    <col min="12069" max="12069" width="16.5703125" style="6" customWidth="1"/>
    <col min="12070" max="12070" width="22" style="6" customWidth="1"/>
    <col min="12071" max="12071" width="27.85546875" style="6" customWidth="1"/>
    <col min="12072" max="12072" width="25.7109375" style="6" customWidth="1"/>
    <col min="12073" max="12073" width="22" style="6" customWidth="1"/>
    <col min="12074" max="12074" width="16.7109375" style="6" customWidth="1"/>
    <col min="12075" max="12075" width="21.140625" style="6" customWidth="1"/>
    <col min="12076" max="12076" width="18.85546875" style="6" customWidth="1"/>
    <col min="12077" max="12077" width="26.28515625" style="6" customWidth="1"/>
    <col min="12078" max="12078" width="16" style="6" customWidth="1"/>
    <col min="12079" max="12079" width="79.42578125" style="6" customWidth="1"/>
    <col min="12080" max="12080" width="17.140625" style="6" customWidth="1"/>
    <col min="12081" max="12081" width="16.42578125" style="6" customWidth="1"/>
    <col min="12082" max="12281" width="9.140625" style="6"/>
    <col min="12282" max="12282" width="12.85546875" style="6" customWidth="1"/>
    <col min="12283" max="12283" width="29.28515625" style="6" customWidth="1"/>
    <col min="12284" max="12284" width="20" style="6" customWidth="1"/>
    <col min="12285" max="12285" width="24.28515625" style="6" customWidth="1"/>
    <col min="12286" max="12286" width="14.140625" style="6" customWidth="1"/>
    <col min="12287" max="12287" width="13.85546875" style="6" customWidth="1"/>
    <col min="12288" max="12288" width="22" style="6" customWidth="1"/>
    <col min="12289" max="12289" width="22.140625" style="6" customWidth="1"/>
    <col min="12290" max="12290" width="12.85546875" style="6" customWidth="1"/>
    <col min="12291" max="12292" width="14.140625" style="6" customWidth="1"/>
    <col min="12293" max="12293" width="16.140625" style="6" customWidth="1"/>
    <col min="12294" max="12294" width="24.42578125" style="6" customWidth="1"/>
    <col min="12295" max="12295" width="37.140625" style="6" customWidth="1"/>
    <col min="12296" max="12296" width="18.140625" style="6" customWidth="1"/>
    <col min="12297" max="12297" width="15.140625" style="6" customWidth="1"/>
    <col min="12298" max="12298" width="0" style="6" hidden="1" customWidth="1"/>
    <col min="12299" max="12299" width="14.5703125" style="6" customWidth="1"/>
    <col min="12300" max="12300" width="23.85546875" style="6" customWidth="1"/>
    <col min="12301" max="12303" width="15" style="6" customWidth="1"/>
    <col min="12304" max="12323" width="14.140625" style="6" customWidth="1"/>
    <col min="12324" max="12324" width="15" style="6" customWidth="1"/>
    <col min="12325" max="12325" width="16.5703125" style="6" customWidth="1"/>
    <col min="12326" max="12326" width="22" style="6" customWidth="1"/>
    <col min="12327" max="12327" width="27.85546875" style="6" customWidth="1"/>
    <col min="12328" max="12328" width="25.7109375" style="6" customWidth="1"/>
    <col min="12329" max="12329" width="22" style="6" customWidth="1"/>
    <col min="12330" max="12330" width="16.7109375" style="6" customWidth="1"/>
    <col min="12331" max="12331" width="21.140625" style="6" customWidth="1"/>
    <col min="12332" max="12332" width="18.85546875" style="6" customWidth="1"/>
    <col min="12333" max="12333" width="26.28515625" style="6" customWidth="1"/>
    <col min="12334" max="12334" width="16" style="6" customWidth="1"/>
    <col min="12335" max="12335" width="79.42578125" style="6" customWidth="1"/>
    <col min="12336" max="12336" width="17.140625" style="6" customWidth="1"/>
    <col min="12337" max="12337" width="16.42578125" style="6" customWidth="1"/>
    <col min="12338" max="12537" width="9.140625" style="6"/>
    <col min="12538" max="12538" width="12.85546875" style="6" customWidth="1"/>
    <col min="12539" max="12539" width="29.28515625" style="6" customWidth="1"/>
    <col min="12540" max="12540" width="20" style="6" customWidth="1"/>
    <col min="12541" max="12541" width="24.28515625" style="6" customWidth="1"/>
    <col min="12542" max="12542" width="14.140625" style="6" customWidth="1"/>
    <col min="12543" max="12543" width="13.85546875" style="6" customWidth="1"/>
    <col min="12544" max="12544" width="22" style="6" customWidth="1"/>
    <col min="12545" max="12545" width="22.140625" style="6" customWidth="1"/>
    <col min="12546" max="12546" width="12.85546875" style="6" customWidth="1"/>
    <col min="12547" max="12548" width="14.140625" style="6" customWidth="1"/>
    <col min="12549" max="12549" width="16.140625" style="6" customWidth="1"/>
    <col min="12550" max="12550" width="24.42578125" style="6" customWidth="1"/>
    <col min="12551" max="12551" width="37.140625" style="6" customWidth="1"/>
    <col min="12552" max="12552" width="18.140625" style="6" customWidth="1"/>
    <col min="12553" max="12553" width="15.140625" style="6" customWidth="1"/>
    <col min="12554" max="12554" width="0" style="6" hidden="1" customWidth="1"/>
    <col min="12555" max="12555" width="14.5703125" style="6" customWidth="1"/>
    <col min="12556" max="12556" width="23.85546875" style="6" customWidth="1"/>
    <col min="12557" max="12559" width="15" style="6" customWidth="1"/>
    <col min="12560" max="12579" width="14.140625" style="6" customWidth="1"/>
    <col min="12580" max="12580" width="15" style="6" customWidth="1"/>
    <col min="12581" max="12581" width="16.5703125" style="6" customWidth="1"/>
    <col min="12582" max="12582" width="22" style="6" customWidth="1"/>
    <col min="12583" max="12583" width="27.85546875" style="6" customWidth="1"/>
    <col min="12584" max="12584" width="25.7109375" style="6" customWidth="1"/>
    <col min="12585" max="12585" width="22" style="6" customWidth="1"/>
    <col min="12586" max="12586" width="16.7109375" style="6" customWidth="1"/>
    <col min="12587" max="12587" width="21.140625" style="6" customWidth="1"/>
    <col min="12588" max="12588" width="18.85546875" style="6" customWidth="1"/>
    <col min="12589" max="12589" width="26.28515625" style="6" customWidth="1"/>
    <col min="12590" max="12590" width="16" style="6" customWidth="1"/>
    <col min="12591" max="12591" width="79.42578125" style="6" customWidth="1"/>
    <col min="12592" max="12592" width="17.140625" style="6" customWidth="1"/>
    <col min="12593" max="12593" width="16.42578125" style="6" customWidth="1"/>
    <col min="12594" max="12793" width="9.140625" style="6"/>
    <col min="12794" max="12794" width="12.85546875" style="6" customWidth="1"/>
    <col min="12795" max="12795" width="29.28515625" style="6" customWidth="1"/>
    <col min="12796" max="12796" width="20" style="6" customWidth="1"/>
    <col min="12797" max="12797" width="24.28515625" style="6" customWidth="1"/>
    <col min="12798" max="12798" width="14.140625" style="6" customWidth="1"/>
    <col min="12799" max="12799" width="13.85546875" style="6" customWidth="1"/>
    <col min="12800" max="12800" width="22" style="6" customWidth="1"/>
    <col min="12801" max="12801" width="22.140625" style="6" customWidth="1"/>
    <col min="12802" max="12802" width="12.85546875" style="6" customWidth="1"/>
    <col min="12803" max="12804" width="14.140625" style="6" customWidth="1"/>
    <col min="12805" max="12805" width="16.140625" style="6" customWidth="1"/>
    <col min="12806" max="12806" width="24.42578125" style="6" customWidth="1"/>
    <col min="12807" max="12807" width="37.140625" style="6" customWidth="1"/>
    <col min="12808" max="12808" width="18.140625" style="6" customWidth="1"/>
    <col min="12809" max="12809" width="15.140625" style="6" customWidth="1"/>
    <col min="12810" max="12810" width="0" style="6" hidden="1" customWidth="1"/>
    <col min="12811" max="12811" width="14.5703125" style="6" customWidth="1"/>
    <col min="12812" max="12812" width="23.85546875" style="6" customWidth="1"/>
    <col min="12813" max="12815" width="15" style="6" customWidth="1"/>
    <col min="12816" max="12835" width="14.140625" style="6" customWidth="1"/>
    <col min="12836" max="12836" width="15" style="6" customWidth="1"/>
    <col min="12837" max="12837" width="16.5703125" style="6" customWidth="1"/>
    <col min="12838" max="12838" width="22" style="6" customWidth="1"/>
    <col min="12839" max="12839" width="27.85546875" style="6" customWidth="1"/>
    <col min="12840" max="12840" width="25.7109375" style="6" customWidth="1"/>
    <col min="12841" max="12841" width="22" style="6" customWidth="1"/>
    <col min="12842" max="12842" width="16.7109375" style="6" customWidth="1"/>
    <col min="12843" max="12843" width="21.140625" style="6" customWidth="1"/>
    <col min="12844" max="12844" width="18.85546875" style="6" customWidth="1"/>
    <col min="12845" max="12845" width="26.28515625" style="6" customWidth="1"/>
    <col min="12846" max="12846" width="16" style="6" customWidth="1"/>
    <col min="12847" max="12847" width="79.42578125" style="6" customWidth="1"/>
    <col min="12848" max="12848" width="17.140625" style="6" customWidth="1"/>
    <col min="12849" max="12849" width="16.42578125" style="6" customWidth="1"/>
    <col min="12850" max="13049" width="9.140625" style="6"/>
    <col min="13050" max="13050" width="12.85546875" style="6" customWidth="1"/>
    <col min="13051" max="13051" width="29.28515625" style="6" customWidth="1"/>
    <col min="13052" max="13052" width="20" style="6" customWidth="1"/>
    <col min="13053" max="13053" width="24.28515625" style="6" customWidth="1"/>
    <col min="13054" max="13054" width="14.140625" style="6" customWidth="1"/>
    <col min="13055" max="13055" width="13.85546875" style="6" customWidth="1"/>
    <col min="13056" max="13056" width="22" style="6" customWidth="1"/>
    <col min="13057" max="13057" width="22.140625" style="6" customWidth="1"/>
    <col min="13058" max="13058" width="12.85546875" style="6" customWidth="1"/>
    <col min="13059" max="13060" width="14.140625" style="6" customWidth="1"/>
    <col min="13061" max="13061" width="16.140625" style="6" customWidth="1"/>
    <col min="13062" max="13062" width="24.42578125" style="6" customWidth="1"/>
    <col min="13063" max="13063" width="37.140625" style="6" customWidth="1"/>
    <col min="13064" max="13064" width="18.140625" style="6" customWidth="1"/>
    <col min="13065" max="13065" width="15.140625" style="6" customWidth="1"/>
    <col min="13066" max="13066" width="0" style="6" hidden="1" customWidth="1"/>
    <col min="13067" max="13067" width="14.5703125" style="6" customWidth="1"/>
    <col min="13068" max="13068" width="23.85546875" style="6" customWidth="1"/>
    <col min="13069" max="13071" width="15" style="6" customWidth="1"/>
    <col min="13072" max="13091" width="14.140625" style="6" customWidth="1"/>
    <col min="13092" max="13092" width="15" style="6" customWidth="1"/>
    <col min="13093" max="13093" width="16.5703125" style="6" customWidth="1"/>
    <col min="13094" max="13094" width="22" style="6" customWidth="1"/>
    <col min="13095" max="13095" width="27.85546875" style="6" customWidth="1"/>
    <col min="13096" max="13096" width="25.7109375" style="6" customWidth="1"/>
    <col min="13097" max="13097" width="22" style="6" customWidth="1"/>
    <col min="13098" max="13098" width="16.7109375" style="6" customWidth="1"/>
    <col min="13099" max="13099" width="21.140625" style="6" customWidth="1"/>
    <col min="13100" max="13100" width="18.85546875" style="6" customWidth="1"/>
    <col min="13101" max="13101" width="26.28515625" style="6" customWidth="1"/>
    <col min="13102" max="13102" width="16" style="6" customWidth="1"/>
    <col min="13103" max="13103" width="79.42578125" style="6" customWidth="1"/>
    <col min="13104" max="13104" width="17.140625" style="6" customWidth="1"/>
    <col min="13105" max="13105" width="16.42578125" style="6" customWidth="1"/>
    <col min="13106" max="13305" width="9.140625" style="6"/>
    <col min="13306" max="13306" width="12.85546875" style="6" customWidth="1"/>
    <col min="13307" max="13307" width="29.28515625" style="6" customWidth="1"/>
    <col min="13308" max="13308" width="20" style="6" customWidth="1"/>
    <col min="13309" max="13309" width="24.28515625" style="6" customWidth="1"/>
    <col min="13310" max="13310" width="14.140625" style="6" customWidth="1"/>
    <col min="13311" max="13311" width="13.85546875" style="6" customWidth="1"/>
    <col min="13312" max="13312" width="22" style="6" customWidth="1"/>
    <col min="13313" max="13313" width="22.140625" style="6" customWidth="1"/>
    <col min="13314" max="13314" width="12.85546875" style="6" customWidth="1"/>
    <col min="13315" max="13316" width="14.140625" style="6" customWidth="1"/>
    <col min="13317" max="13317" width="16.140625" style="6" customWidth="1"/>
    <col min="13318" max="13318" width="24.42578125" style="6" customWidth="1"/>
    <col min="13319" max="13319" width="37.140625" style="6" customWidth="1"/>
    <col min="13320" max="13320" width="18.140625" style="6" customWidth="1"/>
    <col min="13321" max="13321" width="15.140625" style="6" customWidth="1"/>
    <col min="13322" max="13322" width="0" style="6" hidden="1" customWidth="1"/>
    <col min="13323" max="13323" width="14.5703125" style="6" customWidth="1"/>
    <col min="13324" max="13324" width="23.85546875" style="6" customWidth="1"/>
    <col min="13325" max="13327" width="15" style="6" customWidth="1"/>
    <col min="13328" max="13347" width="14.140625" style="6" customWidth="1"/>
    <col min="13348" max="13348" width="15" style="6" customWidth="1"/>
    <col min="13349" max="13349" width="16.5703125" style="6" customWidth="1"/>
    <col min="13350" max="13350" width="22" style="6" customWidth="1"/>
    <col min="13351" max="13351" width="27.85546875" style="6" customWidth="1"/>
    <col min="13352" max="13352" width="25.7109375" style="6" customWidth="1"/>
    <col min="13353" max="13353" width="22" style="6" customWidth="1"/>
    <col min="13354" max="13354" width="16.7109375" style="6" customWidth="1"/>
    <col min="13355" max="13355" width="21.140625" style="6" customWidth="1"/>
    <col min="13356" max="13356" width="18.85546875" style="6" customWidth="1"/>
    <col min="13357" max="13357" width="26.28515625" style="6" customWidth="1"/>
    <col min="13358" max="13358" width="16" style="6" customWidth="1"/>
    <col min="13359" max="13359" width="79.42578125" style="6" customWidth="1"/>
    <col min="13360" max="13360" width="17.140625" style="6" customWidth="1"/>
    <col min="13361" max="13361" width="16.42578125" style="6" customWidth="1"/>
    <col min="13362" max="13561" width="9.140625" style="6"/>
    <col min="13562" max="13562" width="12.85546875" style="6" customWidth="1"/>
    <col min="13563" max="13563" width="29.28515625" style="6" customWidth="1"/>
    <col min="13564" max="13564" width="20" style="6" customWidth="1"/>
    <col min="13565" max="13565" width="24.28515625" style="6" customWidth="1"/>
    <col min="13566" max="13566" width="14.140625" style="6" customWidth="1"/>
    <col min="13567" max="13567" width="13.85546875" style="6" customWidth="1"/>
    <col min="13568" max="13568" width="22" style="6" customWidth="1"/>
    <col min="13569" max="13569" width="22.140625" style="6" customWidth="1"/>
    <col min="13570" max="13570" width="12.85546875" style="6" customWidth="1"/>
    <col min="13571" max="13572" width="14.140625" style="6" customWidth="1"/>
    <col min="13573" max="13573" width="16.140625" style="6" customWidth="1"/>
    <col min="13574" max="13574" width="24.42578125" style="6" customWidth="1"/>
    <col min="13575" max="13575" width="37.140625" style="6" customWidth="1"/>
    <col min="13576" max="13576" width="18.140625" style="6" customWidth="1"/>
    <col min="13577" max="13577" width="15.140625" style="6" customWidth="1"/>
    <col min="13578" max="13578" width="0" style="6" hidden="1" customWidth="1"/>
    <col min="13579" max="13579" width="14.5703125" style="6" customWidth="1"/>
    <col min="13580" max="13580" width="23.85546875" style="6" customWidth="1"/>
    <col min="13581" max="13583" width="15" style="6" customWidth="1"/>
    <col min="13584" max="13603" width="14.140625" style="6" customWidth="1"/>
    <col min="13604" max="13604" width="15" style="6" customWidth="1"/>
    <col min="13605" max="13605" width="16.5703125" style="6" customWidth="1"/>
    <col min="13606" max="13606" width="22" style="6" customWidth="1"/>
    <col min="13607" max="13607" width="27.85546875" style="6" customWidth="1"/>
    <col min="13608" max="13608" width="25.7109375" style="6" customWidth="1"/>
    <col min="13609" max="13609" width="22" style="6" customWidth="1"/>
    <col min="13610" max="13610" width="16.7109375" style="6" customWidth="1"/>
    <col min="13611" max="13611" width="21.140625" style="6" customWidth="1"/>
    <col min="13612" max="13612" width="18.85546875" style="6" customWidth="1"/>
    <col min="13613" max="13613" width="26.28515625" style="6" customWidth="1"/>
    <col min="13614" max="13614" width="16" style="6" customWidth="1"/>
    <col min="13615" max="13615" width="79.42578125" style="6" customWidth="1"/>
    <col min="13616" max="13616" width="17.140625" style="6" customWidth="1"/>
    <col min="13617" max="13617" width="16.42578125" style="6" customWidth="1"/>
    <col min="13618" max="13817" width="9.140625" style="6"/>
    <col min="13818" max="13818" width="12.85546875" style="6" customWidth="1"/>
    <col min="13819" max="13819" width="29.28515625" style="6" customWidth="1"/>
    <col min="13820" max="13820" width="20" style="6" customWidth="1"/>
    <col min="13821" max="13821" width="24.28515625" style="6" customWidth="1"/>
    <col min="13822" max="13822" width="14.140625" style="6" customWidth="1"/>
    <col min="13823" max="13823" width="13.85546875" style="6" customWidth="1"/>
    <col min="13824" max="13824" width="22" style="6" customWidth="1"/>
    <col min="13825" max="13825" width="22.140625" style="6" customWidth="1"/>
    <col min="13826" max="13826" width="12.85546875" style="6" customWidth="1"/>
    <col min="13827" max="13828" width="14.140625" style="6" customWidth="1"/>
    <col min="13829" max="13829" width="16.140625" style="6" customWidth="1"/>
    <col min="13830" max="13830" width="24.42578125" style="6" customWidth="1"/>
    <col min="13831" max="13831" width="37.140625" style="6" customWidth="1"/>
    <col min="13832" max="13832" width="18.140625" style="6" customWidth="1"/>
    <col min="13833" max="13833" width="15.140625" style="6" customWidth="1"/>
    <col min="13834" max="13834" width="0" style="6" hidden="1" customWidth="1"/>
    <col min="13835" max="13835" width="14.5703125" style="6" customWidth="1"/>
    <col min="13836" max="13836" width="23.85546875" style="6" customWidth="1"/>
    <col min="13837" max="13839" width="15" style="6" customWidth="1"/>
    <col min="13840" max="13859" width="14.140625" style="6" customWidth="1"/>
    <col min="13860" max="13860" width="15" style="6" customWidth="1"/>
    <col min="13861" max="13861" width="16.5703125" style="6" customWidth="1"/>
    <col min="13862" max="13862" width="22" style="6" customWidth="1"/>
    <col min="13863" max="13863" width="27.85546875" style="6" customWidth="1"/>
    <col min="13864" max="13864" width="25.7109375" style="6" customWidth="1"/>
    <col min="13865" max="13865" width="22" style="6" customWidth="1"/>
    <col min="13866" max="13866" width="16.7109375" style="6" customWidth="1"/>
    <col min="13867" max="13867" width="21.140625" style="6" customWidth="1"/>
    <col min="13868" max="13868" width="18.85546875" style="6" customWidth="1"/>
    <col min="13869" max="13869" width="26.28515625" style="6" customWidth="1"/>
    <col min="13870" max="13870" width="16" style="6" customWidth="1"/>
    <col min="13871" max="13871" width="79.42578125" style="6" customWidth="1"/>
    <col min="13872" max="13872" width="17.140625" style="6" customWidth="1"/>
    <col min="13873" max="13873" width="16.42578125" style="6" customWidth="1"/>
    <col min="13874" max="14073" width="9.140625" style="6"/>
    <col min="14074" max="14074" width="12.85546875" style="6" customWidth="1"/>
    <col min="14075" max="14075" width="29.28515625" style="6" customWidth="1"/>
    <col min="14076" max="14076" width="20" style="6" customWidth="1"/>
    <col min="14077" max="14077" width="24.28515625" style="6" customWidth="1"/>
    <col min="14078" max="14078" width="14.140625" style="6" customWidth="1"/>
    <col min="14079" max="14079" width="13.85546875" style="6" customWidth="1"/>
    <col min="14080" max="14080" width="22" style="6" customWidth="1"/>
    <col min="14081" max="14081" width="22.140625" style="6" customWidth="1"/>
    <col min="14082" max="14082" width="12.85546875" style="6" customWidth="1"/>
    <col min="14083" max="14084" width="14.140625" style="6" customWidth="1"/>
    <col min="14085" max="14085" width="16.140625" style="6" customWidth="1"/>
    <col min="14086" max="14086" width="24.42578125" style="6" customWidth="1"/>
    <col min="14087" max="14087" width="37.140625" style="6" customWidth="1"/>
    <col min="14088" max="14088" width="18.140625" style="6" customWidth="1"/>
    <col min="14089" max="14089" width="15.140625" style="6" customWidth="1"/>
    <col min="14090" max="14090" width="0" style="6" hidden="1" customWidth="1"/>
    <col min="14091" max="14091" width="14.5703125" style="6" customWidth="1"/>
    <col min="14092" max="14092" width="23.85546875" style="6" customWidth="1"/>
    <col min="14093" max="14095" width="15" style="6" customWidth="1"/>
    <col min="14096" max="14115" width="14.140625" style="6" customWidth="1"/>
    <col min="14116" max="14116" width="15" style="6" customWidth="1"/>
    <col min="14117" max="14117" width="16.5703125" style="6" customWidth="1"/>
    <col min="14118" max="14118" width="22" style="6" customWidth="1"/>
    <col min="14119" max="14119" width="27.85546875" style="6" customWidth="1"/>
    <col min="14120" max="14120" width="25.7109375" style="6" customWidth="1"/>
    <col min="14121" max="14121" width="22" style="6" customWidth="1"/>
    <col min="14122" max="14122" width="16.7109375" style="6" customWidth="1"/>
    <col min="14123" max="14123" width="21.140625" style="6" customWidth="1"/>
    <col min="14124" max="14124" width="18.85546875" style="6" customWidth="1"/>
    <col min="14125" max="14125" width="26.28515625" style="6" customWidth="1"/>
    <col min="14126" max="14126" width="16" style="6" customWidth="1"/>
    <col min="14127" max="14127" width="79.42578125" style="6" customWidth="1"/>
    <col min="14128" max="14128" width="17.140625" style="6" customWidth="1"/>
    <col min="14129" max="14129" width="16.42578125" style="6" customWidth="1"/>
    <col min="14130" max="14329" width="9.140625" style="6"/>
    <col min="14330" max="14330" width="12.85546875" style="6" customWidth="1"/>
    <col min="14331" max="14331" width="29.28515625" style="6" customWidth="1"/>
    <col min="14332" max="14332" width="20" style="6" customWidth="1"/>
    <col min="14333" max="14333" width="24.28515625" style="6" customWidth="1"/>
    <col min="14334" max="14334" width="14.140625" style="6" customWidth="1"/>
    <col min="14335" max="14335" width="13.85546875" style="6" customWidth="1"/>
    <col min="14336" max="14336" width="22" style="6" customWidth="1"/>
    <col min="14337" max="14337" width="22.140625" style="6" customWidth="1"/>
    <col min="14338" max="14338" width="12.85546875" style="6" customWidth="1"/>
    <col min="14339" max="14340" width="14.140625" style="6" customWidth="1"/>
    <col min="14341" max="14341" width="16.140625" style="6" customWidth="1"/>
    <col min="14342" max="14342" width="24.42578125" style="6" customWidth="1"/>
    <col min="14343" max="14343" width="37.140625" style="6" customWidth="1"/>
    <col min="14344" max="14344" width="18.140625" style="6" customWidth="1"/>
    <col min="14345" max="14345" width="15.140625" style="6" customWidth="1"/>
    <col min="14346" max="14346" width="0" style="6" hidden="1" customWidth="1"/>
    <col min="14347" max="14347" width="14.5703125" style="6" customWidth="1"/>
    <col min="14348" max="14348" width="23.85546875" style="6" customWidth="1"/>
    <col min="14349" max="14351" width="15" style="6" customWidth="1"/>
    <col min="14352" max="14371" width="14.140625" style="6" customWidth="1"/>
    <col min="14372" max="14372" width="15" style="6" customWidth="1"/>
    <col min="14373" max="14373" width="16.5703125" style="6" customWidth="1"/>
    <col min="14374" max="14374" width="22" style="6" customWidth="1"/>
    <col min="14375" max="14375" width="27.85546875" style="6" customWidth="1"/>
    <col min="14376" max="14376" width="25.7109375" style="6" customWidth="1"/>
    <col min="14377" max="14377" width="22" style="6" customWidth="1"/>
    <col min="14378" max="14378" width="16.7109375" style="6" customWidth="1"/>
    <col min="14379" max="14379" width="21.140625" style="6" customWidth="1"/>
    <col min="14380" max="14380" width="18.85546875" style="6" customWidth="1"/>
    <col min="14381" max="14381" width="26.28515625" style="6" customWidth="1"/>
    <col min="14382" max="14382" width="16" style="6" customWidth="1"/>
    <col min="14383" max="14383" width="79.42578125" style="6" customWidth="1"/>
    <col min="14384" max="14384" width="17.140625" style="6" customWidth="1"/>
    <col min="14385" max="14385" width="16.42578125" style="6" customWidth="1"/>
    <col min="14386" max="14585" width="9.140625" style="6"/>
    <col min="14586" max="14586" width="12.85546875" style="6" customWidth="1"/>
    <col min="14587" max="14587" width="29.28515625" style="6" customWidth="1"/>
    <col min="14588" max="14588" width="20" style="6" customWidth="1"/>
    <col min="14589" max="14589" width="24.28515625" style="6" customWidth="1"/>
    <col min="14590" max="14590" width="14.140625" style="6" customWidth="1"/>
    <col min="14591" max="14591" width="13.85546875" style="6" customWidth="1"/>
    <col min="14592" max="14592" width="22" style="6" customWidth="1"/>
    <col min="14593" max="14593" width="22.140625" style="6" customWidth="1"/>
    <col min="14594" max="14594" width="12.85546875" style="6" customWidth="1"/>
    <col min="14595" max="14596" width="14.140625" style="6" customWidth="1"/>
    <col min="14597" max="14597" width="16.140625" style="6" customWidth="1"/>
    <col min="14598" max="14598" width="24.42578125" style="6" customWidth="1"/>
    <col min="14599" max="14599" width="37.140625" style="6" customWidth="1"/>
    <col min="14600" max="14600" width="18.140625" style="6" customWidth="1"/>
    <col min="14601" max="14601" width="15.140625" style="6" customWidth="1"/>
    <col min="14602" max="14602" width="0" style="6" hidden="1" customWidth="1"/>
    <col min="14603" max="14603" width="14.5703125" style="6" customWidth="1"/>
    <col min="14604" max="14604" width="23.85546875" style="6" customWidth="1"/>
    <col min="14605" max="14607" width="15" style="6" customWidth="1"/>
    <col min="14608" max="14627" width="14.140625" style="6" customWidth="1"/>
    <col min="14628" max="14628" width="15" style="6" customWidth="1"/>
    <col min="14629" max="14629" width="16.5703125" style="6" customWidth="1"/>
    <col min="14630" max="14630" width="22" style="6" customWidth="1"/>
    <col min="14631" max="14631" width="27.85546875" style="6" customWidth="1"/>
    <col min="14632" max="14632" width="25.7109375" style="6" customWidth="1"/>
    <col min="14633" max="14633" width="22" style="6" customWidth="1"/>
    <col min="14634" max="14634" width="16.7109375" style="6" customWidth="1"/>
    <col min="14635" max="14635" width="21.140625" style="6" customWidth="1"/>
    <col min="14636" max="14636" width="18.85546875" style="6" customWidth="1"/>
    <col min="14637" max="14637" width="26.28515625" style="6" customWidth="1"/>
    <col min="14638" max="14638" width="16" style="6" customWidth="1"/>
    <col min="14639" max="14639" width="79.42578125" style="6" customWidth="1"/>
    <col min="14640" max="14640" width="17.140625" style="6" customWidth="1"/>
    <col min="14641" max="14641" width="16.42578125" style="6" customWidth="1"/>
    <col min="14642" max="14841" width="9.140625" style="6"/>
    <col min="14842" max="14842" width="12.85546875" style="6" customWidth="1"/>
    <col min="14843" max="14843" width="29.28515625" style="6" customWidth="1"/>
    <col min="14844" max="14844" width="20" style="6" customWidth="1"/>
    <col min="14845" max="14845" width="24.28515625" style="6" customWidth="1"/>
    <col min="14846" max="14846" width="14.140625" style="6" customWidth="1"/>
    <col min="14847" max="14847" width="13.85546875" style="6" customWidth="1"/>
    <col min="14848" max="14848" width="22" style="6" customWidth="1"/>
    <col min="14849" max="14849" width="22.140625" style="6" customWidth="1"/>
    <col min="14850" max="14850" width="12.85546875" style="6" customWidth="1"/>
    <col min="14851" max="14852" width="14.140625" style="6" customWidth="1"/>
    <col min="14853" max="14853" width="16.140625" style="6" customWidth="1"/>
    <col min="14854" max="14854" width="24.42578125" style="6" customWidth="1"/>
    <col min="14855" max="14855" width="37.140625" style="6" customWidth="1"/>
    <col min="14856" max="14856" width="18.140625" style="6" customWidth="1"/>
    <col min="14857" max="14857" width="15.140625" style="6" customWidth="1"/>
    <col min="14858" max="14858" width="0" style="6" hidden="1" customWidth="1"/>
    <col min="14859" max="14859" width="14.5703125" style="6" customWidth="1"/>
    <col min="14860" max="14860" width="23.85546875" style="6" customWidth="1"/>
    <col min="14861" max="14863" width="15" style="6" customWidth="1"/>
    <col min="14864" max="14883" width="14.140625" style="6" customWidth="1"/>
    <col min="14884" max="14884" width="15" style="6" customWidth="1"/>
    <col min="14885" max="14885" width="16.5703125" style="6" customWidth="1"/>
    <col min="14886" max="14886" width="22" style="6" customWidth="1"/>
    <col min="14887" max="14887" width="27.85546875" style="6" customWidth="1"/>
    <col min="14888" max="14888" width="25.7109375" style="6" customWidth="1"/>
    <col min="14889" max="14889" width="22" style="6" customWidth="1"/>
    <col min="14890" max="14890" width="16.7109375" style="6" customWidth="1"/>
    <col min="14891" max="14891" width="21.140625" style="6" customWidth="1"/>
    <col min="14892" max="14892" width="18.85546875" style="6" customWidth="1"/>
    <col min="14893" max="14893" width="26.28515625" style="6" customWidth="1"/>
    <col min="14894" max="14894" width="16" style="6" customWidth="1"/>
    <col min="14895" max="14895" width="79.42578125" style="6" customWidth="1"/>
    <col min="14896" max="14896" width="17.140625" style="6" customWidth="1"/>
    <col min="14897" max="14897" width="16.42578125" style="6" customWidth="1"/>
    <col min="14898" max="15097" width="9.140625" style="6"/>
    <col min="15098" max="15098" width="12.85546875" style="6" customWidth="1"/>
    <col min="15099" max="15099" width="29.28515625" style="6" customWidth="1"/>
    <col min="15100" max="15100" width="20" style="6" customWidth="1"/>
    <col min="15101" max="15101" width="24.28515625" style="6" customWidth="1"/>
    <col min="15102" max="15102" width="14.140625" style="6" customWidth="1"/>
    <col min="15103" max="15103" width="13.85546875" style="6" customWidth="1"/>
    <col min="15104" max="15104" width="22" style="6" customWidth="1"/>
    <col min="15105" max="15105" width="22.140625" style="6" customWidth="1"/>
    <col min="15106" max="15106" width="12.85546875" style="6" customWidth="1"/>
    <col min="15107" max="15108" width="14.140625" style="6" customWidth="1"/>
    <col min="15109" max="15109" width="16.140625" style="6" customWidth="1"/>
    <col min="15110" max="15110" width="24.42578125" style="6" customWidth="1"/>
    <col min="15111" max="15111" width="37.140625" style="6" customWidth="1"/>
    <col min="15112" max="15112" width="18.140625" style="6" customWidth="1"/>
    <col min="15113" max="15113" width="15.140625" style="6" customWidth="1"/>
    <col min="15114" max="15114" width="0" style="6" hidden="1" customWidth="1"/>
    <col min="15115" max="15115" width="14.5703125" style="6" customWidth="1"/>
    <col min="15116" max="15116" width="23.85546875" style="6" customWidth="1"/>
    <col min="15117" max="15119" width="15" style="6" customWidth="1"/>
    <col min="15120" max="15139" width="14.140625" style="6" customWidth="1"/>
    <col min="15140" max="15140" width="15" style="6" customWidth="1"/>
    <col min="15141" max="15141" width="16.5703125" style="6" customWidth="1"/>
    <col min="15142" max="15142" width="22" style="6" customWidth="1"/>
    <col min="15143" max="15143" width="27.85546875" style="6" customWidth="1"/>
    <col min="15144" max="15144" width="25.7109375" style="6" customWidth="1"/>
    <col min="15145" max="15145" width="22" style="6" customWidth="1"/>
    <col min="15146" max="15146" width="16.7109375" style="6" customWidth="1"/>
    <col min="15147" max="15147" width="21.140625" style="6" customWidth="1"/>
    <col min="15148" max="15148" width="18.85546875" style="6" customWidth="1"/>
    <col min="15149" max="15149" width="26.28515625" style="6" customWidth="1"/>
    <col min="15150" max="15150" width="16" style="6" customWidth="1"/>
    <col min="15151" max="15151" width="79.42578125" style="6" customWidth="1"/>
    <col min="15152" max="15152" width="17.140625" style="6" customWidth="1"/>
    <col min="15153" max="15153" width="16.42578125" style="6" customWidth="1"/>
    <col min="15154" max="15353" width="9.140625" style="6"/>
    <col min="15354" max="15354" width="12.85546875" style="6" customWidth="1"/>
    <col min="15355" max="15355" width="29.28515625" style="6" customWidth="1"/>
    <col min="15356" max="15356" width="20" style="6" customWidth="1"/>
    <col min="15357" max="15357" width="24.28515625" style="6" customWidth="1"/>
    <col min="15358" max="15358" width="14.140625" style="6" customWidth="1"/>
    <col min="15359" max="15359" width="13.85546875" style="6" customWidth="1"/>
    <col min="15360" max="15360" width="22" style="6" customWidth="1"/>
    <col min="15361" max="15361" width="22.140625" style="6" customWidth="1"/>
    <col min="15362" max="15362" width="12.85546875" style="6" customWidth="1"/>
    <col min="15363" max="15364" width="14.140625" style="6" customWidth="1"/>
    <col min="15365" max="15365" width="16.140625" style="6" customWidth="1"/>
    <col min="15366" max="15366" width="24.42578125" style="6" customWidth="1"/>
    <col min="15367" max="15367" width="37.140625" style="6" customWidth="1"/>
    <col min="15368" max="15368" width="18.140625" style="6" customWidth="1"/>
    <col min="15369" max="15369" width="15.140625" style="6" customWidth="1"/>
    <col min="15370" max="15370" width="0" style="6" hidden="1" customWidth="1"/>
    <col min="15371" max="15371" width="14.5703125" style="6" customWidth="1"/>
    <col min="15372" max="15372" width="23.85546875" style="6" customWidth="1"/>
    <col min="15373" max="15375" width="15" style="6" customWidth="1"/>
    <col min="15376" max="15395" width="14.140625" style="6" customWidth="1"/>
    <col min="15396" max="15396" width="15" style="6" customWidth="1"/>
    <col min="15397" max="15397" width="16.5703125" style="6" customWidth="1"/>
    <col min="15398" max="15398" width="22" style="6" customWidth="1"/>
    <col min="15399" max="15399" width="27.85546875" style="6" customWidth="1"/>
    <col min="15400" max="15400" width="25.7109375" style="6" customWidth="1"/>
    <col min="15401" max="15401" width="22" style="6" customWidth="1"/>
    <col min="15402" max="15402" width="16.7109375" style="6" customWidth="1"/>
    <col min="15403" max="15403" width="21.140625" style="6" customWidth="1"/>
    <col min="15404" max="15404" width="18.85546875" style="6" customWidth="1"/>
    <col min="15405" max="15405" width="26.28515625" style="6" customWidth="1"/>
    <col min="15406" max="15406" width="16" style="6" customWidth="1"/>
    <col min="15407" max="15407" width="79.42578125" style="6" customWidth="1"/>
    <col min="15408" max="15408" width="17.140625" style="6" customWidth="1"/>
    <col min="15409" max="15409" width="16.42578125" style="6" customWidth="1"/>
    <col min="15410" max="15609" width="9.140625" style="6"/>
    <col min="15610" max="15610" width="12.85546875" style="6" customWidth="1"/>
    <col min="15611" max="15611" width="29.28515625" style="6" customWidth="1"/>
    <col min="15612" max="15612" width="20" style="6" customWidth="1"/>
    <col min="15613" max="15613" width="24.28515625" style="6" customWidth="1"/>
    <col min="15614" max="15614" width="14.140625" style="6" customWidth="1"/>
    <col min="15615" max="15615" width="13.85546875" style="6" customWidth="1"/>
    <col min="15616" max="15616" width="22" style="6" customWidth="1"/>
    <col min="15617" max="15617" width="22.140625" style="6" customWidth="1"/>
    <col min="15618" max="15618" width="12.85546875" style="6" customWidth="1"/>
    <col min="15619" max="15620" width="14.140625" style="6" customWidth="1"/>
    <col min="15621" max="15621" width="16.140625" style="6" customWidth="1"/>
    <col min="15622" max="15622" width="24.42578125" style="6" customWidth="1"/>
    <col min="15623" max="15623" width="37.140625" style="6" customWidth="1"/>
    <col min="15624" max="15624" width="18.140625" style="6" customWidth="1"/>
    <col min="15625" max="15625" width="15.140625" style="6" customWidth="1"/>
    <col min="15626" max="15626" width="0" style="6" hidden="1" customWidth="1"/>
    <col min="15627" max="15627" width="14.5703125" style="6" customWidth="1"/>
    <col min="15628" max="15628" width="23.85546875" style="6" customWidth="1"/>
    <col min="15629" max="15631" width="15" style="6" customWidth="1"/>
    <col min="15632" max="15651" width="14.140625" style="6" customWidth="1"/>
    <col min="15652" max="15652" width="15" style="6" customWidth="1"/>
    <col min="15653" max="15653" width="16.5703125" style="6" customWidth="1"/>
    <col min="15654" max="15654" width="22" style="6" customWidth="1"/>
    <col min="15655" max="15655" width="27.85546875" style="6" customWidth="1"/>
    <col min="15656" max="15656" width="25.7109375" style="6" customWidth="1"/>
    <col min="15657" max="15657" width="22" style="6" customWidth="1"/>
    <col min="15658" max="15658" width="16.7109375" style="6" customWidth="1"/>
    <col min="15659" max="15659" width="21.140625" style="6" customWidth="1"/>
    <col min="15660" max="15660" width="18.85546875" style="6" customWidth="1"/>
    <col min="15661" max="15661" width="26.28515625" style="6" customWidth="1"/>
    <col min="15662" max="15662" width="16" style="6" customWidth="1"/>
    <col min="15663" max="15663" width="79.42578125" style="6" customWidth="1"/>
    <col min="15664" max="15664" width="17.140625" style="6" customWidth="1"/>
    <col min="15665" max="15665" width="16.42578125" style="6" customWidth="1"/>
    <col min="15666" max="15865" width="9.140625" style="6"/>
    <col min="15866" max="15866" width="12.85546875" style="6" customWidth="1"/>
    <col min="15867" max="15867" width="29.28515625" style="6" customWidth="1"/>
    <col min="15868" max="15868" width="20" style="6" customWidth="1"/>
    <col min="15869" max="15869" width="24.28515625" style="6" customWidth="1"/>
    <col min="15870" max="15870" width="14.140625" style="6" customWidth="1"/>
    <col min="15871" max="15871" width="13.85546875" style="6" customWidth="1"/>
    <col min="15872" max="15872" width="22" style="6" customWidth="1"/>
    <col min="15873" max="15873" width="22.140625" style="6" customWidth="1"/>
    <col min="15874" max="15874" width="12.85546875" style="6" customWidth="1"/>
    <col min="15875" max="15876" width="14.140625" style="6" customWidth="1"/>
    <col min="15877" max="15877" width="16.140625" style="6" customWidth="1"/>
    <col min="15878" max="15878" width="24.42578125" style="6" customWidth="1"/>
    <col min="15879" max="15879" width="37.140625" style="6" customWidth="1"/>
    <col min="15880" max="15880" width="18.140625" style="6" customWidth="1"/>
    <col min="15881" max="15881" width="15.140625" style="6" customWidth="1"/>
    <col min="15882" max="15882" width="0" style="6" hidden="1" customWidth="1"/>
    <col min="15883" max="15883" width="14.5703125" style="6" customWidth="1"/>
    <col min="15884" max="15884" width="23.85546875" style="6" customWidth="1"/>
    <col min="15885" max="15887" width="15" style="6" customWidth="1"/>
    <col min="15888" max="15907" width="14.140625" style="6" customWidth="1"/>
    <col min="15908" max="15908" width="15" style="6" customWidth="1"/>
    <col min="15909" max="15909" width="16.5703125" style="6" customWidth="1"/>
    <col min="15910" max="15910" width="22" style="6" customWidth="1"/>
    <col min="15911" max="15911" width="27.85546875" style="6" customWidth="1"/>
    <col min="15912" max="15912" width="25.7109375" style="6" customWidth="1"/>
    <col min="15913" max="15913" width="22" style="6" customWidth="1"/>
    <col min="15914" max="15914" width="16.7109375" style="6" customWidth="1"/>
    <col min="15915" max="15915" width="21.140625" style="6" customWidth="1"/>
    <col min="15916" max="15916" width="18.85546875" style="6" customWidth="1"/>
    <col min="15917" max="15917" width="26.28515625" style="6" customWidth="1"/>
    <col min="15918" max="15918" width="16" style="6" customWidth="1"/>
    <col min="15919" max="15919" width="79.42578125" style="6" customWidth="1"/>
    <col min="15920" max="15920" width="17.140625" style="6" customWidth="1"/>
    <col min="15921" max="15921" width="16.42578125" style="6" customWidth="1"/>
    <col min="15922" max="16121" width="9.140625" style="6"/>
    <col min="16122" max="16122" width="12.85546875" style="6" customWidth="1"/>
    <col min="16123" max="16123" width="29.28515625" style="6" customWidth="1"/>
    <col min="16124" max="16124" width="20" style="6" customWidth="1"/>
    <col min="16125" max="16125" width="24.28515625" style="6" customWidth="1"/>
    <col min="16126" max="16126" width="14.140625" style="6" customWidth="1"/>
    <col min="16127" max="16127" width="13.85546875" style="6" customWidth="1"/>
    <col min="16128" max="16128" width="22" style="6" customWidth="1"/>
    <col min="16129" max="16129" width="22.140625" style="6" customWidth="1"/>
    <col min="16130" max="16130" width="12.85546875" style="6" customWidth="1"/>
    <col min="16131" max="16132" width="14.140625" style="6" customWidth="1"/>
    <col min="16133" max="16133" width="16.140625" style="6" customWidth="1"/>
    <col min="16134" max="16134" width="24.42578125" style="6" customWidth="1"/>
    <col min="16135" max="16135" width="37.140625" style="6" customWidth="1"/>
    <col min="16136" max="16136" width="18.140625" style="6" customWidth="1"/>
    <col min="16137" max="16137" width="15.140625" style="6" customWidth="1"/>
    <col min="16138" max="16138" width="0" style="6" hidden="1" customWidth="1"/>
    <col min="16139" max="16139" width="14.5703125" style="6" customWidth="1"/>
    <col min="16140" max="16140" width="23.85546875" style="6" customWidth="1"/>
    <col min="16141" max="16143" width="15" style="6" customWidth="1"/>
    <col min="16144" max="16163" width="14.140625" style="6" customWidth="1"/>
    <col min="16164" max="16164" width="15" style="6" customWidth="1"/>
    <col min="16165" max="16165" width="16.5703125" style="6" customWidth="1"/>
    <col min="16166" max="16166" width="22" style="6" customWidth="1"/>
    <col min="16167" max="16167" width="27.85546875" style="6" customWidth="1"/>
    <col min="16168" max="16168" width="25.7109375" style="6" customWidth="1"/>
    <col min="16169" max="16169" width="22" style="6" customWidth="1"/>
    <col min="16170" max="16170" width="16.7109375" style="6" customWidth="1"/>
    <col min="16171" max="16171" width="21.140625" style="6" customWidth="1"/>
    <col min="16172" max="16172" width="18.85546875" style="6" customWidth="1"/>
    <col min="16173" max="16173" width="26.28515625" style="6" customWidth="1"/>
    <col min="16174" max="16174" width="16" style="6" customWidth="1"/>
    <col min="16175" max="16175" width="79.42578125" style="6" customWidth="1"/>
    <col min="16176" max="16176" width="17.140625" style="6" customWidth="1"/>
    <col min="16177" max="16177" width="16.42578125" style="6" customWidth="1"/>
    <col min="16178" max="16384" width="9.140625" style="6"/>
  </cols>
  <sheetData>
    <row r="1" spans="1:149" ht="18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3"/>
      <c r="AM1" s="3"/>
      <c r="AN1" s="3"/>
      <c r="AO1" s="4"/>
      <c r="AP1" s="1"/>
      <c r="AQ1" s="1"/>
      <c r="AR1" s="1"/>
      <c r="AS1" s="1"/>
      <c r="AT1" s="1"/>
      <c r="AU1" s="1"/>
      <c r="AV1" s="96"/>
      <c r="AW1" s="1"/>
    </row>
    <row r="2" spans="1:149" ht="18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"/>
      <c r="AF2" s="2"/>
      <c r="AG2" s="2"/>
      <c r="AH2" s="2"/>
      <c r="AI2" s="2"/>
      <c r="AJ2" s="2"/>
      <c r="AK2" s="2"/>
      <c r="AL2" s="3"/>
      <c r="AM2" s="3"/>
      <c r="AN2" s="3"/>
      <c r="AO2" s="7"/>
      <c r="AP2" s="1"/>
      <c r="AQ2" s="1"/>
      <c r="AR2" s="1"/>
      <c r="AS2" s="1"/>
      <c r="AT2" s="1"/>
      <c r="AU2" s="1"/>
      <c r="AV2" s="96"/>
      <c r="AW2" s="1"/>
    </row>
    <row r="3" spans="1:149" ht="18" customHeight="1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/>
      <c r="AF3" s="2"/>
      <c r="AG3" s="2"/>
      <c r="AH3" s="2"/>
      <c r="AI3" s="2"/>
      <c r="AJ3" s="2"/>
      <c r="AK3" s="2"/>
      <c r="AL3" s="3"/>
      <c r="AM3" s="3"/>
      <c r="AN3" s="3"/>
      <c r="AO3" s="7"/>
      <c r="AP3" s="1"/>
      <c r="AQ3" s="1"/>
      <c r="AR3" s="1"/>
      <c r="AS3" s="1"/>
      <c r="AT3" s="1"/>
      <c r="AU3" s="1"/>
      <c r="AV3" s="96"/>
      <c r="AW3" s="1"/>
    </row>
    <row r="4" spans="1:149" ht="51" customHeight="1" x14ac:dyDescent="0.3">
      <c r="A4" s="115" t="s">
        <v>334</v>
      </c>
      <c r="B4" s="116"/>
      <c r="C4" s="116"/>
      <c r="D4" s="116"/>
      <c r="E4" s="8"/>
      <c r="F4" s="8"/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29"/>
      <c r="AF4" s="123" t="s">
        <v>37</v>
      </c>
      <c r="AG4" s="124"/>
      <c r="AH4" s="125"/>
      <c r="AI4" s="123" t="s">
        <v>340</v>
      </c>
      <c r="AJ4" s="124"/>
      <c r="AK4" s="125"/>
      <c r="AL4" s="126" t="s">
        <v>44</v>
      </c>
      <c r="AM4" s="127"/>
      <c r="AN4" s="128"/>
      <c r="AO4" s="9"/>
      <c r="AP4" s="10"/>
      <c r="AQ4" s="10"/>
      <c r="AR4" s="10"/>
      <c r="AS4" s="10"/>
      <c r="AT4" s="10"/>
      <c r="AU4" s="10"/>
      <c r="AV4" s="97"/>
      <c r="AW4" s="10"/>
      <c r="AX4" s="121" t="s">
        <v>344</v>
      </c>
      <c r="AY4" s="122"/>
    </row>
    <row r="5" spans="1:149" s="14" customFormat="1" ht="93.75" x14ac:dyDescent="0.25">
      <c r="A5" s="11"/>
      <c r="B5" s="113" t="s">
        <v>1</v>
      </c>
      <c r="C5" s="113"/>
      <c r="D5" s="113"/>
      <c r="E5" s="113"/>
      <c r="F5" s="113"/>
      <c r="G5" s="113"/>
      <c r="H5" s="113" t="s">
        <v>2</v>
      </c>
      <c r="I5" s="113"/>
      <c r="J5" s="113"/>
      <c r="K5" s="113"/>
      <c r="L5" s="113"/>
      <c r="M5" s="113" t="s">
        <v>3</v>
      </c>
      <c r="N5" s="113"/>
      <c r="O5" s="113"/>
      <c r="P5" s="113"/>
      <c r="Q5" s="113"/>
      <c r="R5" s="113"/>
      <c r="S5" s="109" t="s">
        <v>343</v>
      </c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1"/>
      <c r="AE5" s="108" t="s">
        <v>4</v>
      </c>
      <c r="AF5" s="31" t="s">
        <v>5</v>
      </c>
      <c r="AG5" s="12" t="s">
        <v>6</v>
      </c>
      <c r="AH5" s="32" t="s">
        <v>7</v>
      </c>
      <c r="AI5" s="31" t="s">
        <v>5</v>
      </c>
      <c r="AJ5" s="12" t="s">
        <v>6</v>
      </c>
      <c r="AK5" s="32" t="s">
        <v>7</v>
      </c>
      <c r="AL5" s="31" t="s">
        <v>5</v>
      </c>
      <c r="AM5" s="12" t="s">
        <v>6</v>
      </c>
      <c r="AN5" s="32" t="s">
        <v>7</v>
      </c>
      <c r="AO5" s="131" t="s">
        <v>8</v>
      </c>
      <c r="AP5" s="132" t="s">
        <v>9</v>
      </c>
      <c r="AQ5" s="133"/>
      <c r="AR5" s="133"/>
      <c r="AS5" s="133"/>
      <c r="AT5" s="133"/>
      <c r="AU5" s="133"/>
      <c r="AV5" s="133"/>
      <c r="AW5" s="133"/>
      <c r="AX5" s="117" t="s">
        <v>265</v>
      </c>
      <c r="AY5" s="119" t="s">
        <v>339</v>
      </c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</row>
    <row r="6" spans="1:149" s="17" customFormat="1" ht="78.75" x14ac:dyDescent="0.25">
      <c r="A6" s="107" t="s">
        <v>10</v>
      </c>
      <c r="B6" s="107" t="s">
        <v>11</v>
      </c>
      <c r="C6" s="107" t="s">
        <v>12</v>
      </c>
      <c r="D6" s="107" t="s">
        <v>13</v>
      </c>
      <c r="E6" s="107" t="s">
        <v>14</v>
      </c>
      <c r="F6" s="107" t="s">
        <v>15</v>
      </c>
      <c r="G6" s="107" t="s">
        <v>16</v>
      </c>
      <c r="H6" s="107" t="s">
        <v>13</v>
      </c>
      <c r="I6" s="107" t="s">
        <v>14</v>
      </c>
      <c r="J6" s="107" t="s">
        <v>17</v>
      </c>
      <c r="K6" s="107" t="s">
        <v>15</v>
      </c>
      <c r="L6" s="107" t="s">
        <v>16</v>
      </c>
      <c r="M6" s="107" t="s">
        <v>18</v>
      </c>
      <c r="N6" s="107" t="s">
        <v>19</v>
      </c>
      <c r="O6" s="107" t="s">
        <v>20</v>
      </c>
      <c r="P6" s="107" t="s">
        <v>21</v>
      </c>
      <c r="Q6" s="107" t="s">
        <v>22</v>
      </c>
      <c r="R6" s="107" t="s">
        <v>23</v>
      </c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4"/>
      <c r="AE6" s="108"/>
      <c r="AF6" s="33" t="s">
        <v>24</v>
      </c>
      <c r="AG6" s="15" t="s">
        <v>25</v>
      </c>
      <c r="AH6" s="34" t="s">
        <v>26</v>
      </c>
      <c r="AI6" s="33" t="s">
        <v>24</v>
      </c>
      <c r="AJ6" s="15" t="s">
        <v>25</v>
      </c>
      <c r="AK6" s="34" t="s">
        <v>26</v>
      </c>
      <c r="AL6" s="33" t="s">
        <v>24</v>
      </c>
      <c r="AM6" s="15" t="s">
        <v>25</v>
      </c>
      <c r="AN6" s="34" t="s">
        <v>26</v>
      </c>
      <c r="AO6" s="131"/>
      <c r="AP6" s="107" t="s">
        <v>27</v>
      </c>
      <c r="AQ6" s="107" t="s">
        <v>28</v>
      </c>
      <c r="AR6" s="130" t="s">
        <v>29</v>
      </c>
      <c r="AS6" s="107" t="s">
        <v>30</v>
      </c>
      <c r="AT6" s="107" t="s">
        <v>31</v>
      </c>
      <c r="AU6" s="107" t="s">
        <v>32</v>
      </c>
      <c r="AV6" s="129" t="s">
        <v>338</v>
      </c>
      <c r="AW6" s="114" t="s">
        <v>33</v>
      </c>
      <c r="AX6" s="118"/>
      <c r="AY6" s="120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</row>
    <row r="7" spans="1:149" s="20" customFormat="1" ht="78.75" x14ac:dyDescent="0.2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14"/>
      <c r="S7" s="38" t="s">
        <v>38</v>
      </c>
      <c r="T7" s="39" t="s">
        <v>39</v>
      </c>
      <c r="U7" s="38" t="s">
        <v>40</v>
      </c>
      <c r="V7" s="39" t="s">
        <v>41</v>
      </c>
      <c r="W7" s="38" t="s">
        <v>42</v>
      </c>
      <c r="X7" s="39" t="s">
        <v>43</v>
      </c>
      <c r="Y7" s="38" t="s">
        <v>267</v>
      </c>
      <c r="Z7" s="39" t="s">
        <v>268</v>
      </c>
      <c r="AA7" s="38" t="s">
        <v>269</v>
      </c>
      <c r="AB7" s="39" t="s">
        <v>270</v>
      </c>
      <c r="AC7" s="38" t="s">
        <v>271</v>
      </c>
      <c r="AD7" s="39" t="s">
        <v>272</v>
      </c>
      <c r="AE7" s="18" t="s">
        <v>34</v>
      </c>
      <c r="AF7" s="33" t="s">
        <v>35</v>
      </c>
      <c r="AG7" s="15" t="s">
        <v>35</v>
      </c>
      <c r="AH7" s="34" t="s">
        <v>35</v>
      </c>
      <c r="AI7" s="33" t="s">
        <v>35</v>
      </c>
      <c r="AJ7" s="15" t="s">
        <v>35</v>
      </c>
      <c r="AK7" s="34" t="s">
        <v>35</v>
      </c>
      <c r="AL7" s="33" t="s">
        <v>35</v>
      </c>
      <c r="AM7" s="15" t="s">
        <v>35</v>
      </c>
      <c r="AN7" s="34" t="s">
        <v>35</v>
      </c>
      <c r="AO7" s="131"/>
      <c r="AP7" s="107"/>
      <c r="AQ7" s="107"/>
      <c r="AR7" s="130"/>
      <c r="AS7" s="107"/>
      <c r="AT7" s="107"/>
      <c r="AU7" s="107"/>
      <c r="AV7" s="129"/>
      <c r="AW7" s="114"/>
      <c r="AX7" s="101" t="s">
        <v>266</v>
      </c>
      <c r="AY7" s="102" t="s">
        <v>266</v>
      </c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</row>
    <row r="8" spans="1:149" s="20" customFormat="1" ht="30" customHeight="1" x14ac:dyDescent="0.25">
      <c r="A8" s="21" t="s">
        <v>284</v>
      </c>
      <c r="B8" s="21" t="s">
        <v>285</v>
      </c>
      <c r="C8" s="21" t="s">
        <v>286</v>
      </c>
      <c r="D8" s="21" t="s">
        <v>287</v>
      </c>
      <c r="E8" s="21" t="s">
        <v>296</v>
      </c>
      <c r="F8" s="21" t="s">
        <v>297</v>
      </c>
      <c r="G8" s="21" t="s">
        <v>298</v>
      </c>
      <c r="H8" s="21" t="s">
        <v>299</v>
      </c>
      <c r="I8" s="21" t="s">
        <v>300</v>
      </c>
      <c r="J8" s="21" t="s">
        <v>301</v>
      </c>
      <c r="K8" s="21" t="s">
        <v>302</v>
      </c>
      <c r="L8" s="21" t="s">
        <v>288</v>
      </c>
      <c r="M8" s="21" t="s">
        <v>303</v>
      </c>
      <c r="N8" s="21" t="s">
        <v>304</v>
      </c>
      <c r="O8" s="21" t="s">
        <v>305</v>
      </c>
      <c r="P8" s="21" t="s">
        <v>292</v>
      </c>
      <c r="Q8" s="21" t="s">
        <v>306</v>
      </c>
      <c r="R8" s="21" t="s">
        <v>307</v>
      </c>
      <c r="S8" s="21" t="s">
        <v>345</v>
      </c>
      <c r="T8" s="21" t="s">
        <v>346</v>
      </c>
      <c r="U8" s="21" t="s">
        <v>308</v>
      </c>
      <c r="V8" s="21" t="s">
        <v>309</v>
      </c>
      <c r="W8" s="21" t="s">
        <v>289</v>
      </c>
      <c r="X8" s="21" t="s">
        <v>310</v>
      </c>
      <c r="Y8" s="21" t="s">
        <v>311</v>
      </c>
      <c r="Z8" s="21" t="s">
        <v>312</v>
      </c>
      <c r="AA8" s="21" t="s">
        <v>293</v>
      </c>
      <c r="AB8" s="21" t="s">
        <v>313</v>
      </c>
      <c r="AC8" s="21" t="s">
        <v>314</v>
      </c>
      <c r="AD8" s="21" t="s">
        <v>315</v>
      </c>
      <c r="AE8" s="21" t="s">
        <v>316</v>
      </c>
      <c r="AF8" s="21" t="s">
        <v>317</v>
      </c>
      <c r="AG8" s="21" t="s">
        <v>318</v>
      </c>
      <c r="AH8" s="21" t="s">
        <v>290</v>
      </c>
      <c r="AI8" s="21" t="s">
        <v>319</v>
      </c>
      <c r="AJ8" s="21" t="s">
        <v>320</v>
      </c>
      <c r="AK8" s="21" t="s">
        <v>321</v>
      </c>
      <c r="AL8" s="21" t="s">
        <v>294</v>
      </c>
      <c r="AM8" s="21" t="s">
        <v>322</v>
      </c>
      <c r="AN8" s="21" t="s">
        <v>323</v>
      </c>
      <c r="AO8" s="21" t="s">
        <v>324</v>
      </c>
      <c r="AP8" s="21" t="s">
        <v>325</v>
      </c>
      <c r="AQ8" s="21" t="s">
        <v>326</v>
      </c>
      <c r="AR8" s="21" t="s">
        <v>327</v>
      </c>
      <c r="AS8" s="21" t="s">
        <v>291</v>
      </c>
      <c r="AT8" s="21" t="s">
        <v>328</v>
      </c>
      <c r="AU8" s="21" t="s">
        <v>329</v>
      </c>
      <c r="AV8" s="21" t="s">
        <v>330</v>
      </c>
      <c r="AW8" s="21" t="s">
        <v>295</v>
      </c>
      <c r="AX8" s="21" t="s">
        <v>331</v>
      </c>
      <c r="AY8" s="21" t="s">
        <v>332</v>
      </c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</row>
    <row r="9" spans="1:149" s="5" customFormat="1" ht="54.95" customHeight="1" x14ac:dyDescent="0.25">
      <c r="A9" s="95">
        <v>1</v>
      </c>
      <c r="B9" s="46" t="s">
        <v>45</v>
      </c>
      <c r="C9" s="47">
        <v>6340125399</v>
      </c>
      <c r="D9" s="47" t="s">
        <v>46</v>
      </c>
      <c r="E9" s="47">
        <v>31</v>
      </c>
      <c r="F9" s="47" t="s">
        <v>47</v>
      </c>
      <c r="G9" s="47" t="s">
        <v>48</v>
      </c>
      <c r="H9" s="47" t="s">
        <v>49</v>
      </c>
      <c r="I9" s="47">
        <v>1</v>
      </c>
      <c r="J9" s="47" t="s">
        <v>50</v>
      </c>
      <c r="K9" s="47" t="s">
        <v>51</v>
      </c>
      <c r="L9" s="47" t="s">
        <v>52</v>
      </c>
      <c r="M9" s="47" t="s">
        <v>53</v>
      </c>
      <c r="N9" s="48" t="s">
        <v>54</v>
      </c>
      <c r="O9" s="47" t="s">
        <v>55</v>
      </c>
      <c r="P9" s="70">
        <v>111</v>
      </c>
      <c r="Q9" s="47" t="s">
        <v>56</v>
      </c>
      <c r="R9" s="30" t="s">
        <v>57</v>
      </c>
      <c r="S9" s="77">
        <v>0</v>
      </c>
      <c r="T9" s="78">
        <v>15000</v>
      </c>
      <c r="U9" s="77">
        <v>0</v>
      </c>
      <c r="V9" s="78">
        <v>3000</v>
      </c>
      <c r="W9" s="77">
        <v>0</v>
      </c>
      <c r="X9" s="78">
        <v>0</v>
      </c>
      <c r="Y9" s="40">
        <v>0</v>
      </c>
      <c r="Z9" s="41">
        <v>0</v>
      </c>
      <c r="AA9" s="40">
        <v>0</v>
      </c>
      <c r="AB9" s="41">
        <v>0</v>
      </c>
      <c r="AC9" s="40">
        <v>0</v>
      </c>
      <c r="AD9" s="41">
        <v>3000</v>
      </c>
      <c r="AE9" s="49" t="s">
        <v>333</v>
      </c>
      <c r="AF9" s="43">
        <f>Tabela114[[#This Row],[K19]]+Tabela114[[#This Row],[K21]]+Tabela114[[#This Row],[K23]]+Tabela114[[#This Row],[K25]]+Tabela114[[#This Row],[K27]]+Tabela114[[#This Row],[K29]]</f>
        <v>0</v>
      </c>
      <c r="AG9" s="44">
        <f>Tabela114[[#This Row],[K32]]*20%</f>
        <v>0</v>
      </c>
      <c r="AH9" s="45">
        <f>Tabela114[[#This Row],[K32]]+Tabela114[[#This Row],[K33]]</f>
        <v>0</v>
      </c>
      <c r="AI9" s="43">
        <f>Tabela114[[#This Row],[K20]]+Tabela114[[#This Row],[K22]]+Tabela114[[#This Row],[K24]]+Tabela114[[#This Row],[K26]]+Tabela114[[#This Row],[K28]]+Tabela114[[#This Row],[K30]]</f>
        <v>21000</v>
      </c>
      <c r="AJ9" s="44">
        <f>Tabela114[[#This Row],[K35]]*20%</f>
        <v>4200</v>
      </c>
      <c r="AK9" s="45">
        <f>Tabela114[[#This Row],[K35]]+Tabela114[[#This Row],[K36]]</f>
        <v>25200</v>
      </c>
      <c r="AL9" s="43">
        <f>Tabela114[[#This Row],[K32]]+Tabela114[[#This Row],[K35]]</f>
        <v>21000</v>
      </c>
      <c r="AM9" s="44">
        <f>Tabela114[[#This Row],[K33]]+Tabela114[[#This Row],[K36]]</f>
        <v>4200</v>
      </c>
      <c r="AN9" s="45">
        <f>Tabela114[[#This Row],[K34]]+Tabela114[[#This Row],[K37]]</f>
        <v>25200</v>
      </c>
      <c r="AO9" s="50" t="s">
        <v>58</v>
      </c>
      <c r="AP9" s="47" t="s">
        <v>335</v>
      </c>
      <c r="AQ9" s="47" t="s">
        <v>59</v>
      </c>
      <c r="AR9" s="90" t="s">
        <v>336</v>
      </c>
      <c r="AS9" s="51" t="s">
        <v>115</v>
      </c>
      <c r="AT9" s="47" t="s">
        <v>185</v>
      </c>
      <c r="AU9" s="51" t="s">
        <v>337</v>
      </c>
      <c r="AV9" s="90">
        <v>45383</v>
      </c>
      <c r="AW9" s="76" t="s">
        <v>60</v>
      </c>
      <c r="AX9" s="99">
        <f>(100%*Tabela114[[#This Row],[K32]])/Tabela114[[#This Row],[K38]]</f>
        <v>0</v>
      </c>
      <c r="AY9" s="100">
        <f>(100%*Tabela114[[#This Row],[K35]])/Tabela114[[#This Row],[K38]]</f>
        <v>1</v>
      </c>
    </row>
    <row r="10" spans="1:149" s="5" customFormat="1" ht="75" customHeight="1" x14ac:dyDescent="0.25">
      <c r="A10" s="95">
        <v>2</v>
      </c>
      <c r="B10" s="56" t="s">
        <v>72</v>
      </c>
      <c r="C10" s="47">
        <v>5252836114</v>
      </c>
      <c r="D10" s="57" t="s">
        <v>73</v>
      </c>
      <c r="E10" s="57">
        <v>8</v>
      </c>
      <c r="F10" s="57" t="s">
        <v>74</v>
      </c>
      <c r="G10" s="57" t="s">
        <v>75</v>
      </c>
      <c r="H10" s="57" t="s">
        <v>73</v>
      </c>
      <c r="I10" s="57">
        <v>8</v>
      </c>
      <c r="J10" s="58" t="s">
        <v>50</v>
      </c>
      <c r="K10" s="57" t="s">
        <v>74</v>
      </c>
      <c r="L10" s="57" t="s">
        <v>75</v>
      </c>
      <c r="M10" s="57" t="s">
        <v>76</v>
      </c>
      <c r="N10" s="59" t="s">
        <v>77</v>
      </c>
      <c r="O10" s="57" t="s">
        <v>55</v>
      </c>
      <c r="P10" s="71">
        <v>439</v>
      </c>
      <c r="Q10" s="57" t="s">
        <v>56</v>
      </c>
      <c r="R10" s="47" t="s">
        <v>78</v>
      </c>
      <c r="S10" s="40">
        <v>64167</v>
      </c>
      <c r="T10" s="41">
        <v>0</v>
      </c>
      <c r="U10" s="40">
        <v>8336</v>
      </c>
      <c r="V10" s="41">
        <v>0</v>
      </c>
      <c r="W10" s="40">
        <v>23101</v>
      </c>
      <c r="X10" s="41">
        <v>0</v>
      </c>
      <c r="Y10" s="40">
        <v>21147</v>
      </c>
      <c r="Z10" s="41">
        <v>0</v>
      </c>
      <c r="AA10" s="40">
        <v>9196</v>
      </c>
      <c r="AB10" s="41">
        <v>0</v>
      </c>
      <c r="AC10" s="40">
        <v>50144</v>
      </c>
      <c r="AD10" s="41">
        <v>0</v>
      </c>
      <c r="AE10" s="49" t="s">
        <v>333</v>
      </c>
      <c r="AF10" s="43">
        <f>Tabela114[[#This Row],[K19]]+Tabela114[[#This Row],[K21]]+Tabela114[[#This Row],[K23]]+Tabela114[[#This Row],[K25]]+Tabela114[[#This Row],[K27]]+Tabela114[[#This Row],[K29]]</f>
        <v>176091</v>
      </c>
      <c r="AG10" s="44">
        <f>Tabela114[[#This Row],[K32]]*20%</f>
        <v>35218.200000000004</v>
      </c>
      <c r="AH10" s="45">
        <f>Tabela114[[#This Row],[K32]]+Tabela114[[#This Row],[K33]]</f>
        <v>211309.2</v>
      </c>
      <c r="AI10" s="43">
        <f>Tabela114[[#This Row],[K20]]+Tabela114[[#This Row],[K22]]+Tabela114[[#This Row],[K24]]+Tabela114[[#This Row],[K26]]+Tabela114[[#This Row],[K28]]+Tabela114[[#This Row],[K30]]</f>
        <v>0</v>
      </c>
      <c r="AJ10" s="44">
        <f>Tabela114[[#This Row],[K35]]*20%</f>
        <v>0</v>
      </c>
      <c r="AK10" s="45">
        <f>Tabela114[[#This Row],[K35]]+Tabela114[[#This Row],[K36]]</f>
        <v>0</v>
      </c>
      <c r="AL10" s="43">
        <f>Tabela114[[#This Row],[K32]]+Tabela114[[#This Row],[K35]]</f>
        <v>176091</v>
      </c>
      <c r="AM10" s="44">
        <f>Tabela114[[#This Row],[K33]]+Tabela114[[#This Row],[K36]]</f>
        <v>35218.200000000004</v>
      </c>
      <c r="AN10" s="45">
        <f>Tabela114[[#This Row],[K34]]+Tabela114[[#This Row],[K37]]</f>
        <v>211309.2</v>
      </c>
      <c r="AO10" s="60" t="s">
        <v>83</v>
      </c>
      <c r="AP10" s="47" t="s">
        <v>335</v>
      </c>
      <c r="AQ10" s="61" t="s">
        <v>59</v>
      </c>
      <c r="AR10" s="90" t="s">
        <v>336</v>
      </c>
      <c r="AS10" s="51" t="s">
        <v>115</v>
      </c>
      <c r="AT10" s="47" t="s">
        <v>185</v>
      </c>
      <c r="AU10" s="51" t="s">
        <v>337</v>
      </c>
      <c r="AV10" s="90">
        <v>45383</v>
      </c>
      <c r="AW10" s="76" t="s">
        <v>60</v>
      </c>
      <c r="AX10" s="99">
        <f>(100%*Tabela114[[#This Row],[K32]])/Tabela114[[#This Row],[K38]]</f>
        <v>1</v>
      </c>
      <c r="AY10" s="100">
        <f>(100%*Tabela114[[#This Row],[K35]])/Tabela114[[#This Row],[K38]]</f>
        <v>0</v>
      </c>
    </row>
    <row r="11" spans="1:149" s="5" customFormat="1" ht="75.75" customHeight="1" x14ac:dyDescent="0.25">
      <c r="A11" s="95">
        <v>3</v>
      </c>
      <c r="B11" s="62" t="s">
        <v>72</v>
      </c>
      <c r="C11" s="47">
        <v>5252836114</v>
      </c>
      <c r="D11" s="47" t="s">
        <v>73</v>
      </c>
      <c r="E11" s="47">
        <v>8</v>
      </c>
      <c r="F11" s="47" t="s">
        <v>74</v>
      </c>
      <c r="G11" s="47" t="s">
        <v>75</v>
      </c>
      <c r="H11" s="47" t="s">
        <v>79</v>
      </c>
      <c r="I11" s="47">
        <v>5</v>
      </c>
      <c r="J11" s="63" t="s">
        <v>50</v>
      </c>
      <c r="K11" s="47" t="s">
        <v>80</v>
      </c>
      <c r="L11" s="47" t="s">
        <v>75</v>
      </c>
      <c r="M11" s="47" t="s">
        <v>76</v>
      </c>
      <c r="N11" s="59" t="s">
        <v>81</v>
      </c>
      <c r="O11" s="47" t="s">
        <v>55</v>
      </c>
      <c r="P11" s="69">
        <v>494</v>
      </c>
      <c r="Q11" s="47" t="s">
        <v>56</v>
      </c>
      <c r="R11" s="47" t="s">
        <v>82</v>
      </c>
      <c r="S11" s="40">
        <v>76266</v>
      </c>
      <c r="T11" s="41">
        <v>0</v>
      </c>
      <c r="U11" s="40">
        <v>28077</v>
      </c>
      <c r="V11" s="41">
        <v>0</v>
      </c>
      <c r="W11" s="40">
        <v>18107</v>
      </c>
      <c r="X11" s="41">
        <v>0</v>
      </c>
      <c r="Y11" s="40">
        <v>20470</v>
      </c>
      <c r="Z11" s="41">
        <v>0</v>
      </c>
      <c r="AA11" s="40">
        <v>23494</v>
      </c>
      <c r="AB11" s="41">
        <v>0</v>
      </c>
      <c r="AC11" s="40">
        <v>47381</v>
      </c>
      <c r="AD11" s="41">
        <v>0</v>
      </c>
      <c r="AE11" s="49" t="s">
        <v>333</v>
      </c>
      <c r="AF11" s="43">
        <f>Tabela114[[#This Row],[K19]]+Tabela114[[#This Row],[K21]]+Tabela114[[#This Row],[K23]]+Tabela114[[#This Row],[K25]]+Tabela114[[#This Row],[K27]]+Tabela114[[#This Row],[K29]]</f>
        <v>213795</v>
      </c>
      <c r="AG11" s="44">
        <f>Tabela114[[#This Row],[K32]]*20%</f>
        <v>42759</v>
      </c>
      <c r="AH11" s="45">
        <f>Tabela114[[#This Row],[K32]]+Tabela114[[#This Row],[K33]]</f>
        <v>256554</v>
      </c>
      <c r="AI11" s="43">
        <f>Tabela114[[#This Row],[K20]]+Tabela114[[#This Row],[K22]]+Tabela114[[#This Row],[K24]]+Tabela114[[#This Row],[K26]]+Tabela114[[#This Row],[K28]]+Tabela114[[#This Row],[K30]]</f>
        <v>0</v>
      </c>
      <c r="AJ11" s="44">
        <f>Tabela114[[#This Row],[K35]]*20%</f>
        <v>0</v>
      </c>
      <c r="AK11" s="45">
        <f>Tabela114[[#This Row],[K35]]+Tabela114[[#This Row],[K36]]</f>
        <v>0</v>
      </c>
      <c r="AL11" s="43">
        <f>Tabela114[[#This Row],[K32]]+Tabela114[[#This Row],[K35]]</f>
        <v>213795</v>
      </c>
      <c r="AM11" s="44">
        <f>Tabela114[[#This Row],[K33]]+Tabela114[[#This Row],[K36]]</f>
        <v>42759</v>
      </c>
      <c r="AN11" s="45">
        <f>Tabela114[[#This Row],[K34]]+Tabela114[[#This Row],[K37]]</f>
        <v>256554</v>
      </c>
      <c r="AO11" s="60" t="s">
        <v>83</v>
      </c>
      <c r="AP11" s="47" t="s">
        <v>335</v>
      </c>
      <c r="AQ11" s="61" t="s">
        <v>59</v>
      </c>
      <c r="AR11" s="90" t="s">
        <v>336</v>
      </c>
      <c r="AS11" s="51" t="s">
        <v>115</v>
      </c>
      <c r="AT11" s="47" t="s">
        <v>185</v>
      </c>
      <c r="AU11" s="51" t="s">
        <v>337</v>
      </c>
      <c r="AV11" s="90">
        <v>45383</v>
      </c>
      <c r="AW11" s="76" t="s">
        <v>60</v>
      </c>
      <c r="AX11" s="99">
        <f>(100%*Tabela114[[#This Row],[K32]])/Tabela114[[#This Row],[K38]]</f>
        <v>1</v>
      </c>
      <c r="AY11" s="100">
        <f>(100%*Tabela114[[#This Row],[K35]])/Tabela114[[#This Row],[K38]]</f>
        <v>0</v>
      </c>
    </row>
    <row r="12" spans="1:149" s="5" customFormat="1" ht="54.95" customHeight="1" x14ac:dyDescent="0.25">
      <c r="A12" s="95">
        <v>4</v>
      </c>
      <c r="B12" s="62" t="s">
        <v>85</v>
      </c>
      <c r="C12" s="47">
        <v>5250007626</v>
      </c>
      <c r="D12" s="47" t="s">
        <v>86</v>
      </c>
      <c r="E12" s="47">
        <v>8</v>
      </c>
      <c r="F12" s="47" t="s">
        <v>87</v>
      </c>
      <c r="G12" s="47" t="s">
        <v>88</v>
      </c>
      <c r="H12" s="47" t="s">
        <v>89</v>
      </c>
      <c r="I12" s="47">
        <v>99</v>
      </c>
      <c r="J12" s="63" t="s">
        <v>50</v>
      </c>
      <c r="K12" s="47" t="s">
        <v>63</v>
      </c>
      <c r="L12" s="47" t="s">
        <v>64</v>
      </c>
      <c r="M12" s="47" t="s">
        <v>90</v>
      </c>
      <c r="N12" s="52" t="s">
        <v>91</v>
      </c>
      <c r="O12" s="47" t="s">
        <v>263</v>
      </c>
      <c r="P12" s="69">
        <v>1700</v>
      </c>
      <c r="Q12" s="47" t="s">
        <v>56</v>
      </c>
      <c r="R12" s="47" t="s">
        <v>93</v>
      </c>
      <c r="S12" s="40">
        <v>10000</v>
      </c>
      <c r="T12" s="41">
        <v>40000</v>
      </c>
      <c r="U12" s="40">
        <v>10000</v>
      </c>
      <c r="V12" s="41">
        <v>40000</v>
      </c>
      <c r="W12" s="40">
        <v>10000</v>
      </c>
      <c r="X12" s="41">
        <v>40000</v>
      </c>
      <c r="Y12" s="40">
        <v>10000</v>
      </c>
      <c r="Z12" s="41">
        <v>40000</v>
      </c>
      <c r="AA12" s="40">
        <v>10000</v>
      </c>
      <c r="AB12" s="41">
        <v>40000</v>
      </c>
      <c r="AC12" s="40">
        <v>10000</v>
      </c>
      <c r="AD12" s="41">
        <v>40000</v>
      </c>
      <c r="AE12" s="49" t="s">
        <v>333</v>
      </c>
      <c r="AF12" s="43">
        <f>Tabela114[[#This Row],[K19]]+Tabela114[[#This Row],[K21]]+Tabela114[[#This Row],[K23]]+Tabela114[[#This Row],[K25]]+Tabela114[[#This Row],[K27]]+Tabela114[[#This Row],[K29]]</f>
        <v>60000</v>
      </c>
      <c r="AG12" s="44">
        <f>Tabela114[[#This Row],[K32]]*20%</f>
        <v>12000</v>
      </c>
      <c r="AH12" s="45">
        <f>Tabela114[[#This Row],[K32]]+Tabela114[[#This Row],[K33]]</f>
        <v>72000</v>
      </c>
      <c r="AI12" s="43">
        <f>Tabela114[[#This Row],[K20]]+Tabela114[[#This Row],[K22]]+Tabela114[[#This Row],[K24]]+Tabela114[[#This Row],[K26]]+Tabela114[[#This Row],[K28]]+Tabela114[[#This Row],[K30]]</f>
        <v>240000</v>
      </c>
      <c r="AJ12" s="44">
        <f>Tabela114[[#This Row],[K35]]*20%</f>
        <v>48000</v>
      </c>
      <c r="AK12" s="45">
        <f>Tabela114[[#This Row],[K35]]+Tabela114[[#This Row],[K36]]</f>
        <v>288000</v>
      </c>
      <c r="AL12" s="43">
        <f>Tabela114[[#This Row],[K32]]+Tabela114[[#This Row],[K35]]</f>
        <v>300000</v>
      </c>
      <c r="AM12" s="44">
        <f>Tabela114[[#This Row],[K33]]+Tabela114[[#This Row],[K36]]</f>
        <v>60000</v>
      </c>
      <c r="AN12" s="45">
        <f>Tabela114[[#This Row],[K34]]+Tabela114[[#This Row],[K37]]</f>
        <v>360000</v>
      </c>
      <c r="AO12" s="53" t="s">
        <v>58</v>
      </c>
      <c r="AP12" s="47" t="s">
        <v>335</v>
      </c>
      <c r="AQ12" s="47" t="s">
        <v>59</v>
      </c>
      <c r="AR12" s="90" t="s">
        <v>336</v>
      </c>
      <c r="AS12" s="51" t="s">
        <v>115</v>
      </c>
      <c r="AT12" s="47" t="s">
        <v>185</v>
      </c>
      <c r="AU12" s="51" t="s">
        <v>337</v>
      </c>
      <c r="AV12" s="90">
        <v>45383</v>
      </c>
      <c r="AW12" s="76" t="s">
        <v>60</v>
      </c>
      <c r="AX12" s="99">
        <f>(100%*Tabela114[[#This Row],[K32]])/Tabela114[[#This Row],[K38]]</f>
        <v>0.2</v>
      </c>
      <c r="AY12" s="100">
        <f>(100%*Tabela114[[#This Row],[K35]])/Tabela114[[#This Row],[K38]]</f>
        <v>0.8</v>
      </c>
    </row>
    <row r="13" spans="1:149" s="5" customFormat="1" ht="54.95" customHeight="1" x14ac:dyDescent="0.25">
      <c r="A13" s="95">
        <v>5</v>
      </c>
      <c r="B13" s="62" t="s">
        <v>85</v>
      </c>
      <c r="C13" s="47">
        <v>5250007626</v>
      </c>
      <c r="D13" s="47" t="s">
        <v>86</v>
      </c>
      <c r="E13" s="47">
        <v>8</v>
      </c>
      <c r="F13" s="47" t="s">
        <v>87</v>
      </c>
      <c r="G13" s="47" t="s">
        <v>88</v>
      </c>
      <c r="H13" s="47" t="s">
        <v>94</v>
      </c>
      <c r="I13" s="47">
        <v>21</v>
      </c>
      <c r="J13" s="47" t="s">
        <v>50</v>
      </c>
      <c r="K13" s="47" t="s">
        <v>95</v>
      </c>
      <c r="L13" s="47" t="s">
        <v>96</v>
      </c>
      <c r="M13" s="47" t="s">
        <v>90</v>
      </c>
      <c r="N13" s="55" t="s">
        <v>97</v>
      </c>
      <c r="O13" s="47" t="s">
        <v>92</v>
      </c>
      <c r="P13" s="70">
        <v>143</v>
      </c>
      <c r="Q13" s="47" t="s">
        <v>56</v>
      </c>
      <c r="R13" s="47" t="s">
        <v>98</v>
      </c>
      <c r="S13" s="40">
        <v>12163.2</v>
      </c>
      <c r="T13" s="41">
        <v>11836.8</v>
      </c>
      <c r="U13" s="40">
        <v>5068</v>
      </c>
      <c r="V13" s="41">
        <v>4932</v>
      </c>
      <c r="W13" s="40">
        <v>354.76</v>
      </c>
      <c r="X13" s="41">
        <v>345.24</v>
      </c>
      <c r="Y13" s="40">
        <v>354.76</v>
      </c>
      <c r="Z13" s="41">
        <v>345.24</v>
      </c>
      <c r="AA13" s="40">
        <v>354.76</v>
      </c>
      <c r="AB13" s="41">
        <v>345.24</v>
      </c>
      <c r="AC13" s="40">
        <v>1013.6</v>
      </c>
      <c r="AD13" s="41">
        <v>986.4</v>
      </c>
      <c r="AE13" s="49" t="s">
        <v>333</v>
      </c>
      <c r="AF13" s="43">
        <f>Tabela114[[#This Row],[K19]]+Tabela114[[#This Row],[K21]]+Tabela114[[#This Row],[K23]]+Tabela114[[#This Row],[K25]]+Tabela114[[#This Row],[K27]]+Tabela114[[#This Row],[K29]]</f>
        <v>19309.079999999994</v>
      </c>
      <c r="AG13" s="44">
        <f>Tabela114[[#This Row],[K32]]*20%</f>
        <v>3861.8159999999989</v>
      </c>
      <c r="AH13" s="45">
        <f>Tabela114[[#This Row],[K32]]+Tabela114[[#This Row],[K33]]</f>
        <v>23170.895999999993</v>
      </c>
      <c r="AI13" s="43">
        <f>Tabela114[[#This Row],[K20]]+Tabela114[[#This Row],[K22]]+Tabela114[[#This Row],[K24]]+Tabela114[[#This Row],[K26]]+Tabela114[[#This Row],[K28]]+Tabela114[[#This Row],[K30]]</f>
        <v>18790.920000000006</v>
      </c>
      <c r="AJ13" s="44">
        <f>Tabela114[[#This Row],[K35]]*20%</f>
        <v>3758.1840000000011</v>
      </c>
      <c r="AK13" s="45">
        <f>Tabela114[[#This Row],[K35]]+Tabela114[[#This Row],[K36]]</f>
        <v>22549.104000000007</v>
      </c>
      <c r="AL13" s="43">
        <f>Tabela114[[#This Row],[K32]]+Tabela114[[#This Row],[K35]]</f>
        <v>38100</v>
      </c>
      <c r="AM13" s="44">
        <f>Tabela114[[#This Row],[K33]]+Tabela114[[#This Row],[K36]]</f>
        <v>7620</v>
      </c>
      <c r="AN13" s="45">
        <f>Tabela114[[#This Row],[K34]]+Tabela114[[#This Row],[K37]]</f>
        <v>45720</v>
      </c>
      <c r="AO13" s="53" t="s">
        <v>58</v>
      </c>
      <c r="AP13" s="47" t="s">
        <v>335</v>
      </c>
      <c r="AQ13" s="47" t="s">
        <v>59</v>
      </c>
      <c r="AR13" s="90" t="s">
        <v>336</v>
      </c>
      <c r="AS13" s="51" t="s">
        <v>115</v>
      </c>
      <c r="AT13" s="47" t="s">
        <v>185</v>
      </c>
      <c r="AU13" s="51" t="s">
        <v>337</v>
      </c>
      <c r="AV13" s="90">
        <v>45383</v>
      </c>
      <c r="AW13" s="76" t="s">
        <v>60</v>
      </c>
      <c r="AX13" s="99">
        <f>(100%*Tabela114[[#This Row],[K32]])/Tabela114[[#This Row],[K38]]</f>
        <v>0.50679999999999981</v>
      </c>
      <c r="AY13" s="100">
        <f>(100%*Tabela114[[#This Row],[K35]])/Tabela114[[#This Row],[K38]]</f>
        <v>0.49320000000000014</v>
      </c>
    </row>
    <row r="14" spans="1:149" s="5" customFormat="1" ht="54.95" customHeight="1" x14ac:dyDescent="0.25">
      <c r="A14" s="95">
        <v>6</v>
      </c>
      <c r="B14" s="62" t="s">
        <v>85</v>
      </c>
      <c r="C14" s="47">
        <v>5250007626</v>
      </c>
      <c r="D14" s="47" t="s">
        <v>99</v>
      </c>
      <c r="E14" s="47">
        <v>8</v>
      </c>
      <c r="F14" s="47" t="s">
        <v>87</v>
      </c>
      <c r="G14" s="47" t="s">
        <v>88</v>
      </c>
      <c r="H14" s="47" t="s">
        <v>100</v>
      </c>
      <c r="I14" s="47">
        <v>9</v>
      </c>
      <c r="J14" s="63" t="s">
        <v>50</v>
      </c>
      <c r="K14" s="47" t="s">
        <v>101</v>
      </c>
      <c r="L14" s="47" t="s">
        <v>75</v>
      </c>
      <c r="M14" s="47" t="s">
        <v>102</v>
      </c>
      <c r="N14" s="52" t="s">
        <v>255</v>
      </c>
      <c r="O14" s="47" t="s">
        <v>264</v>
      </c>
      <c r="P14" s="70">
        <v>1100</v>
      </c>
      <c r="Q14" s="47" t="s">
        <v>56</v>
      </c>
      <c r="R14" s="30" t="s">
        <v>104</v>
      </c>
      <c r="S14" s="40">
        <v>8400</v>
      </c>
      <c r="T14" s="41">
        <v>33600</v>
      </c>
      <c r="U14" s="40">
        <v>8400</v>
      </c>
      <c r="V14" s="41">
        <v>33600</v>
      </c>
      <c r="W14" s="40">
        <v>8400</v>
      </c>
      <c r="X14" s="41">
        <v>33600</v>
      </c>
      <c r="Y14" s="40">
        <v>8400</v>
      </c>
      <c r="Z14" s="41">
        <v>33600</v>
      </c>
      <c r="AA14" s="40">
        <v>8400</v>
      </c>
      <c r="AB14" s="41">
        <v>33600</v>
      </c>
      <c r="AC14" s="40">
        <v>8400</v>
      </c>
      <c r="AD14" s="41">
        <v>33600</v>
      </c>
      <c r="AE14" s="49" t="s">
        <v>333</v>
      </c>
      <c r="AF14" s="43">
        <f>Tabela114[[#This Row],[K19]]+Tabela114[[#This Row],[K21]]+Tabela114[[#This Row],[K23]]+Tabela114[[#This Row],[K25]]+Tabela114[[#This Row],[K27]]+Tabela114[[#This Row],[K29]]</f>
        <v>50400</v>
      </c>
      <c r="AG14" s="44">
        <f>Tabela114[[#This Row],[K32]]*20%</f>
        <v>10080</v>
      </c>
      <c r="AH14" s="45">
        <f>Tabela114[[#This Row],[K32]]+Tabela114[[#This Row],[K33]]</f>
        <v>60480</v>
      </c>
      <c r="AI14" s="43">
        <f>Tabela114[[#This Row],[K20]]+Tabela114[[#This Row],[K22]]+Tabela114[[#This Row],[K24]]+Tabela114[[#This Row],[K26]]+Tabela114[[#This Row],[K28]]+Tabela114[[#This Row],[K30]]</f>
        <v>201600</v>
      </c>
      <c r="AJ14" s="44">
        <f>Tabela114[[#This Row],[K35]]*20%</f>
        <v>40320</v>
      </c>
      <c r="AK14" s="45">
        <f>Tabela114[[#This Row],[K35]]+Tabela114[[#This Row],[K36]]</f>
        <v>241920</v>
      </c>
      <c r="AL14" s="43">
        <f>Tabela114[[#This Row],[K32]]+Tabela114[[#This Row],[K35]]</f>
        <v>252000</v>
      </c>
      <c r="AM14" s="44">
        <f>Tabela114[[#This Row],[K33]]+Tabela114[[#This Row],[K36]]</f>
        <v>50400</v>
      </c>
      <c r="AN14" s="45">
        <f>Tabela114[[#This Row],[K34]]+Tabela114[[#This Row],[K37]]</f>
        <v>302400</v>
      </c>
      <c r="AO14" s="53" t="s">
        <v>83</v>
      </c>
      <c r="AP14" s="47" t="s">
        <v>335</v>
      </c>
      <c r="AQ14" s="47" t="s">
        <v>113</v>
      </c>
      <c r="AR14" s="90" t="s">
        <v>336</v>
      </c>
      <c r="AS14" s="51" t="s">
        <v>115</v>
      </c>
      <c r="AT14" s="47" t="s">
        <v>185</v>
      </c>
      <c r="AU14" s="51" t="s">
        <v>337</v>
      </c>
      <c r="AV14" s="90">
        <v>45383</v>
      </c>
      <c r="AW14" s="76" t="s">
        <v>60</v>
      </c>
      <c r="AX14" s="99">
        <f>(100%*Tabela114[[#This Row],[K32]])/Tabela114[[#This Row],[K38]]</f>
        <v>0.2</v>
      </c>
      <c r="AY14" s="100">
        <f>(100%*Tabela114[[#This Row],[K35]])/Tabela114[[#This Row],[K38]]</f>
        <v>0.8</v>
      </c>
    </row>
    <row r="15" spans="1:149" s="5" customFormat="1" ht="54.95" customHeight="1" x14ac:dyDescent="0.25">
      <c r="A15" s="95">
        <v>7</v>
      </c>
      <c r="B15" s="62" t="s">
        <v>85</v>
      </c>
      <c r="C15" s="47">
        <v>5250007626</v>
      </c>
      <c r="D15" s="47" t="s">
        <v>99</v>
      </c>
      <c r="E15" s="47">
        <v>8</v>
      </c>
      <c r="F15" s="47" t="s">
        <v>87</v>
      </c>
      <c r="G15" s="47" t="s">
        <v>88</v>
      </c>
      <c r="H15" s="47" t="s">
        <v>105</v>
      </c>
      <c r="I15" s="47">
        <v>4</v>
      </c>
      <c r="J15" s="63" t="s">
        <v>50</v>
      </c>
      <c r="K15" s="47" t="s">
        <v>106</v>
      </c>
      <c r="L15" s="47" t="s">
        <v>75</v>
      </c>
      <c r="M15" s="47" t="s">
        <v>102</v>
      </c>
      <c r="N15" s="48" t="s">
        <v>107</v>
      </c>
      <c r="O15" s="47" t="s">
        <v>103</v>
      </c>
      <c r="P15" s="70">
        <v>500</v>
      </c>
      <c r="Q15" s="47" t="s">
        <v>56</v>
      </c>
      <c r="R15" s="30" t="s">
        <v>71</v>
      </c>
      <c r="S15" s="40">
        <v>36800</v>
      </c>
      <c r="T15" s="41">
        <v>3200</v>
      </c>
      <c r="U15" s="40">
        <v>7360</v>
      </c>
      <c r="V15" s="41">
        <v>640</v>
      </c>
      <c r="W15" s="40">
        <v>0</v>
      </c>
      <c r="X15" s="41">
        <v>0</v>
      </c>
      <c r="Y15" s="40">
        <v>0</v>
      </c>
      <c r="Z15" s="41">
        <v>0</v>
      </c>
      <c r="AA15" s="40">
        <v>0</v>
      </c>
      <c r="AB15" s="41">
        <v>0</v>
      </c>
      <c r="AC15" s="40">
        <v>0</v>
      </c>
      <c r="AD15" s="41">
        <v>0</v>
      </c>
      <c r="AE15" s="49" t="s">
        <v>333</v>
      </c>
      <c r="AF15" s="43">
        <f>Tabela114[[#This Row],[K19]]+Tabela114[[#This Row],[K21]]+Tabela114[[#This Row],[K23]]+Tabela114[[#This Row],[K25]]+Tabela114[[#This Row],[K27]]+Tabela114[[#This Row],[K29]]</f>
        <v>44160</v>
      </c>
      <c r="AG15" s="44">
        <f>Tabela114[[#This Row],[K32]]*20%</f>
        <v>8832</v>
      </c>
      <c r="AH15" s="45">
        <f>Tabela114[[#This Row],[K32]]+Tabela114[[#This Row],[K33]]</f>
        <v>52992</v>
      </c>
      <c r="AI15" s="43">
        <f>Tabela114[[#This Row],[K20]]+Tabela114[[#This Row],[K22]]+Tabela114[[#This Row],[K24]]+Tabela114[[#This Row],[K26]]+Tabela114[[#This Row],[K28]]+Tabela114[[#This Row],[K30]]</f>
        <v>3840</v>
      </c>
      <c r="AJ15" s="44">
        <f>Tabela114[[#This Row],[K35]]*20%</f>
        <v>768</v>
      </c>
      <c r="AK15" s="45">
        <f>Tabela114[[#This Row],[K35]]+Tabela114[[#This Row],[K36]]</f>
        <v>4608</v>
      </c>
      <c r="AL15" s="43">
        <f>Tabela114[[#This Row],[K32]]+Tabela114[[#This Row],[K35]]</f>
        <v>48000</v>
      </c>
      <c r="AM15" s="44">
        <f>Tabela114[[#This Row],[K33]]+Tabela114[[#This Row],[K36]]</f>
        <v>9600</v>
      </c>
      <c r="AN15" s="45">
        <f>Tabela114[[#This Row],[K34]]+Tabela114[[#This Row],[K37]]</f>
        <v>57600</v>
      </c>
      <c r="AO15" s="53" t="s">
        <v>83</v>
      </c>
      <c r="AP15" s="47" t="s">
        <v>335</v>
      </c>
      <c r="AQ15" s="47" t="s">
        <v>113</v>
      </c>
      <c r="AR15" s="90" t="s">
        <v>336</v>
      </c>
      <c r="AS15" s="51" t="s">
        <v>115</v>
      </c>
      <c r="AT15" s="47" t="s">
        <v>185</v>
      </c>
      <c r="AU15" s="51" t="s">
        <v>337</v>
      </c>
      <c r="AV15" s="90">
        <v>45383</v>
      </c>
      <c r="AW15" s="76" t="s">
        <v>60</v>
      </c>
      <c r="AX15" s="99">
        <f>(100%*Tabela114[[#This Row],[K32]])/Tabela114[[#This Row],[K38]]</f>
        <v>0.92</v>
      </c>
      <c r="AY15" s="100">
        <f>(100%*Tabela114[[#This Row],[K35]])/Tabela114[[#This Row],[K38]]</f>
        <v>0.08</v>
      </c>
    </row>
    <row r="16" spans="1:149" s="5" customFormat="1" ht="54.95" customHeight="1" x14ac:dyDescent="0.25">
      <c r="A16" s="95">
        <v>8</v>
      </c>
      <c r="B16" s="62" t="s">
        <v>85</v>
      </c>
      <c r="C16" s="47" t="s">
        <v>108</v>
      </c>
      <c r="D16" s="47" t="s">
        <v>86</v>
      </c>
      <c r="E16" s="47">
        <v>8</v>
      </c>
      <c r="F16" s="47" t="s">
        <v>87</v>
      </c>
      <c r="G16" s="47" t="s">
        <v>88</v>
      </c>
      <c r="H16" s="47" t="s">
        <v>109</v>
      </c>
      <c r="I16" s="47">
        <v>3</v>
      </c>
      <c r="J16" s="47"/>
      <c r="K16" s="47" t="s">
        <v>110</v>
      </c>
      <c r="L16" s="47" t="s">
        <v>88</v>
      </c>
      <c r="M16" s="47" t="s">
        <v>102</v>
      </c>
      <c r="N16" s="52" t="s">
        <v>111</v>
      </c>
      <c r="O16" s="47" t="s">
        <v>112</v>
      </c>
      <c r="P16" s="70">
        <v>220</v>
      </c>
      <c r="Q16" s="47" t="s">
        <v>56</v>
      </c>
      <c r="R16" s="30" t="s">
        <v>104</v>
      </c>
      <c r="S16" s="40">
        <v>0</v>
      </c>
      <c r="T16" s="41">
        <v>56000</v>
      </c>
      <c r="U16" s="40">
        <v>0</v>
      </c>
      <c r="V16" s="41">
        <v>56000</v>
      </c>
      <c r="W16" s="40">
        <v>0</v>
      </c>
      <c r="X16" s="41">
        <v>56000</v>
      </c>
      <c r="Y16" s="40">
        <v>0</v>
      </c>
      <c r="Z16" s="41">
        <v>55000</v>
      </c>
      <c r="AA16" s="40">
        <v>0</v>
      </c>
      <c r="AB16" s="41">
        <v>55000</v>
      </c>
      <c r="AC16" s="40">
        <v>0</v>
      </c>
      <c r="AD16" s="41">
        <v>56000</v>
      </c>
      <c r="AE16" s="49" t="s">
        <v>333</v>
      </c>
      <c r="AF16" s="43">
        <f>Tabela114[[#This Row],[K19]]+Tabela114[[#This Row],[K21]]+Tabela114[[#This Row],[K23]]+Tabela114[[#This Row],[K25]]+Tabela114[[#This Row],[K27]]+Tabela114[[#This Row],[K29]]</f>
        <v>0</v>
      </c>
      <c r="AG16" s="44">
        <f>Tabela114[[#This Row],[K32]]*20%</f>
        <v>0</v>
      </c>
      <c r="AH16" s="45">
        <f>Tabela114[[#This Row],[K32]]+Tabela114[[#This Row],[K33]]</f>
        <v>0</v>
      </c>
      <c r="AI16" s="43">
        <f>Tabela114[[#This Row],[K20]]+Tabela114[[#This Row],[K22]]+Tabela114[[#This Row],[K24]]+Tabela114[[#This Row],[K26]]+Tabela114[[#This Row],[K28]]+Tabela114[[#This Row],[K30]]</f>
        <v>334000</v>
      </c>
      <c r="AJ16" s="44">
        <f>Tabela114[[#This Row],[K35]]*20%</f>
        <v>66800</v>
      </c>
      <c r="AK16" s="45">
        <f>Tabela114[[#This Row],[K35]]+Tabela114[[#This Row],[K36]]</f>
        <v>400800</v>
      </c>
      <c r="AL16" s="43">
        <f>Tabela114[[#This Row],[K32]]+Tabela114[[#This Row],[K35]]</f>
        <v>334000</v>
      </c>
      <c r="AM16" s="44">
        <f>Tabela114[[#This Row],[K33]]+Tabela114[[#This Row],[K36]]</f>
        <v>66800</v>
      </c>
      <c r="AN16" s="45">
        <f>Tabela114[[#This Row],[K34]]+Tabela114[[#This Row],[K37]]</f>
        <v>400800</v>
      </c>
      <c r="AO16" s="53" t="s">
        <v>116</v>
      </c>
      <c r="AP16" s="47" t="s">
        <v>335</v>
      </c>
      <c r="AQ16" s="47" t="s">
        <v>113</v>
      </c>
      <c r="AR16" s="90" t="s">
        <v>336</v>
      </c>
      <c r="AS16" s="51" t="s">
        <v>115</v>
      </c>
      <c r="AT16" s="47" t="s">
        <v>185</v>
      </c>
      <c r="AU16" s="51" t="s">
        <v>337</v>
      </c>
      <c r="AV16" s="90">
        <v>45383</v>
      </c>
      <c r="AW16" s="76" t="s">
        <v>60</v>
      </c>
      <c r="AX16" s="99">
        <f>(100%*Tabela114[[#This Row],[K32]])/Tabela114[[#This Row],[K38]]</f>
        <v>0</v>
      </c>
      <c r="AY16" s="100">
        <f>(100%*Tabela114[[#This Row],[K35]])/Tabela114[[#This Row],[K38]]</f>
        <v>1</v>
      </c>
    </row>
    <row r="17" spans="1:51" s="5" customFormat="1" ht="54.95" customHeight="1" x14ac:dyDescent="0.25">
      <c r="A17" s="95">
        <v>9</v>
      </c>
      <c r="B17" s="83" t="s">
        <v>85</v>
      </c>
      <c r="C17" s="84" t="s">
        <v>108</v>
      </c>
      <c r="D17" s="85" t="s">
        <v>86</v>
      </c>
      <c r="E17" s="47">
        <v>8</v>
      </c>
      <c r="F17" s="47" t="s">
        <v>87</v>
      </c>
      <c r="G17" s="47" t="s">
        <v>88</v>
      </c>
      <c r="H17" s="85" t="s">
        <v>86</v>
      </c>
      <c r="I17" s="85" t="s">
        <v>281</v>
      </c>
      <c r="J17" s="85"/>
      <c r="K17" s="85" t="s">
        <v>87</v>
      </c>
      <c r="L17" s="85" t="s">
        <v>88</v>
      </c>
      <c r="M17" s="85" t="s">
        <v>102</v>
      </c>
      <c r="N17" s="86" t="s">
        <v>282</v>
      </c>
      <c r="O17" s="47" t="s">
        <v>112</v>
      </c>
      <c r="P17" s="85">
        <v>395</v>
      </c>
      <c r="Q17" s="85" t="s">
        <v>56</v>
      </c>
      <c r="R17" s="87" t="s">
        <v>283</v>
      </c>
      <c r="S17" s="88">
        <v>15000</v>
      </c>
      <c r="T17" s="89">
        <v>0</v>
      </c>
      <c r="U17" s="88">
        <v>9000</v>
      </c>
      <c r="V17" s="89">
        <v>0</v>
      </c>
      <c r="W17" s="88">
        <v>6000</v>
      </c>
      <c r="X17" s="89">
        <v>0</v>
      </c>
      <c r="Y17" s="88">
        <v>6000</v>
      </c>
      <c r="Z17" s="89">
        <v>0</v>
      </c>
      <c r="AA17" s="88">
        <v>6000</v>
      </c>
      <c r="AB17" s="89">
        <v>0</v>
      </c>
      <c r="AC17" s="88">
        <v>11000</v>
      </c>
      <c r="AD17" s="89">
        <v>0</v>
      </c>
      <c r="AE17" s="49" t="s">
        <v>333</v>
      </c>
      <c r="AF17" s="43">
        <f>Tabela114[[#This Row],[K19]]+Tabela114[[#This Row],[K21]]+Tabela114[[#This Row],[K23]]+Tabela114[[#This Row],[K25]]+Tabela114[[#This Row],[K27]]+Tabela114[[#This Row],[K29]]</f>
        <v>53000</v>
      </c>
      <c r="AG17" s="44">
        <f>Tabela114[[#This Row],[K32]]*20%</f>
        <v>10600</v>
      </c>
      <c r="AH17" s="45">
        <f>Tabela114[[#This Row],[K32]]+Tabela114[[#This Row],[K33]]</f>
        <v>63600</v>
      </c>
      <c r="AI17" s="43">
        <f>Tabela114[[#This Row],[K20]]+Tabela114[[#This Row],[K22]]+Tabela114[[#This Row],[K24]]+Tabela114[[#This Row],[K26]]+Tabela114[[#This Row],[K28]]+Tabela114[[#This Row],[K30]]</f>
        <v>0</v>
      </c>
      <c r="AJ17" s="44">
        <f>Tabela114[[#This Row],[K35]]*20%</f>
        <v>0</v>
      </c>
      <c r="AK17" s="45">
        <f>Tabela114[[#This Row],[K35]]+Tabela114[[#This Row],[K36]]</f>
        <v>0</v>
      </c>
      <c r="AL17" s="43">
        <f>Tabela114[[#This Row],[K32]]+Tabela114[[#This Row],[K35]]</f>
        <v>53000</v>
      </c>
      <c r="AM17" s="44">
        <f>Tabela114[[#This Row],[K33]]+Tabela114[[#This Row],[K36]]</f>
        <v>10600</v>
      </c>
      <c r="AN17" s="45">
        <f>Tabela114[[#This Row],[K34]]+Tabela114[[#This Row],[K37]]</f>
        <v>63600</v>
      </c>
      <c r="AO17" s="53" t="s">
        <v>116</v>
      </c>
      <c r="AP17" s="47" t="s">
        <v>335</v>
      </c>
      <c r="AQ17" s="85" t="s">
        <v>113</v>
      </c>
      <c r="AR17" s="90" t="s">
        <v>336</v>
      </c>
      <c r="AS17" s="51" t="s">
        <v>115</v>
      </c>
      <c r="AT17" s="47" t="s">
        <v>185</v>
      </c>
      <c r="AU17" s="51" t="s">
        <v>337</v>
      </c>
      <c r="AV17" s="90">
        <v>45383</v>
      </c>
      <c r="AW17" s="76" t="s">
        <v>60</v>
      </c>
      <c r="AX17" s="99">
        <f>(100%*Tabela114[[#This Row],[K32]])/Tabela114[[#This Row],[K38]]</f>
        <v>1</v>
      </c>
      <c r="AY17" s="100">
        <f>(100%*Tabela114[[#This Row],[K35]])/Tabela114[[#This Row],[K38]]</f>
        <v>0</v>
      </c>
    </row>
    <row r="18" spans="1:51" s="5" customFormat="1" ht="54.95" customHeight="1" x14ac:dyDescent="0.25">
      <c r="A18" s="95">
        <v>10</v>
      </c>
      <c r="B18" s="46" t="s">
        <v>117</v>
      </c>
      <c r="C18" s="47">
        <v>7492109260</v>
      </c>
      <c r="D18" s="47" t="s">
        <v>118</v>
      </c>
      <c r="E18" s="47">
        <v>9</v>
      </c>
      <c r="F18" s="47" t="s">
        <v>119</v>
      </c>
      <c r="G18" s="47" t="s">
        <v>120</v>
      </c>
      <c r="H18" s="47" t="s">
        <v>118</v>
      </c>
      <c r="I18" s="47">
        <v>9</v>
      </c>
      <c r="J18" s="47"/>
      <c r="K18" s="47" t="s">
        <v>119</v>
      </c>
      <c r="L18" s="47" t="s">
        <v>120</v>
      </c>
      <c r="M18" s="47" t="s">
        <v>53</v>
      </c>
      <c r="N18" s="52" t="s">
        <v>121</v>
      </c>
      <c r="O18" s="47" t="s">
        <v>122</v>
      </c>
      <c r="P18" s="70">
        <v>900</v>
      </c>
      <c r="Q18" s="47" t="s">
        <v>56</v>
      </c>
      <c r="R18" s="30" t="s">
        <v>123</v>
      </c>
      <c r="S18" s="40">
        <v>152721</v>
      </c>
      <c r="T18" s="41">
        <v>0</v>
      </c>
      <c r="U18" s="40">
        <v>57796</v>
      </c>
      <c r="V18" s="41">
        <v>0</v>
      </c>
      <c r="W18" s="40">
        <v>14004</v>
      </c>
      <c r="X18" s="41">
        <v>0</v>
      </c>
      <c r="Y18" s="40">
        <v>12953</v>
      </c>
      <c r="Z18" s="41">
        <v>0</v>
      </c>
      <c r="AA18" s="40">
        <v>12507</v>
      </c>
      <c r="AB18" s="41">
        <v>0</v>
      </c>
      <c r="AC18" s="40">
        <v>49193</v>
      </c>
      <c r="AD18" s="41">
        <v>0</v>
      </c>
      <c r="AE18" s="49" t="s">
        <v>333</v>
      </c>
      <c r="AF18" s="43">
        <f>Tabela114[[#This Row],[K19]]+Tabela114[[#This Row],[K21]]+Tabela114[[#This Row],[K23]]+Tabela114[[#This Row],[K25]]+Tabela114[[#This Row],[K27]]+Tabela114[[#This Row],[K29]]</f>
        <v>299174</v>
      </c>
      <c r="AG18" s="44">
        <f>Tabela114[[#This Row],[K32]]*20%</f>
        <v>59834.8</v>
      </c>
      <c r="AH18" s="45">
        <f>Tabela114[[#This Row],[K32]]+Tabela114[[#This Row],[K33]]</f>
        <v>359008.8</v>
      </c>
      <c r="AI18" s="43">
        <f>Tabela114[[#This Row],[K20]]+Tabela114[[#This Row],[K22]]+Tabela114[[#This Row],[K24]]+Tabela114[[#This Row],[K26]]+Tabela114[[#This Row],[K28]]+Tabela114[[#This Row],[K30]]</f>
        <v>0</v>
      </c>
      <c r="AJ18" s="44">
        <f>Tabela114[[#This Row],[K35]]*20%</f>
        <v>0</v>
      </c>
      <c r="AK18" s="45">
        <f>Tabela114[[#This Row],[K35]]+Tabela114[[#This Row],[K36]]</f>
        <v>0</v>
      </c>
      <c r="AL18" s="43">
        <f>Tabela114[[#This Row],[K32]]+Tabela114[[#This Row],[K35]]</f>
        <v>299174</v>
      </c>
      <c r="AM18" s="44">
        <f>Tabela114[[#This Row],[K33]]+Tabela114[[#This Row],[K36]]</f>
        <v>59834.8</v>
      </c>
      <c r="AN18" s="45">
        <f>Tabela114[[#This Row],[K34]]+Tabela114[[#This Row],[K37]]</f>
        <v>359008.8</v>
      </c>
      <c r="AO18" s="53" t="s">
        <v>58</v>
      </c>
      <c r="AP18" s="47" t="s">
        <v>335</v>
      </c>
      <c r="AQ18" s="47" t="s">
        <v>59</v>
      </c>
      <c r="AR18" s="90" t="s">
        <v>336</v>
      </c>
      <c r="AS18" s="51" t="s">
        <v>115</v>
      </c>
      <c r="AT18" s="47" t="s">
        <v>185</v>
      </c>
      <c r="AU18" s="51" t="s">
        <v>337</v>
      </c>
      <c r="AV18" s="90">
        <v>45383</v>
      </c>
      <c r="AW18" s="76" t="s">
        <v>60</v>
      </c>
      <c r="AX18" s="99">
        <f>(100%*Tabela114[[#This Row],[K32]])/Tabela114[[#This Row],[K38]]</f>
        <v>1</v>
      </c>
      <c r="AY18" s="100">
        <f>(100%*Tabela114[[#This Row],[K35]])/Tabela114[[#This Row],[K38]]</f>
        <v>0</v>
      </c>
    </row>
    <row r="19" spans="1:51" s="5" customFormat="1" ht="54.95" customHeight="1" x14ac:dyDescent="0.25">
      <c r="A19" s="95">
        <v>11</v>
      </c>
      <c r="B19" s="46" t="s">
        <v>124</v>
      </c>
      <c r="C19" s="47">
        <v>5213910680</v>
      </c>
      <c r="D19" s="47" t="s">
        <v>130</v>
      </c>
      <c r="E19" s="47" t="s">
        <v>125</v>
      </c>
      <c r="F19" s="47" t="s">
        <v>126</v>
      </c>
      <c r="G19" s="47" t="s">
        <v>75</v>
      </c>
      <c r="H19" s="47" t="s">
        <v>128</v>
      </c>
      <c r="I19" s="47">
        <v>34</v>
      </c>
      <c r="J19" s="47" t="s">
        <v>50</v>
      </c>
      <c r="K19" s="47" t="s">
        <v>127</v>
      </c>
      <c r="L19" s="47" t="s">
        <v>129</v>
      </c>
      <c r="M19" s="47" t="s">
        <v>53</v>
      </c>
      <c r="N19" s="55" t="s">
        <v>274</v>
      </c>
      <c r="O19" s="47" t="s">
        <v>55</v>
      </c>
      <c r="P19" s="70">
        <v>351</v>
      </c>
      <c r="Q19" s="47" t="s">
        <v>56</v>
      </c>
      <c r="R19" s="30" t="s">
        <v>71</v>
      </c>
      <c r="S19" s="40">
        <v>38000</v>
      </c>
      <c r="T19" s="41">
        <v>0</v>
      </c>
      <c r="U19" s="40">
        <v>18500</v>
      </c>
      <c r="V19" s="41">
        <v>0</v>
      </c>
      <c r="W19" s="40">
        <v>2000</v>
      </c>
      <c r="X19" s="41">
        <v>0</v>
      </c>
      <c r="Y19" s="40">
        <v>0</v>
      </c>
      <c r="Z19" s="41">
        <v>0</v>
      </c>
      <c r="AA19" s="40">
        <v>0</v>
      </c>
      <c r="AB19" s="41">
        <v>0</v>
      </c>
      <c r="AC19" s="40">
        <v>11000</v>
      </c>
      <c r="AD19" s="41">
        <v>0</v>
      </c>
      <c r="AE19" s="49" t="s">
        <v>333</v>
      </c>
      <c r="AF19" s="43">
        <f>Tabela114[[#This Row],[K19]]+Tabela114[[#This Row],[K21]]+Tabela114[[#This Row],[K23]]+Tabela114[[#This Row],[K25]]+Tabela114[[#This Row],[K27]]+Tabela114[[#This Row],[K29]]</f>
        <v>69500</v>
      </c>
      <c r="AG19" s="44">
        <f>Tabela114[[#This Row],[K32]]*20%</f>
        <v>13900</v>
      </c>
      <c r="AH19" s="45">
        <f>Tabela114[[#This Row],[K32]]+Tabela114[[#This Row],[K33]]</f>
        <v>83400</v>
      </c>
      <c r="AI19" s="43">
        <f>Tabela114[[#This Row],[K20]]+Tabela114[[#This Row],[K22]]+Tabela114[[#This Row],[K24]]+Tabela114[[#This Row],[K26]]+Tabela114[[#This Row],[K28]]+Tabela114[[#This Row],[K30]]</f>
        <v>0</v>
      </c>
      <c r="AJ19" s="44">
        <f>Tabela114[[#This Row],[K35]]*20%</f>
        <v>0</v>
      </c>
      <c r="AK19" s="45">
        <f>Tabela114[[#This Row],[K35]]+Tabela114[[#This Row],[K36]]</f>
        <v>0</v>
      </c>
      <c r="AL19" s="43">
        <f>Tabela114[[#This Row],[K32]]+Tabela114[[#This Row],[K35]]</f>
        <v>69500</v>
      </c>
      <c r="AM19" s="44">
        <f>Tabela114[[#This Row],[K33]]+Tabela114[[#This Row],[K36]]</f>
        <v>13900</v>
      </c>
      <c r="AN19" s="45">
        <f>Tabela114[[#This Row],[K34]]+Tabela114[[#This Row],[K37]]</f>
        <v>83400</v>
      </c>
      <c r="AO19" s="53" t="s">
        <v>83</v>
      </c>
      <c r="AP19" s="47" t="s">
        <v>335</v>
      </c>
      <c r="AQ19" s="47" t="s">
        <v>59</v>
      </c>
      <c r="AR19" s="90" t="s">
        <v>336</v>
      </c>
      <c r="AS19" s="51" t="s">
        <v>115</v>
      </c>
      <c r="AT19" s="47" t="s">
        <v>185</v>
      </c>
      <c r="AU19" s="51" t="s">
        <v>337</v>
      </c>
      <c r="AV19" s="90">
        <v>45383</v>
      </c>
      <c r="AW19" s="76" t="s">
        <v>60</v>
      </c>
      <c r="AX19" s="99">
        <f>(100%*Tabela114[[#This Row],[K32]])/Tabela114[[#This Row],[K38]]</f>
        <v>1</v>
      </c>
      <c r="AY19" s="100">
        <f>(100%*Tabela114[[#This Row],[K35]])/Tabela114[[#This Row],[K38]]</f>
        <v>0</v>
      </c>
    </row>
    <row r="20" spans="1:51" s="5" customFormat="1" ht="54.95" customHeight="1" x14ac:dyDescent="0.25">
      <c r="A20" s="95">
        <v>12</v>
      </c>
      <c r="B20" s="46" t="s">
        <v>131</v>
      </c>
      <c r="C20" s="47">
        <v>5250008577</v>
      </c>
      <c r="D20" s="47" t="s">
        <v>132</v>
      </c>
      <c r="E20" s="47">
        <v>6</v>
      </c>
      <c r="F20" s="47" t="s">
        <v>133</v>
      </c>
      <c r="G20" s="47" t="s">
        <v>75</v>
      </c>
      <c r="H20" s="47" t="s">
        <v>134</v>
      </c>
      <c r="I20" s="47">
        <v>27</v>
      </c>
      <c r="J20" s="47"/>
      <c r="K20" s="47" t="s">
        <v>135</v>
      </c>
      <c r="L20" s="47" t="s">
        <v>136</v>
      </c>
      <c r="M20" s="47" t="s">
        <v>251</v>
      </c>
      <c r="N20" s="52" t="s">
        <v>137</v>
      </c>
      <c r="O20" s="47" t="s">
        <v>138</v>
      </c>
      <c r="P20" s="70">
        <v>230</v>
      </c>
      <c r="Q20" s="47" t="s">
        <v>56</v>
      </c>
      <c r="R20" s="30" t="s">
        <v>98</v>
      </c>
      <c r="S20" s="40">
        <v>45000</v>
      </c>
      <c r="T20" s="41">
        <v>0</v>
      </c>
      <c r="U20" s="40">
        <v>11000</v>
      </c>
      <c r="V20" s="41">
        <v>0</v>
      </c>
      <c r="W20" s="40">
        <v>1400</v>
      </c>
      <c r="X20" s="41">
        <v>0</v>
      </c>
      <c r="Y20" s="40">
        <v>1000</v>
      </c>
      <c r="Z20" s="41">
        <v>0</v>
      </c>
      <c r="AA20" s="40">
        <v>1000</v>
      </c>
      <c r="AB20" s="41">
        <v>0</v>
      </c>
      <c r="AC20" s="40">
        <v>14000</v>
      </c>
      <c r="AD20" s="41">
        <v>0</v>
      </c>
      <c r="AE20" s="49" t="s">
        <v>333</v>
      </c>
      <c r="AF20" s="43">
        <f>Tabela114[[#This Row],[K19]]+Tabela114[[#This Row],[K21]]+Tabela114[[#This Row],[K23]]+Tabela114[[#This Row],[K25]]+Tabela114[[#This Row],[K27]]+Tabela114[[#This Row],[K29]]</f>
        <v>73400</v>
      </c>
      <c r="AG20" s="44">
        <f>Tabela114[[#This Row],[K32]]*20%</f>
        <v>14680</v>
      </c>
      <c r="AH20" s="45">
        <f>Tabela114[[#This Row],[K32]]+Tabela114[[#This Row],[K33]]</f>
        <v>88080</v>
      </c>
      <c r="AI20" s="43">
        <f>Tabela114[[#This Row],[K20]]+Tabela114[[#This Row],[K22]]+Tabela114[[#This Row],[K24]]+Tabela114[[#This Row],[K26]]+Tabela114[[#This Row],[K28]]+Tabela114[[#This Row],[K30]]</f>
        <v>0</v>
      </c>
      <c r="AJ20" s="44">
        <f>Tabela114[[#This Row],[K35]]*20%</f>
        <v>0</v>
      </c>
      <c r="AK20" s="45">
        <f>Tabela114[[#This Row],[K35]]+Tabela114[[#This Row],[K36]]</f>
        <v>0</v>
      </c>
      <c r="AL20" s="43">
        <f>Tabela114[[#This Row],[K32]]+Tabela114[[#This Row],[K35]]</f>
        <v>73400</v>
      </c>
      <c r="AM20" s="44">
        <f>Tabela114[[#This Row],[K33]]+Tabela114[[#This Row],[K36]]</f>
        <v>14680</v>
      </c>
      <c r="AN20" s="45">
        <f>Tabela114[[#This Row],[K34]]+Tabela114[[#This Row],[K37]]</f>
        <v>88080</v>
      </c>
      <c r="AO20" s="50" t="s">
        <v>58</v>
      </c>
      <c r="AP20" s="47" t="s">
        <v>335</v>
      </c>
      <c r="AQ20" s="47" t="s">
        <v>59</v>
      </c>
      <c r="AR20" s="90" t="s">
        <v>336</v>
      </c>
      <c r="AS20" s="51" t="s">
        <v>115</v>
      </c>
      <c r="AT20" s="47" t="s">
        <v>185</v>
      </c>
      <c r="AU20" s="51" t="s">
        <v>337</v>
      </c>
      <c r="AV20" s="90">
        <v>45383</v>
      </c>
      <c r="AW20" s="76" t="s">
        <v>60</v>
      </c>
      <c r="AX20" s="99">
        <f>(100%*Tabela114[[#This Row],[K32]])/Tabela114[[#This Row],[K38]]</f>
        <v>1</v>
      </c>
      <c r="AY20" s="100">
        <f>(100%*Tabela114[[#This Row],[K35]])/Tabela114[[#This Row],[K38]]</f>
        <v>0</v>
      </c>
    </row>
    <row r="21" spans="1:51" s="5" customFormat="1" ht="54.95" customHeight="1" x14ac:dyDescent="0.25">
      <c r="A21" s="95">
        <v>13</v>
      </c>
      <c r="B21" s="46" t="s">
        <v>131</v>
      </c>
      <c r="C21" s="47">
        <v>5250008577</v>
      </c>
      <c r="D21" s="47" t="s">
        <v>132</v>
      </c>
      <c r="E21" s="47">
        <v>6</v>
      </c>
      <c r="F21" s="47" t="s">
        <v>133</v>
      </c>
      <c r="G21" s="47" t="s">
        <v>75</v>
      </c>
      <c r="H21" s="47" t="s">
        <v>134</v>
      </c>
      <c r="I21" s="47">
        <v>27</v>
      </c>
      <c r="J21" s="47"/>
      <c r="K21" s="47" t="s">
        <v>135</v>
      </c>
      <c r="L21" s="47" t="s">
        <v>136</v>
      </c>
      <c r="M21" s="47" t="s">
        <v>251</v>
      </c>
      <c r="N21" s="48" t="s">
        <v>139</v>
      </c>
      <c r="O21" s="47" t="s">
        <v>341</v>
      </c>
      <c r="P21" s="70">
        <v>110</v>
      </c>
      <c r="Q21" s="47" t="s">
        <v>56</v>
      </c>
      <c r="R21" s="30" t="s">
        <v>98</v>
      </c>
      <c r="S21" s="40">
        <v>10000</v>
      </c>
      <c r="T21" s="41">
        <v>0</v>
      </c>
      <c r="U21" s="40">
        <v>1000</v>
      </c>
      <c r="V21" s="41">
        <v>0</v>
      </c>
      <c r="W21" s="40">
        <v>0</v>
      </c>
      <c r="X21" s="41">
        <v>0</v>
      </c>
      <c r="Y21" s="40">
        <v>0</v>
      </c>
      <c r="Z21" s="41">
        <v>0</v>
      </c>
      <c r="AA21" s="40">
        <v>0</v>
      </c>
      <c r="AB21" s="41">
        <v>0</v>
      </c>
      <c r="AC21" s="40">
        <v>3500</v>
      </c>
      <c r="AD21" s="41">
        <v>0</v>
      </c>
      <c r="AE21" s="49" t="s">
        <v>333</v>
      </c>
      <c r="AF21" s="43">
        <f>Tabela114[[#This Row],[K19]]+Tabela114[[#This Row],[K21]]+Tabela114[[#This Row],[K23]]+Tabela114[[#This Row],[K25]]+Tabela114[[#This Row],[K27]]+Tabela114[[#This Row],[K29]]</f>
        <v>14500</v>
      </c>
      <c r="AG21" s="44">
        <f>Tabela114[[#This Row],[K32]]*20%</f>
        <v>2900</v>
      </c>
      <c r="AH21" s="45">
        <f>Tabela114[[#This Row],[K32]]+Tabela114[[#This Row],[K33]]</f>
        <v>17400</v>
      </c>
      <c r="AI21" s="43">
        <f>Tabela114[[#This Row],[K20]]+Tabela114[[#This Row],[K22]]+Tabela114[[#This Row],[K24]]+Tabela114[[#This Row],[K26]]+Tabela114[[#This Row],[K28]]+Tabela114[[#This Row],[K30]]</f>
        <v>0</v>
      </c>
      <c r="AJ21" s="44">
        <f>Tabela114[[#This Row],[K35]]*20%</f>
        <v>0</v>
      </c>
      <c r="AK21" s="45">
        <f>Tabela114[[#This Row],[K35]]+Tabela114[[#This Row],[K36]]</f>
        <v>0</v>
      </c>
      <c r="AL21" s="43">
        <f>Tabela114[[#This Row],[K32]]+Tabela114[[#This Row],[K35]]</f>
        <v>14500</v>
      </c>
      <c r="AM21" s="44">
        <f>Tabela114[[#This Row],[K33]]+Tabela114[[#This Row],[K36]]</f>
        <v>2900</v>
      </c>
      <c r="AN21" s="45">
        <f>Tabela114[[#This Row],[K34]]+Tabela114[[#This Row],[K37]]</f>
        <v>17400</v>
      </c>
      <c r="AO21" s="50" t="s">
        <v>58</v>
      </c>
      <c r="AP21" s="47" t="s">
        <v>335</v>
      </c>
      <c r="AQ21" s="47" t="s">
        <v>59</v>
      </c>
      <c r="AR21" s="90" t="s">
        <v>336</v>
      </c>
      <c r="AS21" s="51" t="s">
        <v>115</v>
      </c>
      <c r="AT21" s="47" t="s">
        <v>185</v>
      </c>
      <c r="AU21" s="51" t="s">
        <v>337</v>
      </c>
      <c r="AV21" s="90">
        <v>45383</v>
      </c>
      <c r="AW21" s="76" t="s">
        <v>60</v>
      </c>
      <c r="AX21" s="99">
        <f>(100%*Tabela114[[#This Row],[K32]])/Tabela114[[#This Row],[K38]]</f>
        <v>1</v>
      </c>
      <c r="AY21" s="100">
        <f>(100%*Tabela114[[#This Row],[K35]])/Tabela114[[#This Row],[K38]]</f>
        <v>0</v>
      </c>
    </row>
    <row r="22" spans="1:51" s="5" customFormat="1" ht="54.95" customHeight="1" x14ac:dyDescent="0.25">
      <c r="A22" s="95">
        <v>14</v>
      </c>
      <c r="B22" s="46" t="s">
        <v>140</v>
      </c>
      <c r="C22" s="47">
        <v>5250007684</v>
      </c>
      <c r="D22" s="47" t="s">
        <v>141</v>
      </c>
      <c r="E22" s="47" t="s">
        <v>142</v>
      </c>
      <c r="F22" s="47" t="s">
        <v>143</v>
      </c>
      <c r="G22" s="47" t="s">
        <v>75</v>
      </c>
      <c r="H22" s="47" t="s">
        <v>144</v>
      </c>
      <c r="I22" s="47" t="s">
        <v>145</v>
      </c>
      <c r="J22" s="47" t="s">
        <v>146</v>
      </c>
      <c r="K22" s="47" t="s">
        <v>147</v>
      </c>
      <c r="L22" s="47" t="s">
        <v>148</v>
      </c>
      <c r="M22" s="47" t="s">
        <v>149</v>
      </c>
      <c r="N22" s="47" t="s">
        <v>150</v>
      </c>
      <c r="O22" s="47" t="s">
        <v>151</v>
      </c>
      <c r="P22" s="70" t="s">
        <v>152</v>
      </c>
      <c r="Q22" s="47" t="s">
        <v>56</v>
      </c>
      <c r="R22" s="30" t="s">
        <v>153</v>
      </c>
      <c r="S22" s="40">
        <v>0</v>
      </c>
      <c r="T22" s="41">
        <v>2361</v>
      </c>
      <c r="U22" s="40">
        <v>0</v>
      </c>
      <c r="V22" s="41">
        <v>1484</v>
      </c>
      <c r="W22" s="40">
        <v>0</v>
      </c>
      <c r="X22" s="41">
        <v>2586</v>
      </c>
      <c r="Y22" s="40">
        <v>0</v>
      </c>
      <c r="Z22" s="41">
        <v>2134</v>
      </c>
      <c r="AA22" s="40">
        <v>0</v>
      </c>
      <c r="AB22" s="41">
        <v>2683</v>
      </c>
      <c r="AC22" s="40">
        <v>0</v>
      </c>
      <c r="AD22" s="41">
        <v>1909</v>
      </c>
      <c r="AE22" s="49" t="s">
        <v>333</v>
      </c>
      <c r="AF22" s="43">
        <f>Tabela114[[#This Row],[K19]]+Tabela114[[#This Row],[K21]]+Tabela114[[#This Row],[K23]]+Tabela114[[#This Row],[K25]]+Tabela114[[#This Row],[K27]]+Tabela114[[#This Row],[K29]]</f>
        <v>0</v>
      </c>
      <c r="AG22" s="44">
        <f>Tabela114[[#This Row],[K32]]*20%</f>
        <v>0</v>
      </c>
      <c r="AH22" s="45">
        <f>Tabela114[[#This Row],[K32]]+Tabela114[[#This Row],[K33]]</f>
        <v>0</v>
      </c>
      <c r="AI22" s="43">
        <f>Tabela114[[#This Row],[K20]]+Tabela114[[#This Row],[K22]]+Tabela114[[#This Row],[K24]]+Tabela114[[#This Row],[K26]]+Tabela114[[#This Row],[K28]]+Tabela114[[#This Row],[K30]]</f>
        <v>13157</v>
      </c>
      <c r="AJ22" s="44">
        <f>Tabela114[[#This Row],[K35]]*20%</f>
        <v>2631.4</v>
      </c>
      <c r="AK22" s="45">
        <f>Tabela114[[#This Row],[K35]]+Tabela114[[#This Row],[K36]]</f>
        <v>15788.4</v>
      </c>
      <c r="AL22" s="43">
        <f>Tabela114[[#This Row],[K32]]+Tabela114[[#This Row],[K35]]</f>
        <v>13157</v>
      </c>
      <c r="AM22" s="44">
        <f>Tabela114[[#This Row],[K33]]+Tabela114[[#This Row],[K36]]</f>
        <v>2631.4</v>
      </c>
      <c r="AN22" s="45">
        <f>Tabela114[[#This Row],[K34]]+Tabela114[[#This Row],[K37]]</f>
        <v>15788.4</v>
      </c>
      <c r="AO22" s="53" t="s">
        <v>156</v>
      </c>
      <c r="AP22" s="47" t="s">
        <v>335</v>
      </c>
      <c r="AQ22" s="47" t="s">
        <v>59</v>
      </c>
      <c r="AR22" s="90" t="s">
        <v>336</v>
      </c>
      <c r="AS22" s="51" t="s">
        <v>115</v>
      </c>
      <c r="AT22" s="47" t="s">
        <v>185</v>
      </c>
      <c r="AU22" s="51" t="s">
        <v>337</v>
      </c>
      <c r="AV22" s="90">
        <v>45383</v>
      </c>
      <c r="AW22" s="76" t="s">
        <v>60</v>
      </c>
      <c r="AX22" s="99">
        <f>(100%*Tabela114[[#This Row],[K32]])/Tabela114[[#This Row],[K38]]</f>
        <v>0</v>
      </c>
      <c r="AY22" s="100">
        <f>(100%*Tabela114[[#This Row],[K35]])/Tabela114[[#This Row],[K38]]</f>
        <v>1</v>
      </c>
    </row>
    <row r="23" spans="1:51" s="5" customFormat="1" ht="54.95" customHeight="1" x14ac:dyDescent="0.25">
      <c r="A23" s="95">
        <v>15</v>
      </c>
      <c r="B23" s="46" t="s">
        <v>140</v>
      </c>
      <c r="C23" s="47">
        <v>5250007684</v>
      </c>
      <c r="D23" s="47" t="s">
        <v>141</v>
      </c>
      <c r="E23" s="47" t="s">
        <v>142</v>
      </c>
      <c r="F23" s="47" t="s">
        <v>143</v>
      </c>
      <c r="G23" s="47" t="s">
        <v>75</v>
      </c>
      <c r="H23" s="47" t="s">
        <v>141</v>
      </c>
      <c r="I23" s="47" t="s">
        <v>142</v>
      </c>
      <c r="J23" s="47" t="s">
        <v>146</v>
      </c>
      <c r="K23" s="47" t="s">
        <v>143</v>
      </c>
      <c r="L23" s="47" t="s">
        <v>75</v>
      </c>
      <c r="M23" s="47" t="s">
        <v>76</v>
      </c>
      <c r="N23" s="55" t="s">
        <v>154</v>
      </c>
      <c r="O23" s="47" t="s">
        <v>155</v>
      </c>
      <c r="P23" s="70">
        <v>1900</v>
      </c>
      <c r="Q23" s="47" t="s">
        <v>56</v>
      </c>
      <c r="R23" s="30" t="s">
        <v>98</v>
      </c>
      <c r="S23" s="40">
        <v>309245.59999999998</v>
      </c>
      <c r="T23" s="41">
        <v>77311.399999999994</v>
      </c>
      <c r="U23" s="40">
        <v>98440</v>
      </c>
      <c r="V23" s="41">
        <v>24610</v>
      </c>
      <c r="W23" s="40">
        <v>38224.800000000003</v>
      </c>
      <c r="X23" s="41">
        <v>9556.2000000000007</v>
      </c>
      <c r="Y23" s="40">
        <v>31712</v>
      </c>
      <c r="Z23" s="41">
        <v>7928</v>
      </c>
      <c r="AA23" s="40">
        <v>29003.200000000001</v>
      </c>
      <c r="AB23" s="41">
        <v>7250.8</v>
      </c>
      <c r="AC23" s="40">
        <v>31603.200000000001</v>
      </c>
      <c r="AD23" s="41">
        <v>7900.8</v>
      </c>
      <c r="AE23" s="49" t="s">
        <v>333</v>
      </c>
      <c r="AF23" s="43">
        <f>Tabela114[[#This Row],[K19]]+Tabela114[[#This Row],[K21]]+Tabela114[[#This Row],[K23]]+Tabela114[[#This Row],[K25]]+Tabela114[[#This Row],[K27]]+Tabela114[[#This Row],[K29]]</f>
        <v>538228.79999999993</v>
      </c>
      <c r="AG23" s="44">
        <f>Tabela114[[#This Row],[K32]]*20%</f>
        <v>107645.75999999999</v>
      </c>
      <c r="AH23" s="45">
        <f>Tabela114[[#This Row],[K32]]+Tabela114[[#This Row],[K33]]</f>
        <v>645874.55999999994</v>
      </c>
      <c r="AI23" s="43">
        <f>Tabela114[[#This Row],[K20]]+Tabela114[[#This Row],[K22]]+Tabela114[[#This Row],[K24]]+Tabela114[[#This Row],[K26]]+Tabela114[[#This Row],[K28]]+Tabela114[[#This Row],[K30]]</f>
        <v>134557.19999999998</v>
      </c>
      <c r="AJ23" s="44">
        <f>Tabela114[[#This Row],[K35]]*20%</f>
        <v>26911.439999999999</v>
      </c>
      <c r="AK23" s="45">
        <f>Tabela114[[#This Row],[K35]]+Tabela114[[#This Row],[K36]]</f>
        <v>161468.63999999998</v>
      </c>
      <c r="AL23" s="43">
        <f>Tabela114[[#This Row],[K32]]+Tabela114[[#This Row],[K35]]</f>
        <v>672785.99999999988</v>
      </c>
      <c r="AM23" s="44">
        <f>Tabela114[[#This Row],[K33]]+Tabela114[[#This Row],[K36]]</f>
        <v>134557.19999999998</v>
      </c>
      <c r="AN23" s="45">
        <f>Tabela114[[#This Row],[K34]]+Tabela114[[#This Row],[K37]]</f>
        <v>807343.2</v>
      </c>
      <c r="AO23" s="53" t="s">
        <v>83</v>
      </c>
      <c r="AP23" s="47" t="s">
        <v>335</v>
      </c>
      <c r="AQ23" s="47" t="s">
        <v>59</v>
      </c>
      <c r="AR23" s="90" t="s">
        <v>336</v>
      </c>
      <c r="AS23" s="51" t="s">
        <v>115</v>
      </c>
      <c r="AT23" s="47" t="s">
        <v>185</v>
      </c>
      <c r="AU23" s="51" t="s">
        <v>337</v>
      </c>
      <c r="AV23" s="90">
        <v>45383</v>
      </c>
      <c r="AW23" s="76" t="s">
        <v>60</v>
      </c>
      <c r="AX23" s="99">
        <f>(100%*Tabela114[[#This Row],[K32]])/Tabela114[[#This Row],[K38]]</f>
        <v>0.8</v>
      </c>
      <c r="AY23" s="100">
        <f>(100%*Tabela114[[#This Row],[K35]])/Tabela114[[#This Row],[K38]]</f>
        <v>0.2</v>
      </c>
    </row>
    <row r="24" spans="1:51" s="5" customFormat="1" ht="54.95" customHeight="1" x14ac:dyDescent="0.25">
      <c r="A24" s="95">
        <v>16</v>
      </c>
      <c r="B24" s="62" t="s">
        <v>157</v>
      </c>
      <c r="C24" s="47">
        <v>6750000088</v>
      </c>
      <c r="D24" s="47" t="s">
        <v>158</v>
      </c>
      <c r="E24" s="47">
        <v>73</v>
      </c>
      <c r="F24" s="47" t="s">
        <v>159</v>
      </c>
      <c r="G24" s="47" t="s">
        <v>88</v>
      </c>
      <c r="H24" s="47" t="s">
        <v>160</v>
      </c>
      <c r="I24" s="47" t="s">
        <v>161</v>
      </c>
      <c r="J24" s="63" t="s">
        <v>50</v>
      </c>
      <c r="K24" s="47" t="s">
        <v>162</v>
      </c>
      <c r="L24" s="47" t="s">
        <v>88</v>
      </c>
      <c r="M24" s="47" t="s">
        <v>163</v>
      </c>
      <c r="N24" s="55" t="s">
        <v>275</v>
      </c>
      <c r="O24" s="47" t="s">
        <v>164</v>
      </c>
      <c r="P24" s="69">
        <v>110</v>
      </c>
      <c r="Q24" s="47" t="s">
        <v>56</v>
      </c>
      <c r="R24" s="42" t="s">
        <v>165</v>
      </c>
      <c r="S24" s="40">
        <v>75</v>
      </c>
      <c r="T24" s="41">
        <v>0</v>
      </c>
      <c r="U24" s="40">
        <v>75</v>
      </c>
      <c r="V24" s="41">
        <v>0</v>
      </c>
      <c r="W24" s="40">
        <v>75</v>
      </c>
      <c r="X24" s="41">
        <v>0</v>
      </c>
      <c r="Y24" s="40">
        <v>75</v>
      </c>
      <c r="Z24" s="41">
        <v>0</v>
      </c>
      <c r="AA24" s="40">
        <v>75</v>
      </c>
      <c r="AB24" s="41">
        <v>0</v>
      </c>
      <c r="AC24" s="40">
        <v>75</v>
      </c>
      <c r="AD24" s="41">
        <v>0</v>
      </c>
      <c r="AE24" s="49" t="s">
        <v>333</v>
      </c>
      <c r="AF24" s="43">
        <f>Tabela114[[#This Row],[K19]]+Tabela114[[#This Row],[K21]]+Tabela114[[#This Row],[K23]]+Tabela114[[#This Row],[K25]]+Tabela114[[#This Row],[K27]]+Tabela114[[#This Row],[K29]]</f>
        <v>450</v>
      </c>
      <c r="AG24" s="44">
        <f>Tabela114[[#This Row],[K32]]*20%</f>
        <v>90</v>
      </c>
      <c r="AH24" s="45">
        <f>Tabela114[[#This Row],[K32]]+Tabela114[[#This Row],[K33]]</f>
        <v>540</v>
      </c>
      <c r="AI24" s="43">
        <f>Tabela114[[#This Row],[K20]]+Tabela114[[#This Row],[K22]]+Tabela114[[#This Row],[K24]]+Tabela114[[#This Row],[K26]]+Tabela114[[#This Row],[K28]]+Tabela114[[#This Row],[K30]]</f>
        <v>0</v>
      </c>
      <c r="AJ24" s="44">
        <f>Tabela114[[#This Row],[K35]]*20%</f>
        <v>0</v>
      </c>
      <c r="AK24" s="45">
        <f>Tabela114[[#This Row],[K35]]+Tabela114[[#This Row],[K36]]</f>
        <v>0</v>
      </c>
      <c r="AL24" s="43">
        <f>Tabela114[[#This Row],[K32]]+Tabela114[[#This Row],[K35]]</f>
        <v>450</v>
      </c>
      <c r="AM24" s="44">
        <f>Tabela114[[#This Row],[K33]]+Tabela114[[#This Row],[K36]]</f>
        <v>90</v>
      </c>
      <c r="AN24" s="45">
        <f>Tabela114[[#This Row],[K34]]+Tabela114[[#This Row],[K37]]</f>
        <v>540</v>
      </c>
      <c r="AO24" s="50" t="s">
        <v>116</v>
      </c>
      <c r="AP24" s="47" t="s">
        <v>335</v>
      </c>
      <c r="AQ24" s="47" t="s">
        <v>59</v>
      </c>
      <c r="AR24" s="90" t="s">
        <v>336</v>
      </c>
      <c r="AS24" s="51" t="s">
        <v>115</v>
      </c>
      <c r="AT24" s="47" t="s">
        <v>185</v>
      </c>
      <c r="AU24" s="51" t="s">
        <v>337</v>
      </c>
      <c r="AV24" s="90">
        <v>45383</v>
      </c>
      <c r="AW24" s="76" t="s">
        <v>60</v>
      </c>
      <c r="AX24" s="99">
        <f>(100%*Tabela114[[#This Row],[K32]])/Tabela114[[#This Row],[K38]]</f>
        <v>1</v>
      </c>
      <c r="AY24" s="100">
        <f>(100%*Tabela114[[#This Row],[K35]])/Tabela114[[#This Row],[K38]]</f>
        <v>0</v>
      </c>
    </row>
    <row r="25" spans="1:51" s="5" customFormat="1" ht="54.95" customHeight="1" x14ac:dyDescent="0.25">
      <c r="A25" s="95">
        <v>17</v>
      </c>
      <c r="B25" s="62" t="s">
        <v>157</v>
      </c>
      <c r="C25" s="47">
        <v>6750000088</v>
      </c>
      <c r="D25" s="47" t="s">
        <v>158</v>
      </c>
      <c r="E25" s="47">
        <v>73</v>
      </c>
      <c r="F25" s="47" t="s">
        <v>159</v>
      </c>
      <c r="G25" s="47" t="s">
        <v>88</v>
      </c>
      <c r="H25" s="47" t="s">
        <v>166</v>
      </c>
      <c r="I25" s="47">
        <v>8</v>
      </c>
      <c r="J25" s="63" t="s">
        <v>50</v>
      </c>
      <c r="K25" s="47" t="s">
        <v>162</v>
      </c>
      <c r="L25" s="47" t="s">
        <v>88</v>
      </c>
      <c r="M25" s="47" t="s">
        <v>163</v>
      </c>
      <c r="N25" s="55" t="s">
        <v>276</v>
      </c>
      <c r="O25" s="47" t="s">
        <v>167</v>
      </c>
      <c r="P25" s="69">
        <v>110</v>
      </c>
      <c r="Q25" s="47" t="s">
        <v>56</v>
      </c>
      <c r="R25" s="42" t="s">
        <v>168</v>
      </c>
      <c r="S25" s="40">
        <v>300</v>
      </c>
      <c r="T25" s="41">
        <v>0</v>
      </c>
      <c r="U25" s="40">
        <v>300</v>
      </c>
      <c r="V25" s="41">
        <v>0</v>
      </c>
      <c r="W25" s="40">
        <v>300</v>
      </c>
      <c r="X25" s="41">
        <v>0</v>
      </c>
      <c r="Y25" s="40">
        <v>300</v>
      </c>
      <c r="Z25" s="41">
        <v>0</v>
      </c>
      <c r="AA25" s="40">
        <v>300</v>
      </c>
      <c r="AB25" s="41">
        <v>0</v>
      </c>
      <c r="AC25" s="40">
        <v>300</v>
      </c>
      <c r="AD25" s="41">
        <v>0</v>
      </c>
      <c r="AE25" s="49" t="s">
        <v>333</v>
      </c>
      <c r="AF25" s="43">
        <f>Tabela114[[#This Row],[K19]]+Tabela114[[#This Row],[K21]]+Tabela114[[#This Row],[K23]]+Tabela114[[#This Row],[K25]]+Tabela114[[#This Row],[K27]]+Tabela114[[#This Row],[K29]]</f>
        <v>1800</v>
      </c>
      <c r="AG25" s="44">
        <f>Tabela114[[#This Row],[K32]]*20%</f>
        <v>360</v>
      </c>
      <c r="AH25" s="45">
        <f>Tabela114[[#This Row],[K32]]+Tabela114[[#This Row],[K33]]</f>
        <v>2160</v>
      </c>
      <c r="AI25" s="43">
        <f>Tabela114[[#This Row],[K20]]+Tabela114[[#This Row],[K22]]+Tabela114[[#This Row],[K24]]+Tabela114[[#This Row],[K26]]+Tabela114[[#This Row],[K28]]+Tabela114[[#This Row],[K30]]</f>
        <v>0</v>
      </c>
      <c r="AJ25" s="44">
        <f>Tabela114[[#This Row],[K35]]*20%</f>
        <v>0</v>
      </c>
      <c r="AK25" s="45">
        <f>Tabela114[[#This Row],[K35]]+Tabela114[[#This Row],[K36]]</f>
        <v>0</v>
      </c>
      <c r="AL25" s="43">
        <f>Tabela114[[#This Row],[K32]]+Tabela114[[#This Row],[K35]]</f>
        <v>1800</v>
      </c>
      <c r="AM25" s="44">
        <f>Tabela114[[#This Row],[K33]]+Tabela114[[#This Row],[K36]]</f>
        <v>360</v>
      </c>
      <c r="AN25" s="45">
        <f>Tabela114[[#This Row],[K34]]+Tabela114[[#This Row],[K37]]</f>
        <v>2160</v>
      </c>
      <c r="AO25" s="50" t="s">
        <v>116</v>
      </c>
      <c r="AP25" s="47" t="s">
        <v>335</v>
      </c>
      <c r="AQ25" s="47" t="s">
        <v>59</v>
      </c>
      <c r="AR25" s="90" t="s">
        <v>336</v>
      </c>
      <c r="AS25" s="51" t="s">
        <v>115</v>
      </c>
      <c r="AT25" s="47" t="s">
        <v>185</v>
      </c>
      <c r="AU25" s="51" t="s">
        <v>337</v>
      </c>
      <c r="AV25" s="90">
        <v>45383</v>
      </c>
      <c r="AW25" s="76" t="s">
        <v>60</v>
      </c>
      <c r="AX25" s="99">
        <f>(100%*Tabela114[[#This Row],[K32]])/Tabela114[[#This Row],[K38]]</f>
        <v>1</v>
      </c>
      <c r="AY25" s="100">
        <f>(100%*Tabela114[[#This Row],[K35]])/Tabela114[[#This Row],[K38]]</f>
        <v>0</v>
      </c>
    </row>
    <row r="26" spans="1:51" s="5" customFormat="1" ht="54.95" customHeight="1" x14ac:dyDescent="0.25">
      <c r="A26" s="95">
        <v>18</v>
      </c>
      <c r="B26" s="62" t="s">
        <v>157</v>
      </c>
      <c r="C26" s="47">
        <v>6750000088</v>
      </c>
      <c r="D26" s="47" t="s">
        <v>158</v>
      </c>
      <c r="E26" s="47">
        <v>73</v>
      </c>
      <c r="F26" s="47" t="s">
        <v>159</v>
      </c>
      <c r="G26" s="47" t="s">
        <v>88</v>
      </c>
      <c r="H26" s="47" t="s">
        <v>169</v>
      </c>
      <c r="I26" s="47">
        <v>73</v>
      </c>
      <c r="J26" s="63" t="s">
        <v>50</v>
      </c>
      <c r="K26" s="47" t="s">
        <v>159</v>
      </c>
      <c r="L26" s="47" t="s">
        <v>88</v>
      </c>
      <c r="M26" s="47" t="s">
        <v>163</v>
      </c>
      <c r="N26" s="55" t="s">
        <v>277</v>
      </c>
      <c r="O26" s="47" t="s">
        <v>55</v>
      </c>
      <c r="P26" s="69">
        <v>220</v>
      </c>
      <c r="Q26" s="47" t="s">
        <v>56</v>
      </c>
      <c r="R26" s="42" t="s">
        <v>165</v>
      </c>
      <c r="S26" s="40">
        <v>300</v>
      </c>
      <c r="T26" s="41">
        <v>0</v>
      </c>
      <c r="U26" s="40">
        <v>300</v>
      </c>
      <c r="V26" s="41">
        <v>0</v>
      </c>
      <c r="W26" s="40">
        <v>300</v>
      </c>
      <c r="X26" s="41">
        <v>0</v>
      </c>
      <c r="Y26" s="40">
        <v>300</v>
      </c>
      <c r="Z26" s="41">
        <v>0</v>
      </c>
      <c r="AA26" s="40">
        <v>300</v>
      </c>
      <c r="AB26" s="41">
        <v>0</v>
      </c>
      <c r="AC26" s="40">
        <v>300</v>
      </c>
      <c r="AD26" s="41">
        <v>0</v>
      </c>
      <c r="AE26" s="49" t="s">
        <v>333</v>
      </c>
      <c r="AF26" s="43">
        <f>Tabela114[[#This Row],[K19]]+Tabela114[[#This Row],[K21]]+Tabela114[[#This Row],[K23]]+Tabela114[[#This Row],[K25]]+Tabela114[[#This Row],[K27]]+Tabela114[[#This Row],[K29]]</f>
        <v>1800</v>
      </c>
      <c r="AG26" s="44">
        <f>Tabela114[[#This Row],[K32]]*20%</f>
        <v>360</v>
      </c>
      <c r="AH26" s="45">
        <f>Tabela114[[#This Row],[K32]]+Tabela114[[#This Row],[K33]]</f>
        <v>2160</v>
      </c>
      <c r="AI26" s="43">
        <f>Tabela114[[#This Row],[K20]]+Tabela114[[#This Row],[K22]]+Tabela114[[#This Row],[K24]]+Tabela114[[#This Row],[K26]]+Tabela114[[#This Row],[K28]]+Tabela114[[#This Row],[K30]]</f>
        <v>0</v>
      </c>
      <c r="AJ26" s="44">
        <f>Tabela114[[#This Row],[K35]]*20%</f>
        <v>0</v>
      </c>
      <c r="AK26" s="45">
        <f>Tabela114[[#This Row],[K35]]+Tabela114[[#This Row],[K36]]</f>
        <v>0</v>
      </c>
      <c r="AL26" s="43">
        <f>Tabela114[[#This Row],[K32]]+Tabela114[[#This Row],[K35]]</f>
        <v>1800</v>
      </c>
      <c r="AM26" s="44">
        <f>Tabela114[[#This Row],[K33]]+Tabela114[[#This Row],[K36]]</f>
        <v>360</v>
      </c>
      <c r="AN26" s="45">
        <f>Tabela114[[#This Row],[K34]]+Tabela114[[#This Row],[K37]]</f>
        <v>2160</v>
      </c>
      <c r="AO26" s="50" t="s">
        <v>116</v>
      </c>
      <c r="AP26" s="47" t="s">
        <v>335</v>
      </c>
      <c r="AQ26" s="47" t="s">
        <v>59</v>
      </c>
      <c r="AR26" s="90" t="s">
        <v>336</v>
      </c>
      <c r="AS26" s="51" t="s">
        <v>115</v>
      </c>
      <c r="AT26" s="47" t="s">
        <v>185</v>
      </c>
      <c r="AU26" s="51" t="s">
        <v>337</v>
      </c>
      <c r="AV26" s="90">
        <v>45383</v>
      </c>
      <c r="AW26" s="76" t="s">
        <v>60</v>
      </c>
      <c r="AX26" s="99">
        <f>(100%*Tabela114[[#This Row],[K32]])/Tabela114[[#This Row],[K38]]</f>
        <v>1</v>
      </c>
      <c r="AY26" s="100">
        <f>(100%*Tabela114[[#This Row],[K35]])/Tabela114[[#This Row],[K38]]</f>
        <v>0</v>
      </c>
    </row>
    <row r="27" spans="1:51" s="5" customFormat="1" ht="54.95" customHeight="1" x14ac:dyDescent="0.25">
      <c r="A27" s="95">
        <v>19</v>
      </c>
      <c r="B27" s="62" t="s">
        <v>157</v>
      </c>
      <c r="C27" s="47">
        <v>6750000088</v>
      </c>
      <c r="D27" s="47" t="s">
        <v>158</v>
      </c>
      <c r="E27" s="47">
        <v>73</v>
      </c>
      <c r="F27" s="47" t="s">
        <v>159</v>
      </c>
      <c r="G27" s="47" t="s">
        <v>88</v>
      </c>
      <c r="H27" s="47" t="s">
        <v>160</v>
      </c>
      <c r="I27" s="47">
        <v>37</v>
      </c>
      <c r="J27" s="63" t="s">
        <v>50</v>
      </c>
      <c r="K27" s="47" t="s">
        <v>162</v>
      </c>
      <c r="L27" s="47" t="s">
        <v>88</v>
      </c>
      <c r="M27" s="47" t="s">
        <v>163</v>
      </c>
      <c r="N27" s="55" t="s">
        <v>278</v>
      </c>
      <c r="O27" s="47" t="s">
        <v>170</v>
      </c>
      <c r="P27" s="69">
        <v>110</v>
      </c>
      <c r="Q27" s="47" t="s">
        <v>56</v>
      </c>
      <c r="R27" s="42" t="s">
        <v>168</v>
      </c>
      <c r="S27" s="40">
        <v>44</v>
      </c>
      <c r="T27" s="41">
        <v>2156</v>
      </c>
      <c r="U27" s="40">
        <v>44</v>
      </c>
      <c r="V27" s="41">
        <v>2156</v>
      </c>
      <c r="W27" s="40">
        <v>44</v>
      </c>
      <c r="X27" s="41">
        <v>2156</v>
      </c>
      <c r="Y27" s="40">
        <v>44</v>
      </c>
      <c r="Z27" s="41">
        <v>2156</v>
      </c>
      <c r="AA27" s="40">
        <v>44</v>
      </c>
      <c r="AB27" s="41">
        <v>2156</v>
      </c>
      <c r="AC27" s="40">
        <v>44</v>
      </c>
      <c r="AD27" s="41">
        <v>2156</v>
      </c>
      <c r="AE27" s="49" t="s">
        <v>333</v>
      </c>
      <c r="AF27" s="43">
        <f>Tabela114[[#This Row],[K19]]+Tabela114[[#This Row],[K21]]+Tabela114[[#This Row],[K23]]+Tabela114[[#This Row],[K25]]+Tabela114[[#This Row],[K27]]+Tabela114[[#This Row],[K29]]</f>
        <v>264</v>
      </c>
      <c r="AG27" s="44">
        <f>Tabela114[[#This Row],[K32]]*20%</f>
        <v>52.800000000000004</v>
      </c>
      <c r="AH27" s="45">
        <f>Tabela114[[#This Row],[K32]]+Tabela114[[#This Row],[K33]]</f>
        <v>316.8</v>
      </c>
      <c r="AI27" s="43">
        <f>Tabela114[[#This Row],[K20]]+Tabela114[[#This Row],[K22]]+Tabela114[[#This Row],[K24]]+Tabela114[[#This Row],[K26]]+Tabela114[[#This Row],[K28]]+Tabela114[[#This Row],[K30]]</f>
        <v>12936</v>
      </c>
      <c r="AJ27" s="44">
        <f>Tabela114[[#This Row],[K35]]*20%</f>
        <v>2587.2000000000003</v>
      </c>
      <c r="AK27" s="45">
        <f>Tabela114[[#This Row],[K35]]+Tabela114[[#This Row],[K36]]</f>
        <v>15523.2</v>
      </c>
      <c r="AL27" s="43">
        <f>Tabela114[[#This Row],[K32]]+Tabela114[[#This Row],[K35]]</f>
        <v>13200</v>
      </c>
      <c r="AM27" s="44">
        <f>Tabela114[[#This Row],[K33]]+Tabela114[[#This Row],[K36]]</f>
        <v>2640.0000000000005</v>
      </c>
      <c r="AN27" s="45">
        <f>Tabela114[[#This Row],[K34]]+Tabela114[[#This Row],[K37]]</f>
        <v>15840</v>
      </c>
      <c r="AO27" s="50" t="s">
        <v>116</v>
      </c>
      <c r="AP27" s="47" t="s">
        <v>335</v>
      </c>
      <c r="AQ27" s="47" t="s">
        <v>59</v>
      </c>
      <c r="AR27" s="90" t="s">
        <v>336</v>
      </c>
      <c r="AS27" s="51" t="s">
        <v>115</v>
      </c>
      <c r="AT27" s="47" t="s">
        <v>185</v>
      </c>
      <c r="AU27" s="51" t="s">
        <v>337</v>
      </c>
      <c r="AV27" s="90">
        <v>45383</v>
      </c>
      <c r="AW27" s="76" t="s">
        <v>60</v>
      </c>
      <c r="AX27" s="99">
        <f>(100%*Tabela114[[#This Row],[K32]])/Tabela114[[#This Row],[K38]]</f>
        <v>0.02</v>
      </c>
      <c r="AY27" s="100">
        <f>(100%*Tabela114[[#This Row],[K35]])/Tabela114[[#This Row],[K38]]</f>
        <v>0.98</v>
      </c>
    </row>
    <row r="28" spans="1:51" s="5" customFormat="1" ht="54.95" customHeight="1" x14ac:dyDescent="0.25">
      <c r="A28" s="95">
        <v>20</v>
      </c>
      <c r="B28" s="46" t="s">
        <v>171</v>
      </c>
      <c r="C28" s="47">
        <v>7272857474</v>
      </c>
      <c r="D28" s="47" t="s">
        <v>172</v>
      </c>
      <c r="E28" s="47" t="s">
        <v>173</v>
      </c>
      <c r="F28" s="47" t="s">
        <v>174</v>
      </c>
      <c r="G28" s="47" t="s">
        <v>175</v>
      </c>
      <c r="H28" s="47" t="s">
        <v>176</v>
      </c>
      <c r="I28" s="47">
        <v>5</v>
      </c>
      <c r="J28" s="47" t="s">
        <v>50</v>
      </c>
      <c r="K28" s="47" t="s">
        <v>177</v>
      </c>
      <c r="L28" s="47" t="s">
        <v>175</v>
      </c>
      <c r="M28" s="47" t="s">
        <v>53</v>
      </c>
      <c r="N28" s="48" t="s">
        <v>178</v>
      </c>
      <c r="O28" s="47" t="s">
        <v>122</v>
      </c>
      <c r="P28" s="70">
        <v>1800</v>
      </c>
      <c r="Q28" s="47" t="s">
        <v>56</v>
      </c>
      <c r="R28" s="30" t="s">
        <v>179</v>
      </c>
      <c r="S28" s="40">
        <v>219528</v>
      </c>
      <c r="T28" s="41">
        <v>20472</v>
      </c>
      <c r="U28" s="40">
        <v>219528</v>
      </c>
      <c r="V28" s="41">
        <v>20472</v>
      </c>
      <c r="W28" s="40">
        <v>219528</v>
      </c>
      <c r="X28" s="41">
        <v>20472</v>
      </c>
      <c r="Y28" s="40">
        <v>219528</v>
      </c>
      <c r="Z28" s="41">
        <v>20472</v>
      </c>
      <c r="AA28" s="40">
        <v>219528</v>
      </c>
      <c r="AB28" s="41">
        <v>20472</v>
      </c>
      <c r="AC28" s="40">
        <v>219528</v>
      </c>
      <c r="AD28" s="41">
        <v>20472</v>
      </c>
      <c r="AE28" s="49" t="s">
        <v>333</v>
      </c>
      <c r="AF28" s="43">
        <f>Tabela114[[#This Row],[K19]]+Tabela114[[#This Row],[K21]]+Tabela114[[#This Row],[K23]]+Tabela114[[#This Row],[K25]]+Tabela114[[#This Row],[K27]]+Tabela114[[#This Row],[K29]]</f>
        <v>1317168</v>
      </c>
      <c r="AG28" s="44">
        <f>Tabela114[[#This Row],[K32]]*20%</f>
        <v>263433.60000000003</v>
      </c>
      <c r="AH28" s="45">
        <f>Tabela114[[#This Row],[K32]]+Tabela114[[#This Row],[K33]]</f>
        <v>1580601.6</v>
      </c>
      <c r="AI28" s="43">
        <f>Tabela114[[#This Row],[K20]]+Tabela114[[#This Row],[K22]]+Tabela114[[#This Row],[K24]]+Tabela114[[#This Row],[K26]]+Tabela114[[#This Row],[K28]]+Tabela114[[#This Row],[K30]]</f>
        <v>122832</v>
      </c>
      <c r="AJ28" s="44">
        <f>Tabela114[[#This Row],[K35]]*20%</f>
        <v>24566.400000000001</v>
      </c>
      <c r="AK28" s="45">
        <f>Tabela114[[#This Row],[K35]]+Tabela114[[#This Row],[K36]]</f>
        <v>147398.39999999999</v>
      </c>
      <c r="AL28" s="43">
        <f>Tabela114[[#This Row],[K32]]+Tabela114[[#This Row],[K35]]</f>
        <v>1440000</v>
      </c>
      <c r="AM28" s="44">
        <f>Tabela114[[#This Row],[K33]]+Tabela114[[#This Row],[K36]]</f>
        <v>288000.00000000006</v>
      </c>
      <c r="AN28" s="45">
        <f>Tabela114[[#This Row],[K34]]+Tabela114[[#This Row],[K37]]</f>
        <v>1728000</v>
      </c>
      <c r="AO28" s="53" t="s">
        <v>83</v>
      </c>
      <c r="AP28" s="47" t="s">
        <v>335</v>
      </c>
      <c r="AQ28" s="47" t="s">
        <v>184</v>
      </c>
      <c r="AR28" s="90" t="s">
        <v>336</v>
      </c>
      <c r="AS28" s="51" t="s">
        <v>115</v>
      </c>
      <c r="AT28" s="47" t="s">
        <v>185</v>
      </c>
      <c r="AU28" s="51" t="s">
        <v>337</v>
      </c>
      <c r="AV28" s="90">
        <v>45383</v>
      </c>
      <c r="AW28" s="76" t="s">
        <v>60</v>
      </c>
      <c r="AX28" s="99">
        <f>(100%*Tabela114[[#This Row],[K32]])/Tabela114[[#This Row],[K38]]</f>
        <v>0.91469999999999996</v>
      </c>
      <c r="AY28" s="100">
        <f>(100%*Tabela114[[#This Row],[K35]])/Tabela114[[#This Row],[K38]]</f>
        <v>8.5300000000000001E-2</v>
      </c>
    </row>
    <row r="29" spans="1:51" s="5" customFormat="1" ht="54.95" customHeight="1" x14ac:dyDescent="0.25">
      <c r="A29" s="95">
        <v>21</v>
      </c>
      <c r="B29" s="46" t="s">
        <v>171</v>
      </c>
      <c r="C29" s="47">
        <v>7272857474</v>
      </c>
      <c r="D29" s="47" t="s">
        <v>172</v>
      </c>
      <c r="E29" s="47" t="s">
        <v>173</v>
      </c>
      <c r="F29" s="47" t="s">
        <v>174</v>
      </c>
      <c r="G29" s="47" t="s">
        <v>175</v>
      </c>
      <c r="H29" s="47" t="s">
        <v>180</v>
      </c>
      <c r="I29" s="47">
        <v>73</v>
      </c>
      <c r="J29" s="47" t="s">
        <v>50</v>
      </c>
      <c r="K29" s="47" t="s">
        <v>181</v>
      </c>
      <c r="L29" s="47" t="s">
        <v>175</v>
      </c>
      <c r="M29" s="47" t="s">
        <v>53</v>
      </c>
      <c r="N29" s="48" t="s">
        <v>182</v>
      </c>
      <c r="O29" s="47" t="s">
        <v>254</v>
      </c>
      <c r="P29" s="70">
        <v>450</v>
      </c>
      <c r="Q29" s="47" t="s">
        <v>56</v>
      </c>
      <c r="R29" s="30" t="s">
        <v>183</v>
      </c>
      <c r="S29" s="64">
        <v>43000</v>
      </c>
      <c r="T29" s="65">
        <v>0</v>
      </c>
      <c r="U29" s="64">
        <v>13000</v>
      </c>
      <c r="V29" s="65">
        <v>0</v>
      </c>
      <c r="W29" s="64">
        <v>0</v>
      </c>
      <c r="X29" s="65">
        <v>0</v>
      </c>
      <c r="Y29" s="64">
        <v>0</v>
      </c>
      <c r="Z29" s="65">
        <v>0</v>
      </c>
      <c r="AA29" s="64">
        <v>0</v>
      </c>
      <c r="AB29" s="65">
        <v>0</v>
      </c>
      <c r="AC29" s="64">
        <v>7200</v>
      </c>
      <c r="AD29" s="65">
        <v>0</v>
      </c>
      <c r="AE29" s="49" t="s">
        <v>333</v>
      </c>
      <c r="AF29" s="43">
        <f>Tabela114[[#This Row],[K19]]+Tabela114[[#This Row],[K21]]+Tabela114[[#This Row],[K23]]+Tabela114[[#This Row],[K25]]+Tabela114[[#This Row],[K27]]+Tabela114[[#This Row],[K29]]</f>
        <v>63200</v>
      </c>
      <c r="AG29" s="44">
        <f>Tabela114[[#This Row],[K32]]*20%</f>
        <v>12640</v>
      </c>
      <c r="AH29" s="45">
        <f>Tabela114[[#This Row],[K32]]+Tabela114[[#This Row],[K33]]</f>
        <v>75840</v>
      </c>
      <c r="AI29" s="43">
        <f>Tabela114[[#This Row],[K20]]+Tabela114[[#This Row],[K22]]+Tabela114[[#This Row],[K24]]+Tabela114[[#This Row],[K26]]+Tabela114[[#This Row],[K28]]+Tabela114[[#This Row],[K30]]</f>
        <v>0</v>
      </c>
      <c r="AJ29" s="44">
        <f>Tabela114[[#This Row],[K35]]*20%</f>
        <v>0</v>
      </c>
      <c r="AK29" s="45">
        <f>Tabela114[[#This Row],[K35]]+Tabela114[[#This Row],[K36]]</f>
        <v>0</v>
      </c>
      <c r="AL29" s="43">
        <f>Tabela114[[#This Row],[K32]]+Tabela114[[#This Row],[K35]]</f>
        <v>63200</v>
      </c>
      <c r="AM29" s="44">
        <f>Tabela114[[#This Row],[K33]]+Tabela114[[#This Row],[K36]]</f>
        <v>12640</v>
      </c>
      <c r="AN29" s="45">
        <f>Tabela114[[#This Row],[K34]]+Tabela114[[#This Row],[K37]]</f>
        <v>75840</v>
      </c>
      <c r="AO29" s="53" t="s">
        <v>83</v>
      </c>
      <c r="AP29" s="47" t="s">
        <v>335</v>
      </c>
      <c r="AQ29" s="47" t="s">
        <v>184</v>
      </c>
      <c r="AR29" s="90" t="s">
        <v>336</v>
      </c>
      <c r="AS29" s="51" t="s">
        <v>115</v>
      </c>
      <c r="AT29" s="47" t="s">
        <v>185</v>
      </c>
      <c r="AU29" s="51" t="s">
        <v>337</v>
      </c>
      <c r="AV29" s="90">
        <v>45383</v>
      </c>
      <c r="AW29" s="76" t="s">
        <v>60</v>
      </c>
      <c r="AX29" s="99">
        <f>(100%*Tabela114[[#This Row],[K32]])/Tabela114[[#This Row],[K38]]</f>
        <v>1</v>
      </c>
      <c r="AY29" s="100">
        <f>(100%*Tabela114[[#This Row],[K35]])/Tabela114[[#This Row],[K38]]</f>
        <v>0</v>
      </c>
    </row>
    <row r="30" spans="1:51" s="5" customFormat="1" ht="54.95" customHeight="1" x14ac:dyDescent="0.25">
      <c r="A30" s="95">
        <v>22</v>
      </c>
      <c r="B30" s="46" t="s">
        <v>186</v>
      </c>
      <c r="C30" s="47">
        <v>5223185370</v>
      </c>
      <c r="D30" s="47" t="s">
        <v>187</v>
      </c>
      <c r="E30" s="47">
        <v>202</v>
      </c>
      <c r="F30" s="47" t="s">
        <v>188</v>
      </c>
      <c r="G30" s="47" t="s">
        <v>75</v>
      </c>
      <c r="H30" s="47" t="s">
        <v>279</v>
      </c>
      <c r="I30" s="47">
        <v>202</v>
      </c>
      <c r="J30" s="47"/>
      <c r="K30" s="47" t="s">
        <v>188</v>
      </c>
      <c r="L30" s="47" t="s">
        <v>75</v>
      </c>
      <c r="M30" s="92" t="s">
        <v>53</v>
      </c>
      <c r="N30" s="52" t="s">
        <v>189</v>
      </c>
      <c r="O30" s="47" t="s">
        <v>122</v>
      </c>
      <c r="P30" s="70">
        <v>2030</v>
      </c>
      <c r="Q30" s="47" t="s">
        <v>56</v>
      </c>
      <c r="R30" s="30" t="s">
        <v>190</v>
      </c>
      <c r="S30" s="40">
        <v>267286.8</v>
      </c>
      <c r="T30" s="41">
        <v>0</v>
      </c>
      <c r="U30" s="40">
        <v>130682.2</v>
      </c>
      <c r="V30" s="41">
        <v>0</v>
      </c>
      <c r="W30" s="40">
        <v>24872.6</v>
      </c>
      <c r="X30" s="41">
        <v>0</v>
      </c>
      <c r="Y30" s="93">
        <v>21656.6</v>
      </c>
      <c r="Z30" s="94">
        <v>0</v>
      </c>
      <c r="AA30" s="93">
        <v>21281.599999999999</v>
      </c>
      <c r="AB30" s="94">
        <v>0</v>
      </c>
      <c r="AC30" s="93">
        <v>82186.399999999994</v>
      </c>
      <c r="AD30" s="94">
        <v>0</v>
      </c>
      <c r="AE30" s="49" t="s">
        <v>333</v>
      </c>
      <c r="AF30" s="43">
        <f>Tabela114[[#This Row],[K19]]+Tabela114[[#This Row],[K21]]+Tabela114[[#This Row],[K23]]+Tabela114[[#This Row],[K25]]+Tabela114[[#This Row],[K27]]+Tabela114[[#This Row],[K29]]</f>
        <v>547966.19999999995</v>
      </c>
      <c r="AG30" s="44">
        <f>Tabela114[[#This Row],[K32]]*20%</f>
        <v>109593.23999999999</v>
      </c>
      <c r="AH30" s="45">
        <f>Tabela114[[#This Row],[K32]]+Tabela114[[#This Row],[K33]]</f>
        <v>657559.43999999994</v>
      </c>
      <c r="AI30" s="43">
        <f>Tabela114[[#This Row],[K20]]+Tabela114[[#This Row],[K22]]+Tabela114[[#This Row],[K24]]+Tabela114[[#This Row],[K26]]+Tabela114[[#This Row],[K28]]+Tabela114[[#This Row],[K30]]</f>
        <v>0</v>
      </c>
      <c r="AJ30" s="44">
        <f>Tabela114[[#This Row],[K35]]*20%</f>
        <v>0</v>
      </c>
      <c r="AK30" s="45">
        <f>Tabela114[[#This Row],[K35]]+Tabela114[[#This Row],[K36]]</f>
        <v>0</v>
      </c>
      <c r="AL30" s="43">
        <f>Tabela114[[#This Row],[K32]]+Tabela114[[#This Row],[K35]]</f>
        <v>547966.19999999995</v>
      </c>
      <c r="AM30" s="44">
        <f>Tabela114[[#This Row],[K33]]+Tabela114[[#This Row],[K36]]</f>
        <v>109593.23999999999</v>
      </c>
      <c r="AN30" s="45">
        <f>Tabela114[[#This Row],[K34]]+Tabela114[[#This Row],[K37]]</f>
        <v>657559.43999999994</v>
      </c>
      <c r="AO30" s="53" t="s">
        <v>83</v>
      </c>
      <c r="AP30" s="47" t="s">
        <v>335</v>
      </c>
      <c r="AQ30" s="47" t="s">
        <v>191</v>
      </c>
      <c r="AR30" s="90" t="s">
        <v>336</v>
      </c>
      <c r="AS30" s="51" t="s">
        <v>115</v>
      </c>
      <c r="AT30" s="47" t="s">
        <v>185</v>
      </c>
      <c r="AU30" s="51" t="s">
        <v>337</v>
      </c>
      <c r="AV30" s="90">
        <v>45383</v>
      </c>
      <c r="AW30" s="76" t="s">
        <v>60</v>
      </c>
      <c r="AX30" s="99">
        <f>(100%*Tabela114[[#This Row],[K32]])/Tabela114[[#This Row],[K38]]</f>
        <v>1</v>
      </c>
      <c r="AY30" s="100">
        <f>(100%*Tabela114[[#This Row],[K35]])/Tabela114[[#This Row],[K38]]</f>
        <v>0</v>
      </c>
    </row>
    <row r="31" spans="1:51" s="5" customFormat="1" ht="54.95" customHeight="1" x14ac:dyDescent="0.25">
      <c r="A31" s="95">
        <v>23</v>
      </c>
      <c r="B31" s="46" t="s">
        <v>192</v>
      </c>
      <c r="C31" s="47">
        <v>8943140523</v>
      </c>
      <c r="D31" s="47" t="s">
        <v>193</v>
      </c>
      <c r="E31" s="47">
        <v>147</v>
      </c>
      <c r="F31" s="47" t="s">
        <v>194</v>
      </c>
      <c r="G31" s="47" t="s">
        <v>148</v>
      </c>
      <c r="H31" s="47" t="s">
        <v>193</v>
      </c>
      <c r="I31" s="47">
        <v>147</v>
      </c>
      <c r="J31" s="66" t="s">
        <v>50</v>
      </c>
      <c r="K31" s="47" t="s">
        <v>194</v>
      </c>
      <c r="L31" s="47" t="s">
        <v>148</v>
      </c>
      <c r="M31" s="47" t="s">
        <v>149</v>
      </c>
      <c r="N31" s="67" t="s">
        <v>195</v>
      </c>
      <c r="O31" s="47" t="s">
        <v>122</v>
      </c>
      <c r="P31" s="69">
        <v>3300</v>
      </c>
      <c r="Q31" s="47" t="s">
        <v>56</v>
      </c>
      <c r="R31" s="47" t="s">
        <v>57</v>
      </c>
      <c r="S31" s="40">
        <v>729336</v>
      </c>
      <c r="T31" s="41">
        <v>64197</v>
      </c>
      <c r="U31" s="40">
        <v>451998</v>
      </c>
      <c r="V31" s="41">
        <v>39785</v>
      </c>
      <c r="W31" s="40">
        <v>275032</v>
      </c>
      <c r="X31" s="41">
        <v>24209</v>
      </c>
      <c r="Y31" s="40">
        <v>382845</v>
      </c>
      <c r="Z31" s="41">
        <v>33698</v>
      </c>
      <c r="AA31" s="40">
        <v>458775</v>
      </c>
      <c r="AB31" s="41">
        <v>40382</v>
      </c>
      <c r="AC31" s="40">
        <v>514822</v>
      </c>
      <c r="AD31" s="41">
        <v>45315</v>
      </c>
      <c r="AE31" s="49" t="s">
        <v>333</v>
      </c>
      <c r="AF31" s="43">
        <f>Tabela114[[#This Row],[K19]]+Tabela114[[#This Row],[K21]]+Tabela114[[#This Row],[K23]]+Tabela114[[#This Row],[K25]]+Tabela114[[#This Row],[K27]]+Tabela114[[#This Row],[K29]]</f>
        <v>2812808</v>
      </c>
      <c r="AG31" s="44">
        <f>Tabela114[[#This Row],[K32]]*20%</f>
        <v>562561.6</v>
      </c>
      <c r="AH31" s="45">
        <f>Tabela114[[#This Row],[K32]]+Tabela114[[#This Row],[K33]]</f>
        <v>3375369.6</v>
      </c>
      <c r="AI31" s="43">
        <f>Tabela114[[#This Row],[K20]]+Tabela114[[#This Row],[K22]]+Tabela114[[#This Row],[K24]]+Tabela114[[#This Row],[K26]]+Tabela114[[#This Row],[K28]]+Tabela114[[#This Row],[K30]]</f>
        <v>247586</v>
      </c>
      <c r="AJ31" s="44">
        <f>Tabela114[[#This Row],[K35]]*20%</f>
        <v>49517.200000000004</v>
      </c>
      <c r="AK31" s="45">
        <f>Tabela114[[#This Row],[K35]]+Tabela114[[#This Row],[K36]]</f>
        <v>297103.2</v>
      </c>
      <c r="AL31" s="43">
        <f>Tabela114[[#This Row],[K32]]+Tabela114[[#This Row],[K35]]</f>
        <v>3060394</v>
      </c>
      <c r="AM31" s="44">
        <f>Tabela114[[#This Row],[K33]]+Tabela114[[#This Row],[K36]]</f>
        <v>612078.79999999993</v>
      </c>
      <c r="AN31" s="45">
        <f>Tabela114[[#This Row],[K34]]+Tabela114[[#This Row],[K37]]</f>
        <v>3672472.8000000003</v>
      </c>
      <c r="AO31" s="53" t="s">
        <v>156</v>
      </c>
      <c r="AP31" s="47" t="s">
        <v>335</v>
      </c>
      <c r="AQ31" s="47" t="s">
        <v>59</v>
      </c>
      <c r="AR31" s="90" t="s">
        <v>336</v>
      </c>
      <c r="AS31" s="51" t="s">
        <v>115</v>
      </c>
      <c r="AT31" s="47" t="s">
        <v>185</v>
      </c>
      <c r="AU31" s="51" t="s">
        <v>337</v>
      </c>
      <c r="AV31" s="90">
        <v>45383</v>
      </c>
      <c r="AW31" s="76" t="s">
        <v>60</v>
      </c>
      <c r="AX31" s="99">
        <f>(100%*Tabela114[[#This Row],[K32]])/Tabela114[[#This Row],[K38]]</f>
        <v>0.91909995902488373</v>
      </c>
      <c r="AY31" s="100">
        <f>(100%*Tabela114[[#This Row],[K35]])/Tabela114[[#This Row],[K38]]</f>
        <v>8.0900040975116272E-2</v>
      </c>
    </row>
    <row r="32" spans="1:51" s="5" customFormat="1" ht="54.95" customHeight="1" x14ac:dyDescent="0.25">
      <c r="A32" s="95">
        <v>24</v>
      </c>
      <c r="B32" s="46" t="s">
        <v>192</v>
      </c>
      <c r="C32" s="47">
        <v>8943140523</v>
      </c>
      <c r="D32" s="47" t="s">
        <v>193</v>
      </c>
      <c r="E32" s="47">
        <v>147</v>
      </c>
      <c r="F32" s="47" t="s">
        <v>194</v>
      </c>
      <c r="G32" s="47" t="s">
        <v>148</v>
      </c>
      <c r="H32" s="47" t="s">
        <v>193</v>
      </c>
      <c r="I32" s="47">
        <v>147</v>
      </c>
      <c r="J32" s="66" t="s">
        <v>50</v>
      </c>
      <c r="K32" s="47" t="s">
        <v>194</v>
      </c>
      <c r="L32" s="47" t="s">
        <v>148</v>
      </c>
      <c r="M32" s="47" t="s">
        <v>149</v>
      </c>
      <c r="N32" s="67" t="s">
        <v>196</v>
      </c>
      <c r="O32" s="47" t="s">
        <v>55</v>
      </c>
      <c r="P32" s="69">
        <v>450</v>
      </c>
      <c r="Q32" s="47" t="s">
        <v>56</v>
      </c>
      <c r="R32" s="47" t="s">
        <v>57</v>
      </c>
      <c r="S32" s="40">
        <v>88021</v>
      </c>
      <c r="T32" s="41">
        <v>576</v>
      </c>
      <c r="U32" s="40">
        <v>49858</v>
      </c>
      <c r="V32" s="41">
        <v>326</v>
      </c>
      <c r="W32" s="40">
        <v>18900</v>
      </c>
      <c r="X32" s="41">
        <v>124</v>
      </c>
      <c r="Y32" s="40">
        <v>33713</v>
      </c>
      <c r="Z32" s="41">
        <v>221</v>
      </c>
      <c r="AA32" s="40">
        <v>56468</v>
      </c>
      <c r="AB32" s="41">
        <v>369</v>
      </c>
      <c r="AC32" s="40">
        <v>59556</v>
      </c>
      <c r="AD32" s="41">
        <v>390</v>
      </c>
      <c r="AE32" s="49" t="s">
        <v>333</v>
      </c>
      <c r="AF32" s="43">
        <f>Tabela114[[#This Row],[K19]]+Tabela114[[#This Row],[K21]]+Tabela114[[#This Row],[K23]]+Tabela114[[#This Row],[K25]]+Tabela114[[#This Row],[K27]]+Tabela114[[#This Row],[K29]]</f>
        <v>306516</v>
      </c>
      <c r="AG32" s="44">
        <f>Tabela114[[#This Row],[K32]]*20%</f>
        <v>61303.200000000004</v>
      </c>
      <c r="AH32" s="45">
        <f>Tabela114[[#This Row],[K32]]+Tabela114[[#This Row],[K33]]</f>
        <v>367819.2</v>
      </c>
      <c r="AI32" s="43">
        <f>Tabela114[[#This Row],[K20]]+Tabela114[[#This Row],[K22]]+Tabela114[[#This Row],[K24]]+Tabela114[[#This Row],[K26]]+Tabela114[[#This Row],[K28]]+Tabela114[[#This Row],[K30]]</f>
        <v>2006</v>
      </c>
      <c r="AJ32" s="44">
        <f>Tabela114[[#This Row],[K35]]*20%</f>
        <v>401.20000000000005</v>
      </c>
      <c r="AK32" s="45">
        <f>Tabela114[[#This Row],[K35]]+Tabela114[[#This Row],[K36]]</f>
        <v>2407.1999999999998</v>
      </c>
      <c r="AL32" s="43">
        <f>Tabela114[[#This Row],[K32]]+Tabela114[[#This Row],[K35]]</f>
        <v>308522</v>
      </c>
      <c r="AM32" s="44">
        <f>Tabela114[[#This Row],[K33]]+Tabela114[[#This Row],[K36]]</f>
        <v>61704.4</v>
      </c>
      <c r="AN32" s="45">
        <f>Tabela114[[#This Row],[K34]]+Tabela114[[#This Row],[K37]]</f>
        <v>370226.4</v>
      </c>
      <c r="AO32" s="53" t="s">
        <v>156</v>
      </c>
      <c r="AP32" s="47" t="s">
        <v>335</v>
      </c>
      <c r="AQ32" s="47" t="s">
        <v>59</v>
      </c>
      <c r="AR32" s="90" t="s">
        <v>336</v>
      </c>
      <c r="AS32" s="51" t="s">
        <v>115</v>
      </c>
      <c r="AT32" s="47" t="s">
        <v>185</v>
      </c>
      <c r="AU32" s="51" t="s">
        <v>337</v>
      </c>
      <c r="AV32" s="90">
        <v>45383</v>
      </c>
      <c r="AW32" s="76" t="s">
        <v>60</v>
      </c>
      <c r="AX32" s="99">
        <f>(100%*Tabela114[[#This Row],[K32]])/Tabela114[[#This Row],[K38]]</f>
        <v>0.99349803255521485</v>
      </c>
      <c r="AY32" s="100">
        <f>(100%*Tabela114[[#This Row],[K35]])/Tabela114[[#This Row],[K38]]</f>
        <v>6.5019674447851367E-3</v>
      </c>
    </row>
    <row r="33" spans="1:51" s="5" customFormat="1" ht="54.95" customHeight="1" x14ac:dyDescent="0.25">
      <c r="A33" s="95">
        <v>25</v>
      </c>
      <c r="B33" s="46" t="s">
        <v>252</v>
      </c>
      <c r="C33" s="47" t="s">
        <v>197</v>
      </c>
      <c r="D33" s="47" t="s">
        <v>198</v>
      </c>
      <c r="E33" s="47" t="s">
        <v>199</v>
      </c>
      <c r="F33" s="47" t="s">
        <v>200</v>
      </c>
      <c r="G33" s="47" t="s">
        <v>75</v>
      </c>
      <c r="H33" s="47" t="s">
        <v>201</v>
      </c>
      <c r="I33" s="47">
        <v>243</v>
      </c>
      <c r="J33" s="47"/>
      <c r="K33" s="47" t="s">
        <v>202</v>
      </c>
      <c r="L33" s="47" t="s">
        <v>75</v>
      </c>
      <c r="M33" s="47" t="s">
        <v>209</v>
      </c>
      <c r="N33" s="52" t="s">
        <v>256</v>
      </c>
      <c r="O33" s="47" t="s">
        <v>55</v>
      </c>
      <c r="P33" s="70">
        <v>500</v>
      </c>
      <c r="Q33" s="47" t="s">
        <v>56</v>
      </c>
      <c r="R33" s="30" t="s">
        <v>57</v>
      </c>
      <c r="S33" s="40">
        <v>25456.5</v>
      </c>
      <c r="T33" s="41">
        <v>25456.5</v>
      </c>
      <c r="U33" s="40">
        <v>17498</v>
      </c>
      <c r="V33" s="41">
        <v>17498</v>
      </c>
      <c r="W33" s="40">
        <v>3871</v>
      </c>
      <c r="X33" s="41">
        <v>3871</v>
      </c>
      <c r="Y33" s="40">
        <v>3641</v>
      </c>
      <c r="Z33" s="41">
        <v>3641</v>
      </c>
      <c r="AA33" s="40">
        <v>3861</v>
      </c>
      <c r="AB33" s="41">
        <v>3861</v>
      </c>
      <c r="AC33" s="40">
        <v>4337.5</v>
      </c>
      <c r="AD33" s="41">
        <v>4337.5</v>
      </c>
      <c r="AE33" s="49" t="s">
        <v>333</v>
      </c>
      <c r="AF33" s="43">
        <f>Tabela114[[#This Row],[K19]]+Tabela114[[#This Row],[K21]]+Tabela114[[#This Row],[K23]]+Tabela114[[#This Row],[K25]]+Tabela114[[#This Row],[K27]]+Tabela114[[#This Row],[K29]]</f>
        <v>58665</v>
      </c>
      <c r="AG33" s="44">
        <f>Tabela114[[#This Row],[K32]]*20%</f>
        <v>11733</v>
      </c>
      <c r="AH33" s="45">
        <f>Tabela114[[#This Row],[K32]]+Tabela114[[#This Row],[K33]]</f>
        <v>70398</v>
      </c>
      <c r="AI33" s="43">
        <f>Tabela114[[#This Row],[K20]]+Tabela114[[#This Row],[K22]]+Tabela114[[#This Row],[K24]]+Tabela114[[#This Row],[K26]]+Tabela114[[#This Row],[K28]]+Tabela114[[#This Row],[K30]]</f>
        <v>58665</v>
      </c>
      <c r="AJ33" s="44">
        <f>Tabela114[[#This Row],[K35]]*20%</f>
        <v>11733</v>
      </c>
      <c r="AK33" s="45">
        <f>Tabela114[[#This Row],[K35]]+Tabela114[[#This Row],[K36]]</f>
        <v>70398</v>
      </c>
      <c r="AL33" s="43">
        <f>Tabela114[[#This Row],[K32]]+Tabela114[[#This Row],[K35]]</f>
        <v>117330</v>
      </c>
      <c r="AM33" s="44">
        <f>Tabela114[[#This Row],[K33]]+Tabela114[[#This Row],[K36]]</f>
        <v>23466</v>
      </c>
      <c r="AN33" s="45">
        <f>Tabela114[[#This Row],[K34]]+Tabela114[[#This Row],[K37]]</f>
        <v>140796</v>
      </c>
      <c r="AO33" s="50" t="s">
        <v>83</v>
      </c>
      <c r="AP33" s="47" t="s">
        <v>335</v>
      </c>
      <c r="AQ33" s="47" t="s">
        <v>214</v>
      </c>
      <c r="AR33" s="90" t="s">
        <v>336</v>
      </c>
      <c r="AS33" s="51" t="s">
        <v>115</v>
      </c>
      <c r="AT33" s="47" t="s">
        <v>185</v>
      </c>
      <c r="AU33" s="51" t="s">
        <v>337</v>
      </c>
      <c r="AV33" s="90">
        <v>45383</v>
      </c>
      <c r="AW33" s="76" t="s">
        <v>60</v>
      </c>
      <c r="AX33" s="99">
        <f>(100%*Tabela114[[#This Row],[K32]])/Tabela114[[#This Row],[K38]]</f>
        <v>0.5</v>
      </c>
      <c r="AY33" s="100">
        <f>(100%*Tabela114[[#This Row],[K35]])/Tabela114[[#This Row],[K38]]</f>
        <v>0.5</v>
      </c>
    </row>
    <row r="34" spans="1:51" s="5" customFormat="1" ht="54.95" customHeight="1" x14ac:dyDescent="0.25">
      <c r="A34" s="95">
        <v>26</v>
      </c>
      <c r="B34" s="46" t="s">
        <v>252</v>
      </c>
      <c r="C34" s="47" t="s">
        <v>197</v>
      </c>
      <c r="D34" s="47" t="s">
        <v>198</v>
      </c>
      <c r="E34" s="47" t="s">
        <v>199</v>
      </c>
      <c r="F34" s="47" t="s">
        <v>200</v>
      </c>
      <c r="G34" s="47" t="s">
        <v>75</v>
      </c>
      <c r="H34" s="47" t="s">
        <v>201</v>
      </c>
      <c r="I34" s="47">
        <v>212</v>
      </c>
      <c r="J34" s="47"/>
      <c r="K34" s="47" t="s">
        <v>202</v>
      </c>
      <c r="L34" s="47" t="s">
        <v>75</v>
      </c>
      <c r="M34" s="47" t="s">
        <v>209</v>
      </c>
      <c r="N34" s="52" t="s">
        <v>257</v>
      </c>
      <c r="O34" s="47" t="s">
        <v>208</v>
      </c>
      <c r="P34" s="70">
        <v>100</v>
      </c>
      <c r="Q34" s="47" t="s">
        <v>56</v>
      </c>
      <c r="R34" s="30" t="s">
        <v>57</v>
      </c>
      <c r="S34" s="40">
        <v>0</v>
      </c>
      <c r="T34" s="41">
        <v>12242</v>
      </c>
      <c r="U34" s="40">
        <v>0</v>
      </c>
      <c r="V34" s="41">
        <v>3015</v>
      </c>
      <c r="W34" s="40">
        <v>0</v>
      </c>
      <c r="X34" s="41">
        <v>0</v>
      </c>
      <c r="Y34" s="40">
        <v>0</v>
      </c>
      <c r="Z34" s="41">
        <v>0</v>
      </c>
      <c r="AA34" s="40">
        <v>0</v>
      </c>
      <c r="AB34" s="41">
        <v>0</v>
      </c>
      <c r="AC34" s="40">
        <v>0</v>
      </c>
      <c r="AD34" s="41">
        <v>100</v>
      </c>
      <c r="AE34" s="49" t="s">
        <v>333</v>
      </c>
      <c r="AF34" s="43">
        <f>Tabela114[[#This Row],[K19]]+Tabela114[[#This Row],[K21]]+Tabela114[[#This Row],[K23]]+Tabela114[[#This Row],[K25]]+Tabela114[[#This Row],[K27]]+Tabela114[[#This Row],[K29]]</f>
        <v>0</v>
      </c>
      <c r="AG34" s="44">
        <f>Tabela114[[#This Row],[K32]]*20%</f>
        <v>0</v>
      </c>
      <c r="AH34" s="45">
        <f>Tabela114[[#This Row],[K32]]+Tabela114[[#This Row],[K33]]</f>
        <v>0</v>
      </c>
      <c r="AI34" s="43">
        <f>Tabela114[[#This Row],[K20]]+Tabela114[[#This Row],[K22]]+Tabela114[[#This Row],[K24]]+Tabela114[[#This Row],[K26]]+Tabela114[[#This Row],[K28]]+Tabela114[[#This Row],[K30]]</f>
        <v>15357</v>
      </c>
      <c r="AJ34" s="44">
        <f>Tabela114[[#This Row],[K35]]*20%</f>
        <v>3071.4</v>
      </c>
      <c r="AK34" s="45">
        <f>Tabela114[[#This Row],[K35]]+Tabela114[[#This Row],[K36]]</f>
        <v>18428.400000000001</v>
      </c>
      <c r="AL34" s="43">
        <f>Tabela114[[#This Row],[K32]]+Tabela114[[#This Row],[K35]]</f>
        <v>15357</v>
      </c>
      <c r="AM34" s="44">
        <f>Tabela114[[#This Row],[K33]]+Tabela114[[#This Row],[K36]]</f>
        <v>3071.4</v>
      </c>
      <c r="AN34" s="45">
        <f>Tabela114[[#This Row],[K34]]+Tabela114[[#This Row],[K37]]</f>
        <v>18428.400000000001</v>
      </c>
      <c r="AO34" s="50" t="s">
        <v>83</v>
      </c>
      <c r="AP34" s="47" t="s">
        <v>335</v>
      </c>
      <c r="AQ34" s="47" t="s">
        <v>214</v>
      </c>
      <c r="AR34" s="90" t="s">
        <v>336</v>
      </c>
      <c r="AS34" s="51" t="s">
        <v>115</v>
      </c>
      <c r="AT34" s="47" t="s">
        <v>185</v>
      </c>
      <c r="AU34" s="51" t="s">
        <v>337</v>
      </c>
      <c r="AV34" s="90">
        <v>45383</v>
      </c>
      <c r="AW34" s="76" t="s">
        <v>60</v>
      </c>
      <c r="AX34" s="99">
        <f>(100%*Tabela114[[#This Row],[K32]])/Tabela114[[#This Row],[K38]]</f>
        <v>0</v>
      </c>
      <c r="AY34" s="100">
        <f>(100%*Tabela114[[#This Row],[K35]])/Tabela114[[#This Row],[K38]]</f>
        <v>1</v>
      </c>
    </row>
    <row r="35" spans="1:51" s="5" customFormat="1" ht="54.95" customHeight="1" x14ac:dyDescent="0.25">
      <c r="A35" s="95">
        <v>27</v>
      </c>
      <c r="B35" s="46" t="s">
        <v>252</v>
      </c>
      <c r="C35" s="47" t="s">
        <v>197</v>
      </c>
      <c r="D35" s="47" t="s">
        <v>198</v>
      </c>
      <c r="E35" s="47" t="s">
        <v>199</v>
      </c>
      <c r="F35" s="47" t="s">
        <v>200</v>
      </c>
      <c r="G35" s="47" t="s">
        <v>75</v>
      </c>
      <c r="H35" s="47" t="s">
        <v>280</v>
      </c>
      <c r="I35" s="47" t="s">
        <v>203</v>
      </c>
      <c r="J35" s="63"/>
      <c r="K35" s="47" t="s">
        <v>204</v>
      </c>
      <c r="L35" s="47" t="s">
        <v>48</v>
      </c>
      <c r="M35" s="47" t="s">
        <v>210</v>
      </c>
      <c r="N35" s="48" t="s">
        <v>205</v>
      </c>
      <c r="O35" s="47" t="s">
        <v>55</v>
      </c>
      <c r="P35" s="69">
        <v>180</v>
      </c>
      <c r="Q35" s="47" t="s">
        <v>56</v>
      </c>
      <c r="R35" s="30" t="s">
        <v>57</v>
      </c>
      <c r="S35" s="40">
        <v>21681</v>
      </c>
      <c r="T35" s="41">
        <v>0</v>
      </c>
      <c r="U35" s="40">
        <v>20475</v>
      </c>
      <c r="V35" s="41">
        <v>0</v>
      </c>
      <c r="W35" s="40">
        <v>4016</v>
      </c>
      <c r="X35" s="41">
        <v>0</v>
      </c>
      <c r="Y35" s="40">
        <v>1684</v>
      </c>
      <c r="Z35" s="41">
        <v>0</v>
      </c>
      <c r="AA35" s="40">
        <v>526</v>
      </c>
      <c r="AB35" s="41">
        <v>0</v>
      </c>
      <c r="AC35" s="40">
        <v>9514</v>
      </c>
      <c r="AD35" s="41">
        <v>0</v>
      </c>
      <c r="AE35" s="49" t="s">
        <v>333</v>
      </c>
      <c r="AF35" s="43">
        <f>Tabela114[[#This Row],[K19]]+Tabela114[[#This Row],[K21]]+Tabela114[[#This Row],[K23]]+Tabela114[[#This Row],[K25]]+Tabela114[[#This Row],[K27]]+Tabela114[[#This Row],[K29]]</f>
        <v>57896</v>
      </c>
      <c r="AG35" s="44">
        <f>Tabela114[[#This Row],[K32]]*20%</f>
        <v>11579.2</v>
      </c>
      <c r="AH35" s="45">
        <f>Tabela114[[#This Row],[K32]]+Tabela114[[#This Row],[K33]]</f>
        <v>69475.199999999997</v>
      </c>
      <c r="AI35" s="43">
        <f>Tabela114[[#This Row],[K20]]+Tabela114[[#This Row],[K22]]+Tabela114[[#This Row],[K24]]+Tabela114[[#This Row],[K26]]+Tabela114[[#This Row],[K28]]+Tabela114[[#This Row],[K30]]</f>
        <v>0</v>
      </c>
      <c r="AJ35" s="44">
        <f>Tabela114[[#This Row],[K35]]*20%</f>
        <v>0</v>
      </c>
      <c r="AK35" s="45">
        <f>Tabela114[[#This Row],[K35]]+Tabela114[[#This Row],[K36]]</f>
        <v>0</v>
      </c>
      <c r="AL35" s="43">
        <f>Tabela114[[#This Row],[K32]]+Tabela114[[#This Row],[K35]]</f>
        <v>57896</v>
      </c>
      <c r="AM35" s="44">
        <f>Tabela114[[#This Row],[K33]]+Tabela114[[#This Row],[K36]]</f>
        <v>11579.2</v>
      </c>
      <c r="AN35" s="45">
        <f>Tabela114[[#This Row],[K34]]+Tabela114[[#This Row],[K37]]</f>
        <v>69475.199999999997</v>
      </c>
      <c r="AO35" s="50" t="s">
        <v>58</v>
      </c>
      <c r="AP35" s="47" t="s">
        <v>335</v>
      </c>
      <c r="AQ35" s="47" t="s">
        <v>214</v>
      </c>
      <c r="AR35" s="90" t="s">
        <v>336</v>
      </c>
      <c r="AS35" s="51" t="s">
        <v>115</v>
      </c>
      <c r="AT35" s="47" t="s">
        <v>185</v>
      </c>
      <c r="AU35" s="51" t="s">
        <v>337</v>
      </c>
      <c r="AV35" s="90">
        <v>45383</v>
      </c>
      <c r="AW35" s="76" t="s">
        <v>60</v>
      </c>
      <c r="AX35" s="99">
        <f>(100%*Tabela114[[#This Row],[K32]])/Tabela114[[#This Row],[K38]]</f>
        <v>1</v>
      </c>
      <c r="AY35" s="100">
        <f>(100%*Tabela114[[#This Row],[K35]])/Tabela114[[#This Row],[K38]]</f>
        <v>0</v>
      </c>
    </row>
    <row r="36" spans="1:51" s="5" customFormat="1" ht="54.95" customHeight="1" x14ac:dyDescent="0.25">
      <c r="A36" s="95">
        <v>28</v>
      </c>
      <c r="B36" s="46" t="s">
        <v>252</v>
      </c>
      <c r="C36" s="47" t="s">
        <v>197</v>
      </c>
      <c r="D36" s="47" t="s">
        <v>198</v>
      </c>
      <c r="E36" s="47" t="s">
        <v>199</v>
      </c>
      <c r="F36" s="47" t="s">
        <v>200</v>
      </c>
      <c r="G36" s="47" t="s">
        <v>75</v>
      </c>
      <c r="H36" s="47" t="s">
        <v>206</v>
      </c>
      <c r="I36" s="47">
        <v>3</v>
      </c>
      <c r="J36" s="63"/>
      <c r="K36" s="47" t="s">
        <v>207</v>
      </c>
      <c r="L36" s="47" t="s">
        <v>75</v>
      </c>
      <c r="M36" s="47" t="s">
        <v>209</v>
      </c>
      <c r="N36" s="52" t="s">
        <v>258</v>
      </c>
      <c r="O36" s="47" t="s">
        <v>170</v>
      </c>
      <c r="P36" s="69">
        <v>110</v>
      </c>
      <c r="Q36" s="47" t="s">
        <v>56</v>
      </c>
      <c r="R36" s="42" t="s">
        <v>211</v>
      </c>
      <c r="S36" s="40">
        <v>4800</v>
      </c>
      <c r="T36" s="41">
        <v>0</v>
      </c>
      <c r="U36" s="40">
        <v>5100</v>
      </c>
      <c r="V36" s="41">
        <v>0</v>
      </c>
      <c r="W36" s="40">
        <v>5100</v>
      </c>
      <c r="X36" s="41">
        <v>0</v>
      </c>
      <c r="Y36" s="40">
        <v>4200</v>
      </c>
      <c r="Z36" s="41">
        <v>0</v>
      </c>
      <c r="AA36" s="40">
        <v>4200</v>
      </c>
      <c r="AB36" s="41">
        <v>0</v>
      </c>
      <c r="AC36" s="40">
        <v>4200</v>
      </c>
      <c r="AD36" s="41">
        <v>0</v>
      </c>
      <c r="AE36" s="49" t="s">
        <v>333</v>
      </c>
      <c r="AF36" s="43">
        <f>Tabela114[[#This Row],[K19]]+Tabela114[[#This Row],[K21]]+Tabela114[[#This Row],[K23]]+Tabela114[[#This Row],[K25]]+Tabela114[[#This Row],[K27]]+Tabela114[[#This Row],[K29]]</f>
        <v>27600</v>
      </c>
      <c r="AG36" s="44">
        <f>Tabela114[[#This Row],[K32]]*20%</f>
        <v>5520</v>
      </c>
      <c r="AH36" s="45">
        <f>Tabela114[[#This Row],[K32]]+Tabela114[[#This Row],[K33]]</f>
        <v>33120</v>
      </c>
      <c r="AI36" s="43">
        <f>Tabela114[[#This Row],[K20]]+Tabela114[[#This Row],[K22]]+Tabela114[[#This Row],[K24]]+Tabela114[[#This Row],[K26]]+Tabela114[[#This Row],[K28]]+Tabela114[[#This Row],[K30]]</f>
        <v>0</v>
      </c>
      <c r="AJ36" s="44">
        <f>Tabela114[[#This Row],[K35]]*20%</f>
        <v>0</v>
      </c>
      <c r="AK36" s="45">
        <f>Tabela114[[#This Row],[K35]]+Tabela114[[#This Row],[K36]]</f>
        <v>0</v>
      </c>
      <c r="AL36" s="43">
        <f>Tabela114[[#This Row],[K32]]+Tabela114[[#This Row],[K35]]</f>
        <v>27600</v>
      </c>
      <c r="AM36" s="44">
        <f>Tabela114[[#This Row],[K33]]+Tabela114[[#This Row],[K36]]</f>
        <v>5520</v>
      </c>
      <c r="AN36" s="45">
        <f>Tabela114[[#This Row],[K34]]+Tabela114[[#This Row],[K37]]</f>
        <v>33120</v>
      </c>
      <c r="AO36" s="50" t="s">
        <v>83</v>
      </c>
      <c r="AP36" s="47" t="s">
        <v>335</v>
      </c>
      <c r="AQ36" s="47" t="s">
        <v>214</v>
      </c>
      <c r="AR36" s="90" t="s">
        <v>336</v>
      </c>
      <c r="AS36" s="51" t="s">
        <v>115</v>
      </c>
      <c r="AT36" s="47" t="s">
        <v>185</v>
      </c>
      <c r="AU36" s="51" t="s">
        <v>337</v>
      </c>
      <c r="AV36" s="90">
        <v>45383</v>
      </c>
      <c r="AW36" s="76" t="s">
        <v>60</v>
      </c>
      <c r="AX36" s="99">
        <f>(100%*Tabela114[[#This Row],[K32]])/Tabela114[[#This Row],[K38]]</f>
        <v>1</v>
      </c>
      <c r="AY36" s="100">
        <f>(100%*Tabela114[[#This Row],[K35]])/Tabela114[[#This Row],[K38]]</f>
        <v>0</v>
      </c>
    </row>
    <row r="37" spans="1:51" s="5" customFormat="1" ht="54.95" customHeight="1" x14ac:dyDescent="0.25">
      <c r="A37" s="95">
        <v>29</v>
      </c>
      <c r="B37" s="46" t="s">
        <v>252</v>
      </c>
      <c r="C37" s="47" t="s">
        <v>197</v>
      </c>
      <c r="D37" s="47" t="s">
        <v>198</v>
      </c>
      <c r="E37" s="47" t="s">
        <v>199</v>
      </c>
      <c r="F37" s="47" t="s">
        <v>200</v>
      </c>
      <c r="G37" s="47" t="s">
        <v>75</v>
      </c>
      <c r="H37" s="47" t="s">
        <v>206</v>
      </c>
      <c r="I37" s="47">
        <v>3</v>
      </c>
      <c r="J37" s="63"/>
      <c r="K37" s="47" t="s">
        <v>207</v>
      </c>
      <c r="L37" s="47" t="s">
        <v>75</v>
      </c>
      <c r="M37" s="47" t="s">
        <v>209</v>
      </c>
      <c r="N37" s="52" t="s">
        <v>259</v>
      </c>
      <c r="O37" s="47" t="s">
        <v>208</v>
      </c>
      <c r="P37" s="69">
        <v>110</v>
      </c>
      <c r="Q37" s="47" t="s">
        <v>56</v>
      </c>
      <c r="R37" s="30" t="s">
        <v>57</v>
      </c>
      <c r="S37" s="40">
        <v>14500</v>
      </c>
      <c r="T37" s="41">
        <v>14500</v>
      </c>
      <c r="U37" s="40">
        <v>12550</v>
      </c>
      <c r="V37" s="41">
        <v>12550</v>
      </c>
      <c r="W37" s="40">
        <v>0</v>
      </c>
      <c r="X37" s="41">
        <v>0</v>
      </c>
      <c r="Y37" s="40">
        <v>0</v>
      </c>
      <c r="Z37" s="41">
        <v>0</v>
      </c>
      <c r="AA37" s="40">
        <v>0</v>
      </c>
      <c r="AB37" s="41">
        <v>0</v>
      </c>
      <c r="AC37" s="40">
        <v>700</v>
      </c>
      <c r="AD37" s="41">
        <v>700</v>
      </c>
      <c r="AE37" s="49" t="s">
        <v>333</v>
      </c>
      <c r="AF37" s="43">
        <f>Tabela114[[#This Row],[K19]]+Tabela114[[#This Row],[K21]]+Tabela114[[#This Row],[K23]]+Tabela114[[#This Row],[K25]]+Tabela114[[#This Row],[K27]]+Tabela114[[#This Row],[K29]]</f>
        <v>27750</v>
      </c>
      <c r="AG37" s="44">
        <f>Tabela114[[#This Row],[K32]]*20%</f>
        <v>5550</v>
      </c>
      <c r="AH37" s="45">
        <f>Tabela114[[#This Row],[K32]]+Tabela114[[#This Row],[K33]]</f>
        <v>33300</v>
      </c>
      <c r="AI37" s="43">
        <f>Tabela114[[#This Row],[K20]]+Tabela114[[#This Row],[K22]]+Tabela114[[#This Row],[K24]]+Tabela114[[#This Row],[K26]]+Tabela114[[#This Row],[K28]]+Tabela114[[#This Row],[K30]]</f>
        <v>27750</v>
      </c>
      <c r="AJ37" s="44">
        <f>Tabela114[[#This Row],[K35]]*20%</f>
        <v>5550</v>
      </c>
      <c r="AK37" s="45">
        <f>Tabela114[[#This Row],[K35]]+Tabela114[[#This Row],[K36]]</f>
        <v>33300</v>
      </c>
      <c r="AL37" s="43">
        <f>Tabela114[[#This Row],[K32]]+Tabela114[[#This Row],[K35]]</f>
        <v>55500</v>
      </c>
      <c r="AM37" s="44">
        <f>Tabela114[[#This Row],[K33]]+Tabela114[[#This Row],[K36]]</f>
        <v>11100</v>
      </c>
      <c r="AN37" s="45">
        <f>Tabela114[[#This Row],[K34]]+Tabela114[[#This Row],[K37]]</f>
        <v>66600</v>
      </c>
      <c r="AO37" s="50" t="s">
        <v>83</v>
      </c>
      <c r="AP37" s="47" t="s">
        <v>335</v>
      </c>
      <c r="AQ37" s="47" t="s">
        <v>214</v>
      </c>
      <c r="AR37" s="90" t="s">
        <v>336</v>
      </c>
      <c r="AS37" s="51" t="s">
        <v>115</v>
      </c>
      <c r="AT37" s="47" t="s">
        <v>185</v>
      </c>
      <c r="AU37" s="51" t="s">
        <v>337</v>
      </c>
      <c r="AV37" s="90">
        <v>45383</v>
      </c>
      <c r="AW37" s="76" t="s">
        <v>60</v>
      </c>
      <c r="AX37" s="99">
        <f>(100%*Tabela114[[#This Row],[K32]])/Tabela114[[#This Row],[K38]]</f>
        <v>0.5</v>
      </c>
      <c r="AY37" s="100">
        <f>(100%*Tabela114[[#This Row],[K35]])/Tabela114[[#This Row],[K38]]</f>
        <v>0.5</v>
      </c>
    </row>
    <row r="38" spans="1:51" s="5" customFormat="1" ht="54.95" customHeight="1" x14ac:dyDescent="0.25">
      <c r="A38" s="95">
        <v>30</v>
      </c>
      <c r="B38" s="46" t="s">
        <v>252</v>
      </c>
      <c r="C38" s="47" t="s">
        <v>197</v>
      </c>
      <c r="D38" s="47" t="s">
        <v>198</v>
      </c>
      <c r="E38" s="47" t="s">
        <v>199</v>
      </c>
      <c r="F38" s="47" t="s">
        <v>200</v>
      </c>
      <c r="G38" s="47" t="s">
        <v>75</v>
      </c>
      <c r="H38" s="47" t="s">
        <v>206</v>
      </c>
      <c r="I38" s="47">
        <v>3</v>
      </c>
      <c r="J38" s="47"/>
      <c r="K38" s="47" t="s">
        <v>207</v>
      </c>
      <c r="L38" s="47" t="s">
        <v>75</v>
      </c>
      <c r="M38" s="47" t="s">
        <v>209</v>
      </c>
      <c r="N38" s="52" t="s">
        <v>260</v>
      </c>
      <c r="O38" s="47" t="s">
        <v>164</v>
      </c>
      <c r="P38" s="69" t="s">
        <v>212</v>
      </c>
      <c r="Q38" s="47" t="s">
        <v>56</v>
      </c>
      <c r="R38" s="30" t="s">
        <v>213</v>
      </c>
      <c r="S38" s="40">
        <v>631.75</v>
      </c>
      <c r="T38" s="41">
        <v>0</v>
      </c>
      <c r="U38" s="40">
        <v>631.75</v>
      </c>
      <c r="V38" s="41">
        <v>0</v>
      </c>
      <c r="W38" s="40">
        <v>631.75</v>
      </c>
      <c r="X38" s="41">
        <v>0</v>
      </c>
      <c r="Y38" s="40">
        <v>631.75</v>
      </c>
      <c r="Z38" s="41">
        <v>0</v>
      </c>
      <c r="AA38" s="40">
        <v>631.75</v>
      </c>
      <c r="AB38" s="41">
        <v>0</v>
      </c>
      <c r="AC38" s="40">
        <v>631.75</v>
      </c>
      <c r="AD38" s="41">
        <v>0</v>
      </c>
      <c r="AE38" s="49" t="s">
        <v>333</v>
      </c>
      <c r="AF38" s="43">
        <f>Tabela114[[#This Row],[K19]]+Tabela114[[#This Row],[K21]]+Tabela114[[#This Row],[K23]]+Tabela114[[#This Row],[K25]]+Tabela114[[#This Row],[K27]]+Tabela114[[#This Row],[K29]]</f>
        <v>3790.5</v>
      </c>
      <c r="AG38" s="44">
        <f>Tabela114[[#This Row],[K32]]*20%</f>
        <v>758.1</v>
      </c>
      <c r="AH38" s="45">
        <f>Tabela114[[#This Row],[K32]]+Tabela114[[#This Row],[K33]]</f>
        <v>4548.6000000000004</v>
      </c>
      <c r="AI38" s="43">
        <f>Tabela114[[#This Row],[K20]]+Tabela114[[#This Row],[K22]]+Tabela114[[#This Row],[K24]]+Tabela114[[#This Row],[K26]]+Tabela114[[#This Row],[K28]]+Tabela114[[#This Row],[K30]]</f>
        <v>0</v>
      </c>
      <c r="AJ38" s="44">
        <f>Tabela114[[#This Row],[K35]]*20%</f>
        <v>0</v>
      </c>
      <c r="AK38" s="45">
        <f>Tabela114[[#This Row],[K35]]+Tabela114[[#This Row],[K36]]</f>
        <v>0</v>
      </c>
      <c r="AL38" s="43">
        <f>Tabela114[[#This Row],[K32]]+Tabela114[[#This Row],[K35]]</f>
        <v>3790.5</v>
      </c>
      <c r="AM38" s="44">
        <f>Tabela114[[#This Row],[K33]]+Tabela114[[#This Row],[K36]]</f>
        <v>758.1</v>
      </c>
      <c r="AN38" s="45">
        <f>Tabela114[[#This Row],[K34]]+Tabela114[[#This Row],[K37]]</f>
        <v>4548.6000000000004</v>
      </c>
      <c r="AO38" s="50" t="s">
        <v>83</v>
      </c>
      <c r="AP38" s="47" t="s">
        <v>335</v>
      </c>
      <c r="AQ38" s="47" t="s">
        <v>214</v>
      </c>
      <c r="AR38" s="90" t="s">
        <v>336</v>
      </c>
      <c r="AS38" s="51" t="s">
        <v>115</v>
      </c>
      <c r="AT38" s="47" t="s">
        <v>185</v>
      </c>
      <c r="AU38" s="51" t="s">
        <v>337</v>
      </c>
      <c r="AV38" s="90">
        <v>45383</v>
      </c>
      <c r="AW38" s="76" t="s">
        <v>60</v>
      </c>
      <c r="AX38" s="99">
        <f>(100%*Tabela114[[#This Row],[K32]])/Tabela114[[#This Row],[K38]]</f>
        <v>1</v>
      </c>
      <c r="AY38" s="100">
        <f>(100%*Tabela114[[#This Row],[K35]])/Tabela114[[#This Row],[K38]]</f>
        <v>0</v>
      </c>
    </row>
    <row r="39" spans="1:51" s="5" customFormat="1" ht="54.95" customHeight="1" x14ac:dyDescent="0.25">
      <c r="A39" s="95">
        <v>31</v>
      </c>
      <c r="B39" s="46" t="s">
        <v>215</v>
      </c>
      <c r="C39" s="47" t="s">
        <v>216</v>
      </c>
      <c r="D39" s="47" t="s">
        <v>217</v>
      </c>
      <c r="E39" s="47">
        <v>55</v>
      </c>
      <c r="F39" s="47" t="s">
        <v>218</v>
      </c>
      <c r="G39" s="47" t="s">
        <v>219</v>
      </c>
      <c r="H39" s="47" t="s">
        <v>220</v>
      </c>
      <c r="I39" s="47">
        <v>30</v>
      </c>
      <c r="J39" s="47"/>
      <c r="K39" s="47" t="s">
        <v>221</v>
      </c>
      <c r="L39" s="47" t="s">
        <v>222</v>
      </c>
      <c r="M39" s="47" t="s">
        <v>76</v>
      </c>
      <c r="N39" s="55" t="s">
        <v>273</v>
      </c>
      <c r="O39" s="47" t="s">
        <v>122</v>
      </c>
      <c r="P39" s="70">
        <v>878</v>
      </c>
      <c r="Q39" s="47" t="s">
        <v>56</v>
      </c>
      <c r="R39" s="30" t="s">
        <v>78</v>
      </c>
      <c r="S39" s="40">
        <v>87684.1</v>
      </c>
      <c r="T39" s="41">
        <v>37578.9</v>
      </c>
      <c r="U39" s="40">
        <v>700</v>
      </c>
      <c r="V39" s="41">
        <v>300</v>
      </c>
      <c r="W39" s="40">
        <v>629.29999999999995</v>
      </c>
      <c r="X39" s="41">
        <v>269.7</v>
      </c>
      <c r="Y39" s="40">
        <v>1099.7</v>
      </c>
      <c r="Z39" s="41">
        <v>471.3</v>
      </c>
      <c r="AA39" s="40">
        <v>151.9</v>
      </c>
      <c r="AB39" s="41">
        <v>65.099999999999994</v>
      </c>
      <c r="AC39" s="40">
        <v>6267.1</v>
      </c>
      <c r="AD39" s="41">
        <v>2685.9</v>
      </c>
      <c r="AE39" s="49" t="s">
        <v>333</v>
      </c>
      <c r="AF39" s="43">
        <f>Tabela114[[#This Row],[K19]]+Tabela114[[#This Row],[K21]]+Tabela114[[#This Row],[K23]]+Tabela114[[#This Row],[K25]]+Tabela114[[#This Row],[K27]]+Tabela114[[#This Row],[K29]]</f>
        <v>96532.1</v>
      </c>
      <c r="AG39" s="44">
        <f>Tabela114[[#This Row],[K32]]*20%</f>
        <v>19306.420000000002</v>
      </c>
      <c r="AH39" s="45">
        <f>Tabela114[[#This Row],[K32]]+Tabela114[[#This Row],[K33]]</f>
        <v>115838.52</v>
      </c>
      <c r="AI39" s="43">
        <f>Tabela114[[#This Row],[K20]]+Tabela114[[#This Row],[K22]]+Tabela114[[#This Row],[K24]]+Tabela114[[#This Row],[K26]]+Tabela114[[#This Row],[K28]]+Tabela114[[#This Row],[K30]]</f>
        <v>41370.9</v>
      </c>
      <c r="AJ39" s="44">
        <f>Tabela114[[#This Row],[K35]]*20%</f>
        <v>8274.18</v>
      </c>
      <c r="AK39" s="45">
        <f>Tabela114[[#This Row],[K35]]+Tabela114[[#This Row],[K36]]</f>
        <v>49645.08</v>
      </c>
      <c r="AL39" s="43">
        <f>Tabela114[[#This Row],[K32]]+Tabela114[[#This Row],[K35]]</f>
        <v>137903</v>
      </c>
      <c r="AM39" s="44">
        <f>Tabela114[[#This Row],[K33]]+Tabela114[[#This Row],[K36]]</f>
        <v>27580.600000000002</v>
      </c>
      <c r="AN39" s="45">
        <f>Tabela114[[#This Row],[K34]]+Tabela114[[#This Row],[K37]]</f>
        <v>165483.6</v>
      </c>
      <c r="AO39" s="53" t="s">
        <v>83</v>
      </c>
      <c r="AP39" s="47" t="s">
        <v>335</v>
      </c>
      <c r="AQ39" s="47" t="s">
        <v>59</v>
      </c>
      <c r="AR39" s="90" t="s">
        <v>336</v>
      </c>
      <c r="AS39" s="51" t="s">
        <v>115</v>
      </c>
      <c r="AT39" s="47" t="s">
        <v>185</v>
      </c>
      <c r="AU39" s="51" t="s">
        <v>337</v>
      </c>
      <c r="AV39" s="90">
        <v>45383</v>
      </c>
      <c r="AW39" s="76" t="s">
        <v>60</v>
      </c>
      <c r="AX39" s="99">
        <f>(100%*Tabela114[[#This Row],[K32]])/Tabela114[[#This Row],[K38]]</f>
        <v>0.70000000000000007</v>
      </c>
      <c r="AY39" s="100">
        <f>(100%*Tabela114[[#This Row],[K35]])/Tabela114[[#This Row],[K38]]</f>
        <v>0.3</v>
      </c>
    </row>
    <row r="40" spans="1:51" s="5" customFormat="1" ht="54" customHeight="1" x14ac:dyDescent="0.25">
      <c r="A40" s="95">
        <v>32</v>
      </c>
      <c r="B40" s="46" t="s">
        <v>223</v>
      </c>
      <c r="C40" s="47">
        <v>6310200771</v>
      </c>
      <c r="D40" s="47" t="s">
        <v>224</v>
      </c>
      <c r="E40" s="47">
        <v>5</v>
      </c>
      <c r="F40" s="47" t="s">
        <v>63</v>
      </c>
      <c r="G40" s="47" t="s">
        <v>64</v>
      </c>
      <c r="H40" s="47" t="s">
        <v>224</v>
      </c>
      <c r="I40" s="47">
        <v>5</v>
      </c>
      <c r="J40" s="47" t="s">
        <v>225</v>
      </c>
      <c r="K40" s="47" t="s">
        <v>63</v>
      </c>
      <c r="L40" s="47" t="s">
        <v>64</v>
      </c>
      <c r="M40" s="47" t="s">
        <v>90</v>
      </c>
      <c r="N40" s="52" t="s">
        <v>226</v>
      </c>
      <c r="O40" s="47" t="s">
        <v>227</v>
      </c>
      <c r="P40" s="70">
        <v>768</v>
      </c>
      <c r="Q40" s="47" t="s">
        <v>56</v>
      </c>
      <c r="R40" s="30" t="s">
        <v>228</v>
      </c>
      <c r="S40" s="40">
        <v>29357</v>
      </c>
      <c r="T40" s="41">
        <v>32297</v>
      </c>
      <c r="U40" s="40">
        <v>8049</v>
      </c>
      <c r="V40" s="41">
        <v>8863</v>
      </c>
      <c r="W40" s="40">
        <v>18028</v>
      </c>
      <c r="X40" s="41">
        <v>19837</v>
      </c>
      <c r="Y40" s="40">
        <v>5460</v>
      </c>
      <c r="Z40" s="41">
        <v>6003</v>
      </c>
      <c r="AA40" s="40">
        <v>6876</v>
      </c>
      <c r="AB40" s="41">
        <v>7559</v>
      </c>
      <c r="AC40" s="40">
        <v>11532</v>
      </c>
      <c r="AD40" s="41">
        <v>12680</v>
      </c>
      <c r="AE40" s="49" t="s">
        <v>333</v>
      </c>
      <c r="AF40" s="43">
        <f>Tabela114[[#This Row],[K19]]+Tabela114[[#This Row],[K21]]+Tabela114[[#This Row],[K23]]+Tabela114[[#This Row],[K25]]+Tabela114[[#This Row],[K27]]+Tabela114[[#This Row],[K29]]</f>
        <v>79302</v>
      </c>
      <c r="AG40" s="44">
        <f>Tabela114[[#This Row],[K32]]*20%</f>
        <v>15860.400000000001</v>
      </c>
      <c r="AH40" s="45">
        <f>Tabela114[[#This Row],[K32]]+Tabela114[[#This Row],[K33]]</f>
        <v>95162.4</v>
      </c>
      <c r="AI40" s="43">
        <f>Tabela114[[#This Row],[K20]]+Tabela114[[#This Row],[K22]]+Tabela114[[#This Row],[K24]]+Tabela114[[#This Row],[K26]]+Tabela114[[#This Row],[K28]]+Tabela114[[#This Row],[K30]]</f>
        <v>87239</v>
      </c>
      <c r="AJ40" s="44">
        <f>Tabela114[[#This Row],[K35]]*20%</f>
        <v>17447.8</v>
      </c>
      <c r="AK40" s="45">
        <f>Tabela114[[#This Row],[K35]]+Tabela114[[#This Row],[K36]]</f>
        <v>104686.8</v>
      </c>
      <c r="AL40" s="43">
        <f>Tabela114[[#This Row],[K32]]+Tabela114[[#This Row],[K35]]</f>
        <v>166541</v>
      </c>
      <c r="AM40" s="44">
        <f>Tabela114[[#This Row],[K33]]+Tabela114[[#This Row],[K36]]</f>
        <v>33308.199999999997</v>
      </c>
      <c r="AN40" s="45">
        <f>Tabela114[[#This Row],[K34]]+Tabela114[[#This Row],[K37]]</f>
        <v>199849.2</v>
      </c>
      <c r="AO40" s="50" t="s">
        <v>58</v>
      </c>
      <c r="AP40" s="47" t="s">
        <v>335</v>
      </c>
      <c r="AQ40" s="47" t="s">
        <v>59</v>
      </c>
      <c r="AR40" s="90" t="s">
        <v>336</v>
      </c>
      <c r="AS40" s="51" t="s">
        <v>115</v>
      </c>
      <c r="AT40" s="47" t="s">
        <v>185</v>
      </c>
      <c r="AU40" s="51" t="s">
        <v>337</v>
      </c>
      <c r="AV40" s="90">
        <v>45383</v>
      </c>
      <c r="AW40" s="76" t="s">
        <v>60</v>
      </c>
      <c r="AX40" s="99">
        <f>(100%*Tabela114[[#This Row],[K32]])/Tabela114[[#This Row],[K38]]</f>
        <v>0.47617103295885099</v>
      </c>
      <c r="AY40" s="100">
        <f>(100%*Tabela114[[#This Row],[K35]])/Tabela114[[#This Row],[K38]]</f>
        <v>0.52382896704114901</v>
      </c>
    </row>
    <row r="41" spans="1:51" s="5" customFormat="1" ht="47.25" x14ac:dyDescent="0.25">
      <c r="A41" s="95">
        <v>33</v>
      </c>
      <c r="B41" s="46" t="s">
        <v>223</v>
      </c>
      <c r="C41" s="47">
        <v>6310200771</v>
      </c>
      <c r="D41" s="47" t="s">
        <v>224</v>
      </c>
      <c r="E41" s="47">
        <v>5</v>
      </c>
      <c r="F41" s="47" t="s">
        <v>63</v>
      </c>
      <c r="G41" s="47" t="s">
        <v>64</v>
      </c>
      <c r="H41" s="47" t="s">
        <v>229</v>
      </c>
      <c r="I41" s="47">
        <v>19</v>
      </c>
      <c r="J41" s="47"/>
      <c r="K41" s="47" t="s">
        <v>235</v>
      </c>
      <c r="L41" s="47" t="s">
        <v>230</v>
      </c>
      <c r="M41" s="47" t="s">
        <v>231</v>
      </c>
      <c r="N41" s="47" t="s">
        <v>232</v>
      </c>
      <c r="O41" s="47" t="s">
        <v>233</v>
      </c>
      <c r="P41" s="70">
        <v>713</v>
      </c>
      <c r="Q41" s="47" t="s">
        <v>56</v>
      </c>
      <c r="R41" s="30" t="s">
        <v>234</v>
      </c>
      <c r="S41" s="40">
        <v>0</v>
      </c>
      <c r="T41" s="41">
        <v>0</v>
      </c>
      <c r="U41" s="40">
        <v>19800</v>
      </c>
      <c r="V41" s="41">
        <v>13200</v>
      </c>
      <c r="W41" s="40">
        <v>7800</v>
      </c>
      <c r="X41" s="41">
        <v>5200</v>
      </c>
      <c r="Y41" s="40">
        <v>15000</v>
      </c>
      <c r="Z41" s="41">
        <v>10000</v>
      </c>
      <c r="AA41" s="40">
        <v>15600</v>
      </c>
      <c r="AB41" s="41">
        <v>10400</v>
      </c>
      <c r="AC41" s="40">
        <v>19800</v>
      </c>
      <c r="AD41" s="41">
        <v>13200</v>
      </c>
      <c r="AE41" s="49" t="s">
        <v>342</v>
      </c>
      <c r="AF41" s="43">
        <f>Tabela114[[#This Row],[K19]]+Tabela114[[#This Row],[K21]]+Tabela114[[#This Row],[K23]]+Tabela114[[#This Row],[K25]]+Tabela114[[#This Row],[K27]]+Tabela114[[#This Row],[K29]]</f>
        <v>78000</v>
      </c>
      <c r="AG41" s="44">
        <f>Tabela114[[#This Row],[K32]]*20%</f>
        <v>15600</v>
      </c>
      <c r="AH41" s="45">
        <f>Tabela114[[#This Row],[K32]]+Tabela114[[#This Row],[K33]]</f>
        <v>93600</v>
      </c>
      <c r="AI41" s="43">
        <f>Tabela114[[#This Row],[K20]]+Tabela114[[#This Row],[K22]]+Tabela114[[#This Row],[K24]]+Tabela114[[#This Row],[K26]]+Tabela114[[#This Row],[K28]]+Tabela114[[#This Row],[K30]]</f>
        <v>52000</v>
      </c>
      <c r="AJ41" s="44">
        <f>Tabela114[[#This Row],[K35]]*20%</f>
        <v>10400</v>
      </c>
      <c r="AK41" s="45">
        <f>Tabela114[[#This Row],[K35]]+Tabela114[[#This Row],[K36]]</f>
        <v>62400</v>
      </c>
      <c r="AL41" s="43">
        <f>Tabela114[[#This Row],[K32]]+Tabela114[[#This Row],[K35]]</f>
        <v>130000</v>
      </c>
      <c r="AM41" s="44">
        <f>Tabela114[[#This Row],[K33]]+Tabela114[[#This Row],[K36]]</f>
        <v>26000</v>
      </c>
      <c r="AN41" s="45">
        <f>Tabela114[[#This Row],[K34]]+Tabela114[[#This Row],[K37]]</f>
        <v>156000</v>
      </c>
      <c r="AO41" s="53" t="s">
        <v>230</v>
      </c>
      <c r="AP41" s="47" t="s">
        <v>236</v>
      </c>
      <c r="AQ41" s="47" t="s">
        <v>237</v>
      </c>
      <c r="AR41" s="47" t="s">
        <v>50</v>
      </c>
      <c r="AS41" s="51" t="s">
        <v>115</v>
      </c>
      <c r="AT41" s="47" t="s">
        <v>185</v>
      </c>
      <c r="AU41" s="51" t="s">
        <v>238</v>
      </c>
      <c r="AV41" s="90">
        <v>45413</v>
      </c>
      <c r="AW41" s="76" t="s">
        <v>114</v>
      </c>
      <c r="AX41" s="99">
        <f>(100%*Tabela114[[#This Row],[K32]])/Tabela114[[#This Row],[K38]]</f>
        <v>0.6</v>
      </c>
      <c r="AY41" s="100">
        <f>(100%*Tabela114[[#This Row],[K35]])/Tabela114[[#This Row],[K38]]</f>
        <v>0.4</v>
      </c>
    </row>
    <row r="42" spans="1:51" s="5" customFormat="1" ht="54.95" customHeight="1" x14ac:dyDescent="0.25">
      <c r="A42" s="95">
        <v>34</v>
      </c>
      <c r="B42" s="79" t="s">
        <v>253</v>
      </c>
      <c r="C42" s="80">
        <v>7831822694</v>
      </c>
      <c r="D42" s="69" t="s">
        <v>239</v>
      </c>
      <c r="E42" s="69">
        <v>6</v>
      </c>
      <c r="F42" s="69" t="s">
        <v>240</v>
      </c>
      <c r="G42" s="69" t="s">
        <v>241</v>
      </c>
      <c r="H42" s="69" t="s">
        <v>242</v>
      </c>
      <c r="I42" s="69">
        <v>31</v>
      </c>
      <c r="J42" s="69"/>
      <c r="K42" s="69" t="s">
        <v>243</v>
      </c>
      <c r="L42" s="69" t="s">
        <v>241</v>
      </c>
      <c r="M42" s="69" t="s">
        <v>244</v>
      </c>
      <c r="N42" s="81" t="s">
        <v>245</v>
      </c>
      <c r="O42" s="69" t="s">
        <v>246</v>
      </c>
      <c r="P42" s="69">
        <v>603</v>
      </c>
      <c r="Q42" s="69" t="s">
        <v>56</v>
      </c>
      <c r="R42" s="82" t="s">
        <v>71</v>
      </c>
      <c r="S42" s="88">
        <v>81400.679999999993</v>
      </c>
      <c r="T42" s="89">
        <v>36571.32</v>
      </c>
      <c r="U42" s="88">
        <v>20245.98</v>
      </c>
      <c r="V42" s="89">
        <v>9096.02</v>
      </c>
      <c r="W42" s="88">
        <v>0</v>
      </c>
      <c r="X42" s="89">
        <v>0</v>
      </c>
      <c r="Y42" s="88">
        <v>0</v>
      </c>
      <c r="Z42" s="89">
        <v>0</v>
      </c>
      <c r="AA42" s="88">
        <v>0</v>
      </c>
      <c r="AB42" s="89">
        <v>0</v>
      </c>
      <c r="AC42" s="88">
        <v>0</v>
      </c>
      <c r="AD42" s="89">
        <v>0</v>
      </c>
      <c r="AE42" s="49" t="s">
        <v>333</v>
      </c>
      <c r="AF42" s="43">
        <f>Tabela114[[#This Row],[K19]]+Tabela114[[#This Row],[K21]]+Tabela114[[#This Row],[K23]]+Tabela114[[#This Row],[K25]]+Tabela114[[#This Row],[K27]]+Tabela114[[#This Row],[K29]]</f>
        <v>101646.65999999999</v>
      </c>
      <c r="AG42" s="44">
        <f>Tabela114[[#This Row],[K32]]*20%</f>
        <v>20329.331999999999</v>
      </c>
      <c r="AH42" s="45">
        <f>Tabela114[[#This Row],[K32]]+Tabela114[[#This Row],[K33]]</f>
        <v>121975.99199999998</v>
      </c>
      <c r="AI42" s="43">
        <f>Tabela114[[#This Row],[K20]]+Tabela114[[#This Row],[K22]]+Tabela114[[#This Row],[K24]]+Tabela114[[#This Row],[K26]]+Tabela114[[#This Row],[K28]]+Tabela114[[#This Row],[K30]]</f>
        <v>45667.34</v>
      </c>
      <c r="AJ42" s="44">
        <f>Tabela114[[#This Row],[K35]]*20%</f>
        <v>9133.4679999999989</v>
      </c>
      <c r="AK42" s="45">
        <f>Tabela114[[#This Row],[K35]]+Tabela114[[#This Row],[K36]]</f>
        <v>54800.807999999997</v>
      </c>
      <c r="AL42" s="43">
        <f>Tabela114[[#This Row],[K32]]+Tabela114[[#This Row],[K35]]</f>
        <v>147314</v>
      </c>
      <c r="AM42" s="44">
        <f>Tabela114[[#This Row],[K33]]+Tabela114[[#This Row],[K36]]</f>
        <v>29462.799999999996</v>
      </c>
      <c r="AN42" s="45">
        <f>Tabela114[[#This Row],[K34]]+Tabela114[[#This Row],[K37]]</f>
        <v>176776.8</v>
      </c>
      <c r="AO42" s="68" t="s">
        <v>250</v>
      </c>
      <c r="AP42" s="47" t="s">
        <v>335</v>
      </c>
      <c r="AQ42" s="69" t="s">
        <v>113</v>
      </c>
      <c r="AR42" s="90" t="s">
        <v>336</v>
      </c>
      <c r="AS42" s="51" t="s">
        <v>115</v>
      </c>
      <c r="AT42" s="47" t="s">
        <v>185</v>
      </c>
      <c r="AU42" s="51" t="s">
        <v>337</v>
      </c>
      <c r="AV42" s="90">
        <v>45383</v>
      </c>
      <c r="AW42" s="91" t="s">
        <v>60</v>
      </c>
      <c r="AX42" s="99">
        <f>(100%*Tabela114[[#This Row],[K32]])/Tabela114[[#This Row],[K38]]</f>
        <v>0.69</v>
      </c>
      <c r="AY42" s="100">
        <f>(100%*Tabela114[[#This Row],[K35]])/Tabela114[[#This Row],[K38]]</f>
        <v>0.31</v>
      </c>
    </row>
    <row r="43" spans="1:51" s="5" customFormat="1" ht="54.95" customHeight="1" x14ac:dyDescent="0.25">
      <c r="A43" s="95">
        <v>35</v>
      </c>
      <c r="B43" s="83" t="s">
        <v>253</v>
      </c>
      <c r="C43" s="84">
        <v>7831822694</v>
      </c>
      <c r="D43" s="85" t="s">
        <v>239</v>
      </c>
      <c r="E43" s="85">
        <v>6</v>
      </c>
      <c r="F43" s="85" t="s">
        <v>240</v>
      </c>
      <c r="G43" s="85" t="s">
        <v>241</v>
      </c>
      <c r="H43" s="85" t="s">
        <v>247</v>
      </c>
      <c r="I43" s="85" t="s">
        <v>248</v>
      </c>
      <c r="J43" s="85"/>
      <c r="K43" s="85" t="s">
        <v>240</v>
      </c>
      <c r="L43" s="85" t="s">
        <v>241</v>
      </c>
      <c r="M43" s="85" t="s">
        <v>244</v>
      </c>
      <c r="N43" s="86" t="s">
        <v>249</v>
      </c>
      <c r="O43" s="85" t="s">
        <v>246</v>
      </c>
      <c r="P43" s="85">
        <v>450</v>
      </c>
      <c r="Q43" s="85" t="s">
        <v>56</v>
      </c>
      <c r="R43" s="87" t="s">
        <v>71</v>
      </c>
      <c r="S43" s="88">
        <v>59140</v>
      </c>
      <c r="T43" s="89">
        <v>0</v>
      </c>
      <c r="U43" s="88">
        <v>19812</v>
      </c>
      <c r="V43" s="89">
        <v>0</v>
      </c>
      <c r="W43" s="88">
        <v>3113</v>
      </c>
      <c r="X43" s="89">
        <v>0</v>
      </c>
      <c r="Y43" s="88">
        <v>1830</v>
      </c>
      <c r="Z43" s="89">
        <v>0</v>
      </c>
      <c r="AA43" s="88">
        <v>3459</v>
      </c>
      <c r="AB43" s="89">
        <v>0</v>
      </c>
      <c r="AC43" s="88">
        <v>3271</v>
      </c>
      <c r="AD43" s="89">
        <v>0</v>
      </c>
      <c r="AE43" s="49" t="s">
        <v>333</v>
      </c>
      <c r="AF43" s="43">
        <f>Tabela114[[#This Row],[K19]]+Tabela114[[#This Row],[K21]]+Tabela114[[#This Row],[K23]]+Tabela114[[#This Row],[K25]]+Tabela114[[#This Row],[K27]]+Tabela114[[#This Row],[K29]]</f>
        <v>90625</v>
      </c>
      <c r="AG43" s="44">
        <f>Tabela114[[#This Row],[K32]]*20%</f>
        <v>18125</v>
      </c>
      <c r="AH43" s="45">
        <f>Tabela114[[#This Row],[K32]]+Tabela114[[#This Row],[K33]]</f>
        <v>108750</v>
      </c>
      <c r="AI43" s="43">
        <f>Tabela114[[#This Row],[K20]]+Tabela114[[#This Row],[K22]]+Tabela114[[#This Row],[K24]]+Tabela114[[#This Row],[K26]]+Tabela114[[#This Row],[K28]]+Tabela114[[#This Row],[K30]]</f>
        <v>0</v>
      </c>
      <c r="AJ43" s="44">
        <f>Tabela114[[#This Row],[K35]]*20%</f>
        <v>0</v>
      </c>
      <c r="AK43" s="45">
        <f>Tabela114[[#This Row],[K35]]+Tabela114[[#This Row],[K36]]</f>
        <v>0</v>
      </c>
      <c r="AL43" s="43">
        <f>Tabela114[[#This Row],[K32]]+Tabela114[[#This Row],[K35]]</f>
        <v>90625</v>
      </c>
      <c r="AM43" s="44">
        <f>Tabela114[[#This Row],[K33]]+Tabela114[[#This Row],[K36]]</f>
        <v>18125</v>
      </c>
      <c r="AN43" s="45">
        <f>Tabela114[[#This Row],[K34]]+Tabela114[[#This Row],[K37]]</f>
        <v>108750</v>
      </c>
      <c r="AO43" s="50" t="s">
        <v>250</v>
      </c>
      <c r="AP43" s="47" t="s">
        <v>335</v>
      </c>
      <c r="AQ43" s="85" t="s">
        <v>113</v>
      </c>
      <c r="AR43" s="90" t="s">
        <v>336</v>
      </c>
      <c r="AS43" s="51" t="s">
        <v>115</v>
      </c>
      <c r="AT43" s="47" t="s">
        <v>185</v>
      </c>
      <c r="AU43" s="51" t="s">
        <v>337</v>
      </c>
      <c r="AV43" s="90">
        <v>45383</v>
      </c>
      <c r="AW43" s="91" t="s">
        <v>60</v>
      </c>
      <c r="AX43" s="99">
        <f>(100%*Tabela114[[#This Row],[K32]])/Tabela114[[#This Row],[K38]]</f>
        <v>1</v>
      </c>
      <c r="AY43" s="100">
        <f>(100%*Tabela114[[#This Row],[K35]])/Tabela114[[#This Row],[K38]]</f>
        <v>0</v>
      </c>
    </row>
    <row r="44" spans="1:51" s="5" customFormat="1" ht="54.95" customHeight="1" x14ac:dyDescent="0.25">
      <c r="A44" s="95">
        <v>36</v>
      </c>
      <c r="B44" s="46" t="s">
        <v>84</v>
      </c>
      <c r="C44" s="53">
        <v>6312691891</v>
      </c>
      <c r="D44" s="47" t="s">
        <v>61</v>
      </c>
      <c r="E44" s="52" t="s">
        <v>62</v>
      </c>
      <c r="F44" s="47" t="s">
        <v>63</v>
      </c>
      <c r="G44" s="47" t="s">
        <v>64</v>
      </c>
      <c r="H44" s="47" t="s">
        <v>65</v>
      </c>
      <c r="I44" s="47">
        <v>188</v>
      </c>
      <c r="J44" s="47" t="s">
        <v>50</v>
      </c>
      <c r="K44" s="47" t="s">
        <v>66</v>
      </c>
      <c r="L44" s="47" t="s">
        <v>48</v>
      </c>
      <c r="M44" s="47" t="s">
        <v>53</v>
      </c>
      <c r="N44" s="52" t="s">
        <v>261</v>
      </c>
      <c r="O44" s="47" t="s">
        <v>55</v>
      </c>
      <c r="P44" s="70">
        <v>204</v>
      </c>
      <c r="Q44" s="47" t="s">
        <v>56</v>
      </c>
      <c r="R44" s="30" t="s">
        <v>71</v>
      </c>
      <c r="S44" s="40">
        <v>14301</v>
      </c>
      <c r="T44" s="41">
        <v>6699</v>
      </c>
      <c r="U44" s="40">
        <v>0</v>
      </c>
      <c r="V44" s="41">
        <v>0</v>
      </c>
      <c r="W44" s="40">
        <v>0</v>
      </c>
      <c r="X44" s="41">
        <v>0</v>
      </c>
      <c r="Y44" s="40">
        <v>0</v>
      </c>
      <c r="Z44" s="41">
        <v>0</v>
      </c>
      <c r="AA44" s="40">
        <v>0</v>
      </c>
      <c r="AB44" s="41">
        <v>0</v>
      </c>
      <c r="AC44" s="40">
        <v>0</v>
      </c>
      <c r="AD44" s="41">
        <v>0</v>
      </c>
      <c r="AE44" s="49" t="s">
        <v>333</v>
      </c>
      <c r="AF44" s="43">
        <f>Tabela114[[#This Row],[K19]]+Tabela114[[#This Row],[K21]]+Tabela114[[#This Row],[K23]]+Tabela114[[#This Row],[K25]]+Tabela114[[#This Row],[K27]]+Tabela114[[#This Row],[K29]]</f>
        <v>14301</v>
      </c>
      <c r="AG44" s="44">
        <f>Tabela114[[#This Row],[K32]]*20%</f>
        <v>2860.2000000000003</v>
      </c>
      <c r="AH44" s="45">
        <f>Tabela114[[#This Row],[K32]]+Tabela114[[#This Row],[K33]]</f>
        <v>17161.2</v>
      </c>
      <c r="AI44" s="43">
        <f>Tabela114[[#This Row],[K20]]+Tabela114[[#This Row],[K22]]+Tabela114[[#This Row],[K24]]+Tabela114[[#This Row],[K26]]+Tabela114[[#This Row],[K28]]+Tabela114[[#This Row],[K30]]</f>
        <v>6699</v>
      </c>
      <c r="AJ44" s="44">
        <f>Tabela114[[#This Row],[K35]]*20%</f>
        <v>1339.8000000000002</v>
      </c>
      <c r="AK44" s="45">
        <f>Tabela114[[#This Row],[K35]]+Tabela114[[#This Row],[K36]]</f>
        <v>8038.8</v>
      </c>
      <c r="AL44" s="43">
        <f>Tabela114[[#This Row],[K32]]+Tabela114[[#This Row],[K35]]</f>
        <v>21000</v>
      </c>
      <c r="AM44" s="44">
        <f>Tabela114[[#This Row],[K33]]+Tabela114[[#This Row],[K36]]</f>
        <v>4200</v>
      </c>
      <c r="AN44" s="45">
        <f>Tabela114[[#This Row],[K34]]+Tabela114[[#This Row],[K37]]</f>
        <v>25200</v>
      </c>
      <c r="AO44" s="53" t="s">
        <v>58</v>
      </c>
      <c r="AP44" s="47" t="s">
        <v>335</v>
      </c>
      <c r="AQ44" s="47" t="s">
        <v>59</v>
      </c>
      <c r="AR44" s="90" t="s">
        <v>336</v>
      </c>
      <c r="AS44" s="51" t="s">
        <v>115</v>
      </c>
      <c r="AT44" s="47" t="s">
        <v>185</v>
      </c>
      <c r="AU44" s="51" t="s">
        <v>337</v>
      </c>
      <c r="AV44" s="90">
        <v>45383</v>
      </c>
      <c r="AW44" s="91" t="s">
        <v>60</v>
      </c>
      <c r="AX44" s="99">
        <f>(100%*Tabela114[[#This Row],[K32]])/Tabela114[[#This Row],[K38]]</f>
        <v>0.68100000000000005</v>
      </c>
      <c r="AY44" s="100">
        <f>(100%*Tabela114[[#This Row],[K35]])/Tabela114[[#This Row],[K38]]</f>
        <v>0.31900000000000001</v>
      </c>
    </row>
    <row r="45" spans="1:51" s="5" customFormat="1" ht="54.95" customHeight="1" x14ac:dyDescent="0.25">
      <c r="A45" s="95">
        <v>37</v>
      </c>
      <c r="B45" s="46" t="s">
        <v>67</v>
      </c>
      <c r="C45" s="53">
        <v>6312691891</v>
      </c>
      <c r="D45" s="47" t="s">
        <v>61</v>
      </c>
      <c r="E45" s="52" t="s">
        <v>62</v>
      </c>
      <c r="F45" s="47" t="s">
        <v>63</v>
      </c>
      <c r="G45" s="47" t="s">
        <v>64</v>
      </c>
      <c r="H45" s="47" t="s">
        <v>68</v>
      </c>
      <c r="I45" s="47">
        <v>7</v>
      </c>
      <c r="J45" s="54" t="s">
        <v>69</v>
      </c>
      <c r="K45" s="47" t="s">
        <v>70</v>
      </c>
      <c r="L45" s="47" t="s">
        <v>48</v>
      </c>
      <c r="M45" s="47" t="s">
        <v>53</v>
      </c>
      <c r="N45" s="52" t="s">
        <v>262</v>
      </c>
      <c r="O45" s="47" t="s">
        <v>55</v>
      </c>
      <c r="P45" s="70">
        <v>204</v>
      </c>
      <c r="Q45" s="47" t="s">
        <v>56</v>
      </c>
      <c r="R45" s="30" t="s">
        <v>71</v>
      </c>
      <c r="S45" s="40">
        <v>11349</v>
      </c>
      <c r="T45" s="41">
        <v>1651</v>
      </c>
      <c r="U45" s="40">
        <v>0</v>
      </c>
      <c r="V45" s="41">
        <v>0</v>
      </c>
      <c r="W45" s="40">
        <v>0</v>
      </c>
      <c r="X45" s="41">
        <v>0</v>
      </c>
      <c r="Y45" s="40">
        <v>0</v>
      </c>
      <c r="Z45" s="41">
        <v>0</v>
      </c>
      <c r="AA45" s="40">
        <v>0</v>
      </c>
      <c r="AB45" s="41">
        <v>0</v>
      </c>
      <c r="AC45" s="40">
        <v>0</v>
      </c>
      <c r="AD45" s="41">
        <v>0</v>
      </c>
      <c r="AE45" s="49" t="s">
        <v>333</v>
      </c>
      <c r="AF45" s="43">
        <f>Tabela114[[#This Row],[K19]]+Tabela114[[#This Row],[K21]]+Tabela114[[#This Row],[K23]]+Tabela114[[#This Row],[K25]]+Tabela114[[#This Row],[K27]]+Tabela114[[#This Row],[K29]]</f>
        <v>11349</v>
      </c>
      <c r="AG45" s="44">
        <f>Tabela114[[#This Row],[K32]]*20%</f>
        <v>2269.8000000000002</v>
      </c>
      <c r="AH45" s="45">
        <f>Tabela114[[#This Row],[K32]]+Tabela114[[#This Row],[K33]]</f>
        <v>13618.8</v>
      </c>
      <c r="AI45" s="43">
        <f>Tabela114[[#This Row],[K20]]+Tabela114[[#This Row],[K22]]+Tabela114[[#This Row],[K24]]+Tabela114[[#This Row],[K26]]+Tabela114[[#This Row],[K28]]+Tabela114[[#This Row],[K30]]</f>
        <v>1651</v>
      </c>
      <c r="AJ45" s="44">
        <f>Tabela114[[#This Row],[K35]]*20%</f>
        <v>330.20000000000005</v>
      </c>
      <c r="AK45" s="45">
        <f>Tabela114[[#This Row],[K35]]+Tabela114[[#This Row],[K36]]</f>
        <v>1981.2</v>
      </c>
      <c r="AL45" s="43">
        <f>Tabela114[[#This Row],[K32]]+Tabela114[[#This Row],[K35]]</f>
        <v>13000</v>
      </c>
      <c r="AM45" s="44">
        <f>Tabela114[[#This Row],[K33]]+Tabela114[[#This Row],[K36]]</f>
        <v>2600</v>
      </c>
      <c r="AN45" s="45">
        <f>Tabela114[[#This Row],[K34]]+Tabela114[[#This Row],[K37]]</f>
        <v>15600</v>
      </c>
      <c r="AO45" s="53" t="s">
        <v>58</v>
      </c>
      <c r="AP45" s="47" t="s">
        <v>335</v>
      </c>
      <c r="AQ45" s="47" t="s">
        <v>59</v>
      </c>
      <c r="AR45" s="90" t="s">
        <v>336</v>
      </c>
      <c r="AS45" s="51" t="s">
        <v>115</v>
      </c>
      <c r="AT45" s="47" t="s">
        <v>185</v>
      </c>
      <c r="AU45" s="51" t="s">
        <v>337</v>
      </c>
      <c r="AV45" s="90">
        <v>45383</v>
      </c>
      <c r="AW45" s="91" t="s">
        <v>60</v>
      </c>
      <c r="AX45" s="99">
        <f>(100%*Tabela114[[#This Row],[K32]])/Tabela114[[#This Row],[K38]]</f>
        <v>0.873</v>
      </c>
      <c r="AY45" s="100">
        <f>(100%*Tabela114[[#This Row],[K35]])/Tabela114[[#This Row],[K38]]</f>
        <v>0.127</v>
      </c>
    </row>
    <row r="46" spans="1:51" ht="45" customHeight="1" x14ac:dyDescent="0.25">
      <c r="AE46" s="28" t="s">
        <v>36</v>
      </c>
      <c r="AF46" s="73">
        <f>SUBTOTAL(109,Tabela114[K32])</f>
        <v>7310987.3399999999</v>
      </c>
      <c r="AG46" s="74">
        <f>SUBTOTAL(109,Tabela114[K33])</f>
        <v>1462197.4679999999</v>
      </c>
      <c r="AH46" s="75">
        <f>SUBTOTAL(109,Tabela114[K34])</f>
        <v>8773184.8080000002</v>
      </c>
      <c r="AI46" s="73">
        <f>SUBTOTAL(109,Tabela114[K35])</f>
        <v>1688704.3599999999</v>
      </c>
      <c r="AJ46" s="74">
        <f>SUBTOTAL(109,Tabela114[K36])</f>
        <v>337740.87200000003</v>
      </c>
      <c r="AK46" s="75">
        <f>SUBTOTAL(109,Tabela114[K37])</f>
        <v>2026445.2319999998</v>
      </c>
      <c r="AL46" s="35">
        <f>SUBTOTAL(109,Tabela114[K38])</f>
        <v>8999691.6999999993</v>
      </c>
      <c r="AM46" s="36">
        <f>SUBTOTAL(109,Tabela114[K39])</f>
        <v>1799938.34</v>
      </c>
      <c r="AN46" s="37">
        <f>SUBTOTAL(109,Tabela114[K40])</f>
        <v>10799630.039999999</v>
      </c>
      <c r="AO46" s="26"/>
    </row>
    <row r="47" spans="1:51" x14ac:dyDescent="0.25">
      <c r="AO47" s="26"/>
    </row>
    <row r="48" spans="1:51" x14ac:dyDescent="0.25">
      <c r="AO48" s="26"/>
    </row>
    <row r="49" spans="2:41" x14ac:dyDescent="0.25">
      <c r="B49" s="105"/>
      <c r="C49" s="106"/>
      <c r="D49" s="106"/>
      <c r="E49" s="106"/>
      <c r="F49" s="106"/>
      <c r="G49" s="106"/>
      <c r="H49" s="106"/>
      <c r="AO49" s="26"/>
    </row>
    <row r="50" spans="2:41" x14ac:dyDescent="0.25">
      <c r="B50" s="106"/>
      <c r="C50" s="106"/>
      <c r="D50" s="106"/>
      <c r="E50" s="106"/>
      <c r="F50" s="106"/>
      <c r="G50" s="106"/>
      <c r="H50" s="106"/>
    </row>
  </sheetData>
  <mergeCells count="42">
    <mergeCell ref="AX5:AX6"/>
    <mergeCell ref="AY5:AY6"/>
    <mergeCell ref="AX4:AY4"/>
    <mergeCell ref="AF4:AH4"/>
    <mergeCell ref="AI4:AK4"/>
    <mergeCell ref="AL4:AN4"/>
    <mergeCell ref="AU6:AU7"/>
    <mergeCell ref="AV6:AV7"/>
    <mergeCell ref="AW6:AW7"/>
    <mergeCell ref="AP6:AP7"/>
    <mergeCell ref="AQ6:AQ7"/>
    <mergeCell ref="AR6:AR7"/>
    <mergeCell ref="AS6:AS7"/>
    <mergeCell ref="AO5:AO7"/>
    <mergeCell ref="AP5:AW5"/>
    <mergeCell ref="AT6:AT7"/>
    <mergeCell ref="A1:P3"/>
    <mergeCell ref="B5:G5"/>
    <mergeCell ref="H5:L5"/>
    <mergeCell ref="M5:R5"/>
    <mergeCell ref="Q6:Q7"/>
    <mergeCell ref="R6:R7"/>
    <mergeCell ref="A4:D4"/>
    <mergeCell ref="F6:F7"/>
    <mergeCell ref="G6:G7"/>
    <mergeCell ref="H6:H7"/>
    <mergeCell ref="L6:L7"/>
    <mergeCell ref="M6:M7"/>
    <mergeCell ref="A6:A7"/>
    <mergeCell ref="B6:B7"/>
    <mergeCell ref="C6:C7"/>
    <mergeCell ref="D6:D7"/>
    <mergeCell ref="AE5:AE6"/>
    <mergeCell ref="I6:I7"/>
    <mergeCell ref="J6:J7"/>
    <mergeCell ref="K6:K7"/>
    <mergeCell ref="S5:AD5"/>
    <mergeCell ref="B49:H50"/>
    <mergeCell ref="E6:E7"/>
    <mergeCell ref="N6:N7"/>
    <mergeCell ref="O6:O7"/>
    <mergeCell ref="P6:P7"/>
  </mergeCells>
  <phoneticPr fontId="11" type="noConversion"/>
  <pageMargins left="0.7" right="0.7" top="0.75" bottom="0.75" header="0.3" footer="0.3"/>
  <pageSetup paperSize="9" orientation="portrait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Dudzińska | Łukasiewicz - PIT</dc:creator>
  <cp:lastModifiedBy>Magdalena Dudzińska | Łukasiewicz – PIT</cp:lastModifiedBy>
  <dcterms:created xsi:type="dcterms:W3CDTF">2015-06-05T18:19:34Z</dcterms:created>
  <dcterms:modified xsi:type="dcterms:W3CDTF">2024-03-01T12:57:38Z</dcterms:modified>
</cp:coreProperties>
</file>