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" yWindow="528" windowWidth="11748" windowHeight="6048" tabRatio="841" firstSheet="1" activeTab="1"/>
  </bookViews>
  <sheets>
    <sheet name="Budynki B-szcz" sheetId="2" state="hidden" r:id="rId1"/>
    <sheet name="Budynki" sheetId="32" r:id="rId2"/>
    <sheet name="10.2_RZD" sheetId="12" r:id="rId3"/>
    <sheet name="Budowle" sheetId="9" r:id="rId4"/>
    <sheet name="Budowle (linie_tel)" sheetId="35" r:id="rId5"/>
    <sheet name="10.5_Elektronika" sheetId="6" r:id="rId6"/>
    <sheet name="10.6_RCI" sheetId="15" r:id="rId7"/>
    <sheet name="10.7_v.6" sheetId="16" r:id="rId8"/>
    <sheet name="10.8_Platon" sheetId="14" r:id="rId9"/>
    <sheet name="IPv6_stacjon" sheetId="18" r:id="rId10"/>
    <sheet name="IPv6_przenosn" sheetId="19" r:id="rId11"/>
    <sheet name="Laptopy2012" sheetId="21" r:id="rId12"/>
    <sheet name="10.12_RCI_II" sheetId="22" r:id="rId13"/>
    <sheet name="10.13_N" sheetId="23" r:id="rId14"/>
    <sheet name="NewMAN" sheetId="24" r:id="rId15"/>
    <sheet name="2014-2015" sheetId="25" r:id="rId16"/>
    <sheet name="2015-2016" sheetId="26" r:id="rId17"/>
    <sheet name="2015-2016_N" sheetId="27" r:id="rId18"/>
    <sheet name="10.18_2016" sheetId="29" r:id="rId19"/>
    <sheet name="2016_N" sheetId="28" r:id="rId20"/>
    <sheet name="10.20_2017" sheetId="30" r:id="rId21"/>
    <sheet name="2017_N" sheetId="31" r:id="rId22"/>
    <sheet name="10.22_2018" sheetId="34" r:id="rId23"/>
    <sheet name="2018_N" sheetId="33" r:id="rId24"/>
    <sheet name="10.24_2019" sheetId="36" r:id="rId25"/>
    <sheet name="Inna_elektronika" sheetId="17" r:id="rId26"/>
  </sheets>
  <definedNames>
    <definedName name="_xlnm._FilterDatabase" localSheetId="22" hidden="1">'10.22_2018'!$A$4:$E$15</definedName>
    <definedName name="_xlnm._FilterDatabase" localSheetId="24" hidden="1">'10.24_2019'!$A$5:$G$17</definedName>
    <definedName name="_xlnm._FilterDatabase" localSheetId="17" hidden="1">'2015-2016_N'!$A$4:$F$4</definedName>
    <definedName name="_xlnm._FilterDatabase" localSheetId="19" hidden="1">'2016_N'!$A$4:$D$4</definedName>
    <definedName name="_xlnm._FilterDatabase" localSheetId="21" hidden="1">'2017_N'!$A$4:$D$4</definedName>
    <definedName name="_xlnm._FilterDatabase" localSheetId="23" hidden="1">'2018_N'!$A$4:$E$341</definedName>
    <definedName name="_xlnm._FilterDatabase" localSheetId="1" hidden="1">Budynki!$A$3:$F$3</definedName>
    <definedName name="_xlnm._FilterDatabase" localSheetId="0" hidden="1">'Budynki B-szcz'!$A$4:$F$4</definedName>
    <definedName name="_xlnm.Print_Area" localSheetId="2">'10.2_RZD'!$A$1:$H$22</definedName>
    <definedName name="_xlnm.Print_Area" localSheetId="6">'10.6_RCI'!$A$1:$I$330</definedName>
    <definedName name="_xlnm.Print_Area" localSheetId="7">'10.7_v.6'!$A$1:$G$50</definedName>
    <definedName name="_xlnm.Print_Area" localSheetId="8">'10.8_Platon'!$A$1:$F$29</definedName>
    <definedName name="_xlnm.Print_Area" localSheetId="17">'2015-2016_N'!$A$1:$F$190</definedName>
    <definedName name="_xlnm.Print_Area" localSheetId="19">'2016_N'!$A$1:$D$357</definedName>
    <definedName name="_xlnm.Print_Area" localSheetId="21">'2017_N'!$A$1:$D$397</definedName>
    <definedName name="_xlnm.Print_Area" localSheetId="3">Budowle!$A$1:$D$80</definedName>
    <definedName name="_xlnm.Print_Area" localSheetId="4">'Budowle (linie_tel)'!$A$1:$D$31</definedName>
    <definedName name="_xlnm.Print_Area" localSheetId="10">IPv6_przenosn!$A$1:$G$14</definedName>
    <definedName name="_xlnm.Print_Area" localSheetId="9">IPv6_stacjon!$A$1:$J$29</definedName>
    <definedName name="_xlnm.Print_Area" localSheetId="11">Laptopy2012!$A$1:$G$61</definedName>
    <definedName name="_xlnm.Print_Titles" localSheetId="13">'10.13_N'!$6:$6</definedName>
    <definedName name="_xlnm.Print_Titles" localSheetId="22">'10.22_2018'!$4:$4</definedName>
    <definedName name="_xlnm.Print_Titles" localSheetId="24">'10.24_2019'!$5:$5</definedName>
    <definedName name="_xlnm.Print_Titles" localSheetId="6">'10.6_RCI'!$4:$4</definedName>
    <definedName name="_xlnm.Print_Titles" localSheetId="7">'10.7_v.6'!$3:$3</definedName>
    <definedName name="_xlnm.Print_Titles" localSheetId="23">'2018_N'!$4:$4</definedName>
    <definedName name="_xlnm.Print_Titles" localSheetId="3">Budowle!$4:$4</definedName>
    <definedName name="_xlnm.Print_Titles" localSheetId="4">'Budowle (linie_tel)'!$4:$4</definedName>
    <definedName name="_xlnm.Print_Titles" localSheetId="9">IPv6_stacjon!$4:$4</definedName>
  </definedNames>
  <calcPr calcId="125725" fullCalcOnLoad="1"/>
</workbook>
</file>

<file path=xl/calcChain.xml><?xml version="1.0" encoding="utf-8"?>
<calcChain xmlns="http://schemas.openxmlformats.org/spreadsheetml/2006/main">
  <c r="F192" i="27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5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"/>
  <c r="E104" i="23"/>
  <c r="E103"/>
  <c r="F51" i="21"/>
  <c r="F52"/>
  <c r="F53"/>
  <c r="F54"/>
  <c r="F55"/>
  <c r="F56"/>
  <c r="F57"/>
  <c r="F58"/>
  <c r="F59"/>
  <c r="F60"/>
  <c r="F5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5"/>
  <c r="F330" i="15"/>
  <c r="G25" i="18"/>
  <c r="F19" i="19"/>
  <c r="F18"/>
  <c r="F14"/>
  <c r="F6"/>
  <c r="F7"/>
  <c r="F8"/>
  <c r="F9"/>
  <c r="F10"/>
  <c r="F11"/>
  <c r="F12"/>
  <c r="F13"/>
  <c r="F326" i="15"/>
  <c r="F334"/>
  <c r="F117" i="36"/>
  <c r="F116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28"/>
  <c r="F27"/>
  <c r="F25"/>
  <c r="F26"/>
  <c r="F24"/>
  <c r="F16"/>
  <c r="F7"/>
  <c r="F8"/>
  <c r="F9"/>
  <c r="F10"/>
  <c r="F11"/>
  <c r="F12"/>
  <c r="F13"/>
  <c r="F14"/>
  <c r="F15"/>
  <c r="F6"/>
  <c r="F17"/>
  <c r="D80" i="9"/>
  <c r="D31" i="35"/>
  <c r="E73" i="32"/>
  <c r="F73"/>
  <c r="G72"/>
  <c r="G65"/>
  <c r="G63"/>
  <c r="G61"/>
  <c r="G59"/>
  <c r="F22" i="12"/>
  <c r="D341" i="33"/>
  <c r="D340"/>
  <c r="D339"/>
  <c r="G51" i="2"/>
  <c r="G60"/>
  <c r="D15" i="34"/>
  <c r="D14"/>
  <c r="D13"/>
  <c r="G57" i="32"/>
  <c r="G56"/>
  <c r="G50"/>
  <c r="G43"/>
  <c r="G33"/>
  <c r="G31"/>
  <c r="G29"/>
  <c r="G20"/>
  <c r="G16"/>
  <c r="G4"/>
  <c r="G73"/>
  <c r="D397" i="31"/>
  <c r="D49"/>
  <c r="D399"/>
  <c r="D49" i="30"/>
  <c r="D48"/>
  <c r="F16" i="18"/>
  <c r="D28" i="29"/>
  <c r="D27"/>
  <c r="D26"/>
  <c r="D25"/>
  <c r="D24"/>
  <c r="D37"/>
  <c r="D35"/>
  <c r="D357" i="28"/>
  <c r="D48"/>
  <c r="F60" i="2"/>
  <c r="D49" i="26"/>
  <c r="D48"/>
  <c r="D47"/>
  <c r="E5" i="6"/>
  <c r="G58" i="2"/>
  <c r="D57" i="25"/>
  <c r="D56"/>
  <c r="D55"/>
  <c r="E22" i="17"/>
  <c r="E19" i="14"/>
  <c r="C6" i="22"/>
  <c r="C11"/>
  <c r="C19"/>
  <c r="F308" i="15"/>
  <c r="F328"/>
  <c r="D24" i="24"/>
  <c r="C21" i="22"/>
  <c r="F5" i="19"/>
  <c r="E22" i="14"/>
  <c r="E23"/>
  <c r="E24"/>
  <c r="E25"/>
  <c r="E26"/>
  <c r="E29"/>
  <c r="E102" i="23"/>
  <c r="G17" i="2"/>
  <c r="G5"/>
  <c r="G32"/>
  <c r="E5" i="14"/>
  <c r="E27"/>
  <c r="E18"/>
  <c r="E20"/>
  <c r="E6"/>
  <c r="E7"/>
  <c r="E8"/>
  <c r="E9"/>
  <c r="E10"/>
  <c r="E11"/>
  <c r="E12"/>
  <c r="E13"/>
  <c r="E14"/>
  <c r="E15"/>
  <c r="E16"/>
  <c r="E17"/>
  <c r="E33"/>
  <c r="E21"/>
  <c r="G11" i="18"/>
  <c r="G21" i="2"/>
  <c r="G30"/>
  <c r="G34"/>
  <c r="G44"/>
  <c r="G57"/>
  <c r="E19" i="17"/>
  <c r="G5" i="18"/>
  <c r="G7"/>
  <c r="G8"/>
  <c r="G9"/>
  <c r="G10"/>
  <c r="G12"/>
  <c r="G13"/>
  <c r="G14"/>
  <c r="G15"/>
  <c r="G16"/>
  <c r="G17"/>
  <c r="G18"/>
  <c r="G19"/>
  <c r="G20"/>
  <c r="G21"/>
  <c r="G22"/>
  <c r="G23"/>
  <c r="G24"/>
  <c r="G26"/>
  <c r="G27"/>
  <c r="G28"/>
  <c r="E11" i="17"/>
  <c r="E6"/>
  <c r="E23"/>
  <c r="F50" i="16"/>
  <c r="E8" i="6"/>
  <c r="C20" i="22"/>
  <c r="E28" i="14"/>
  <c r="E32"/>
  <c r="D359" i="28"/>
  <c r="D36" i="29"/>
  <c r="D47" i="30"/>
  <c r="G29" i="18"/>
  <c r="G31"/>
  <c r="E26" i="17"/>
  <c r="F114" i="36"/>
  <c r="F190" i="27"/>
  <c r="F49"/>
  <c r="F61" i="21"/>
  <c r="F45"/>
  <c r="F329" i="15"/>
  <c r="F333"/>
  <c r="F335"/>
</calcChain>
</file>

<file path=xl/sharedStrings.xml><?xml version="1.0" encoding="utf-8"?>
<sst xmlns="http://schemas.openxmlformats.org/spreadsheetml/2006/main" count="9213" uniqueCount="4777">
  <si>
    <t>RCI/ŚT/232</t>
  </si>
  <si>
    <t>11VC33J</t>
  </si>
  <si>
    <t>CN-0DY29671618-785-GDEV</t>
  </si>
  <si>
    <t>OT-111/RCI/07</t>
  </si>
  <si>
    <t>RCI/ŚT/233</t>
  </si>
  <si>
    <t>33VC33J</t>
  </si>
  <si>
    <t>CN-0DY29671618-75V-B110</t>
  </si>
  <si>
    <t>OT-112/RCI/07</t>
  </si>
  <si>
    <t>RCI/ŚT/234</t>
  </si>
  <si>
    <t>DCGD33J</t>
  </si>
  <si>
    <t>CN-0DY29671618-77H-G090</t>
  </si>
  <si>
    <t>OT-113/RCI/07</t>
  </si>
  <si>
    <t>RCI/ŚT/235</t>
  </si>
  <si>
    <t>FBGD33J</t>
  </si>
  <si>
    <t>CN-0DY29671618-75V-BAMQ</t>
  </si>
  <si>
    <t>OT-114/RCI/07</t>
  </si>
  <si>
    <t>RCI/ŚT/236</t>
  </si>
  <si>
    <t>J0VC33J</t>
  </si>
  <si>
    <t>CN-0DY29671618-77H-G029</t>
  </si>
  <si>
    <t>OT-115/RCI/07</t>
  </si>
  <si>
    <t>RCI/ŚT/237</t>
  </si>
  <si>
    <t>7DGD33J</t>
  </si>
  <si>
    <t>CN-0DY29671618-75V-B915</t>
  </si>
  <si>
    <t>OT-116/RCI/07</t>
  </si>
  <si>
    <t>Użytkownik</t>
  </si>
  <si>
    <t>Wydział</t>
  </si>
  <si>
    <t>Notebook HP 4320S 13,3"</t>
  </si>
  <si>
    <t>Z-d Rozrodu i Ochrony Zdrowia</t>
  </si>
  <si>
    <t>WHiBZ</t>
  </si>
  <si>
    <t>Laptop HP G7</t>
  </si>
  <si>
    <t>Z-d Inżynierii Materiał.</t>
  </si>
  <si>
    <t>WIM</t>
  </si>
  <si>
    <t>Notebook DELL V131</t>
  </si>
  <si>
    <t>Prac.Kształtow. Krajobrazu</t>
  </si>
  <si>
    <t>Komputer przenośny AMD E-450</t>
  </si>
  <si>
    <t>Dział Teleinformatyki</t>
  </si>
  <si>
    <t>Komputer Lenovo IBM G570</t>
  </si>
  <si>
    <t>K-ra Chemii Środowiska</t>
  </si>
  <si>
    <t>WRiB</t>
  </si>
  <si>
    <t>Laptop Samsung 300ESA</t>
  </si>
  <si>
    <t>Z-d Technologii Organicznej</t>
  </si>
  <si>
    <t>WTiICH</t>
  </si>
  <si>
    <t>Laptop Acer Aspire 7750G</t>
  </si>
  <si>
    <t>Z-d Wzornictwa</t>
  </si>
  <si>
    <t>Laptop HP ProBook 4535S</t>
  </si>
  <si>
    <t>K-ra Ekonomii</t>
  </si>
  <si>
    <t>WZ</t>
  </si>
  <si>
    <t>Notebook HP ProBook 4730s</t>
  </si>
  <si>
    <t>Z-d Sterowania</t>
  </si>
  <si>
    <t>Notebook Lenovo</t>
  </si>
  <si>
    <t>Regional. Centrum Innowacyj.</t>
  </si>
  <si>
    <t>Notebook Samsung NP300</t>
  </si>
  <si>
    <t>Dziekanat</t>
  </si>
  <si>
    <t>Komputer HP Pavilion dv6</t>
  </si>
  <si>
    <t>K-ra Roślin Ozd. I Warzyw.</t>
  </si>
  <si>
    <t>Notebook DELL Intel Core i5</t>
  </si>
  <si>
    <t>K-ra Ekologi</t>
  </si>
  <si>
    <t>APPLE iPAD</t>
  </si>
  <si>
    <t>Laptop ASUS R500DR</t>
  </si>
  <si>
    <t>K-ra Genet. i Podst.Hod. Zw.</t>
  </si>
  <si>
    <t>Notebook Toshiba PORTAGE</t>
  </si>
  <si>
    <t>K-ra Szczegól.Upr.Roślin</t>
  </si>
  <si>
    <t>Notebook ACER AOD270</t>
  </si>
  <si>
    <t>Notebook Samsung NP300E5C</t>
  </si>
  <si>
    <t>Z-d Zarządz. I Gosp. Środow.</t>
  </si>
  <si>
    <t>WBAiIŚ</t>
  </si>
  <si>
    <t>Notebook Samsung NP350V5C</t>
  </si>
  <si>
    <t>Z-d Transportu i Eksploatacji</t>
  </si>
  <si>
    <t>Tablet Pentagram TAB</t>
  </si>
  <si>
    <t>K-ra Chemii Organicznej</t>
  </si>
  <si>
    <t>Notebook Sony VAIO E151</t>
  </si>
  <si>
    <t>Z-d Chemii Koordynacyjnej</t>
  </si>
  <si>
    <t>Notebook Lenovo IdeaPad</t>
  </si>
  <si>
    <t>K-ra Entomologii Stosowanej</t>
  </si>
  <si>
    <t>Notebook HP G6-2050SW</t>
  </si>
  <si>
    <t>Z-d Techniki Rolniczej</t>
  </si>
  <si>
    <t>Notebook ACER ASPIRE</t>
  </si>
  <si>
    <t>Z-d Hodowli Koni i Zwierząt Futerkow.</t>
  </si>
  <si>
    <t>Notebook HP G7</t>
  </si>
  <si>
    <t>K-ra Chemii i Ochrony Środowiska</t>
  </si>
  <si>
    <t>Studium Języków Obcych</t>
  </si>
  <si>
    <t>Notebook ASUS R700</t>
  </si>
  <si>
    <t>Dział Administr. I Obsługi Obiektów</t>
  </si>
  <si>
    <t>Notebook DELL Inspiron</t>
  </si>
  <si>
    <t>Z-d Metod Komputer.</t>
  </si>
  <si>
    <t>Notebook DELL Q15R</t>
  </si>
  <si>
    <t>K-ra Łąkarstwa</t>
  </si>
  <si>
    <t>Notebook Sony VAIO</t>
  </si>
  <si>
    <t>Laptop Samsung Series 3</t>
  </si>
  <si>
    <t>K-ra Biotechnologii Zwierząt</t>
  </si>
  <si>
    <t>K-ra Szczegół. Uprawy Roślin</t>
  </si>
  <si>
    <t>Notebook ASUS EE PC 1201</t>
  </si>
  <si>
    <t>Z-d Elektroenergetyki</t>
  </si>
  <si>
    <t>WTiE</t>
  </si>
  <si>
    <t>Komputer TTL NETTOP</t>
  </si>
  <si>
    <t>Notebook ASUS K50</t>
  </si>
  <si>
    <t>Z-d Maszyn i Napędów Elektrycznych</t>
  </si>
  <si>
    <t>Notebook ASUS K52</t>
  </si>
  <si>
    <t>Notebook ASUS Intel Core</t>
  </si>
  <si>
    <t>Notebook Toshiba SAT</t>
  </si>
  <si>
    <t>K-ra Hodowli Trzody Chlewnej</t>
  </si>
  <si>
    <t>RCI/ŚT/238</t>
  </si>
  <si>
    <t>GDGD33J</t>
  </si>
  <si>
    <t>CN-0DY29671618-75V-B928</t>
  </si>
  <si>
    <t>OT-117/RCI/07</t>
  </si>
  <si>
    <t>RCI/ŚT/239</t>
  </si>
  <si>
    <t>B2VC33J</t>
  </si>
  <si>
    <t>CN-0DY29671618-75V-B249</t>
  </si>
  <si>
    <t>OT-118/RCI/07</t>
  </si>
  <si>
    <t>RCI/ŚT/240</t>
  </si>
  <si>
    <t>B3VC33J</t>
  </si>
  <si>
    <t>CN-0DY29671618-75V-B927</t>
  </si>
  <si>
    <t>OT-119/RCI/07</t>
  </si>
  <si>
    <t>RCI/ŚT/241</t>
  </si>
  <si>
    <t>D0VC33J</t>
  </si>
  <si>
    <t>CN-0DY29671618-77H-G273</t>
  </si>
  <si>
    <t>OT-120/RCI/07</t>
  </si>
  <si>
    <t>RCI/ŚT/242</t>
  </si>
  <si>
    <t>BBGD33J</t>
  </si>
  <si>
    <t>CN-0DY29671618-75V-B908</t>
  </si>
  <si>
    <t>OT-121/RCI/07</t>
  </si>
  <si>
    <t>RCI/ŚT/243</t>
  </si>
  <si>
    <t>6CGD33J</t>
  </si>
  <si>
    <t>CN-0DY29671618-77H-G294</t>
  </si>
  <si>
    <t>OT-122/RCI/07</t>
  </si>
  <si>
    <t>RCI/ŚT/244</t>
  </si>
  <si>
    <t>62VC33J</t>
  </si>
  <si>
    <t>CN-0DY29671618-75V-BAEW</t>
  </si>
  <si>
    <t>OT-123/RCI/07</t>
  </si>
  <si>
    <t>RCI/ŚT/245</t>
  </si>
  <si>
    <t>H1VC33J</t>
  </si>
  <si>
    <t>CN-0DY29671618-75V-B929</t>
  </si>
  <si>
    <t>OT-124/RCI/07</t>
  </si>
  <si>
    <t>RCI/ŚT/246</t>
  </si>
  <si>
    <t>F0VC33J</t>
  </si>
  <si>
    <t>CN-0DY29671618-75V-B891</t>
  </si>
  <si>
    <t>OT-125/RCI/07</t>
  </si>
  <si>
    <t>RCI/ŚT/247</t>
  </si>
  <si>
    <t>H2VC33J</t>
  </si>
  <si>
    <t>CN-0DY29671618-77H-G300</t>
  </si>
  <si>
    <t>OT-126/RCI/07</t>
  </si>
  <si>
    <t>RCI/ŚT/248</t>
  </si>
  <si>
    <t>8NGD33J</t>
  </si>
  <si>
    <t>CN-0DY29671618-75V-BD92</t>
  </si>
  <si>
    <t>B14</t>
  </si>
  <si>
    <t>OT-127/RCI/07</t>
  </si>
  <si>
    <t>RCI/ŚT/138</t>
  </si>
  <si>
    <t>CNBW7B24Z9</t>
  </si>
  <si>
    <t>CNBW7B251K</t>
  </si>
  <si>
    <t>HP  3600DN</t>
  </si>
  <si>
    <t>CNXMH14388</t>
  </si>
  <si>
    <t>FLGD33J</t>
  </si>
  <si>
    <t>CN-0DY29671618-785-GAR1</t>
  </si>
  <si>
    <t>B4</t>
  </si>
  <si>
    <t>OT-128/RCI/07</t>
  </si>
  <si>
    <t>RCI/ŚT/139</t>
  </si>
  <si>
    <t>HMGD33J</t>
  </si>
  <si>
    <t>CN-0DY29671618-785-GANL</t>
  </si>
  <si>
    <t>B 0.16</t>
  </si>
  <si>
    <t>OT-129/RCI/07</t>
  </si>
  <si>
    <t>RCI/ŚT/140</t>
  </si>
  <si>
    <t>8QGD33J</t>
  </si>
  <si>
    <t>CN-0DY29671618-785-GANF</t>
  </si>
  <si>
    <t>B7</t>
  </si>
  <si>
    <t>OT-130/RCI/07</t>
  </si>
  <si>
    <t>RCI/ŚT/141</t>
  </si>
  <si>
    <t>HP 3055 + FAX</t>
  </si>
  <si>
    <t>CNSKM95290</t>
  </si>
  <si>
    <t>9MGD33J</t>
  </si>
  <si>
    <t>CN-0DY29671618-785-GCVH</t>
  </si>
  <si>
    <t>C1</t>
  </si>
  <si>
    <t>OT-131/RCI/07</t>
  </si>
  <si>
    <t>RCI/ŚT/142</t>
  </si>
  <si>
    <t>2RGD33J</t>
  </si>
  <si>
    <t>CN-0DY29671618-785-GDF5</t>
  </si>
  <si>
    <t>B21</t>
  </si>
  <si>
    <t>OT-132/RCI/07</t>
  </si>
  <si>
    <t>RCI/ŚT/143</t>
  </si>
  <si>
    <t>6PGD33J</t>
  </si>
  <si>
    <t>CN-0DY29671618-785-GANN</t>
  </si>
  <si>
    <t>B26</t>
  </si>
  <si>
    <t>OT-133/RCI/07</t>
  </si>
  <si>
    <t>RCI/ŚT/144</t>
  </si>
  <si>
    <t>BLGD33J</t>
  </si>
  <si>
    <t>CN-0DY29671618-785-GCPA</t>
  </si>
  <si>
    <t>B11</t>
  </si>
  <si>
    <t>OT-134/RCI/07</t>
  </si>
  <si>
    <t>RCI/ŚT/145</t>
  </si>
  <si>
    <t>CNBW7B47BF</t>
  </si>
  <si>
    <t>8RGD33J</t>
  </si>
  <si>
    <t>CN-0DY29671618-785-GDFD</t>
  </si>
  <si>
    <t>OT-135/RCI/07</t>
  </si>
  <si>
    <t>RCI/ŚT/146</t>
  </si>
  <si>
    <t>5RGD33J</t>
  </si>
  <si>
    <t>CN-0DY29671618-785-GDEZ</t>
  </si>
  <si>
    <t>B8</t>
  </si>
  <si>
    <t>OT-136/RCI/07</t>
  </si>
  <si>
    <t>RCI/ŚT/147</t>
  </si>
  <si>
    <t>BPGD33J</t>
  </si>
  <si>
    <t>CN-0DY29671618-75V-BD78</t>
  </si>
  <si>
    <t>B3</t>
  </si>
  <si>
    <t>OT-137/RCI/07</t>
  </si>
  <si>
    <t>RCI/ŚT/148</t>
  </si>
  <si>
    <t>4MGD33J</t>
  </si>
  <si>
    <t>CN-0DY29671618-785-GDF2</t>
  </si>
  <si>
    <t>A18</t>
  </si>
  <si>
    <t>OT-138/RCI/07</t>
  </si>
  <si>
    <t>RCI/ŚT/149</t>
  </si>
  <si>
    <t>6MGD33J</t>
  </si>
  <si>
    <t>CN-0DY29671618-785-GDFA</t>
  </si>
  <si>
    <t>A17</t>
  </si>
  <si>
    <t>OT-139/RCI/07</t>
  </si>
  <si>
    <t>RCI/ŚT/150</t>
  </si>
  <si>
    <t>BNGD33J</t>
  </si>
  <si>
    <t>CN-0DY29671618-785-G272</t>
  </si>
  <si>
    <t>A19</t>
  </si>
  <si>
    <t>OT-140/RCI/07</t>
  </si>
  <si>
    <t>RCI/ŚT/151</t>
  </si>
  <si>
    <t>HNGD33J</t>
  </si>
  <si>
    <t>CN-0DY29671618-785-GDEP</t>
  </si>
  <si>
    <t>OT-141/RCI/07</t>
  </si>
  <si>
    <t>RCI/ŚT/152</t>
  </si>
  <si>
    <t>CNBW79K5H0</t>
  </si>
  <si>
    <t>85YC33J</t>
  </si>
  <si>
    <t>CN-0DY29671618-75V-B136</t>
  </si>
  <si>
    <t>OT-142/RCI/07</t>
  </si>
  <si>
    <t>RCI/ŚT/153</t>
  </si>
  <si>
    <t>CNBW7B2519</t>
  </si>
  <si>
    <t>CNBW7B251X</t>
  </si>
  <si>
    <t>CN788A10VY</t>
  </si>
  <si>
    <t>CN78AA15KB</t>
  </si>
  <si>
    <t>69GD33J</t>
  </si>
  <si>
    <t>CN-0DY29671618-785-GAN5</t>
  </si>
  <si>
    <t>OT-143/RCI/07</t>
  </si>
  <si>
    <t>RCI/ŚT/154</t>
  </si>
  <si>
    <t>HBGD33J</t>
  </si>
  <si>
    <t>CN-0DY29671618-75V-B102</t>
  </si>
  <si>
    <t>OT-144/RCI/07</t>
  </si>
  <si>
    <t>RCI/ŚT/155</t>
  </si>
  <si>
    <t>CQGD33J</t>
  </si>
  <si>
    <t>CN-0DY29671618-785-GANG</t>
  </si>
  <si>
    <t>B1</t>
  </si>
  <si>
    <t>OT-145/RCI/07</t>
  </si>
  <si>
    <t>RCI/ŚT/156</t>
  </si>
  <si>
    <t>GNGD33J</t>
  </si>
  <si>
    <t>CN-0DY29671618-785-G278</t>
  </si>
  <si>
    <t>A15</t>
  </si>
  <si>
    <t>OT-146/RCI/07</t>
  </si>
  <si>
    <t>RCI/ŚT/183</t>
  </si>
  <si>
    <t>BRGD33J</t>
  </si>
  <si>
    <t>CN-0DY29671618-785-GDF8</t>
  </si>
  <si>
    <t>B9</t>
  </si>
  <si>
    <t>OT-147/RCI/07</t>
  </si>
  <si>
    <t>RCI/ŚT/184</t>
  </si>
  <si>
    <t>JLGD33J</t>
  </si>
  <si>
    <t>CN-0DY29671618-785-GDEY</t>
  </si>
  <si>
    <t>B20</t>
  </si>
  <si>
    <t>OT-148/RCI/07</t>
  </si>
  <si>
    <t>RCI/ŚT/185</t>
  </si>
  <si>
    <t>CNBW7B250X</t>
  </si>
  <si>
    <t>D1VC33J</t>
  </si>
  <si>
    <t>CN-0DY29671618-785GDFB</t>
  </si>
  <si>
    <t>OT-149/RCI/07</t>
  </si>
  <si>
    <t>RCI/ŚT/186</t>
  </si>
  <si>
    <t>DRGD33J</t>
  </si>
  <si>
    <t>CN-0DY29671618-785-GANA</t>
  </si>
  <si>
    <t>OT-150/RCI/07</t>
  </si>
  <si>
    <t>RCI/ŚT/187</t>
  </si>
  <si>
    <t>CNBW79K5FS</t>
  </si>
  <si>
    <t>HPGD33J</t>
  </si>
  <si>
    <t>CN-0DY29671618-785-GDFC</t>
  </si>
  <si>
    <t>OT-151/RCI/07</t>
  </si>
  <si>
    <t>RCI/ŚT/188</t>
  </si>
  <si>
    <t>D2VC33J</t>
  </si>
  <si>
    <t>CN-0DY29671618-77H-G283</t>
  </si>
  <si>
    <t>A14</t>
  </si>
  <si>
    <t>OT-152/RCI/07</t>
  </si>
  <si>
    <t>RCI/ŚT/189</t>
  </si>
  <si>
    <t>3QGD33J</t>
  </si>
  <si>
    <t>CN-0DY29671618-785-GANS</t>
  </si>
  <si>
    <t>B2</t>
  </si>
  <si>
    <t>OT-153/RCI/07</t>
  </si>
  <si>
    <t>RCI/ŚT/190</t>
  </si>
  <si>
    <t>CNBW7B242N</t>
  </si>
  <si>
    <t>FSGD33J</t>
  </si>
  <si>
    <t>CN-0DY29671618-785-GARO</t>
  </si>
  <si>
    <t>OT-154/RCI/07</t>
  </si>
  <si>
    <t>RCI/ŚT/191</t>
  </si>
  <si>
    <t>D3VC33J</t>
  </si>
  <si>
    <t>CN-0DY29671618-75V-B103</t>
  </si>
  <si>
    <t>OT-155/RCI/07</t>
  </si>
  <si>
    <t>RCI/ŚT/192</t>
  </si>
  <si>
    <t>1QGD33J</t>
  </si>
  <si>
    <t>CN-0DY29671618-785-G276</t>
  </si>
  <si>
    <t>C11-12</t>
  </si>
  <si>
    <t>OT-156/RCI/07</t>
  </si>
  <si>
    <t>RCI/ŚT/193</t>
  </si>
  <si>
    <t>F1VC33J</t>
  </si>
  <si>
    <t>CN-0DY29671618-75V-B107</t>
  </si>
  <si>
    <t>OT-157/RCI/07</t>
  </si>
  <si>
    <t>RCI/ŚT/194</t>
  </si>
  <si>
    <t>4NGD33J</t>
  </si>
  <si>
    <t>CN-0DY29671618-785-GAN8</t>
  </si>
  <si>
    <t>OT-158/RCI/07</t>
  </si>
  <si>
    <t>RCI/ŚT/195</t>
  </si>
  <si>
    <t>CSGD33J</t>
  </si>
  <si>
    <t>CN-0DY29671618-785-GDER</t>
  </si>
  <si>
    <t>OT-159/RCI/07</t>
  </si>
  <si>
    <t>RCI/ŚT/196</t>
  </si>
  <si>
    <t>JSGD33J</t>
  </si>
  <si>
    <t>CN-0DY29671618-785-GANP</t>
  </si>
  <si>
    <t>OT-160/RCI/07</t>
  </si>
  <si>
    <t>RCI/ŚT/197</t>
  </si>
  <si>
    <t>JQGD33J</t>
  </si>
  <si>
    <t>CN-0DY29671618-785-GAN9</t>
  </si>
  <si>
    <t>OT-161/RCI/07</t>
  </si>
  <si>
    <t>RCI/ŚT/198</t>
  </si>
  <si>
    <t>6NGD33J</t>
  </si>
  <si>
    <t>CN-0DY29671618-785-GD6V</t>
  </si>
  <si>
    <t>OT-162/RCI/07</t>
  </si>
  <si>
    <t>RCI/ŚT/199</t>
  </si>
  <si>
    <t>2TGD33J</t>
  </si>
  <si>
    <t>CN-0DY29671618-785-GANE</t>
  </si>
  <si>
    <t>OT-163/RCI/07</t>
  </si>
  <si>
    <t>RCI/ŚT/200</t>
  </si>
  <si>
    <t>CN-0DY29671618-785-GANB</t>
  </si>
  <si>
    <t>OT-164/RCI/07</t>
  </si>
  <si>
    <t>RCI/ŚT/201</t>
  </si>
  <si>
    <t>BQGD33J</t>
  </si>
  <si>
    <t>CN-0DY29671618-785-GANM</t>
  </si>
  <si>
    <t>OT-165/RCI/07</t>
  </si>
  <si>
    <t>RCI/ŚT/202</t>
  </si>
  <si>
    <t>DMGD33J</t>
  </si>
  <si>
    <t>CN-0DY29671618-785-GDEU</t>
  </si>
  <si>
    <t>OT-166/RCI/07</t>
  </si>
  <si>
    <t>RCI/ŚT/203</t>
  </si>
  <si>
    <t>2SGD33J</t>
  </si>
  <si>
    <t>CN-0DY29671618-785-GDET</t>
  </si>
  <si>
    <t>OT-167/RCI/07</t>
  </si>
  <si>
    <t>RCI/ŚT/204</t>
  </si>
  <si>
    <t>1BGD33J</t>
  </si>
  <si>
    <t>CN-0DY29671618-785-GDEX</t>
  </si>
  <si>
    <t>OT-168/RCI/07</t>
  </si>
  <si>
    <t>RCI/ŚT/205</t>
  </si>
  <si>
    <t>2MGD33J</t>
  </si>
  <si>
    <t>CN-0DY29671618-785-GANQ</t>
  </si>
  <si>
    <t>OT-169/RCI/07</t>
  </si>
  <si>
    <t>RCI/ŚT/206</t>
  </si>
  <si>
    <t>FMGD33J</t>
  </si>
  <si>
    <t>CN-0DY29671618-785-GDF6</t>
  </si>
  <si>
    <t>OT-170/RCI/07</t>
  </si>
  <si>
    <t>RCI/ŚT/207</t>
  </si>
  <si>
    <t>8PGD33J</t>
  </si>
  <si>
    <t>CN-0DY29671618-785-G279</t>
  </si>
  <si>
    <t>OT-171/RCI/07</t>
  </si>
  <si>
    <t>RCI/ŚT/208</t>
  </si>
  <si>
    <t>DPGD33J</t>
  </si>
  <si>
    <t>CN-0DY29671618-785-GANK</t>
  </si>
  <si>
    <t>OT-172/RCI/07</t>
  </si>
  <si>
    <t>RCI/ŚT/209</t>
  </si>
  <si>
    <t>HLGD33J</t>
  </si>
  <si>
    <t>CN-0DY29671618-785-GDF1</t>
  </si>
  <si>
    <t>OT-173/RCI/07</t>
  </si>
  <si>
    <t>RCI/ŚT/210</t>
  </si>
  <si>
    <t>5QGD33J</t>
  </si>
  <si>
    <t>CN-0DY29671618-75V-B922</t>
  </si>
  <si>
    <t>OT-174/RCI/07</t>
  </si>
  <si>
    <t>RCI/ŚT/211</t>
  </si>
  <si>
    <t>ul. Kaliskiego/Andersa</t>
  </si>
  <si>
    <t>ul. Kaliskiego 7</t>
  </si>
  <si>
    <t>ul. Bernardyńska 6-8</t>
  </si>
  <si>
    <t>ul. Kordeckiego 20</t>
  </si>
  <si>
    <t>ul. Seminaryjna 3-5</t>
  </si>
  <si>
    <t>ul. Mazowiecka 28</t>
  </si>
  <si>
    <t>B9GD33J</t>
  </si>
  <si>
    <t>CN-0DY29671618-77H-G267</t>
  </si>
  <si>
    <t>OT-175/RCI/07</t>
  </si>
  <si>
    <t>RCI/ŚT/212</t>
  </si>
  <si>
    <t>G1VC33J</t>
  </si>
  <si>
    <t>CN-0DY29671618-77H-G296</t>
  </si>
  <si>
    <t>OT-176/RCI/07</t>
  </si>
  <si>
    <t>RCI/ŚT/213</t>
  </si>
  <si>
    <t>5SGD33J</t>
  </si>
  <si>
    <t>CN-0DY29671618-785-GBYA</t>
  </si>
  <si>
    <t>OT-177/RCI/07</t>
  </si>
  <si>
    <t>RCI/ŚT/214</t>
  </si>
  <si>
    <t>82VC33J</t>
  </si>
  <si>
    <t>CN-0DY29671618-75V-B906</t>
  </si>
  <si>
    <t>OT-178/RCI/07</t>
  </si>
  <si>
    <t>RCI/ŚT/215</t>
  </si>
  <si>
    <t>92VC33J</t>
  </si>
  <si>
    <t>CN-0DY29671618-77H-G269</t>
  </si>
  <si>
    <t>OT-179/RCI/07</t>
  </si>
  <si>
    <t>RCI/ŚT/216</t>
  </si>
  <si>
    <t>3DGD33J</t>
  </si>
  <si>
    <t>CN-0DY29671618-785-GAN6</t>
  </si>
  <si>
    <t>OT-180/RCI/07</t>
  </si>
  <si>
    <t>RCI/ŚT/217</t>
  </si>
  <si>
    <t>2PGD33J</t>
  </si>
  <si>
    <t>CN-0DY29671618-785-GDF0</t>
  </si>
  <si>
    <t>OT-181/RCI/07</t>
  </si>
  <si>
    <t>RCI/ŚT/218</t>
  </si>
  <si>
    <t>H0VC33J</t>
  </si>
  <si>
    <t>CN-0DY29671618-77H-G278</t>
  </si>
  <si>
    <t>C 13</t>
  </si>
  <si>
    <t>OT-182/RCI/07</t>
  </si>
  <si>
    <t>RCI/ŚT/219</t>
  </si>
  <si>
    <t>J1VC33J</t>
  </si>
  <si>
    <t>CN-0DY29671618-75V-B111</t>
  </si>
  <si>
    <t>OT-183/RCI/07</t>
  </si>
  <si>
    <t>RCI/ŚT/220</t>
  </si>
  <si>
    <t>73VC33J</t>
  </si>
  <si>
    <t>CN-0DY29671618-77H-G298</t>
  </si>
  <si>
    <t>OT-184/RCI/07</t>
  </si>
  <si>
    <t>RCI/ŚT/221</t>
  </si>
  <si>
    <t>G3VC33J</t>
  </si>
  <si>
    <t>CN-0DY29671618-75V-B124</t>
  </si>
  <si>
    <t>OT-185/RCI/07</t>
  </si>
  <si>
    <t>RCI/ŚT/222</t>
  </si>
  <si>
    <t>H3VC33J</t>
  </si>
  <si>
    <t>CN-0DY29671618-75V-BAMM</t>
  </si>
  <si>
    <t>OT-186/RCI/07</t>
  </si>
  <si>
    <t>RCI/ŚT/223</t>
  </si>
  <si>
    <t>CN-0JF242-48643-78D-2592</t>
  </si>
  <si>
    <t>OT-187/RCI/07</t>
  </si>
  <si>
    <t>RCI/ŚT/224</t>
  </si>
  <si>
    <t>CN-0JF242-48643-78D-2667</t>
  </si>
  <si>
    <t>OT-188/RCI/07</t>
  </si>
  <si>
    <t>RCI/ŚT/225</t>
  </si>
  <si>
    <t>CN-0JF242-48643-78D-0941</t>
  </si>
  <si>
    <t>OT-189/RCI/07</t>
  </si>
  <si>
    <t>RCI/ŚT/226</t>
  </si>
  <si>
    <t>PAE7874846</t>
  </si>
  <si>
    <t>B 7</t>
  </si>
  <si>
    <t>OT-190/RCI/07</t>
  </si>
  <si>
    <t>RCI/ŚT/228</t>
  </si>
  <si>
    <t>PAE7874847</t>
  </si>
  <si>
    <t>B 2</t>
  </si>
  <si>
    <t>OT-191/RCI/07</t>
  </si>
  <si>
    <t>RCI/ŚT/229</t>
  </si>
  <si>
    <t>PAE7874729</t>
  </si>
  <si>
    <t>MAGAZYN BIB</t>
  </si>
  <si>
    <t>OT-192/RCI/07</t>
  </si>
  <si>
    <t>RCI/ŚT/230</t>
  </si>
  <si>
    <t>PAE7874749</t>
  </si>
  <si>
    <t>B 5</t>
  </si>
  <si>
    <t>OT-193/RCI/07</t>
  </si>
  <si>
    <t>RCI/ŚT/231</t>
  </si>
  <si>
    <t>DNGDC33J</t>
  </si>
  <si>
    <t>CN-0DY29671618-785-GDEL</t>
  </si>
  <si>
    <t>RCI/ŚT/262</t>
  </si>
  <si>
    <t>DBGD33J</t>
  </si>
  <si>
    <t>CN-0DY29671618-75V-B129</t>
  </si>
  <si>
    <t>A 100</t>
  </si>
  <si>
    <t>OT-194/RCI/07</t>
  </si>
  <si>
    <t>RCI/ŚT/125</t>
  </si>
  <si>
    <t>D8GD33J</t>
  </si>
  <si>
    <t>CN-0DY29671618-75V-8122</t>
  </si>
  <si>
    <t>OT-195/RCI/07</t>
  </si>
  <si>
    <t>RCI/ŚT/126</t>
  </si>
  <si>
    <t>7QGD33J</t>
  </si>
  <si>
    <t>CN-0DY29671618-785-GDF9</t>
  </si>
  <si>
    <t>A 101</t>
  </si>
  <si>
    <t>OT-196/RCI/07</t>
  </si>
  <si>
    <t>RCI/ŚT/127</t>
  </si>
  <si>
    <t>CNXFB77740</t>
  </si>
  <si>
    <t>CNSKM95297</t>
  </si>
  <si>
    <t>14VC33J</t>
  </si>
  <si>
    <t>CN-0DY29671618-75V-B100</t>
  </si>
  <si>
    <t>OT-197/RCI/07</t>
  </si>
  <si>
    <t>RCI/ŚT/257</t>
  </si>
  <si>
    <t>24VC33J</t>
  </si>
  <si>
    <t>CN-0DY29671618-77H-G079</t>
  </si>
  <si>
    <t>OT-198/RCI/07</t>
  </si>
  <si>
    <t>RCI/ŚT/256</t>
  </si>
  <si>
    <t>CCGD33J</t>
  </si>
  <si>
    <t>OT-199/RCI/07</t>
  </si>
  <si>
    <t>RCI/ŚT/258</t>
  </si>
  <si>
    <t>MONITOR LCD NEC 15” 1570NX</t>
  </si>
  <si>
    <t>77D18396TB</t>
  </si>
  <si>
    <t>OT-AZZP-236/07</t>
  </si>
  <si>
    <t>RCI/ŚT/9</t>
  </si>
  <si>
    <t xml:space="preserve">MONITOR LCD DELL 19” </t>
  </si>
  <si>
    <t>CN-0DY29671618-75V-BD75</t>
  </si>
  <si>
    <t>OT-200/RCI/07</t>
  </si>
  <si>
    <t>RCI/ŚT/259</t>
  </si>
  <si>
    <t>3FGD33J</t>
  </si>
  <si>
    <t>CN-0DY29671618-75V-B255</t>
  </si>
  <si>
    <t>OT-201/RCI/07</t>
  </si>
  <si>
    <t>RCI/ŚT/157</t>
  </si>
  <si>
    <t>HCGD33J</t>
  </si>
  <si>
    <t>CN-0DY29671618-75V-B531</t>
  </si>
  <si>
    <t>OT-202/RCI/07</t>
  </si>
  <si>
    <t>RCI/ŚT/158</t>
  </si>
  <si>
    <t>16YC33J</t>
  </si>
  <si>
    <t>CN-0DY29671618-75V-BAEN</t>
  </si>
  <si>
    <t>OT-203/RCI/07</t>
  </si>
  <si>
    <t>RCI/ŚT/159</t>
  </si>
  <si>
    <t>D5YC33J</t>
  </si>
  <si>
    <t>CN-0DY29671618-75V-B533</t>
  </si>
  <si>
    <t>OT-204/RCI/07</t>
  </si>
  <si>
    <t>RCI/ŚT/160</t>
  </si>
  <si>
    <t>26YC33J</t>
  </si>
  <si>
    <t>CN-0DY29671618-75V-B527</t>
  </si>
  <si>
    <t>OT-205/RCI/07</t>
  </si>
  <si>
    <t>RCI/ŚT/161</t>
  </si>
  <si>
    <t>G5YC33J</t>
  </si>
  <si>
    <t>CN-0DY29671618-75V-BANZ</t>
  </si>
  <si>
    <t>OT-206/RCI/07</t>
  </si>
  <si>
    <t>RCI/ŚT/162</t>
  </si>
  <si>
    <t>46YC33J</t>
  </si>
  <si>
    <t>CN-0DY29671618-75V-BAML</t>
  </si>
  <si>
    <t>OT-207/RCI/07</t>
  </si>
  <si>
    <t>RCI/ŚT/163</t>
  </si>
  <si>
    <t>76YC33J</t>
  </si>
  <si>
    <t>CN-0DY29671618-75V-B535</t>
  </si>
  <si>
    <t>OT-208/RCI/07</t>
  </si>
  <si>
    <t>RCI/ŚT/164</t>
  </si>
  <si>
    <t>66YC33J</t>
  </si>
  <si>
    <t>CN-0DY29671618-75V-B182</t>
  </si>
  <si>
    <t>OT-209/RCI/07</t>
  </si>
  <si>
    <t>RCI/ŚT/165</t>
  </si>
  <si>
    <t>96YC33J</t>
  </si>
  <si>
    <t>CN-0DY29671618-75V-B546</t>
  </si>
  <si>
    <t>OT-210/RCI/07</t>
  </si>
  <si>
    <t>RCI/ŚT/166</t>
  </si>
  <si>
    <t>86YC33J</t>
  </si>
  <si>
    <t>CN-0DY29671618-75V-BAEK</t>
  </si>
  <si>
    <t>OT-211/RCI/07</t>
  </si>
  <si>
    <t>RCI/ŚT/167</t>
  </si>
  <si>
    <t>CN78AA159C</t>
  </si>
  <si>
    <t>J5YC33J</t>
  </si>
  <si>
    <t>CN-0DY29671618-75V-B517</t>
  </si>
  <si>
    <t>OT-212/RCI/07</t>
  </si>
  <si>
    <t>RCI/ŚT/168</t>
  </si>
  <si>
    <t>HP 3600N</t>
  </si>
  <si>
    <t>CNXFF36363</t>
  </si>
  <si>
    <t>C5YC33J</t>
  </si>
  <si>
    <t>CN-0DY29671618-75V-BAEJ</t>
  </si>
  <si>
    <t>OT-213/RCI/07</t>
  </si>
  <si>
    <t>RCI/ŚT/169</t>
  </si>
  <si>
    <t>CNSKM96302</t>
  </si>
  <si>
    <t>F5YC33J</t>
  </si>
  <si>
    <t>CN-0DY29671618-75V-B672</t>
  </si>
  <si>
    <t>OT-214/RCI/07</t>
  </si>
  <si>
    <t>RCI/ŚT/170</t>
  </si>
  <si>
    <t>HP 6940</t>
  </si>
  <si>
    <t>MY770BS4K9</t>
  </si>
  <si>
    <t>H5YC33J</t>
  </si>
  <si>
    <t>CN-0DY29671618-75V-B518</t>
  </si>
  <si>
    <t>OT-215/RCI/07</t>
  </si>
  <si>
    <t>RCI/ŚT/171</t>
  </si>
  <si>
    <t>MY77PBS03M</t>
  </si>
  <si>
    <t>36YC33J</t>
  </si>
  <si>
    <t>CN-0DY29671618-75V-BAMP</t>
  </si>
  <si>
    <t>OT-216/RCI/07</t>
  </si>
  <si>
    <t>RCI/ŚT/172</t>
  </si>
  <si>
    <t>MY77NBS1D9</t>
  </si>
  <si>
    <t>56YC33J</t>
  </si>
  <si>
    <t>CN-0DY29671618-75V-B524</t>
  </si>
  <si>
    <t>OT-217/RCI/07</t>
  </si>
  <si>
    <t>RCI/ŚT/173</t>
  </si>
  <si>
    <t>CN78AA1587</t>
  </si>
  <si>
    <t>CN-0JF242-48643-78D-0925</t>
  </si>
  <si>
    <t>OT-218/RCI/07</t>
  </si>
  <si>
    <t>RCI/ŚT/174</t>
  </si>
  <si>
    <t>OT-223/RCI/07</t>
  </si>
  <si>
    <t>RCI/ŚT/178</t>
  </si>
  <si>
    <t>CN-0JF242-48643-78D-2707</t>
  </si>
  <si>
    <t>kwestor</t>
  </si>
  <si>
    <t>OT-224/RCI/07</t>
  </si>
  <si>
    <t>RCI/ŚT/180</t>
  </si>
  <si>
    <t>CN-0JF242-48643-78D-2692</t>
  </si>
  <si>
    <t>OT-225/RCI/07</t>
  </si>
  <si>
    <t>RCI/ŚT/179</t>
  </si>
  <si>
    <t>PAE7874850</t>
  </si>
  <si>
    <t>OT-226/RCI/07</t>
  </si>
  <si>
    <t>RCI/ŚT/128</t>
  </si>
  <si>
    <t>System audiowizualny i monitoring RCI</t>
  </si>
  <si>
    <t>Obiekt RCI</t>
  </si>
  <si>
    <t>OT-228/RCI/07</t>
  </si>
  <si>
    <t>RCI/ŚT/182</t>
  </si>
  <si>
    <t>CYFROWY SYSTEM KONGRESOWY TAIDEN</t>
  </si>
  <si>
    <t>OT-229/RCI/07</t>
  </si>
  <si>
    <t>RCI/ŚT/249</t>
  </si>
  <si>
    <t>WYPOSAZENIE MULTIMEDIALNE SALI KONGFERENCYJNEJ I HOLU</t>
  </si>
  <si>
    <t>C8 + HOL</t>
  </si>
  <si>
    <t>OT-230/RCI/07</t>
  </si>
  <si>
    <t>RCI/ŚT/250</t>
  </si>
  <si>
    <t>WYPOSAZENIE MULTIMEDIALNE SALI WYKŁADOWEJ</t>
  </si>
  <si>
    <t>A7</t>
  </si>
  <si>
    <t>OT-235/RCI/07</t>
  </si>
  <si>
    <t>RCI/ŚT/251</t>
  </si>
  <si>
    <t>A108/109</t>
  </si>
  <si>
    <t>RCI/ŚT/252</t>
  </si>
  <si>
    <t>A110-111</t>
  </si>
  <si>
    <t>RCI/ŚT/253</t>
  </si>
  <si>
    <t>A113/114</t>
  </si>
  <si>
    <t>RCI/ŚT/254</t>
  </si>
  <si>
    <t>SUMA</t>
  </si>
  <si>
    <t>SPRZĘT ELEKTRONICZNY - ŚRODKI TRWAŁE NISKIEJ WARTOŚĆI</t>
  </si>
  <si>
    <t>Drukarka kolorowa laserowe sieciowa</t>
  </si>
  <si>
    <t>B 12</t>
  </si>
  <si>
    <t>RCI/ŚT/K/1</t>
  </si>
  <si>
    <t>-</t>
  </si>
  <si>
    <t>RCI/ŚT/K/3</t>
  </si>
  <si>
    <t>Urzadzenie wielofunkcyjne SAMSUNG CLX – 6200 ND</t>
  </si>
  <si>
    <t>RCI/ŚT/K/4</t>
  </si>
  <si>
    <t>Urzadzenie wielofunkcyjne kolorowe atramentowe</t>
  </si>
  <si>
    <t>RCI/ŚT/K/2</t>
  </si>
  <si>
    <t>PROJEKTOR MULTIMEDIALNY</t>
  </si>
  <si>
    <t>JWVF7X0878L</t>
  </si>
  <si>
    <t>ŚTNW</t>
  </si>
  <si>
    <t>RCI/ŚTNW/56</t>
  </si>
  <si>
    <t>PANASONIC DM-CLX 2EG-S</t>
  </si>
  <si>
    <t>RCI/ŚTNW/122</t>
  </si>
  <si>
    <t>SONY DC-RSR 32E</t>
  </si>
  <si>
    <t>RCI/ŚTNW/123</t>
  </si>
  <si>
    <t>SONY DS.-CS 700</t>
  </si>
  <si>
    <t>RCI/ŚTNW/124</t>
  </si>
  <si>
    <t>JWVF7X0525L</t>
  </si>
  <si>
    <t>RCI/ŚTNW/51</t>
  </si>
  <si>
    <t>JWVF7X0532L</t>
  </si>
  <si>
    <t>RCI/ŚTNW/52</t>
  </si>
  <si>
    <t>JWVF780573L</t>
  </si>
  <si>
    <t>RCI/ŚTNW/53</t>
  </si>
  <si>
    <t>JWVF780817L</t>
  </si>
  <si>
    <t>JWVF7X0522L</t>
  </si>
  <si>
    <t>RCI/ŚTNW/55</t>
  </si>
  <si>
    <t>JWVF7X0880L</t>
  </si>
  <si>
    <t>RCI/ŚTNW/54</t>
  </si>
  <si>
    <t>JWVF7X0526L</t>
  </si>
  <si>
    <t>RCI/ŚTNW/49</t>
  </si>
  <si>
    <t>łączna wartość:</t>
  </si>
  <si>
    <t>Wykaz sprzętu teleinformatycznego zakupionego w ramach realizacji projektu pt „Modernizacja i dostosowanie naukowej sieci komputerowej UTP do pracy z wykorzystaniem protokołu IP v.6”</t>
  </si>
  <si>
    <t>L.p.</t>
  </si>
  <si>
    <t>Nazwa urządzenia</t>
  </si>
  <si>
    <t>Numer</t>
  </si>
  <si>
    <t>Budynek</t>
  </si>
  <si>
    <t>Cisco ASR-9010</t>
  </si>
  <si>
    <t xml:space="preserve">Kordeckiego 20 część routerowa </t>
  </si>
  <si>
    <t>B</t>
  </si>
  <si>
    <t>Cisco WS-C6509-E</t>
  </si>
  <si>
    <t xml:space="preserve">Kordeckiego 20 część ostępowa </t>
  </si>
  <si>
    <t>Cisco WS-C4506-E</t>
  </si>
  <si>
    <t xml:space="preserve">Kordeckiego 20 </t>
  </si>
  <si>
    <t>A</t>
  </si>
  <si>
    <t>Cisco WS-C3560E-48PD-EF</t>
  </si>
  <si>
    <t>C</t>
  </si>
  <si>
    <t>F</t>
  </si>
  <si>
    <t xml:space="preserve">Kaliskiego 7 część routerowa </t>
  </si>
  <si>
    <t>2.7</t>
  </si>
  <si>
    <t xml:space="preserve">Kaliskiego 7 część dostępowa </t>
  </si>
  <si>
    <t>Cisco IPS4270-20-K9</t>
  </si>
  <si>
    <t xml:space="preserve">Kaliskiego 7 część bezpieczeństwa, zarządzania i prezentacji stanu sieci </t>
  </si>
  <si>
    <t>Cisco ASA5580-40-10GE-K9</t>
  </si>
  <si>
    <t xml:space="preserve">Cisco NAC </t>
  </si>
  <si>
    <t>Cisco IronPort S360</t>
  </si>
  <si>
    <t>Cisco IronPort C360</t>
  </si>
  <si>
    <t>Cisco CWLMS-3.2-100-K9</t>
  </si>
  <si>
    <t>Infoblox 550A</t>
  </si>
  <si>
    <t>Cisco CSACS-1121-K9</t>
  </si>
  <si>
    <t>Request Tracker</t>
  </si>
  <si>
    <t>CSMST25-3.2-K9</t>
  </si>
  <si>
    <t>CS-MARS-110-K9</t>
  </si>
  <si>
    <t>Nagios/Stacje PC</t>
  </si>
  <si>
    <t>CISCO7609-S</t>
  </si>
  <si>
    <t xml:space="preserve">Bernardyńska 6/8 </t>
  </si>
  <si>
    <t>Główny</t>
  </si>
  <si>
    <t>Cisco WS-C6506-E</t>
  </si>
  <si>
    <t xml:space="preserve">RCI część sieciowa </t>
  </si>
  <si>
    <t>Serwer Blade: HP BL490c G6 CTO Blade</t>
  </si>
  <si>
    <t xml:space="preserve">RCI część serwerowa </t>
  </si>
  <si>
    <t>8059, 8060</t>
  </si>
  <si>
    <t>Obudowa BLADE: HP BladeSystem c7000 CTO Enclosure</t>
  </si>
  <si>
    <t>Przełączniki BLADE do komunikacji międzyserwerowej: HP ProCurve 6120XG Blade Switch</t>
  </si>
  <si>
    <t>Przełączniki BLADE do komunikacji dyskowej: HP B-series 8/24c BladeSystem SAN Switch, HP 3Gb SAS Switch BladeSystem Dual Pack</t>
  </si>
  <si>
    <t>System dyskowy A: HP StorageWorks 4400 Enterprise Virtual Array</t>
  </si>
  <si>
    <t>System dyskowy B: HP StorageWorks 600 Modular Disk System</t>
  </si>
  <si>
    <t>Konsola zarządzająca</t>
  </si>
  <si>
    <t>Szafa rack 19”: HP 10642 G2 Rack</t>
  </si>
  <si>
    <t xml:space="preserve">RCI </t>
  </si>
  <si>
    <t>PK1</t>
  </si>
  <si>
    <t>RCI</t>
  </si>
  <si>
    <t>PK2</t>
  </si>
  <si>
    <t>PK3</t>
  </si>
  <si>
    <t xml:space="preserve">Mazowiecka 28 </t>
  </si>
  <si>
    <t xml:space="preserve">Seminaryjna 3 </t>
  </si>
  <si>
    <t xml:space="preserve">Seminaryjna 5 </t>
  </si>
  <si>
    <t xml:space="preserve">Fordońska 420 </t>
  </si>
  <si>
    <t xml:space="preserve">Kaliskiego 7 </t>
  </si>
  <si>
    <t>2.5</t>
  </si>
  <si>
    <t>2.2</t>
  </si>
  <si>
    <t>2.3</t>
  </si>
  <si>
    <t>2.4</t>
  </si>
  <si>
    <t>2.6</t>
  </si>
  <si>
    <t>3.1</t>
  </si>
  <si>
    <t xml:space="preserve">Sucha 7 </t>
  </si>
  <si>
    <t>3.2</t>
  </si>
  <si>
    <t>2.1</t>
  </si>
  <si>
    <t>WS-C3560E-48PD-EF</t>
  </si>
  <si>
    <t>A. Novum</t>
  </si>
  <si>
    <t>Suma:</t>
  </si>
  <si>
    <t>07 czerwca 2010</t>
  </si>
  <si>
    <t xml:space="preserve">Nr seryjny </t>
  </si>
  <si>
    <t xml:space="preserve">Rok produkcji </t>
  </si>
  <si>
    <t>Nr ewid.</t>
  </si>
  <si>
    <t>VIACOUNT II</t>
  </si>
  <si>
    <t>10V220075</t>
  </si>
  <si>
    <t>KBD/T/176 /2010</t>
  </si>
  <si>
    <t xml:space="preserve">VIACOUNT II </t>
  </si>
  <si>
    <t>10V220076</t>
  </si>
  <si>
    <t>KBD/T/177 /2010</t>
  </si>
  <si>
    <t>Suma ubezpieczenia:</t>
  </si>
  <si>
    <t>ul. Sucha 9</t>
  </si>
  <si>
    <t>Wykaz sprzetu elektronicznego stacjonarnego</t>
  </si>
  <si>
    <t>lp</t>
  </si>
  <si>
    <t>nazwa</t>
  </si>
  <si>
    <t>data f-ry</t>
  </si>
  <si>
    <t>nr faktury</t>
  </si>
  <si>
    <t>cena jednostkowa</t>
  </si>
  <si>
    <t>wartość</t>
  </si>
  <si>
    <t>nr śr. trwałego</t>
  </si>
  <si>
    <t>miejsce użytkowania</t>
  </si>
  <si>
    <t>narażenie</t>
  </si>
  <si>
    <t>LCD Samsung</t>
  </si>
  <si>
    <t xml:space="preserve">FV 4544/10 </t>
  </si>
  <si>
    <t>ZKK-7 II - 289</t>
  </si>
  <si>
    <t>8020</t>
  </si>
  <si>
    <t>Kaliskiego 7, bud.2.4 p.414</t>
  </si>
  <si>
    <t>A,B,C</t>
  </si>
  <si>
    <t>8021</t>
  </si>
  <si>
    <t>Kaliskiego 7, bud.2.7, Dział UT</t>
  </si>
  <si>
    <t>A,B, C</t>
  </si>
  <si>
    <r>
      <t>WIM                                                                      Z-d Systemów Technicz. i Ochrony Śr</t>
    </r>
    <r>
      <rPr>
        <sz val="12"/>
        <rFont val="Arial"/>
        <family val="2"/>
        <charset val="238"/>
      </rPr>
      <t xml:space="preserve">odowiska </t>
    </r>
  </si>
  <si>
    <r>
      <t xml:space="preserve">WIM                             </t>
    </r>
    <r>
      <rPr>
        <b/>
        <sz val="12"/>
        <color indexed="23"/>
        <rFont val="Arial CE"/>
        <charset val="238"/>
      </rPr>
      <t xml:space="preserve">                                         Z-d Systemów Technicz. i Ochrony Środowiska </t>
    </r>
  </si>
  <si>
    <r>
      <t>WTiIE                                                                     Instytut Telekomunikacji</t>
    </r>
    <r>
      <rPr>
        <sz val="11"/>
        <color indexed="8"/>
        <rFont val="Times New Roman"/>
        <family val="1"/>
        <charset val="238"/>
      </rPr>
      <t/>
    </r>
  </si>
  <si>
    <r>
      <t xml:space="preserve">WTiIE                           </t>
    </r>
    <r>
      <rPr>
        <b/>
        <sz val="12"/>
        <color indexed="23"/>
        <rFont val="Arial CE"/>
        <charset val="238"/>
      </rPr>
      <t xml:space="preserve">                                          Instytut Telekomunikacji</t>
    </r>
  </si>
  <si>
    <r>
      <t xml:space="preserve">AC                              </t>
    </r>
    <r>
      <rPr>
        <b/>
        <sz val="12"/>
        <color indexed="23"/>
        <rFont val="Arial CE"/>
        <charset val="238"/>
      </rPr>
      <t xml:space="preserve">                                           Dział Administracji i Obsługi Obiektów</t>
    </r>
  </si>
  <si>
    <r>
      <t xml:space="preserve">AC                              </t>
    </r>
    <r>
      <rPr>
        <sz val="12"/>
        <rFont val="Arial"/>
        <family val="2"/>
        <charset val="238"/>
      </rPr>
      <t xml:space="preserve">                                           Dział Administracji i Obsługi Obiektów</t>
    </r>
  </si>
  <si>
    <r>
      <t xml:space="preserve">WTiIE                           </t>
    </r>
    <r>
      <rPr>
        <sz val="12"/>
        <rFont val="Arial"/>
        <family val="2"/>
        <charset val="238"/>
      </rPr>
      <t xml:space="preserve">                                          Instytut Telekomunikacji -Sekretariat</t>
    </r>
  </si>
  <si>
    <r>
      <t>WRiB                                                                     Kierownik Obiektu</t>
    </r>
    <r>
      <rPr>
        <sz val="11"/>
        <color indexed="8"/>
        <rFont val="Times New Roman"/>
        <family val="1"/>
        <charset val="238"/>
      </rPr>
      <t/>
    </r>
  </si>
  <si>
    <r>
      <t xml:space="preserve">WRiB                            </t>
    </r>
    <r>
      <rPr>
        <b/>
        <sz val="12"/>
        <color indexed="23"/>
        <rFont val="Arial CE"/>
        <charset val="238"/>
      </rPr>
      <t xml:space="preserve">                                         K-ra Botaniki i Ekologii</t>
    </r>
  </si>
  <si>
    <t>notebook Dell Precision M65</t>
  </si>
  <si>
    <t xml:space="preserve">notebook Dell Precision M65 </t>
  </si>
  <si>
    <t>91.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</si>
  <si>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</si>
  <si>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</si>
  <si>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</si>
  <si>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</si>
  <si>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</si>
  <si>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</si>
  <si>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</si>
  <si>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</si>
  <si>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</si>
  <si>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</si>
  <si>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</si>
  <si>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</si>
  <si>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</si>
  <si>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</si>
  <si>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</si>
  <si>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</si>
  <si>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</si>
  <si>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</si>
  <si>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</si>
  <si>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</si>
  <si>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</si>
  <si>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</si>
  <si>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</si>
  <si>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</si>
  <si>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</si>
  <si>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</si>
  <si>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</si>
  <si>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</si>
  <si>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</si>
  <si>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</si>
  <si>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</si>
  <si>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</si>
  <si>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</si>
  <si>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</si>
  <si>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</si>
  <si>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</si>
  <si>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</si>
  <si>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</si>
  <si>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</si>
  <si>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</si>
  <si>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</si>
  <si>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</si>
  <si>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</si>
  <si>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</si>
  <si>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</si>
  <si>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</si>
  <si>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</si>
  <si>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</si>
  <si>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</si>
  <si>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</si>
  <si>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</si>
  <si>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</si>
  <si>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</si>
  <si>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</si>
  <si>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</si>
  <si>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</si>
  <si>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</si>
  <si>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</si>
  <si>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</si>
  <si>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</si>
  <si>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</si>
  <si>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</si>
  <si>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</si>
  <si>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</si>
  <si>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</si>
  <si>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</si>
  <si>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</si>
  <si>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</si>
  <si>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</si>
  <si>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</si>
  <si>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</si>
  <si>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</si>
  <si>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</si>
  <si>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</si>
  <si>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</si>
  <si>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</si>
  <si>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</si>
  <si>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</si>
  <si>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</si>
  <si>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</si>
  <si>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</si>
  <si>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</si>
  <si>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</si>
  <si>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</si>
  <si>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</si>
  <si>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</si>
  <si>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</si>
  <si>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</si>
  <si>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</si>
  <si>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</si>
  <si>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</si>
  <si>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</si>
  <si>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</si>
  <si>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</si>
  <si>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</si>
  <si>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</si>
  <si>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</si>
  <si>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</si>
  <si>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</si>
  <si>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</si>
  <si>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</si>
  <si>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</si>
  <si>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</si>
  <si>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</si>
  <si>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</si>
  <si>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</si>
  <si>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</si>
  <si>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</si>
  <si>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</si>
  <si>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</si>
  <si>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</si>
  <si>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</si>
  <si>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</si>
  <si>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</si>
  <si>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</si>
  <si>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</si>
  <si>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</si>
  <si>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</si>
  <si>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</si>
  <si>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</si>
  <si>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</si>
  <si>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</si>
  <si>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</si>
  <si>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</si>
  <si>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</si>
  <si>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</si>
  <si>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</si>
  <si>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</si>
  <si>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</si>
  <si>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</si>
  <si>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</si>
  <si>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</si>
  <si>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</si>
  <si>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</si>
  <si>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</si>
  <si>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</si>
  <si>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</si>
  <si>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</si>
  <si>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</si>
  <si>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</si>
  <si>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</si>
  <si>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</si>
  <si>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</si>
  <si>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</si>
  <si>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</si>
  <si>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</si>
  <si>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</si>
  <si>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</si>
  <si>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</si>
  <si>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</si>
  <si>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</si>
  <si>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</si>
  <si>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</si>
  <si>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</si>
  <si>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</si>
  <si>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</si>
  <si>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</si>
  <si>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</si>
  <si>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</si>
  <si>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</si>
  <si>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</si>
  <si>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</si>
  <si>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</si>
  <si>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</si>
  <si>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</si>
  <si>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</si>
  <si>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</si>
  <si>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</si>
  <si>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</si>
  <si>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</si>
  <si>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</si>
  <si>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</si>
  <si>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</si>
  <si>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</si>
  <si>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</si>
  <si>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</si>
  <si>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</si>
  <si>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</si>
  <si>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</si>
  <si>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</si>
  <si>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</si>
  <si>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</si>
  <si>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</si>
  <si>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</si>
  <si>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</si>
  <si>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</si>
  <si>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</si>
  <si>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</si>
  <si>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</si>
  <si>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</si>
  <si>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</si>
  <si>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</si>
  <si>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</si>
  <si>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</si>
  <si>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</si>
  <si>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</si>
  <si>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</si>
  <si>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</si>
  <si>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</si>
  <si>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</si>
  <si>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</si>
  <si>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</si>
  <si>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</si>
  <si>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</si>
  <si>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</si>
  <si>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</si>
  <si>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</si>
  <si>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</si>
  <si>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</si>
  <si>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</si>
  <si>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</si>
  <si>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</si>
  <si>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</si>
  <si>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</si>
  <si>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</si>
  <si>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Wykaz nr 1a</t>
  </si>
  <si>
    <r>
      <t xml:space="preserve">WRiB                            </t>
    </r>
    <r>
      <rPr>
        <b/>
        <sz val="12"/>
        <color indexed="23"/>
        <rFont val="Arial CE"/>
        <charset val="238"/>
      </rPr>
      <t xml:space="preserve">                                        K-ra Melioracji i Agrometeorologii</t>
    </r>
  </si>
  <si>
    <r>
      <t>W</t>
    </r>
    <r>
      <rPr>
        <sz val="12"/>
        <rFont val="Arial"/>
        <family val="2"/>
        <charset val="238"/>
      </rPr>
      <t>HiBZ                                                                  Z-d Fizjologii Zwierząt</t>
    </r>
  </si>
  <si>
    <r>
      <t xml:space="preserve">WRiB                            </t>
    </r>
    <r>
      <rPr>
        <b/>
        <sz val="12"/>
        <color indexed="23"/>
        <rFont val="Arial CE"/>
        <charset val="238"/>
      </rPr>
      <t xml:space="preserve">                                       K-ra Mikrobiologii i Technologii Żywności</t>
    </r>
  </si>
  <si>
    <r>
      <t>WTiICH                                                                 Instytut Matematyki i Fizyki</t>
    </r>
    <r>
      <rPr>
        <sz val="11"/>
        <color indexed="8"/>
        <rFont val="Times New Roman"/>
        <family val="1"/>
        <charset val="238"/>
      </rPr>
      <t/>
    </r>
  </si>
  <si>
    <r>
      <t xml:space="preserve">WTiICH                          </t>
    </r>
    <r>
      <rPr>
        <b/>
        <sz val="12"/>
        <color indexed="23"/>
        <rFont val="Arial CE"/>
        <charset val="238"/>
      </rPr>
      <t xml:space="preserve">                                       Instytut Matematyki i Fizyki</t>
    </r>
  </si>
  <si>
    <r>
      <t xml:space="preserve">WTiICH                          </t>
    </r>
    <r>
      <rPr>
        <b/>
        <sz val="12"/>
        <color indexed="23"/>
        <rFont val="Arial CE"/>
        <charset val="238"/>
      </rPr>
      <t xml:space="preserve">                                       K-ra Fizykocem. I Technol.Związków Organ.</t>
    </r>
  </si>
  <si>
    <r>
      <t>WIM                                                                      Z-d Inżynierii</t>
    </r>
    <r>
      <rPr>
        <sz val="12"/>
        <rFont val="Arial"/>
        <family val="2"/>
        <charset val="238"/>
      </rPr>
      <t xml:space="preserve"> Produkcji </t>
    </r>
  </si>
  <si>
    <r>
      <t xml:space="preserve">WIM                             </t>
    </r>
    <r>
      <rPr>
        <b/>
        <sz val="12"/>
        <color indexed="23"/>
        <rFont val="Arial CE"/>
        <charset val="238"/>
      </rPr>
      <t xml:space="preserve">                                         Z-d Inżynierii Produkcji </t>
    </r>
  </si>
  <si>
    <r>
      <t xml:space="preserve">WRiB                            </t>
    </r>
    <r>
      <rPr>
        <b/>
        <sz val="12"/>
        <color indexed="23"/>
        <rFont val="Arial CE"/>
        <charset val="238"/>
      </rPr>
      <t xml:space="preserve">                                          K-ra Genetyki, Fizjol. I Biotechnol. Roślin</t>
    </r>
  </si>
  <si>
    <r>
      <t>WHiBZ                                                                 Kierownik Obiektu</t>
    </r>
    <r>
      <rPr>
        <sz val="11"/>
        <color indexed="8"/>
        <rFont val="Times New Roman"/>
        <family val="1"/>
        <charset val="238"/>
      </rPr>
      <t/>
    </r>
  </si>
  <si>
    <r>
      <t xml:space="preserve">WIM                             </t>
    </r>
    <r>
      <rPr>
        <b/>
        <sz val="12"/>
        <color indexed="23"/>
        <rFont val="Arial CE"/>
        <charset val="238"/>
      </rPr>
      <t xml:space="preserve">                                          Z-d Mechaniki Stosowanej</t>
    </r>
  </si>
  <si>
    <r>
      <t>WIM                                                                      Dziekanat</t>
    </r>
    <r>
      <rPr>
        <sz val="11"/>
        <color indexed="8"/>
        <rFont val="Times New Roman"/>
        <family val="1"/>
        <charset val="238"/>
      </rPr>
      <t/>
    </r>
  </si>
  <si>
    <r>
      <t xml:space="preserve">WIM                             </t>
    </r>
    <r>
      <rPr>
        <b/>
        <sz val="12"/>
        <color indexed="23"/>
        <rFont val="Arial CE"/>
        <charset val="238"/>
      </rPr>
      <t xml:space="preserve">                                          Z-d Podstaw Konstrukcji Maszyn</t>
    </r>
  </si>
  <si>
    <r>
      <t>WHiBZ                                                                  K-ra Genetyki</t>
    </r>
    <r>
      <rPr>
        <sz val="11"/>
        <color indexed="8"/>
        <rFont val="Times New Roman"/>
        <family val="1"/>
        <charset val="238"/>
      </rPr>
      <t/>
    </r>
  </si>
  <si>
    <r>
      <t>WTiICH                                                                 Instytut Matematyki i Fizy</t>
    </r>
    <r>
      <rPr>
        <sz val="12"/>
        <rFont val="Arial CE"/>
        <charset val="238"/>
      </rPr>
      <t>ki</t>
    </r>
  </si>
  <si>
    <r>
      <t>WTiICH                                                                 Instytut Matematyki i Fizy</t>
    </r>
    <r>
      <rPr>
        <sz val="12"/>
        <rFont val="Arial"/>
        <family val="2"/>
        <charset val="238"/>
      </rPr>
      <t>ki</t>
    </r>
  </si>
  <si>
    <r>
      <t xml:space="preserve">AC                                                                         Biblioteka </t>
    </r>
    <r>
      <rPr>
        <sz val="11"/>
        <color indexed="8"/>
        <rFont val="Times New Roman"/>
        <family val="1"/>
        <charset val="238"/>
      </rPr>
      <t/>
    </r>
  </si>
  <si>
    <r>
      <t xml:space="preserve">WZ                              </t>
    </r>
    <r>
      <rPr>
        <b/>
        <sz val="12"/>
        <color indexed="23"/>
        <rFont val="Arial CE"/>
        <charset val="238"/>
      </rPr>
      <t xml:space="preserve">                                           Dziekanat</t>
    </r>
  </si>
  <si>
    <r>
      <t xml:space="preserve">WTiICH                          </t>
    </r>
    <r>
      <rPr>
        <b/>
        <sz val="12"/>
        <color indexed="23"/>
        <rFont val="Arial CE"/>
        <charset val="238"/>
      </rPr>
      <t xml:space="preserve">                                             Dziekanat</t>
    </r>
  </si>
  <si>
    <r>
      <t xml:space="preserve">WIM                             </t>
    </r>
    <r>
      <rPr>
        <b/>
        <sz val="12"/>
        <color indexed="23"/>
        <rFont val="Arial CE"/>
        <charset val="238"/>
      </rPr>
      <t xml:space="preserve">                                          Z-d Pojazdów i Diagnostyki</t>
    </r>
  </si>
  <si>
    <r>
      <t>WTiICH                                                                Dziekanat</t>
    </r>
    <r>
      <rPr>
        <sz val="11"/>
        <color indexed="8"/>
        <rFont val="Times New Roman"/>
        <family val="1"/>
        <charset val="238"/>
      </rPr>
      <t/>
    </r>
  </si>
  <si>
    <r>
      <t xml:space="preserve">WTiICH                          </t>
    </r>
    <r>
      <rPr>
        <b/>
        <sz val="12"/>
        <color indexed="23"/>
        <rFont val="Arial CE"/>
        <charset val="238"/>
      </rPr>
      <t xml:space="preserve">                                       Z-d Analityki Żywności i Ochrony Środowiska</t>
    </r>
  </si>
  <si>
    <r>
      <t>WRiB                                                                    K-ra Roślin Ozdobnych i Warzy</t>
    </r>
    <r>
      <rPr>
        <sz val="12"/>
        <rFont val="Arial"/>
        <family val="2"/>
        <charset val="238"/>
      </rPr>
      <t>wnych</t>
    </r>
  </si>
  <si>
    <r>
      <t>WBAiIŚ                                                                  Dziekanat</t>
    </r>
    <r>
      <rPr>
        <sz val="11"/>
        <color indexed="8"/>
        <rFont val="Times New Roman"/>
        <family val="1"/>
        <charset val="238"/>
      </rPr>
      <t/>
    </r>
  </si>
  <si>
    <r>
      <t xml:space="preserve">AC                              </t>
    </r>
    <r>
      <rPr>
        <b/>
        <sz val="12"/>
        <color indexed="23"/>
        <rFont val="Arial CE"/>
        <charset val="238"/>
      </rPr>
      <t xml:space="preserve">                                           Dom Studenta Błonie</t>
    </r>
  </si>
  <si>
    <r>
      <t>AC                                                                         Domy</t>
    </r>
    <r>
      <rPr>
        <sz val="12"/>
        <rFont val="Arial"/>
        <family val="2"/>
        <charset val="238"/>
      </rPr>
      <t xml:space="preserve"> Studenta Fordon</t>
    </r>
  </si>
  <si>
    <r>
      <t xml:space="preserve">WIM                             </t>
    </r>
    <r>
      <rPr>
        <b/>
        <sz val="12"/>
        <color indexed="23"/>
        <rFont val="Arial CE"/>
        <charset val="238"/>
      </rPr>
      <t xml:space="preserve">                                          Z-d Wzornictwa</t>
    </r>
  </si>
  <si>
    <r>
      <t xml:space="preserve">WTiIE                           </t>
    </r>
    <r>
      <rPr>
        <b/>
        <sz val="12"/>
        <color indexed="23"/>
        <rFont val="Arial CE"/>
        <charset val="238"/>
      </rPr>
      <t xml:space="preserve">                                         Instytut Telekomunikacji -Sekretariat</t>
    </r>
  </si>
  <si>
    <r>
      <t>WIM                                                                       Z-d Techniki Rolniczej</t>
    </r>
    <r>
      <rPr>
        <sz val="11"/>
        <color indexed="8"/>
        <rFont val="Times New Roman"/>
        <family val="1"/>
        <charset val="238"/>
      </rPr>
      <t/>
    </r>
  </si>
  <si>
    <r>
      <t xml:space="preserve">AC                              </t>
    </r>
    <r>
      <rPr>
        <b/>
        <sz val="12"/>
        <color indexed="23"/>
        <rFont val="Arial CE"/>
        <charset val="238"/>
      </rPr>
      <t xml:space="preserve">                                           Studium Języków Obcych</t>
    </r>
  </si>
  <si>
    <r>
      <t xml:space="preserve">AC                              </t>
    </r>
    <r>
      <rPr>
        <b/>
        <sz val="12"/>
        <color indexed="23"/>
        <rFont val="Arial CE"/>
        <charset val="238"/>
      </rPr>
      <t xml:space="preserve">                                         Dział Administracji i Obsługi Obiektów</t>
    </r>
  </si>
  <si>
    <r>
      <t xml:space="preserve">WTiIE                           </t>
    </r>
    <r>
      <rPr>
        <b/>
        <sz val="12"/>
        <color indexed="23"/>
        <rFont val="Arial CE"/>
        <charset val="238"/>
      </rPr>
      <t xml:space="preserve">                                         Z-d Elektroenergetyki</t>
    </r>
  </si>
  <si>
    <r>
      <t xml:space="preserve">WZ                              </t>
    </r>
    <r>
      <rPr>
        <b/>
        <sz val="12"/>
        <color indexed="23"/>
        <rFont val="Arial CE"/>
        <charset val="238"/>
      </rPr>
      <t xml:space="preserve">                                           K-ra Ekonomiki, Organizacji i Zarządzania</t>
    </r>
  </si>
  <si>
    <r>
      <t>WTiICH                                                                 Z-d Chemii Organicznej</t>
    </r>
    <r>
      <rPr>
        <sz val="11"/>
        <color indexed="8"/>
        <rFont val="Times New Roman"/>
        <family val="1"/>
        <charset val="238"/>
      </rPr>
      <t/>
    </r>
  </si>
  <si>
    <r>
      <t>WTiICH                                                                 Z-d Chemii Koordyn.</t>
    </r>
    <r>
      <rPr>
        <sz val="11"/>
        <color indexed="8"/>
        <rFont val="Times New Roman"/>
        <family val="1"/>
        <charset val="238"/>
      </rPr>
      <t/>
    </r>
  </si>
  <si>
    <r>
      <t xml:space="preserve">WTiICH                          </t>
    </r>
    <r>
      <rPr>
        <b/>
        <sz val="12"/>
        <color indexed="23"/>
        <rFont val="Arial CE"/>
        <charset val="238"/>
      </rPr>
      <t xml:space="preserve">                                         Z-d Chemii Materiałów i Powłok Ochronnych</t>
    </r>
  </si>
  <si>
    <r>
      <t>WIM                                                                       Z-d Sterowania</t>
    </r>
    <r>
      <rPr>
        <sz val="11"/>
        <color indexed="8"/>
        <rFont val="Times New Roman"/>
        <family val="1"/>
        <charset val="238"/>
      </rPr>
      <t/>
    </r>
  </si>
  <si>
    <r>
      <t xml:space="preserve">WIM                             </t>
    </r>
    <r>
      <rPr>
        <b/>
        <sz val="12"/>
        <color indexed="23"/>
        <rFont val="Arial CE"/>
        <charset val="238"/>
      </rPr>
      <t xml:space="preserve">                                          Z-d Sterowania</t>
    </r>
  </si>
  <si>
    <r>
      <t>WHiBZ                                                                   Z-d Genetyki</t>
    </r>
    <r>
      <rPr>
        <sz val="11"/>
        <color indexed="8"/>
        <rFont val="Times New Roman"/>
        <family val="1"/>
        <charset val="238"/>
      </rPr>
      <t/>
    </r>
  </si>
  <si>
    <r>
      <t xml:space="preserve">AC                              </t>
    </r>
    <r>
      <rPr>
        <b/>
        <sz val="12"/>
        <color indexed="23"/>
        <rFont val="Arial CE"/>
        <charset val="238"/>
      </rPr>
      <t xml:space="preserve">                                           Biblioteka </t>
    </r>
  </si>
  <si>
    <r>
      <t xml:space="preserve">WRiB                            </t>
    </r>
    <r>
      <rPr>
        <b/>
        <sz val="12"/>
        <color indexed="23"/>
        <rFont val="Arial CE"/>
        <charset val="238"/>
      </rPr>
      <t xml:space="preserve">                                        Z-d Fizjol. I Podst. Biotechnol. Roślin</t>
    </r>
  </si>
  <si>
    <r>
      <t xml:space="preserve">WIM                                                               </t>
    </r>
    <r>
      <rPr>
        <b/>
        <sz val="12"/>
        <color indexed="23"/>
        <rFont val="Arial CE"/>
        <charset val="238"/>
      </rPr>
      <t xml:space="preserve">        Z-d Metod Komputerowych</t>
    </r>
  </si>
  <si>
    <r>
      <t xml:space="preserve">WBAiIŚ                                                            </t>
    </r>
    <r>
      <rPr>
        <sz val="12"/>
        <rFont val="Arial"/>
        <family val="2"/>
        <charset val="238"/>
      </rPr>
      <t xml:space="preserve">      Dziekanat</t>
    </r>
  </si>
  <si>
    <r>
      <t>WRiB                                                                    Kierownik Obiektu</t>
    </r>
    <r>
      <rPr>
        <sz val="11"/>
        <color indexed="8"/>
        <rFont val="Times New Roman"/>
        <family val="1"/>
        <charset val="238"/>
      </rPr>
      <t/>
    </r>
  </si>
  <si>
    <r>
      <t xml:space="preserve">WTiIE                           </t>
    </r>
    <r>
      <rPr>
        <b/>
        <sz val="12"/>
        <color indexed="23"/>
        <rFont val="Arial CE"/>
        <charset val="238"/>
      </rPr>
      <t xml:space="preserve">                                        Z-d zTeletransmisji</t>
    </r>
  </si>
  <si>
    <r>
      <t xml:space="preserve">WTiICh                          </t>
    </r>
    <r>
      <rPr>
        <b/>
        <sz val="12"/>
        <color indexed="23"/>
        <rFont val="Arial CE"/>
        <charset val="238"/>
      </rPr>
      <t xml:space="preserve">                                        K-ra Inżynierii Chemicz. I Bioproces.</t>
    </r>
  </si>
  <si>
    <r>
      <t xml:space="preserve">WHiBZ                                                                   Z-d Ekologii </t>
    </r>
    <r>
      <rPr>
        <sz val="11"/>
        <color indexed="8"/>
        <rFont val="Times New Roman"/>
        <family val="1"/>
        <charset val="238"/>
      </rPr>
      <t/>
    </r>
  </si>
  <si>
    <r>
      <t xml:space="preserve">WIM                             </t>
    </r>
    <r>
      <rPr>
        <b/>
        <sz val="12"/>
        <color indexed="23"/>
        <rFont val="Arial CE"/>
        <charset val="238"/>
      </rPr>
      <t xml:space="preserve">                                          Z-d Inżynierii Materiałowej</t>
    </r>
  </si>
  <si>
    <r>
      <t>WRiB                                                                     Z-d Bioche</t>
    </r>
    <r>
      <rPr>
        <sz val="12"/>
        <rFont val="Arial"/>
        <family val="2"/>
        <charset val="238"/>
      </rPr>
      <t>mii</t>
    </r>
  </si>
  <si>
    <r>
      <t xml:space="preserve">WIM                             </t>
    </r>
    <r>
      <rPr>
        <b/>
        <sz val="12"/>
        <color indexed="23"/>
        <rFont val="Arial CE"/>
        <charset val="238"/>
      </rPr>
      <t xml:space="preserve">                                          Dziekanat</t>
    </r>
  </si>
  <si>
    <t>FIREWALL CISCO ASA 5580-40-10GE-K9</t>
  </si>
  <si>
    <t>FKV-1006-0839</t>
  </si>
  <si>
    <t>289</t>
  </si>
  <si>
    <t>8110</t>
  </si>
  <si>
    <t>CISCO NAC 3315-500FB-K9</t>
  </si>
  <si>
    <t>FKV-1006-0837</t>
  </si>
  <si>
    <t>291</t>
  </si>
  <si>
    <t>8112</t>
  </si>
  <si>
    <t>Narzędzia admin. Dla serw. Usł. Sieć.</t>
  </si>
  <si>
    <t>FKV-1006-0826</t>
  </si>
  <si>
    <t>302</t>
  </si>
  <si>
    <t>8113</t>
  </si>
  <si>
    <t>Kaliskiego 7, bud.RCI</t>
  </si>
  <si>
    <t>Analizator komunik. Sieciowych CISCO CS-MARS-110</t>
  </si>
  <si>
    <t>FKV-1006-0836</t>
  </si>
  <si>
    <t>292</t>
  </si>
  <si>
    <t>8114</t>
  </si>
  <si>
    <t>Serwer blade BL 490CG6</t>
  </si>
  <si>
    <t>FKV-1006-0834</t>
  </si>
  <si>
    <t>294</t>
  </si>
  <si>
    <t>8115</t>
  </si>
  <si>
    <t>Skrzynka blade C7000</t>
  </si>
  <si>
    <t>FKV-1006-0833</t>
  </si>
  <si>
    <t>295</t>
  </si>
  <si>
    <t>8116</t>
  </si>
  <si>
    <t>Przełącznik Pro Curve</t>
  </si>
  <si>
    <t>FKV-1006-0832</t>
  </si>
  <si>
    <t>296</t>
  </si>
  <si>
    <t>8117</t>
  </si>
  <si>
    <t>Przełącznik blade HP B-series</t>
  </si>
  <si>
    <t>FKV-1006-0831</t>
  </si>
  <si>
    <t>297</t>
  </si>
  <si>
    <t>8118</t>
  </si>
  <si>
    <t>Przełącznik blade HP 3Gb SAS</t>
  </si>
  <si>
    <t>FKV-1006-0830</t>
  </si>
  <si>
    <t>298</t>
  </si>
  <si>
    <t>8119</t>
  </si>
  <si>
    <t>Macierz FC EVA 4400</t>
  </si>
  <si>
    <t>FKV-1006-0829</t>
  </si>
  <si>
    <t>299</t>
  </si>
  <si>
    <t>8120</t>
  </si>
  <si>
    <t>Półka dyskowa</t>
  </si>
  <si>
    <t>FKV-1006-0828</t>
  </si>
  <si>
    <t>300</t>
  </si>
  <si>
    <t>8121</t>
  </si>
  <si>
    <t>Szafa</t>
  </si>
  <si>
    <t>FKV-1006-0827</t>
  </si>
  <si>
    <t>301</t>
  </si>
  <si>
    <t>8122</t>
  </si>
  <si>
    <t>IPS/IDS CISCO IPS 4270-20-K9</t>
  </si>
  <si>
    <t>FKV-1006-0838</t>
  </si>
  <si>
    <t>290</t>
  </si>
  <si>
    <t>8123</t>
  </si>
  <si>
    <t>Skaner strumienia CISCO Iron Port S360</t>
  </si>
  <si>
    <t>FKV-1006-0824</t>
  </si>
  <si>
    <t>304</t>
  </si>
  <si>
    <t>8124</t>
  </si>
  <si>
    <t>Skaner antywirusowy Iron Port S360</t>
  </si>
  <si>
    <t>FKV-1006-0823</t>
  </si>
  <si>
    <t>305</t>
  </si>
  <si>
    <t>8125</t>
  </si>
  <si>
    <t>Przełącznik sieciowy CISCO WS-C6509E z wyposażeniem</t>
  </si>
  <si>
    <t>FKV-1006-0864</t>
  </si>
  <si>
    <t>264</t>
  </si>
  <si>
    <t>8126</t>
  </si>
  <si>
    <t>Kordeckiego 20, bud.B</t>
  </si>
  <si>
    <t>System prezentacji stanu pamięci NAGOS</t>
  </si>
  <si>
    <t>FKV-1006-0835</t>
  </si>
  <si>
    <t>293</t>
  </si>
  <si>
    <t>8127</t>
  </si>
  <si>
    <t>FKV-1006-0825</t>
  </si>
  <si>
    <t>303</t>
  </si>
  <si>
    <t>8128</t>
  </si>
  <si>
    <t>Zasilacz awaryjny COVER Partner RT70 z wyposażeniem</t>
  </si>
  <si>
    <t xml:space="preserve">F00631/05/10 </t>
  </si>
  <si>
    <t>ZKK-7 II- 296</t>
  </si>
  <si>
    <t>8129</t>
  </si>
  <si>
    <t>Kaliskiego 7, bud.2.4, p. 414</t>
  </si>
  <si>
    <t>Zasilacz awaryjny COVER NH80 z wyposażeniem</t>
  </si>
  <si>
    <t>F00629/05/10</t>
  </si>
  <si>
    <t>247, 248</t>
  </si>
  <si>
    <t>8028 – 8029</t>
  </si>
  <si>
    <t>Kaliskiego 7, Bud. 2.5</t>
  </si>
  <si>
    <t>F00630/05/10</t>
  </si>
  <si>
    <t>249 – 258</t>
  </si>
  <si>
    <t>8030 – 8039</t>
  </si>
  <si>
    <t xml:space="preserve">Mazowiecka 28 bud.główny - 1 szt, Kaliskiego 7 bud. 2.2-1szt 2.3-1szt 2.4-1szt 2.5-1szt 2.6-1szt 2.7-2szt 3.1-1szt 3.2-1szt        </t>
  </si>
  <si>
    <t>F00631/05/10</t>
  </si>
  <si>
    <t>259 – 262</t>
  </si>
  <si>
    <t>8040 – 8043</t>
  </si>
  <si>
    <t>Kordeckiego 20, bud. Główny, p.7 -2szt , Bernardńska 6/8 bud.główny - 1 szt, Seminaryjna 3 pok.80 - 1 szt</t>
  </si>
  <si>
    <t>Podsumowanie:</t>
  </si>
  <si>
    <t>Wykaz sprzetu elektronicznego przenośnego</t>
  </si>
  <si>
    <t>Laptop DELL</t>
  </si>
  <si>
    <t>Stanowisko testujące aplikacje, serwisy, zestawy protokołów i interfejsy, przeznaczone do pomiarów i diagnostyki w sieci IPv6</t>
  </si>
  <si>
    <t>zestaw analizatorów FTB-200 + AXS-850</t>
  </si>
  <si>
    <t>S-008612</t>
  </si>
  <si>
    <t>S-008613</t>
  </si>
  <si>
    <t>S-008767</t>
  </si>
  <si>
    <t>S-008766</t>
  </si>
  <si>
    <t>S-008722</t>
  </si>
  <si>
    <t>S-008776</t>
  </si>
  <si>
    <t>S-008775</t>
  </si>
  <si>
    <t>S-008335 - 8337</t>
  </si>
  <si>
    <t>S-008724 - 8726</t>
  </si>
  <si>
    <t>S-008769 - 8771</t>
  </si>
  <si>
    <t>S-008772 - 8774</t>
  </si>
  <si>
    <t>Serwer Fujitsu z systemem operacyjnym</t>
  </si>
  <si>
    <t>Serwer</t>
  </si>
  <si>
    <t>S-008768</t>
  </si>
  <si>
    <t>S-008614 - 8617</t>
  </si>
  <si>
    <t>S-008616 - 8618</t>
  </si>
  <si>
    <t>ŚRODKI  TRWAŁE  O  NISKIEJ  WARTOŚCI</t>
  </si>
  <si>
    <t>WYKAZ  ELEKTRONIKI  ZAKUPIONEJ  W  2013</t>
  </si>
  <si>
    <t>UŻYTKOWNIK</t>
  </si>
  <si>
    <t>Monitor DELL</t>
  </si>
  <si>
    <t>Notebook ASUS S56CA</t>
  </si>
  <si>
    <t>Monitor LCD DELL</t>
  </si>
  <si>
    <t>Notebook DELL</t>
  </si>
  <si>
    <t xml:space="preserve">Monitor LCD </t>
  </si>
  <si>
    <t>Laptop</t>
  </si>
  <si>
    <t>Moduł TTL</t>
  </si>
  <si>
    <t>Laptop HP PROBOOK</t>
  </si>
  <si>
    <t>Enkoder absolutny wieloobrotowy</t>
  </si>
  <si>
    <t>Wyświetlacz 4,3" TFT LED</t>
  </si>
  <si>
    <t>Tablet APPLe</t>
  </si>
  <si>
    <t>Notebook Lenovo IdeaPad P580</t>
  </si>
  <si>
    <t>Komputer PC ABC i3</t>
  </si>
  <si>
    <t>Komputer PC/HP Compaq/Core2</t>
  </si>
  <si>
    <t>AC                                                                         Dział Administracji i Obsługi Obiektów</t>
  </si>
  <si>
    <t>Projektor ACER X1311WH</t>
  </si>
  <si>
    <t>Notebook TOSHIBA SATELITTE</t>
  </si>
  <si>
    <t>Komputer CZR Business FM2</t>
  </si>
  <si>
    <t>Komputer osobisty AVAN</t>
  </si>
  <si>
    <t>Projektor ACER P1320W</t>
  </si>
  <si>
    <t>Projektor ACER C120</t>
  </si>
  <si>
    <t>Tablet Samsung N8000 Galaxy</t>
  </si>
  <si>
    <t>AC                                                                         Dział Teleinformatyki</t>
  </si>
  <si>
    <t>Tablet Apple iPad4</t>
  </si>
  <si>
    <t xml:space="preserve">Tablet Lenovo ThinkPad </t>
  </si>
  <si>
    <t>Tablet Apple iPad mini</t>
  </si>
  <si>
    <t>Notebook Lenovo Z500</t>
  </si>
  <si>
    <t>Monitor dotykowy 15" LCD</t>
  </si>
  <si>
    <t>Komputer DELL Optilex</t>
  </si>
  <si>
    <t>Notebook Samsung NP550P5C</t>
  </si>
  <si>
    <t>Projektor Acer P1223</t>
  </si>
  <si>
    <t>Laptop Samsung NP550P5C</t>
  </si>
  <si>
    <t xml:space="preserve">Zestaw komputer. Intel Core i3 + monitor DELL </t>
  </si>
  <si>
    <t>Projektor EPSON EB-X12</t>
  </si>
  <si>
    <t>Laptop Lenoco G580</t>
  </si>
  <si>
    <t>Zest.komputer. Intel Core i5-3350P</t>
  </si>
  <si>
    <t xml:space="preserve">Notebook HP ENVY </t>
  </si>
  <si>
    <t>Notebook Toshiba Portege Z930</t>
  </si>
  <si>
    <t>Komputer INF</t>
  </si>
  <si>
    <t xml:space="preserve">Kamera kompaktowa IP </t>
  </si>
  <si>
    <t>Komputer IC + monitor LG 21,5"</t>
  </si>
  <si>
    <t>Komputer IC + monitor LCD AOC 21,5"</t>
  </si>
  <si>
    <t>Zest. Komputer. Intel Core i5-4670 + monitor LCD Philips</t>
  </si>
  <si>
    <t>Laptop Toshiba Satellite L870-18J</t>
  </si>
  <si>
    <t>Zest. komputer. Intel Core i5-3570</t>
  </si>
  <si>
    <t>61.</t>
  </si>
  <si>
    <t xml:space="preserve">Monitor IIYAMA </t>
  </si>
  <si>
    <t>62.</t>
  </si>
  <si>
    <t>Monitor LCD BenQ</t>
  </si>
  <si>
    <t>63.</t>
  </si>
  <si>
    <t>Zest. komputer. KONCEPT  FX</t>
  </si>
  <si>
    <t>64.</t>
  </si>
  <si>
    <t xml:space="preserve">Monitor AOC LED </t>
  </si>
  <si>
    <t>65.</t>
  </si>
  <si>
    <t>Zest. komputer. KONCEPT  FX-6300</t>
  </si>
  <si>
    <t>66.</t>
  </si>
  <si>
    <t>Zest. komputer. KONCEPT  X4-750</t>
  </si>
  <si>
    <t>67.</t>
  </si>
  <si>
    <t>Zest. komputer. PC ANS + monitor BenQ G2250</t>
  </si>
  <si>
    <t>68.</t>
  </si>
  <si>
    <t>Notebook DELL Inspiron 15R</t>
  </si>
  <si>
    <t>69.</t>
  </si>
  <si>
    <t xml:space="preserve">Zest. Komputer. Intel Core i5-4570 + monitor Philips </t>
  </si>
  <si>
    <t>70.</t>
  </si>
  <si>
    <t>Notebook HP PROBOOK 4540S</t>
  </si>
  <si>
    <t>71.</t>
  </si>
  <si>
    <t>72.</t>
  </si>
  <si>
    <t>Zestaw komputerowy</t>
  </si>
  <si>
    <t>73.</t>
  </si>
  <si>
    <t>74.</t>
  </si>
  <si>
    <t>Komputer NTT NETTOP</t>
  </si>
  <si>
    <t>75.</t>
  </si>
  <si>
    <t>Tablet Apple iPad 4</t>
  </si>
  <si>
    <t>76.</t>
  </si>
  <si>
    <t>Monitor 21,5" ASUS</t>
  </si>
  <si>
    <t>77.</t>
  </si>
  <si>
    <t>Notebook Lenovo Edge E531</t>
  </si>
  <si>
    <t>78.</t>
  </si>
  <si>
    <t>Zest. komputer. Intel Core i7-4770</t>
  </si>
  <si>
    <t>79.</t>
  </si>
  <si>
    <t>Notebook LENOVO G500C</t>
  </si>
  <si>
    <t>80.</t>
  </si>
  <si>
    <t>Tablet multimedialny do sterow. Sterowników PLC</t>
  </si>
  <si>
    <t>81.</t>
  </si>
  <si>
    <t>Panel operacyjny dotykowy 4"</t>
  </si>
  <si>
    <t>82.</t>
  </si>
  <si>
    <t>Zest.komputer. + monitor iiyama E2280HS</t>
  </si>
  <si>
    <t>83.</t>
  </si>
  <si>
    <t>DELL OPTIPLEX 9020 SFF</t>
  </si>
  <si>
    <t>84.</t>
  </si>
  <si>
    <t>DELL OPTIPLEX 9020 MT</t>
  </si>
  <si>
    <t>85.</t>
  </si>
  <si>
    <t>86.</t>
  </si>
  <si>
    <t>Notebook DELL VOSTRO 3360</t>
  </si>
  <si>
    <t>87.</t>
  </si>
  <si>
    <t>Notebook DELL VOSTRO 3560</t>
  </si>
  <si>
    <t>88.</t>
  </si>
  <si>
    <t>Monitor DELL E2014H</t>
  </si>
  <si>
    <t>89.</t>
  </si>
  <si>
    <t>Monitor DELL E2414H</t>
  </si>
  <si>
    <t>90.</t>
  </si>
  <si>
    <t>Projektor BenQ MS616ST</t>
  </si>
  <si>
    <t>Projektor EPSON EB-X18</t>
  </si>
  <si>
    <t>92.</t>
  </si>
  <si>
    <t>Tablet Lenovo S6000</t>
  </si>
  <si>
    <t>93.</t>
  </si>
  <si>
    <t>Notebook Intel Core i5-3570</t>
  </si>
  <si>
    <t>94.</t>
  </si>
  <si>
    <t>Notebook ASUS</t>
  </si>
  <si>
    <t>95.</t>
  </si>
  <si>
    <t>Komputer DC7800</t>
  </si>
  <si>
    <t>96.</t>
  </si>
  <si>
    <t>Komputer PC</t>
  </si>
  <si>
    <t>97.</t>
  </si>
  <si>
    <t>Projektor BenQ</t>
  </si>
  <si>
    <t>98.</t>
  </si>
  <si>
    <t>Projektor BenQ MX520</t>
  </si>
  <si>
    <t>99.</t>
  </si>
  <si>
    <t>Projektor BenQ W1070</t>
  </si>
  <si>
    <t>100.</t>
  </si>
  <si>
    <t>101.</t>
  </si>
  <si>
    <t>Notebook HP</t>
  </si>
  <si>
    <t>102.</t>
  </si>
  <si>
    <t>Terminal Casio</t>
  </si>
  <si>
    <t>103.</t>
  </si>
  <si>
    <t xml:space="preserve">Zest. Komputer. PC ANS + monitor Philips </t>
  </si>
  <si>
    <t>WTiIE</t>
  </si>
  <si>
    <t>104.</t>
  </si>
  <si>
    <t>Notebook ASUS X750</t>
  </si>
  <si>
    <t>105.</t>
  </si>
  <si>
    <t>Komputer DELL VOSTRO 270</t>
  </si>
  <si>
    <t>106.</t>
  </si>
  <si>
    <t>107.</t>
  </si>
  <si>
    <t>Zest.komputer. Intel Core i5-3340</t>
  </si>
  <si>
    <t>WZ                                                                        Dziekanat</t>
  </si>
  <si>
    <t>108.</t>
  </si>
  <si>
    <t>Monitor LCD LG</t>
  </si>
  <si>
    <t>109.</t>
  </si>
  <si>
    <t>Notebook HP 470</t>
  </si>
  <si>
    <t>s</t>
  </si>
  <si>
    <t>Stacjon.</t>
  </si>
  <si>
    <t>Przełącznik szkieletowy MX480</t>
  </si>
  <si>
    <t>Wykaz sprzętu - projekt NewMAN</t>
  </si>
  <si>
    <t>S-008715</t>
  </si>
  <si>
    <t>S-008727</t>
  </si>
  <si>
    <t>S-008731</t>
  </si>
  <si>
    <t>S-008732</t>
  </si>
  <si>
    <t>S-008733</t>
  </si>
  <si>
    <t>S-008734</t>
  </si>
  <si>
    <t>S-008735</t>
  </si>
  <si>
    <t>S-008736</t>
  </si>
  <si>
    <t>S-008737</t>
  </si>
  <si>
    <t>S-008738</t>
  </si>
  <si>
    <t>S-008739</t>
  </si>
  <si>
    <t>S-008740</t>
  </si>
  <si>
    <t>S-008742</t>
  </si>
  <si>
    <t>S-008743</t>
  </si>
  <si>
    <t>S-008744</t>
  </si>
  <si>
    <t>S-008745</t>
  </si>
  <si>
    <t>S-008746</t>
  </si>
  <si>
    <t>S-008747</t>
  </si>
  <si>
    <t>S-008748</t>
  </si>
  <si>
    <t>Przełącznik szkieletowy MX960</t>
  </si>
  <si>
    <t>Przełącznik dostępowy MX80</t>
  </si>
  <si>
    <t>15 grudnia 2011</t>
  </si>
  <si>
    <t>5 elektronicznych zestawów optycznych</t>
  </si>
  <si>
    <t xml:space="preserve"> Altix</t>
  </si>
  <si>
    <t>01 lipca 2010</t>
  </si>
  <si>
    <t>Nr ewid. środków obcych</t>
  </si>
  <si>
    <t>Zestaw pomiarowy z modułem X5</t>
  </si>
  <si>
    <t>i oprogramowaniem</t>
  </si>
  <si>
    <t>NR02 0016 06 / 2009 - aparatura</t>
  </si>
  <si>
    <t>08 lutego 2011</t>
  </si>
  <si>
    <t>Załącznik</t>
  </si>
  <si>
    <t>Sprzęt sieciowy</t>
  </si>
  <si>
    <t>Faktura zakupu</t>
  </si>
  <si>
    <t>AZZP-B.24-III/2010</t>
  </si>
  <si>
    <t>Stacjonarny</t>
  </si>
  <si>
    <t>Przenośny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</si>
  <si>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</si>
  <si>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</si>
  <si>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</si>
  <si>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</si>
  <si>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</si>
  <si>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</si>
  <si>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</si>
  <si>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</si>
  <si>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</si>
  <si>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</si>
  <si>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</si>
  <si>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</si>
  <si>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</si>
  <si>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</si>
  <si>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</si>
  <si>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</si>
  <si>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</si>
  <si>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</si>
  <si>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</si>
  <si>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Wartość</t>
  </si>
  <si>
    <t>Obiekty</t>
  </si>
  <si>
    <t>Nr. ewidencyjny</t>
  </si>
  <si>
    <t>Wartość brutto</t>
  </si>
  <si>
    <t>19.</t>
  </si>
  <si>
    <t>20.</t>
  </si>
  <si>
    <t>21.</t>
  </si>
  <si>
    <t>22.</t>
  </si>
  <si>
    <t>23.</t>
  </si>
  <si>
    <t>24.</t>
  </si>
  <si>
    <t>25.</t>
  </si>
  <si>
    <t>26.</t>
  </si>
  <si>
    <t>Rok budowy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</si>
  <si>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</si>
  <si>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</si>
  <si>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</si>
  <si>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</si>
  <si>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</si>
  <si>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</si>
  <si>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</si>
  <si>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</si>
  <si>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</si>
  <si>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</si>
  <si>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</si>
  <si>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</si>
  <si>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</si>
  <si>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</si>
  <si>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</si>
  <si>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</si>
  <si>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</si>
  <si>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</si>
  <si>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</si>
  <si>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</si>
  <si>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</si>
  <si>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</si>
  <si>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</si>
  <si>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</si>
  <si>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</si>
  <si>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</si>
  <si>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</si>
  <si>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</si>
  <si>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</si>
  <si>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</si>
  <si>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</si>
  <si>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</si>
  <si>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</si>
  <si>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</si>
  <si>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Suma</t>
  </si>
  <si>
    <t>Lokalizacja</t>
  </si>
  <si>
    <t>Dom studenta nr 1</t>
  </si>
  <si>
    <t>Dom studenta nr 2</t>
  </si>
  <si>
    <t>Budynek 2.1 Audytor. W.T.i E.</t>
  </si>
  <si>
    <t>Budynek 2.2 lab. dydakt. W.T.i E.</t>
  </si>
  <si>
    <t>Budynek 2.4 dyd. Wydz. Telek.</t>
  </si>
  <si>
    <t>Budynek 2.5 dyd. Wydz. Eksploat.</t>
  </si>
  <si>
    <t>Budynek 2.6 dydakt.</t>
  </si>
  <si>
    <t>Budynek 2.7 dydakt.</t>
  </si>
  <si>
    <t>Budynek 3.1 Audytor. Wydz. Roln.</t>
  </si>
  <si>
    <t>Hala technolog. Bud. 3.2</t>
  </si>
  <si>
    <t>Stołówka</t>
  </si>
  <si>
    <t>Budynek A dydaktyczny</t>
  </si>
  <si>
    <t>Budynek B Rektorat</t>
  </si>
  <si>
    <t>Budynek C + E dyd.-lab.</t>
  </si>
  <si>
    <t>Budynek D Sala gimn.</t>
  </si>
  <si>
    <t>Budynek Portierni</t>
  </si>
  <si>
    <t>Dom Stud. Nr 1</t>
  </si>
  <si>
    <t>ul. Koszarowa</t>
  </si>
  <si>
    <t>Dom Stud. Nr 2</t>
  </si>
  <si>
    <t>Budynek Główny</t>
  </si>
  <si>
    <t>Budynek C Z-d Melior. I Użytk. Ziel.</t>
  </si>
  <si>
    <t xml:space="preserve">Budynek D Genet. </t>
  </si>
  <si>
    <t>Budynek E Sala gimn.</t>
  </si>
  <si>
    <t>Zespół garaży</t>
  </si>
  <si>
    <t>Budynek B Dziekanat</t>
  </si>
  <si>
    <t>Hala Technolog. W. Chemii</t>
  </si>
  <si>
    <t>Budynek Zakładu Polim.</t>
  </si>
  <si>
    <t>Nr. ewid.</t>
  </si>
  <si>
    <t>POMIESZ-CZENIE w RCI</t>
  </si>
  <si>
    <t>poz.w ewid.</t>
  </si>
  <si>
    <t>il.</t>
  </si>
  <si>
    <t>w tym: sprzęt stacjonarny</t>
  </si>
  <si>
    <t>Magazyn mat. chem.</t>
  </si>
  <si>
    <t>Budynek kont. Wydz. Chem.</t>
  </si>
  <si>
    <t>Budynek Gł. Wydz. Chemii</t>
  </si>
  <si>
    <t>Budynek magazynowy</t>
  </si>
  <si>
    <t>Duszniki Zdrój</t>
  </si>
  <si>
    <t>Budynek Domu Pracy Twórczej</t>
  </si>
  <si>
    <t>Drzewicz</t>
  </si>
  <si>
    <t>Budynek Stacji Badawcz.</t>
  </si>
  <si>
    <t>Budynek kont. Labor.</t>
  </si>
  <si>
    <t>Tleń</t>
  </si>
  <si>
    <t>Typ urządzenia</t>
  </si>
  <si>
    <t>Ilość</t>
  </si>
  <si>
    <t>System bezpiecznego zasilania - agregat prądotwórczy P40P1; UPS LAN-PRO 15-31; SZR dla zesp.P40P1</t>
  </si>
  <si>
    <t>Kaliskiego 7 bud. 2.5</t>
  </si>
  <si>
    <t>Kaliskiego 7 bud. 2.7 p.118</t>
  </si>
  <si>
    <t>Kordeckiego 20 bud B p. 7</t>
  </si>
  <si>
    <t>Catalyst 6506</t>
  </si>
  <si>
    <t>Stodoła 22m2</t>
  </si>
  <si>
    <t>Mochełek (WZ)</t>
  </si>
  <si>
    <t>Budynek gosp.- przem. ciel.</t>
  </si>
  <si>
    <t>Budynek mieszk. gospod.</t>
  </si>
  <si>
    <t>Budynek admin. 9m/165</t>
  </si>
  <si>
    <t>Wartość wg lokalizacji</t>
  </si>
  <si>
    <t>Wierzchucinek</t>
  </si>
  <si>
    <t>Magazyn nawozów</t>
  </si>
  <si>
    <t>Budynek dla doświadczeń</t>
  </si>
  <si>
    <t>Garaże, szopa</t>
  </si>
  <si>
    <t>Wiata metalowa</t>
  </si>
  <si>
    <t>Budynek trafostacji</t>
  </si>
  <si>
    <t>Stacja tranformat.</t>
  </si>
  <si>
    <t>Budynek 2.3 Wydz.Techn.i Eks.</t>
  </si>
  <si>
    <t>Hydrofornia</t>
  </si>
  <si>
    <t>Garaż - magazyn paliw</t>
  </si>
  <si>
    <t>Wykaz budunków na terenie Bydgoszczy</t>
  </si>
  <si>
    <t>Wiata na maszyny</t>
  </si>
  <si>
    <t>Wykaz budowli</t>
  </si>
  <si>
    <t>Nr inw.</t>
  </si>
  <si>
    <t>Ferma drobiu</t>
  </si>
  <si>
    <t>ul. Sucha 7</t>
  </si>
  <si>
    <t>Koronowo-Srebrnica</t>
  </si>
  <si>
    <t>Budynek szklarni</t>
  </si>
  <si>
    <t>Budynek szkoły z salą gimnastyczną</t>
  </si>
  <si>
    <t>ul. Fordońska 430</t>
  </si>
  <si>
    <t>2044/5696</t>
  </si>
  <si>
    <t>Budynek E garaż. i trafo</t>
  </si>
  <si>
    <t>Nazwa</t>
  </si>
  <si>
    <t>AC</t>
  </si>
  <si>
    <t>Mieszalnia pasz</t>
  </si>
  <si>
    <t>Jałownik</t>
  </si>
  <si>
    <t>Obora z cielętnikiem</t>
  </si>
  <si>
    <t>Stacja trafo Mochełek</t>
  </si>
  <si>
    <t>Budynek gospodarczy przy mieszk.</t>
  </si>
  <si>
    <t>Budynek stodoła - szopa</t>
  </si>
  <si>
    <t>Magazyn zbożowy</t>
  </si>
  <si>
    <t>Magazyn materiałów pędnych</t>
  </si>
  <si>
    <t>Suszarnia zielonek - olejarnia</t>
  </si>
  <si>
    <t>Budynek magazyn suszarnia - agroraf.</t>
  </si>
  <si>
    <t>Konstrukcja</t>
  </si>
  <si>
    <t>Przeznaczenie</t>
  </si>
  <si>
    <t>jałowice cielne</t>
  </si>
  <si>
    <t>drewniany, kryty papą</t>
  </si>
  <si>
    <t>spręt rolniczy</t>
  </si>
  <si>
    <t>murowany, dwupiętrowy, stropy drewniane, papa</t>
  </si>
  <si>
    <t>magazyn zbożowy</t>
  </si>
  <si>
    <t>oleje w beczkach</t>
  </si>
  <si>
    <t>betonowy, dach stalowo - betonowy</t>
  </si>
  <si>
    <t>przygotownie pasz, przechowywanie siana</t>
  </si>
  <si>
    <t>paszarnia</t>
  </si>
  <si>
    <t>konstrukcja żelbetowa, murowany, dach konstr.stalowa kryty blachą</t>
  </si>
  <si>
    <t>słupy stalowe, sciany cegła, dach konstr.stalowa kryty eternit</t>
  </si>
  <si>
    <t>bydło opasowe</t>
  </si>
  <si>
    <t>murowany, dach konstr.drewnina, dachówka</t>
  </si>
  <si>
    <t>kamień i cegła, strop stalowy konstr.dachu drewniana, dachówka</t>
  </si>
  <si>
    <t>murowany, konstr.dachu drewniana, obity blachą</t>
  </si>
  <si>
    <t>przechowywanie zbóż</t>
  </si>
  <si>
    <t>konstr.stalowa, dach i ściany kryte blachą trapezową</t>
  </si>
  <si>
    <t xml:space="preserve">Wykaz sprzętu elektronicznego                                                              </t>
  </si>
  <si>
    <t>Wykaz sprzętu elektronicznego UTP Bydgoszcz (Platon)</t>
  </si>
  <si>
    <t xml:space="preserve">L.p. </t>
  </si>
  <si>
    <t>Nazwa sprzętu</t>
  </si>
  <si>
    <t>Cena jednostkowa</t>
  </si>
  <si>
    <t>Numer środka trwałego</t>
  </si>
  <si>
    <t>kontroler bezprzewodowy MC3050</t>
  </si>
  <si>
    <t>terminal wideokonferencyjny</t>
  </si>
  <si>
    <t>projektor (wideokonferencja)</t>
  </si>
  <si>
    <t>serwer HP DL 180GB</t>
  </si>
  <si>
    <t>serwer - klaster lokalny</t>
  </si>
  <si>
    <t>zestaw kamerowy z osprzętem</t>
  </si>
  <si>
    <t>stanowisko postprodukcji</t>
  </si>
  <si>
    <t>stanowiska realizatora dźwięku</t>
  </si>
  <si>
    <t>system sterowania i komunikacji studenckiej</t>
  </si>
  <si>
    <t>studio nagrań</t>
  </si>
  <si>
    <t>punkty dostępowe AP301 (do U2)</t>
  </si>
  <si>
    <t>niskiej wartości</t>
  </si>
  <si>
    <t>punkty dostępowe AP301 (do U3)</t>
  </si>
  <si>
    <t>przełącznik sieciowy</t>
  </si>
  <si>
    <t>nadajnik światłowodowy</t>
  </si>
  <si>
    <t>laptop Lenovo</t>
  </si>
  <si>
    <t>laptop Lenovo R61</t>
  </si>
  <si>
    <t>Łączna wartość:</t>
  </si>
  <si>
    <t>w tym:</t>
  </si>
  <si>
    <t>sprzęt stacjonarny</t>
  </si>
  <si>
    <t>sprzęt przenośny</t>
  </si>
  <si>
    <t>Zmn. ewidencji</t>
  </si>
  <si>
    <t>Zmn. pozabilansowych</t>
  </si>
  <si>
    <t>SPRZĘT ELEKTRONICZNY - ŚRODKI TRWAŁE</t>
  </si>
  <si>
    <t>NAZWA SPRZĘTU</t>
  </si>
  <si>
    <t>NUMER SERYJNY</t>
  </si>
  <si>
    <t xml:space="preserve">NUMER SERYJNY LCD </t>
  </si>
  <si>
    <t>POMIESZCZENIE w RCI</t>
  </si>
  <si>
    <t xml:space="preserve">cena </t>
  </si>
  <si>
    <t>OT</t>
  </si>
  <si>
    <t>Nr inwentarzowy</t>
  </si>
  <si>
    <t>S-</t>
  </si>
  <si>
    <t>DELL Optiplex 745</t>
  </si>
  <si>
    <t>GBGD33J</t>
  </si>
  <si>
    <t>CN-0DY29671618-77H-G292</t>
  </si>
  <si>
    <t>B101</t>
  </si>
  <si>
    <t>OT-1/RCI/07</t>
  </si>
  <si>
    <t>RCI/ŚT/12</t>
  </si>
  <si>
    <t>DRUKARKA HP 3600N</t>
  </si>
  <si>
    <t>CNXJD27783</t>
  </si>
  <si>
    <t xml:space="preserve">notebook </t>
  </si>
  <si>
    <t>1FGD33J</t>
  </si>
  <si>
    <t>CN-0DY29671618-75V-BD8Y</t>
  </si>
  <si>
    <t>B102</t>
  </si>
  <si>
    <t>OT-3/RCI/07</t>
  </si>
  <si>
    <t>RCI/ŚT/14</t>
  </si>
  <si>
    <t>CNXJD26267</t>
  </si>
  <si>
    <t>1CGD33J</t>
  </si>
  <si>
    <t>CN-0DY29671618-77H-G289</t>
  </si>
  <si>
    <t>B103</t>
  </si>
  <si>
    <t>OT-5/RCI/07</t>
  </si>
  <si>
    <t>RCI/ŚT/15</t>
  </si>
  <si>
    <t>CNXJD27792</t>
  </si>
  <si>
    <t>F8GD33J</t>
  </si>
  <si>
    <t>CN-0DY29671618-75V-B901</t>
  </si>
  <si>
    <t>OT-6/RCI/07</t>
  </si>
  <si>
    <t>RCI/ŚT/17</t>
  </si>
  <si>
    <t>DRUKARKA HP 3600DN</t>
  </si>
  <si>
    <t>CNXMH14385</t>
  </si>
  <si>
    <t>CN-0JF242-48643-78D-2274</t>
  </si>
  <si>
    <t>OT-7/RCI/07</t>
  </si>
  <si>
    <t>RCI/ŚT/18</t>
  </si>
  <si>
    <t>5BGD33J</t>
  </si>
  <si>
    <t>CN-0DY29671618-75V-BD6Y</t>
  </si>
  <si>
    <t>OT-8/RCI/07</t>
  </si>
  <si>
    <t>RCI/ŚT/19</t>
  </si>
  <si>
    <t>KM 1635</t>
  </si>
  <si>
    <t>PAE7456779</t>
  </si>
  <si>
    <t>B 103</t>
  </si>
  <si>
    <t>OT-AZZP-250/07</t>
  </si>
  <si>
    <t>RCI/ŚT/5</t>
  </si>
  <si>
    <t>79GD33J</t>
  </si>
  <si>
    <t>CN-0DY29671618-77H-G285</t>
  </si>
  <si>
    <t>B104</t>
  </si>
  <si>
    <t>OT-9/RCI/07</t>
  </si>
  <si>
    <t>RCI/ŚT/20</t>
  </si>
  <si>
    <t>CNXFF36361</t>
  </si>
  <si>
    <t>H9GD33J</t>
  </si>
  <si>
    <t>CN-0DY29671618-75V-BD9G</t>
  </si>
  <si>
    <t>OT-10/RCI/07</t>
  </si>
  <si>
    <t>RCI/ŚT/21</t>
  </si>
  <si>
    <t>2DGD33J</t>
  </si>
  <si>
    <t>CN-0DY29671618-75V-BAEU</t>
  </si>
  <si>
    <t>B105</t>
  </si>
  <si>
    <t>OT-12/RCI/07</t>
  </si>
  <si>
    <t>RCI/ŚT/23</t>
  </si>
  <si>
    <t>FDGD33J</t>
  </si>
  <si>
    <t>CN-0DY29671618-75V-B912</t>
  </si>
  <si>
    <t>OT-13/RCI/07</t>
  </si>
  <si>
    <t>RCI/ŚT/24</t>
  </si>
  <si>
    <t>CN-0JF242-48643-78D-1991</t>
  </si>
  <si>
    <t>B 105</t>
  </si>
  <si>
    <t>OT-14/RCI/07</t>
  </si>
  <si>
    <t>RCI/ŚT/25</t>
  </si>
  <si>
    <t>CN-0JF242-48643-78D-2047</t>
  </si>
  <si>
    <t>OT-15/RCI/07</t>
  </si>
  <si>
    <t>RCI/ŚT/26</t>
  </si>
  <si>
    <t>4CGD33J</t>
  </si>
  <si>
    <t>CN-0DY29671618-77H-G287</t>
  </si>
  <si>
    <t>B106</t>
  </si>
  <si>
    <t>OT-16/RCI/07</t>
  </si>
  <si>
    <t>RCI/ŚT/27</t>
  </si>
  <si>
    <t>H8GD33J</t>
  </si>
  <si>
    <t>CN-0DY29671618-75V-BAMR</t>
  </si>
  <si>
    <t>OT-17/RCI/07</t>
  </si>
  <si>
    <t>RCI/ŚT/28</t>
  </si>
  <si>
    <t>DRUKARKA HP DJ 6940</t>
  </si>
  <si>
    <t>MY77NB51QH</t>
  </si>
  <si>
    <t>HP 3800</t>
  </si>
  <si>
    <t>CN789A133J</t>
  </si>
  <si>
    <t>CN-0JF242-48643-78D-1992</t>
  </si>
  <si>
    <t>OT-18/RCI/07</t>
  </si>
  <si>
    <t>RCI/ŚT/29</t>
  </si>
  <si>
    <t>HP M4345X</t>
  </si>
  <si>
    <t>CN1V003192</t>
  </si>
  <si>
    <t>B107</t>
  </si>
  <si>
    <t>OT-36/RCI/07</t>
  </si>
  <si>
    <t>RCI/ŚT/48</t>
  </si>
  <si>
    <t>HRGD33J</t>
  </si>
  <si>
    <t>CN-0DY29671618-75V-B925</t>
  </si>
  <si>
    <t>OT-19/RCI/07</t>
  </si>
  <si>
    <t>RCI/ŚT/30</t>
  </si>
  <si>
    <t>CNXFB56088</t>
  </si>
  <si>
    <t>3BGD33J</t>
  </si>
  <si>
    <t>CN-0DY29671618-77H-G295</t>
  </si>
  <si>
    <t>OT-20/RCI/07</t>
  </si>
  <si>
    <t>RCI/ŚT/31</t>
  </si>
  <si>
    <t>F9GD33J</t>
  </si>
  <si>
    <t>CN-0DY29671618-77H-G284</t>
  </si>
  <si>
    <t>OT-21/RCI/07</t>
  </si>
  <si>
    <t>RCI/ŚT/32</t>
  </si>
  <si>
    <t xml:space="preserve">PROJEKTOR MULTIMEDIALNY OPTIMA EP 727 XGA </t>
  </si>
  <si>
    <t>OT-AZZP-237/07</t>
  </si>
  <si>
    <t>RCI/ŚT/10</t>
  </si>
  <si>
    <t xml:space="preserve">EKRAN PODSUFITOWY AVERS CUMULUS </t>
  </si>
  <si>
    <t xml:space="preserve">UCHWYT POD SUFITOWY PROJEKTORA </t>
  </si>
  <si>
    <t>25YC33J</t>
  </si>
  <si>
    <t>CN-0DY29671618-75V-B896</t>
  </si>
  <si>
    <t>B111</t>
  </si>
  <si>
    <t>OT-22/RCI/07</t>
  </si>
  <si>
    <t>RCI/ŚT/33</t>
  </si>
  <si>
    <t>CNXJD26245</t>
  </si>
  <si>
    <t>CN-0JF242-48643-78D-2443</t>
  </si>
  <si>
    <t>OT-23/RCI/07</t>
  </si>
  <si>
    <t>RCI/ŚT/34</t>
  </si>
  <si>
    <t>KM C3232</t>
  </si>
  <si>
    <t>UAE6500212</t>
  </si>
  <si>
    <t>B115</t>
  </si>
  <si>
    <t>OT-24/RCI/07</t>
  </si>
  <si>
    <t>RCI/ŚT/35</t>
  </si>
  <si>
    <t>WIZUALIZER SAMSUNG</t>
  </si>
  <si>
    <t>b 107</t>
  </si>
  <si>
    <t>OT-AZZP-200/07</t>
  </si>
  <si>
    <t>RCI/ŚT/6</t>
  </si>
  <si>
    <t>SDP-900DXAP</t>
  </si>
  <si>
    <t>b115</t>
  </si>
  <si>
    <t>RCI/ŚT/7</t>
  </si>
  <si>
    <t>GCGD33J</t>
  </si>
  <si>
    <t>CN-0DY29671618-75V-B345</t>
  </si>
  <si>
    <t>B 100</t>
  </si>
  <si>
    <t>OT-25/RCI/07</t>
  </si>
  <si>
    <t>RCI/ŚT/36</t>
  </si>
  <si>
    <t>MY77NB51QN</t>
  </si>
  <si>
    <t>B118</t>
  </si>
  <si>
    <t>CMGD33J</t>
  </si>
  <si>
    <t>CN-0DY29671618-785-GDF4</t>
  </si>
  <si>
    <t>B119</t>
  </si>
  <si>
    <t>OT-26/RCI/07</t>
  </si>
  <si>
    <t>RCI/ŚT/37</t>
  </si>
  <si>
    <t>CNXJD25578</t>
  </si>
  <si>
    <t>8SGD33J</t>
  </si>
  <si>
    <t>CN-0DY29671618-785-GDF3</t>
  </si>
  <si>
    <t>OT-27/RCI/07</t>
  </si>
  <si>
    <t>RCI/ŚT/38</t>
  </si>
  <si>
    <t>HP3055</t>
  </si>
  <si>
    <t>CNSK450746</t>
  </si>
  <si>
    <t>B116</t>
  </si>
  <si>
    <t>b100</t>
  </si>
  <si>
    <t>RCI/ŚT/8</t>
  </si>
  <si>
    <t>CN-0JF242-48643-78D-2696</t>
  </si>
  <si>
    <t>OT-28/RCI/07</t>
  </si>
  <si>
    <t>RCI/ŚT/39</t>
  </si>
  <si>
    <t>CN-0JF242-48643-78D-2049</t>
  </si>
  <si>
    <t>OT-29/RCI/07</t>
  </si>
  <si>
    <t>RCI/ŚT/40</t>
  </si>
  <si>
    <t>PAE7874741</t>
  </si>
  <si>
    <t>B100</t>
  </si>
  <si>
    <t>OT-30/RCI/07</t>
  </si>
  <si>
    <t>RCI/ŚT/41</t>
  </si>
  <si>
    <t>OT-AZZP-251/07</t>
  </si>
  <si>
    <t>RCI/ŚT/11</t>
  </si>
  <si>
    <t>63VC33J</t>
  </si>
  <si>
    <t>CN-0DY29671618-75V-BD73</t>
  </si>
  <si>
    <t>OT-31/RCI/07</t>
  </si>
  <si>
    <t>RCI/ŚT/42</t>
  </si>
  <si>
    <t>45YC33J</t>
  </si>
  <si>
    <t>CN-0DY29671618-75V-BD97</t>
  </si>
  <si>
    <t>B 109</t>
  </si>
  <si>
    <t>OT-32/RCI/07</t>
  </si>
  <si>
    <t>RCI/ŚT/44</t>
  </si>
  <si>
    <t>8BGD33J</t>
  </si>
  <si>
    <t>CN-0DY29671618-75V-BD94</t>
  </si>
  <si>
    <t>B110</t>
  </si>
  <si>
    <t>OT-33/RCI/07</t>
  </si>
  <si>
    <t>RCI/ŚT/45</t>
  </si>
  <si>
    <t>8DGD33J</t>
  </si>
  <si>
    <t>CN-0DY29671618-75V-BD62</t>
  </si>
  <si>
    <t>OT-34/RCI/07</t>
  </si>
  <si>
    <t>RCI/ŚT/46</t>
  </si>
  <si>
    <t>CN-0JF242-48643-78D-2001</t>
  </si>
  <si>
    <t>B108</t>
  </si>
  <si>
    <t>OT-35/RCI/07</t>
  </si>
  <si>
    <t>RCI/ŚT/47</t>
  </si>
  <si>
    <t>PAE7874750</t>
  </si>
  <si>
    <t>B109</t>
  </si>
  <si>
    <t>RCI/ŚT/50</t>
  </si>
  <si>
    <t>PAE7874730</t>
  </si>
  <si>
    <t>OT-227/RCI/07</t>
  </si>
  <si>
    <t>RCI/ŚT/261</t>
  </si>
  <si>
    <t>SZAFA STEROWANA MODUŁEM</t>
  </si>
  <si>
    <t>OT-239/RCI/07</t>
  </si>
  <si>
    <t>RCI/ŚT/132</t>
  </si>
  <si>
    <t>SERWE RDELL POWER EDGE 1955</t>
  </si>
  <si>
    <t>OT-236/RCI/07</t>
  </si>
  <si>
    <t>RCI/ŚT/129</t>
  </si>
  <si>
    <t>SERWE RDELL POWER EDGE 1955 +VMWARRE 3.0.1</t>
  </si>
  <si>
    <t>SERWERDELL POWER EDGE 1955 +VMWARRE 3.0.1</t>
  </si>
  <si>
    <t>SERWER DELL POWER EDGE 1955 +VMWARRE 3.0.1</t>
  </si>
  <si>
    <t>SERWER DELL POWER EDGE 1955</t>
  </si>
  <si>
    <t>SERWER DELL POWER EDGE 1955 Z MACIERZĄ DYSKOWĄ</t>
  </si>
  <si>
    <t>OT-237/RCI/07</t>
  </si>
  <si>
    <t>RCI/ŚT/130</t>
  </si>
  <si>
    <t>SERWER DELL POWERVAULT TL4000 LTO3</t>
  </si>
  <si>
    <t>OT-238/RCI/07</t>
  </si>
  <si>
    <t>RCI/ŚT/131</t>
  </si>
  <si>
    <t>SYSTEM NADZORU WIZYJNEGO</t>
  </si>
  <si>
    <t>OT-240/RCI/07</t>
  </si>
  <si>
    <t>RCI/ŚT/133-137</t>
  </si>
  <si>
    <t>WIDEO TERMINAL SONY</t>
  </si>
  <si>
    <t>C8</t>
  </si>
  <si>
    <t>OT-244/RCI/07</t>
  </si>
  <si>
    <t>RCI/ŚT/263</t>
  </si>
  <si>
    <t>PCS-G700SP</t>
  </si>
  <si>
    <t>D3SC33J</t>
  </si>
  <si>
    <t>CN-0DY29671618-75V-B522</t>
  </si>
  <si>
    <t>A 112</t>
  </si>
  <si>
    <t>OT-37/RCI/07</t>
  </si>
  <si>
    <t>RCI/ŚT/51</t>
  </si>
  <si>
    <t>DRUKARKA HP 2015DN</t>
  </si>
  <si>
    <t>CNBW79K5GV</t>
  </si>
  <si>
    <t>H3SC33J</t>
  </si>
  <si>
    <t>CN-0DY29671618-77H-G108</t>
  </si>
  <si>
    <t>OT-38/RCI/07</t>
  </si>
  <si>
    <t>RCI/ŚT/52</t>
  </si>
  <si>
    <t>14SC33J</t>
  </si>
  <si>
    <t>CN-0DY29671618-75V-B898</t>
  </si>
  <si>
    <t>OT-39/RCI/07</t>
  </si>
  <si>
    <t>RCI/ŚT/53</t>
  </si>
  <si>
    <t>83SC33J</t>
  </si>
  <si>
    <t>CN-0DY29671618-75V-B905</t>
  </si>
  <si>
    <t>OT-40/RCI/07</t>
  </si>
  <si>
    <t>RCI/ŚT/54</t>
  </si>
  <si>
    <t>G3SC33J</t>
  </si>
  <si>
    <t>CN-0DY29671618-77H-G303</t>
  </si>
  <si>
    <t>OT-41/RCI/07</t>
  </si>
  <si>
    <t>RCI/ŚT/55</t>
  </si>
  <si>
    <t>C3SC33J</t>
  </si>
  <si>
    <t>CN-0DY29671618-75V-BCLX</t>
  </si>
  <si>
    <t>OT-42/RCI/07</t>
  </si>
  <si>
    <t>RCI/ŚT/56</t>
  </si>
  <si>
    <t>J3SC33J</t>
  </si>
  <si>
    <t>CN-0DY29671618-75V-BD9A</t>
  </si>
  <si>
    <t>OT-43/RCI/07</t>
  </si>
  <si>
    <t>RCI/ŚT/57</t>
  </si>
  <si>
    <t>54SC33J</t>
  </si>
  <si>
    <t>CN-0DY29671618-75V-BD8U</t>
  </si>
  <si>
    <t>OT-44/RCI/07</t>
  </si>
  <si>
    <t>RCI/ŚT/58</t>
  </si>
  <si>
    <t>74SC33J</t>
  </si>
  <si>
    <t>CN-0DY29671618-77H-G301</t>
  </si>
  <si>
    <t>OT-45/RCI/07</t>
  </si>
  <si>
    <t>RCI/ŚT/59</t>
  </si>
  <si>
    <t>F3SC33J</t>
  </si>
  <si>
    <t>CN-0DY29671618-75V-BD71</t>
  </si>
  <si>
    <t>OT-46/RCI/07</t>
  </si>
  <si>
    <t>RCI/ŚT/60</t>
  </si>
  <si>
    <t>64SC33J</t>
  </si>
  <si>
    <t>CN-0DY29671618-75-BAMN</t>
  </si>
  <si>
    <t>OT-47/RCI/07</t>
  </si>
  <si>
    <t>RCI/ŚT/61</t>
  </si>
  <si>
    <t>34SC33J</t>
  </si>
  <si>
    <t>CN-0DY29671618-75V-B530</t>
  </si>
  <si>
    <t>OT-48/RCI/07</t>
  </si>
  <si>
    <t>RCI/ŚT/62</t>
  </si>
  <si>
    <t>73SC33J</t>
  </si>
  <si>
    <t>CN-0DY29671618-75V-B529</t>
  </si>
  <si>
    <t>OT-49/RCI/07</t>
  </si>
  <si>
    <t>RCI/ŚT/63</t>
  </si>
  <si>
    <t>B3SC33J</t>
  </si>
  <si>
    <t>CN-0DY29671618-75V-B548</t>
  </si>
  <si>
    <t>OT-50/RCI/07</t>
  </si>
  <si>
    <t>RCI/ŚT/64</t>
  </si>
  <si>
    <t>24SC33J</t>
  </si>
  <si>
    <t>CN-0DY29671618-75V-B537</t>
  </si>
  <si>
    <t>OT-51/RCI/07</t>
  </si>
  <si>
    <t>RCI/ŚT/65</t>
  </si>
  <si>
    <t>93SC33J</t>
  </si>
  <si>
    <t>CN-0DY29671618-75V-BCLP</t>
  </si>
  <si>
    <t>OT-52/RCI/07</t>
  </si>
  <si>
    <t>RCI/ŚT/66</t>
  </si>
  <si>
    <t>44SC33J</t>
  </si>
  <si>
    <t>CN-0DY29671618-75V-BD7R</t>
  </si>
  <si>
    <t>OT-53/RCI/07</t>
  </si>
  <si>
    <t>RCI/ŚT/67</t>
  </si>
  <si>
    <t>61VC33J</t>
  </si>
  <si>
    <t>CN-0DY29671618-75V-BD7E</t>
  </si>
  <si>
    <t>A 106</t>
  </si>
  <si>
    <t>OT-54/RCI/07</t>
  </si>
  <si>
    <t>RCI/ŚT/68</t>
  </si>
  <si>
    <t>CNBW7B250G</t>
  </si>
  <si>
    <t>71VC33J</t>
  </si>
  <si>
    <t>CN-0DY29671618-77H-G413</t>
  </si>
  <si>
    <t>OT-55/RCI/07</t>
  </si>
  <si>
    <t>RCI/ŚT/69</t>
  </si>
  <si>
    <t>F3VC33J</t>
  </si>
  <si>
    <t>CN-0DY29671618-75V-BD7K</t>
  </si>
  <si>
    <t>OT-56/RCI/07</t>
  </si>
  <si>
    <t>RCI/ŚT/70</t>
  </si>
  <si>
    <t>13VC33J</t>
  </si>
  <si>
    <t>Sprzęt, aparatura</t>
  </si>
  <si>
    <t>Laboratorium</t>
  </si>
  <si>
    <t>Serwer IBM</t>
  </si>
  <si>
    <t>LSRFiZZL</t>
  </si>
  <si>
    <t>Serwerownia</t>
  </si>
  <si>
    <t>Stacja robocza</t>
  </si>
  <si>
    <t>Notebook z systemem operacyjnym (3 szt.)</t>
  </si>
  <si>
    <t>Projektor</t>
  </si>
  <si>
    <t>Zestaw wideokonferencyjny</t>
  </si>
  <si>
    <t>LSRZiC</t>
  </si>
  <si>
    <t>LSBI</t>
  </si>
  <si>
    <t>LSZPLiRK</t>
  </si>
  <si>
    <t>211-212</t>
  </si>
  <si>
    <t>213-214</t>
  </si>
  <si>
    <t>Wykaz sprzętu (środki trwałe) zakupionego do Laboratoriów WZ w ramach projektu RCI II</t>
  </si>
  <si>
    <t>Notebook hp Pavilion</t>
  </si>
  <si>
    <t>Notebook HP Pavilon</t>
  </si>
  <si>
    <t>Laptop TOSHIBA</t>
  </si>
  <si>
    <t>NOTEBOOK SONY</t>
  </si>
  <si>
    <t>Laptop Pentium</t>
  </si>
  <si>
    <t>Komputer TOSHIBA</t>
  </si>
  <si>
    <t>Notebook TOSHIBA PORTAGE</t>
  </si>
  <si>
    <t>Notebook DELL VOSTRO</t>
  </si>
  <si>
    <t>S-008874</t>
  </si>
  <si>
    <t>S-008872</t>
  </si>
  <si>
    <t>S-008877</t>
  </si>
  <si>
    <t>Komputer przen. Samsung</t>
  </si>
  <si>
    <t>Komputer ASUS</t>
  </si>
  <si>
    <t>S-008883</t>
  </si>
  <si>
    <t>S-008969</t>
  </si>
  <si>
    <t>S-008783</t>
  </si>
  <si>
    <t>S-008811</t>
  </si>
  <si>
    <t>S-008816</t>
  </si>
  <si>
    <t>S-008817</t>
  </si>
  <si>
    <t>S-008823</t>
  </si>
  <si>
    <t>S-008845</t>
  </si>
  <si>
    <t>CN-0DY29671618-75V-B893</t>
  </si>
  <si>
    <t>OT-57/RCI/07</t>
  </si>
  <si>
    <t>RCI/ŚT/71</t>
  </si>
  <si>
    <t>21VC33J</t>
  </si>
  <si>
    <t>CN-0DY29671618-75V-BD77</t>
  </si>
  <si>
    <t>OT-58/RCI/07</t>
  </si>
  <si>
    <t>RCI/ŚT/72</t>
  </si>
  <si>
    <t>51VC33J</t>
  </si>
  <si>
    <t>CN-0DY29671618-75V-B897</t>
  </si>
  <si>
    <t>OT-59/RCI/07</t>
  </si>
  <si>
    <t>RCI/ŚT/73</t>
  </si>
  <si>
    <t>15YC33J</t>
  </si>
  <si>
    <t>CN-0DY29671618-75V-BD90</t>
  </si>
  <si>
    <t>OT-60/RCI/07</t>
  </si>
  <si>
    <t>RCI/ŚT/74</t>
  </si>
  <si>
    <t>53VC33J</t>
  </si>
  <si>
    <t>CN-0DY29671618-77H-G080</t>
  </si>
  <si>
    <t>OT-61/RCI/07</t>
  </si>
  <si>
    <t>RCI/ŚT/75</t>
  </si>
  <si>
    <t>41VC33J</t>
  </si>
  <si>
    <t>CN-0UW53864180-7AA-09PL</t>
  </si>
  <si>
    <t>OT-62/RCI/07</t>
  </si>
  <si>
    <t>RCI/ŚT/76</t>
  </si>
  <si>
    <t>B1VC33J</t>
  </si>
  <si>
    <t>CN-0DY29671618-77H-G276</t>
  </si>
  <si>
    <t>OT-63/RCI/07</t>
  </si>
  <si>
    <t>RCI/ŚT/77</t>
  </si>
  <si>
    <t>43VC33J</t>
  </si>
  <si>
    <t>CN-0DY29671618-75V-BD9B</t>
  </si>
  <si>
    <t>OT-64/RCI/07</t>
  </si>
  <si>
    <t>RCI/ŚT/78</t>
  </si>
  <si>
    <t>J9GD33J</t>
  </si>
  <si>
    <t>CN-0DY29671618-75V-B894</t>
  </si>
  <si>
    <t>OT-65/RCI/07</t>
  </si>
  <si>
    <t>RCI/ŚT/79</t>
  </si>
  <si>
    <t>23VC33J</t>
  </si>
  <si>
    <t>CN-0DY29671618-75V-BD6X</t>
  </si>
  <si>
    <t>OT-66/RCI/07</t>
  </si>
  <si>
    <t>RCI/ŚT/80</t>
  </si>
  <si>
    <t>31VC33J</t>
  </si>
  <si>
    <t>CN-0DY29671618-75V-B900</t>
  </si>
  <si>
    <t>OT-67/RCI/07</t>
  </si>
  <si>
    <t>RCI/ŚT/81</t>
  </si>
  <si>
    <t>91VC33J</t>
  </si>
  <si>
    <t>CN-0DY29671618-75V-B550</t>
  </si>
  <si>
    <t>OT-68/RCI/07</t>
  </si>
  <si>
    <t>RCI/ŚT/82</t>
  </si>
  <si>
    <t>B5YC33J</t>
  </si>
  <si>
    <t>CN-0DY29671618-77H-G096</t>
  </si>
  <si>
    <t>OT-69/RCI/07</t>
  </si>
  <si>
    <t>RCI/ŚT/83</t>
  </si>
  <si>
    <t>G2VC33J</t>
  </si>
  <si>
    <t>CN-0DY29671618-75V-B913</t>
  </si>
  <si>
    <t>OT-70/RCI/07</t>
  </si>
  <si>
    <t>RCI/ŚT/84</t>
  </si>
  <si>
    <t>5CGD33J</t>
  </si>
  <si>
    <t>CN-0DY29671618-77H-G081</t>
  </si>
  <si>
    <t>A 107</t>
  </si>
  <si>
    <t>OT-71/RCI/07</t>
  </si>
  <si>
    <t>RCI/ŚT/85</t>
  </si>
  <si>
    <t>CNBW7B47B1</t>
  </si>
  <si>
    <t>7BGD33J</t>
  </si>
  <si>
    <t>CN-0DY29671618-75V-B541</t>
  </si>
  <si>
    <t>OT-72/RCI/07</t>
  </si>
  <si>
    <t>RCI/ŚT/86</t>
  </si>
  <si>
    <t>42VC33J</t>
  </si>
  <si>
    <t>CN-0DY29671618-77H-G024</t>
  </si>
  <si>
    <t>OT-73/RCI/07</t>
  </si>
  <si>
    <t>RCI/ŚT/87</t>
  </si>
  <si>
    <t>99GD33J</t>
  </si>
  <si>
    <t>CN-0DY29671618-75V-BD7Q</t>
  </si>
  <si>
    <t>OT-74/RCI/07</t>
  </si>
  <si>
    <t>RCI/ŚT/88</t>
  </si>
  <si>
    <t>4DGD33J</t>
  </si>
  <si>
    <t>CN-0DY29671618-75V-B540</t>
  </si>
  <si>
    <t>OT-75/RCI/07</t>
  </si>
  <si>
    <t>RCI/ŚT/89</t>
  </si>
  <si>
    <t>6DGD33J</t>
  </si>
  <si>
    <t>CN-0DY29671618-75V-BD72</t>
  </si>
  <si>
    <t>OT-76/RCI/07</t>
  </si>
  <si>
    <t>RCI/ŚT/90</t>
  </si>
  <si>
    <t>J2VC33J</t>
  </si>
  <si>
    <t>CN-0DY29671618-75V-BD9D</t>
  </si>
  <si>
    <t>OT-77/RCI/07</t>
  </si>
  <si>
    <t>RCI/ŚT/91</t>
  </si>
  <si>
    <t>34VC33J</t>
  </si>
  <si>
    <t>CN-0DY29671618-75V-B542</t>
  </si>
  <si>
    <t>OT-78/RCI/07</t>
  </si>
  <si>
    <t>RCI/ŚT/92</t>
  </si>
  <si>
    <t>9CGD33J</t>
  </si>
  <si>
    <t>CN-0DY29671618-75V-BD7G</t>
  </si>
  <si>
    <t>OT-79/RCI/07</t>
  </si>
  <si>
    <t>RCI/ŚT/93</t>
  </si>
  <si>
    <t>BDGD33J</t>
  </si>
  <si>
    <t>CN-0DY29671618-75V-BD98</t>
  </si>
  <si>
    <t>OT-80/RCI/07</t>
  </si>
  <si>
    <t>RCI/ŚT/94</t>
  </si>
  <si>
    <t>75YC33J</t>
  </si>
  <si>
    <t>CN-0DY29671618-75V-BD74</t>
  </si>
  <si>
    <t>OT-81/RCI/07</t>
  </si>
  <si>
    <t>RCI/ŚT/95</t>
  </si>
  <si>
    <t>JDGD33J</t>
  </si>
  <si>
    <t>CN-0DY29671618-75V-BD99</t>
  </si>
  <si>
    <t>OT-82/RCI/07</t>
  </si>
  <si>
    <t>RCI/ŚT/96</t>
  </si>
  <si>
    <t>35YC33J</t>
  </si>
  <si>
    <t>CN-0DY29671618-75V-BD9C</t>
  </si>
  <si>
    <t>OT-83/RCI/07</t>
  </si>
  <si>
    <t>RCI/ŚT/97</t>
  </si>
  <si>
    <t>65YC33J</t>
  </si>
  <si>
    <t>CN-0DY29671618-75V-BD76</t>
  </si>
  <si>
    <t>OT-84/RCI/07</t>
  </si>
  <si>
    <t>RCI/ŚT/98</t>
  </si>
  <si>
    <t>55YC33J</t>
  </si>
  <si>
    <t>CN-0DY29671618-75V-BD96</t>
  </si>
  <si>
    <t>OT-85/RCI/07</t>
  </si>
  <si>
    <t>RCI/ŚT/99</t>
  </si>
  <si>
    <t>DDGD33J</t>
  </si>
  <si>
    <t>CN-0DY29671618-75V-BD9F</t>
  </si>
  <si>
    <t>OT-86/RCI/07</t>
  </si>
  <si>
    <t>RCI/ŚT/100</t>
  </si>
  <si>
    <t>95YC33J</t>
  </si>
  <si>
    <t>CN-0DY29671618-75V-BD9E</t>
  </si>
  <si>
    <t>OT-87/RCI/07</t>
  </si>
  <si>
    <t>RCI/ŚT/101</t>
  </si>
  <si>
    <t>CN-0JF242-48643-78D-2280</t>
  </si>
  <si>
    <t>OT-88/RCI/07</t>
  </si>
  <si>
    <t>RCI/ŚT/102</t>
  </si>
  <si>
    <t>CN-0JF242-48643-78D-1973</t>
  </si>
  <si>
    <t>OT-89/RCI/07</t>
  </si>
  <si>
    <t>RCI/ŚT/103</t>
  </si>
  <si>
    <t>CN-0JF242-48643-78D-2682</t>
  </si>
  <si>
    <t>OT-90/RCI/07</t>
  </si>
  <si>
    <t>RCI/ŚT/104</t>
  </si>
  <si>
    <t>3CGD33J</t>
  </si>
  <si>
    <t>CN-0DY29671618-75V-B923</t>
  </si>
  <si>
    <t>A 116</t>
  </si>
  <si>
    <t>OT-91/RCI/07</t>
  </si>
  <si>
    <t>RCI/ŚT/105</t>
  </si>
  <si>
    <t>CNXJD26350</t>
  </si>
  <si>
    <t xml:space="preserve">HP 3800 </t>
  </si>
  <si>
    <t>CN78AA15SB</t>
  </si>
  <si>
    <t>59GD33J</t>
  </si>
  <si>
    <t>CN-0DY29671618-75V-B899</t>
  </si>
  <si>
    <t>OT-92/RCI/07</t>
  </si>
  <si>
    <t>RCI/ŚT/106</t>
  </si>
  <si>
    <t>MY77NB51QT</t>
  </si>
  <si>
    <t>CNSK450750</t>
  </si>
  <si>
    <t>CN-0JF242-48643-78D-0909</t>
  </si>
  <si>
    <t>OT-93/RCI/07</t>
  </si>
  <si>
    <t>RCI/ŚT/107</t>
  </si>
  <si>
    <t>PAE7874727</t>
  </si>
  <si>
    <t>OT-94/RCI/07</t>
  </si>
  <si>
    <t>RCI/ŚT/108</t>
  </si>
  <si>
    <t>1PGD33J</t>
  </si>
  <si>
    <t>A16</t>
  </si>
  <si>
    <t>OT-95/RCI/07</t>
  </si>
  <si>
    <t>RCI/ŚT/109</t>
  </si>
  <si>
    <t>8CGD33J</t>
  </si>
  <si>
    <t>CN-0DY29671618-77H-G274</t>
  </si>
  <si>
    <t>OT-96/RCI/07</t>
  </si>
  <si>
    <t>RCI/ŚT/110</t>
  </si>
  <si>
    <t>6BGD33J</t>
  </si>
  <si>
    <t>CN-0DY29671618-75V-B140</t>
  </si>
  <si>
    <t>OT-97/RCI/07</t>
  </si>
  <si>
    <t>RCI/ŚT/111</t>
  </si>
  <si>
    <t>93VC33J</t>
  </si>
  <si>
    <t>CN-0DY29671618-77H-G290</t>
  </si>
  <si>
    <t>OT-98/RCI/07</t>
  </si>
  <si>
    <t>RCI/ŚT/112</t>
  </si>
  <si>
    <t>39GD33J</t>
  </si>
  <si>
    <t>CN-0DY29671618-75V-B099</t>
  </si>
  <si>
    <t>OT-99/RCI/07</t>
  </si>
  <si>
    <t>RCI/ŚT/113</t>
  </si>
  <si>
    <t>32VC33J</t>
  </si>
  <si>
    <t>CN-0DY29671618-75V-B190</t>
  </si>
  <si>
    <t>OT-100/RCI/07</t>
  </si>
  <si>
    <t>RCI/ŚT/114</t>
  </si>
  <si>
    <t>72VC33J</t>
  </si>
  <si>
    <t>CN-0DY29671618-75V-B911</t>
  </si>
  <si>
    <t>OT-101/RCI/07</t>
  </si>
  <si>
    <t>RCI/ŚT/115</t>
  </si>
  <si>
    <t>1NGD33J</t>
  </si>
  <si>
    <t>CN-0DY29671618-785-GDF7</t>
  </si>
  <si>
    <t>OT-102/RCI/07</t>
  </si>
  <si>
    <t>RCI/ŚT/116</t>
  </si>
  <si>
    <t>12VC33J</t>
  </si>
  <si>
    <t>CN-0DY29671618-75V-B909</t>
  </si>
  <si>
    <t>OT-103/RCI/07</t>
  </si>
  <si>
    <t>RCI/ŚT/117</t>
  </si>
  <si>
    <t>C2VC33J</t>
  </si>
  <si>
    <t>CN-0DY29671618-75V-B782</t>
  </si>
  <si>
    <t>OT-104/RCI/07</t>
  </si>
  <si>
    <t>RCI/ŚT/118</t>
  </si>
  <si>
    <t>JCGD33J</t>
  </si>
  <si>
    <t>CN-0DY29671618-75V-B101</t>
  </si>
  <si>
    <t>OT-105/RCI/07</t>
  </si>
  <si>
    <t>RCI/ŚT/119</t>
  </si>
  <si>
    <t>GQGD33J</t>
  </si>
  <si>
    <t>CN-0DY29671618-785-GANR</t>
  </si>
  <si>
    <t>OT-106/RCI/07</t>
  </si>
  <si>
    <t>RCI/ŚT/120</t>
  </si>
  <si>
    <t>52VC33J</t>
  </si>
  <si>
    <t>CN-0DY29671618-77H-G299</t>
  </si>
  <si>
    <t>OT-107/RCI/07</t>
  </si>
  <si>
    <t>RCI/ŚT/121</t>
  </si>
  <si>
    <t>CN-0DY29671618-77H-G288</t>
  </si>
  <si>
    <t>OT-108/RCI/07</t>
  </si>
  <si>
    <t>RCI/ŚT/122</t>
  </si>
  <si>
    <t>C3VC33J</t>
  </si>
  <si>
    <t>agregat prądotwórczy</t>
  </si>
  <si>
    <t>CN-0DY29671618-77H-G291</t>
  </si>
  <si>
    <t>OT-109/RCI/07</t>
  </si>
  <si>
    <t>RCI/ŚT/123</t>
  </si>
  <si>
    <t>19GD33J</t>
  </si>
  <si>
    <t>CN-0DY29671618-75V-B119</t>
  </si>
  <si>
    <t>OT-110/RCI/07</t>
  </si>
  <si>
    <t>RCI/ŚT/124</t>
  </si>
  <si>
    <t>J8GD33J</t>
  </si>
  <si>
    <t>CN-0DY29671618-77H-G277</t>
  </si>
  <si>
    <t>HOL</t>
  </si>
  <si>
    <t>System zarządzania - serwer</t>
  </si>
  <si>
    <t>ST</t>
  </si>
  <si>
    <t>Niskocenne</t>
  </si>
  <si>
    <t>Wykaz sprzętu zakupionego w 2014/2015</t>
  </si>
  <si>
    <t>S-00009394</t>
  </si>
  <si>
    <t>S-00009395</t>
  </si>
  <si>
    <t>S-00009396</t>
  </si>
  <si>
    <t>S-00009399</t>
  </si>
  <si>
    <t>S-00009400</t>
  </si>
  <si>
    <t>S-00009401</t>
  </si>
  <si>
    <t>S-00009411</t>
  </si>
  <si>
    <t>S-00009431</t>
  </si>
  <si>
    <t>S-00009432</t>
  </si>
  <si>
    <t>S-00009438</t>
  </si>
  <si>
    <t>S-00009439</t>
  </si>
  <si>
    <t>S-00009452</t>
  </si>
  <si>
    <t>S-00009453</t>
  </si>
  <si>
    <t>S-00009454</t>
  </si>
  <si>
    <t>S-00009456</t>
  </si>
  <si>
    <t>S-00009457</t>
  </si>
  <si>
    <t>S-00009461</t>
  </si>
  <si>
    <t>S-00009465</t>
  </si>
  <si>
    <t>S-00009466</t>
  </si>
  <si>
    <t>S-00009467</t>
  </si>
  <si>
    <t>S-00009469</t>
  </si>
  <si>
    <t>S-00009471</t>
  </si>
  <si>
    <t>S-00009484</t>
  </si>
  <si>
    <t>S-00009485</t>
  </si>
  <si>
    <t>S-00009486</t>
  </si>
  <si>
    <t>S-00009488</t>
  </si>
  <si>
    <t>S-00009489</t>
  </si>
  <si>
    <t>S-00009490</t>
  </si>
  <si>
    <t>S-00009491</t>
  </si>
  <si>
    <t>S-00009492</t>
  </si>
  <si>
    <t>S-00009500</t>
  </si>
  <si>
    <t>S-00009503</t>
  </si>
  <si>
    <t>S-00009517</t>
  </si>
  <si>
    <t>S-00009527</t>
  </si>
  <si>
    <t>S-00009568</t>
  </si>
  <si>
    <t>S-00009569</t>
  </si>
  <si>
    <t>S-00009570</t>
  </si>
  <si>
    <t>S-00009573</t>
  </si>
  <si>
    <t>S-00009574</t>
  </si>
  <si>
    <t>S-00009575</t>
  </si>
  <si>
    <t>S-00009576</t>
  </si>
  <si>
    <t>S-00009577</t>
  </si>
  <si>
    <t>S-00009578</t>
  </si>
  <si>
    <t>S-00009579</t>
  </si>
  <si>
    <t>S-00009581</t>
  </si>
  <si>
    <t>S-00009592</t>
  </si>
  <si>
    <t>S-00009594</t>
  </si>
  <si>
    <t>S-00009609</t>
  </si>
  <si>
    <t>S-00009612</t>
  </si>
  <si>
    <t>S-00009621</t>
  </si>
  <si>
    <t>urządz.diagnost.do modułów SFP</t>
  </si>
  <si>
    <t>serwer storage</t>
  </si>
  <si>
    <t>urządz.diagnost.do modułów XFP</t>
  </si>
  <si>
    <t>NOTEBOOK HP PROBOOK 470</t>
  </si>
  <si>
    <t>NOTEBOOK HP PROBOOK 450</t>
  </si>
  <si>
    <t>Komputer Fujitsu</t>
  </si>
  <si>
    <t>Zest.komputer.z ekarnem dotykowym</t>
  </si>
  <si>
    <t>Zest. komputer. z monitorem Acer</t>
  </si>
  <si>
    <t>Notebook Samsung</t>
  </si>
  <si>
    <t>Kolektor z czytnikiem kodów Honeywe</t>
  </si>
  <si>
    <t>Monitor NEC E554</t>
  </si>
  <si>
    <t>Ultrabook Dell XPS12</t>
  </si>
  <si>
    <t>Komputer ASUS, monitor 23"</t>
  </si>
  <si>
    <t>Komputer ASUS,monitor 23"</t>
  </si>
  <si>
    <t>Notebook DELL XPS</t>
  </si>
  <si>
    <t>Drukarka Evolis</t>
  </si>
  <si>
    <t>Serwer obliczeniowy HP Z820</t>
  </si>
  <si>
    <t>pamięci masowe do macierzy HP</t>
  </si>
  <si>
    <t>system backup serwerów + licencencj</t>
  </si>
  <si>
    <t>Notebook Lenovo EDGE E440</t>
  </si>
  <si>
    <t>Komputer LENOVO</t>
  </si>
  <si>
    <t>Drukarka wielkoformatow.</t>
  </si>
  <si>
    <t>Lenovo IBM, monitor.</t>
  </si>
  <si>
    <t>notebook lenovo E531</t>
  </si>
  <si>
    <t>KOMPUTER ASUS</t>
  </si>
  <si>
    <t>Zestaw komputerowy.</t>
  </si>
  <si>
    <t>Komputer Asus N550JK</t>
  </si>
  <si>
    <t>Notebook Acer aspire S3-392G</t>
  </si>
  <si>
    <t>Komputer ANS ASI7</t>
  </si>
  <si>
    <t>Zestaw i5-2400/</t>
  </si>
  <si>
    <t>Komputer ANS UTPASITN3820.</t>
  </si>
  <si>
    <t>Zestaw komputerowy+monitor 24"LC[</t>
  </si>
  <si>
    <t>Notebook SONY VAIO</t>
  </si>
  <si>
    <t>Notebook LENOVO IDEAPAD Y 580</t>
  </si>
  <si>
    <t>NOTEBOOK SAMSUNG RC</t>
  </si>
  <si>
    <t>Notebook DELL Inspiron 7720</t>
  </si>
  <si>
    <t>serwer NTT Tytan</t>
  </si>
  <si>
    <t>W tym sprzęt stacjonarny:</t>
  </si>
  <si>
    <t>sprzęt przenośny:</t>
  </si>
  <si>
    <t>Wartość łącznie:</t>
  </si>
  <si>
    <t>Budynek warsztat.-garażowy</t>
  </si>
  <si>
    <t>Budynek główny</t>
  </si>
  <si>
    <t>ul. Hetmańska</t>
  </si>
  <si>
    <t>Budynek biurowy z węzłem</t>
  </si>
  <si>
    <t>S-00009627</t>
  </si>
  <si>
    <t>notebook 450 HP</t>
  </si>
  <si>
    <t>S-00009628</t>
  </si>
  <si>
    <t>S-00009629</t>
  </si>
  <si>
    <t>S-00009630</t>
  </si>
  <si>
    <t>S-00009632</t>
  </si>
  <si>
    <t>Wykaz sprzętu zakupionego w 2015/2016</t>
  </si>
  <si>
    <t>Notebook Sony VAIO MULTI-FLIP FIT</t>
  </si>
  <si>
    <t>Notebook TOSHIBA Portege</t>
  </si>
  <si>
    <t>Monitor 19"</t>
  </si>
  <si>
    <t>Notebook ASUS N551JW 15,6</t>
  </si>
  <si>
    <t>Notebook Lenovo Y50-70</t>
  </si>
  <si>
    <t>Laptop Toshiba Portege z30</t>
  </si>
  <si>
    <t>LAPTOP LENOVO X1 CARBON</t>
  </si>
  <si>
    <t>Serwer telekomunikacyjny HiPath</t>
  </si>
  <si>
    <t>Monitor IIYAMA ProLite</t>
  </si>
  <si>
    <t>serwer wirtualizacji</t>
  </si>
  <si>
    <t>S-00009634</t>
  </si>
  <si>
    <t>S-00009635</t>
  </si>
  <si>
    <t>S-00009643</t>
  </si>
  <si>
    <t>S-00009644</t>
  </si>
  <si>
    <t>S-00009651</t>
  </si>
  <si>
    <t>S-00009652</t>
  </si>
  <si>
    <t>S-00009679</t>
  </si>
  <si>
    <t>S-00009680</t>
  </si>
  <si>
    <t>S-00009682</t>
  </si>
  <si>
    <t>S-00009688</t>
  </si>
  <si>
    <t>S-00009692</t>
  </si>
  <si>
    <t>S-00009693</t>
  </si>
  <si>
    <t>S-00009694</t>
  </si>
  <si>
    <t>S-00009695</t>
  </si>
  <si>
    <t>S-00009696</t>
  </si>
  <si>
    <t>S-00009697</t>
  </si>
  <si>
    <t>S-00009698</t>
  </si>
  <si>
    <t>S-00009699</t>
  </si>
  <si>
    <t>S-00009700</t>
  </si>
  <si>
    <t>S-00009701</t>
  </si>
  <si>
    <t>S-00009702</t>
  </si>
  <si>
    <t>S-00009703</t>
  </si>
  <si>
    <t>S-00009704</t>
  </si>
  <si>
    <t>S-00009705</t>
  </si>
  <si>
    <t>S-00009706</t>
  </si>
  <si>
    <t>S-00009707</t>
  </si>
  <si>
    <t>S-00009710</t>
  </si>
  <si>
    <t>S-00009711</t>
  </si>
  <si>
    <t>S-00009712</t>
  </si>
  <si>
    <t>S-00009713</t>
  </si>
  <si>
    <t>S-00009714</t>
  </si>
  <si>
    <t>S-00009732</t>
  </si>
  <si>
    <t>S-00009734</t>
  </si>
  <si>
    <t>S-00009735</t>
  </si>
  <si>
    <t>S-00009743</t>
  </si>
  <si>
    <t>S-00009744</t>
  </si>
  <si>
    <t>S-00009745</t>
  </si>
  <si>
    <t>przełącznik sieciowy 10Gbps Ethernet</t>
  </si>
  <si>
    <t>serwer PC storage</t>
  </si>
  <si>
    <t>urządz.transmisji danych cyfrowych FIREW</t>
  </si>
  <si>
    <t>urządz. transmisji danych cyfrowych FIRE</t>
  </si>
  <si>
    <t>Maszyna cyfrowa do druku kolorowego</t>
  </si>
  <si>
    <t>Switch Fibre Channel</t>
  </si>
  <si>
    <t>ZEST. KOMPUTER. DELL V3900 Z MONIT</t>
  </si>
  <si>
    <t>MONITOR NEC - PD - E585</t>
  </si>
  <si>
    <t>N-00059919</t>
  </si>
  <si>
    <t>Laptop DELL Inspiron 15</t>
  </si>
  <si>
    <t>N-00059931</t>
  </si>
  <si>
    <t>Komputer Alltech Intel I</t>
  </si>
  <si>
    <t>N-00059958</t>
  </si>
  <si>
    <t>Notebook Acer 15,6V</t>
  </si>
  <si>
    <t>N-00059959</t>
  </si>
  <si>
    <t>Notebook Dell Inspiron Q15</t>
  </si>
  <si>
    <t>N-00059960</t>
  </si>
  <si>
    <t>Drukarka Epson</t>
  </si>
  <si>
    <t>N-00059961</t>
  </si>
  <si>
    <t>Komputer stacj. ANS UTPGA-17</t>
  </si>
  <si>
    <t>N-00059962</t>
  </si>
  <si>
    <t>Monitor Philips LED 27"</t>
  </si>
  <si>
    <t>N-00059963</t>
  </si>
  <si>
    <t>Urządz.wielofunkc. HP DeskJet 3525</t>
  </si>
  <si>
    <t>N-00060100</t>
  </si>
  <si>
    <t>Zestaw komputerowy ADM FX-6200</t>
  </si>
  <si>
    <t>N-00060101</t>
  </si>
  <si>
    <t>Komputer stacj. ANS UTP MSI-4790</t>
  </si>
  <si>
    <t>N-00060103</t>
  </si>
  <si>
    <t>Urządz. wielofunkc. Samsung SCX-3405 FW</t>
  </si>
  <si>
    <t>N-00060105</t>
  </si>
  <si>
    <t>Transformer Book T100 ASUS</t>
  </si>
  <si>
    <t>N-00060106</t>
  </si>
  <si>
    <t>Notebook LENOVO</t>
  </si>
  <si>
    <t>Komputer DELL 760</t>
  </si>
  <si>
    <t>Monitor LED 19"</t>
  </si>
  <si>
    <t>Tramsformer Book T100 ASUS</t>
  </si>
  <si>
    <t>N-00060132</t>
  </si>
  <si>
    <t>Drukarka HP LJ ProCP1025 nw</t>
  </si>
  <si>
    <t>N-00060133</t>
  </si>
  <si>
    <t>Laptop ASUS PU451LD-WO192G</t>
  </si>
  <si>
    <t>N-00060134</t>
  </si>
  <si>
    <t>Urządz.wielofunkc.Brother DCP-J552DW</t>
  </si>
  <si>
    <t>N-00060136</t>
  </si>
  <si>
    <t>Komputer stacjonarny I5-4460</t>
  </si>
  <si>
    <t>N-00060137</t>
  </si>
  <si>
    <t>Monitor Proline E2273HDS-B1</t>
  </si>
  <si>
    <t>N-00060138</t>
  </si>
  <si>
    <t>NOTEBOOK LENOVO Z710</t>
  </si>
  <si>
    <t>Monitor LCD 19"</t>
  </si>
  <si>
    <t>N-00060151</t>
  </si>
  <si>
    <t>Drukarka HP LJ Pro CP 1025 nw</t>
  </si>
  <si>
    <t>Drukarka HP LJ P1606 Dn</t>
  </si>
  <si>
    <t>Zestaw komputerowy FX-6200</t>
  </si>
  <si>
    <t>N-00060159</t>
  </si>
  <si>
    <t>Skaner Plusek Optic Slime 1185</t>
  </si>
  <si>
    <t>N-00060163</t>
  </si>
  <si>
    <t>Urządzenie LEXMARK</t>
  </si>
  <si>
    <t>N-00060185</t>
  </si>
  <si>
    <t>Skaner Canon LIDE 120</t>
  </si>
  <si>
    <t>N-00060195</t>
  </si>
  <si>
    <t>Tablet Lenovo MIIX2</t>
  </si>
  <si>
    <t>Komputer Intel Pentium G3250</t>
  </si>
  <si>
    <t>N-00060234</t>
  </si>
  <si>
    <t>Zestaw komputerowy KONCEPT</t>
  </si>
  <si>
    <t>N-00060236</t>
  </si>
  <si>
    <t>Urządz.wielof.-kopiarka W SPC 250 SF</t>
  </si>
  <si>
    <t>N-00060237</t>
  </si>
  <si>
    <t>KOMPUTER STACJONARNY ANS UTP AS-A8</t>
  </si>
  <si>
    <t>N-00060238</t>
  </si>
  <si>
    <t>DRUKARKA RICOH SP C250SF</t>
  </si>
  <si>
    <t>N-00060239</t>
  </si>
  <si>
    <t>Notebook DELL Inspiron 3543</t>
  </si>
  <si>
    <t>N-00060240</t>
  </si>
  <si>
    <t>Notebook Lenovo Z50-70</t>
  </si>
  <si>
    <t>N-00060241</t>
  </si>
  <si>
    <t>Urządz.wielof.HP Color Laser Jet Pro M17</t>
  </si>
  <si>
    <t>Komputer ZyCOM ZyNet-A</t>
  </si>
  <si>
    <t>Monitor LCD 19' DELL P 1913</t>
  </si>
  <si>
    <t>N-00060255</t>
  </si>
  <si>
    <t>Urządz.wielofunkc. HPLJ PRO M125NW</t>
  </si>
  <si>
    <t>N-00060266</t>
  </si>
  <si>
    <t>Monitor TFT 24" HP Z24</t>
  </si>
  <si>
    <t>N-00060268</t>
  </si>
  <si>
    <t>Komputer typu Nettop</t>
  </si>
  <si>
    <t>N-00060275</t>
  </si>
  <si>
    <t>Drukarka Canon</t>
  </si>
  <si>
    <t>N-00060276</t>
  </si>
  <si>
    <t>Laptop MSI CX61</t>
  </si>
  <si>
    <t>N-00060277</t>
  </si>
  <si>
    <t>Laptop Lenovo G50-70</t>
  </si>
  <si>
    <t>monittor NEC 27" EA274WMI</t>
  </si>
  <si>
    <t>N-00060316</t>
  </si>
  <si>
    <t>dysk SAMSUNG SSD 850 Pro</t>
  </si>
  <si>
    <t>N-00060317</t>
  </si>
  <si>
    <t>N-00060318</t>
  </si>
  <si>
    <t>N-00060319</t>
  </si>
  <si>
    <t>Skaner Canon Lide 120</t>
  </si>
  <si>
    <t>N-00060325</t>
  </si>
  <si>
    <t>laptop ASUS PU451LD</t>
  </si>
  <si>
    <t>N-00060371</t>
  </si>
  <si>
    <t>dysk przenośny</t>
  </si>
  <si>
    <t>N-00060392</t>
  </si>
  <si>
    <t>Skaner HP SCANJET S300 PN: L2733AB19</t>
  </si>
  <si>
    <t>N-00060393</t>
  </si>
  <si>
    <t>Drukarka BROTHER HL-1112E</t>
  </si>
  <si>
    <t>N-00060400</t>
  </si>
  <si>
    <t>Monitor Samsung 23,6"</t>
  </si>
  <si>
    <t>N-00060406</t>
  </si>
  <si>
    <t>Zest. komputer.z monit.BENQ GL2460</t>
  </si>
  <si>
    <t>MONITOR LG 29UB67-P IPS 21:9.</t>
  </si>
  <si>
    <t>N-00060411</t>
  </si>
  <si>
    <t>Urządz.wielofunkc. Brother</t>
  </si>
  <si>
    <t>N-00060412</t>
  </si>
  <si>
    <t>Monitor DELL U2412M 24''</t>
  </si>
  <si>
    <t>N-00060414</t>
  </si>
  <si>
    <t>Drukarka laser LEXMARK C746dn</t>
  </si>
  <si>
    <t>N-00060415</t>
  </si>
  <si>
    <t>Notebook LENOVO S20-30</t>
  </si>
  <si>
    <t>N-00060427</t>
  </si>
  <si>
    <t>Kopiarka KYOCERA</t>
  </si>
  <si>
    <t>N-00060428</t>
  </si>
  <si>
    <t>Komputer stacjonarny ANS UTPGA-15</t>
  </si>
  <si>
    <t>N-00060429</t>
  </si>
  <si>
    <t>Komputer przenośny MSI CX61</t>
  </si>
  <si>
    <t>N-00060442</t>
  </si>
  <si>
    <t>Swich PoE</t>
  </si>
  <si>
    <t>N-00060445</t>
  </si>
  <si>
    <t>Komputer stacj. ANS_ASA8</t>
  </si>
  <si>
    <t>N-00060455</t>
  </si>
  <si>
    <t>laptop Lenovo Z50-70</t>
  </si>
  <si>
    <t>N-00060456</t>
  </si>
  <si>
    <t>Komputer stacj.ANS_ASFX</t>
  </si>
  <si>
    <t>N-00060471</t>
  </si>
  <si>
    <t>Skaner HP SCANJET S300</t>
  </si>
  <si>
    <t>N-00060503</t>
  </si>
  <si>
    <t>KOMPUTER PRIME</t>
  </si>
  <si>
    <t>N-00060514</t>
  </si>
  <si>
    <t>Komputer ANS</t>
  </si>
  <si>
    <t>N-00060615</t>
  </si>
  <si>
    <t>Drukarka laserowa Canon</t>
  </si>
  <si>
    <t>Monitor HP 17</t>
  </si>
  <si>
    <t>N-00060695</t>
  </si>
  <si>
    <t>Urządz.wielofunkc. OKI MC362dn</t>
  </si>
  <si>
    <t>N-00060703</t>
  </si>
  <si>
    <t>Drukarka brother</t>
  </si>
  <si>
    <t>N-00060711</t>
  </si>
  <si>
    <t>DRUKARKA PRO 400 M401DN</t>
  </si>
  <si>
    <t>Komputer ACER Veriton</t>
  </si>
  <si>
    <t>N-00060723</t>
  </si>
  <si>
    <t>N-00060724</t>
  </si>
  <si>
    <t>N-00060725</t>
  </si>
  <si>
    <t>Drukarka CANON i-sensys MF211</t>
  </si>
  <si>
    <t>N-00060747</t>
  </si>
  <si>
    <t>drukarka SAMSUNG</t>
  </si>
  <si>
    <t>N-00060760</t>
  </si>
  <si>
    <t>Drukarka OKI</t>
  </si>
  <si>
    <t>Komputer ACER Verton</t>
  </si>
  <si>
    <t>Drukarka HPLJ P3015dn</t>
  </si>
  <si>
    <t>N-00060783</t>
  </si>
  <si>
    <t>Drukarka HP LJ PRO M201 DW</t>
  </si>
  <si>
    <t>N-00060832</t>
  </si>
  <si>
    <t>Komputer DELL Inspiron</t>
  </si>
  <si>
    <t>Drukarka BROTHER HL-1110E</t>
  </si>
  <si>
    <t>Komputer NTT Business W502A</t>
  </si>
  <si>
    <t>Monitor ASUS VN248 LED</t>
  </si>
  <si>
    <t>N-00060977</t>
  </si>
  <si>
    <t>Notebook Lenovo AIO C40-30</t>
  </si>
  <si>
    <t>N-00061088</t>
  </si>
  <si>
    <t>Urządz.wielofunkc. OKI MC332dn</t>
  </si>
  <si>
    <t>monitor ASUS VN48QA</t>
  </si>
  <si>
    <t>Klawiatura Big Keys LS</t>
  </si>
  <si>
    <t>N-00061144</t>
  </si>
  <si>
    <t>monitor BENQ 22"</t>
  </si>
  <si>
    <t>N-00061160</t>
  </si>
  <si>
    <t>Notebook HP ProBook 470 G2</t>
  </si>
  <si>
    <t>Urządz.wielof. HP LJ Pro M127fn</t>
  </si>
  <si>
    <t>Komputer NTT Business WS096</t>
  </si>
  <si>
    <t>Monitor LED AsusVN 248</t>
  </si>
  <si>
    <t>N-00061191</t>
  </si>
  <si>
    <t>Urządz.wielof.HPLJ PRO M125NW MFP.</t>
  </si>
  <si>
    <t>N-00061224</t>
  </si>
  <si>
    <t>Urządz.wielofunkc. SAMSUNG</t>
  </si>
  <si>
    <t>N-00061261</t>
  </si>
  <si>
    <t>Notebook Toshiba Satellite</t>
  </si>
  <si>
    <t>N-00061279</t>
  </si>
  <si>
    <t>Notebook Asus R510JX</t>
  </si>
  <si>
    <t>Monitor Dell E2216H</t>
  </si>
  <si>
    <t>Komputer Dell OPTIPLEX 7020</t>
  </si>
  <si>
    <t>Drukarka Samsung SL-M2026</t>
  </si>
  <si>
    <t>Komputer NTT Business W960M.</t>
  </si>
  <si>
    <t>Monitor LED ASUS VN248QA.</t>
  </si>
  <si>
    <t>N-00061375</t>
  </si>
  <si>
    <t>Monitor BENQ</t>
  </si>
  <si>
    <t>monitor 24LG LED 24MP47HQ-P</t>
  </si>
  <si>
    <t>Drukarka HPLJ Pro 200 M252DW</t>
  </si>
  <si>
    <t>N-00061396</t>
  </si>
  <si>
    <t>MONITOR 19,5" LED LG 20M37A-B</t>
  </si>
  <si>
    <t>N-00061397</t>
  </si>
  <si>
    <t>LAPTOP Lenovo G50-80</t>
  </si>
  <si>
    <t>N-00061398</t>
  </si>
  <si>
    <t>Komputer all in one Lenovo</t>
  </si>
  <si>
    <t>N-00061428</t>
  </si>
  <si>
    <t>N-00061455</t>
  </si>
  <si>
    <t>Laptop Lenovo G50-80</t>
  </si>
  <si>
    <t>N-00061477</t>
  </si>
  <si>
    <t>DRUKARKA EPSON L130</t>
  </si>
  <si>
    <t>N-00061485</t>
  </si>
  <si>
    <t>TABLET LENOVO A7 10F</t>
  </si>
  <si>
    <t>Urządz.wielofunkc.OKI MC562DNW</t>
  </si>
  <si>
    <t>N-00061545</t>
  </si>
  <si>
    <t>Notebook ASUS R510.</t>
  </si>
  <si>
    <t>N-00061551</t>
  </si>
  <si>
    <t>Notebook Asus X550JX-XX102H</t>
  </si>
  <si>
    <t>N-00061555</t>
  </si>
  <si>
    <t>Lenovo B50-80</t>
  </si>
  <si>
    <t>N-00061557</t>
  </si>
  <si>
    <t>DELL Inspiron 3147</t>
  </si>
  <si>
    <t>N-00061558</t>
  </si>
  <si>
    <t>Komputer przenośny Lenovo E50-80.</t>
  </si>
  <si>
    <t>N-00061565</t>
  </si>
  <si>
    <t>Komputer Prime A8-7600</t>
  </si>
  <si>
    <t>N-00061585</t>
  </si>
  <si>
    <t>Komputer przenośny Fujitsu Lifebook A555</t>
  </si>
  <si>
    <t>N-00061654</t>
  </si>
  <si>
    <t>Komputer stacjonarny ANS</t>
  </si>
  <si>
    <t>N-00061655</t>
  </si>
  <si>
    <t>Monitor LCD AOC</t>
  </si>
  <si>
    <t>N-00061656</t>
  </si>
  <si>
    <t>MONITOR LED ASUS VN248</t>
  </si>
  <si>
    <t>komputer NTT Business W 509G</t>
  </si>
  <si>
    <t>N-00061670</t>
  </si>
  <si>
    <t>N-00061673</t>
  </si>
  <si>
    <t>drukarka Kyocera</t>
  </si>
  <si>
    <t>N-00061682</t>
  </si>
  <si>
    <t>Urządzenie wielofunkcyjne Brother</t>
  </si>
  <si>
    <t>N-00061683</t>
  </si>
  <si>
    <t>urządz.wielofunkc. HP M476dw</t>
  </si>
  <si>
    <t>Urządz.wielofunk. Brother MFC-L8650C</t>
  </si>
  <si>
    <t>N-00061687</t>
  </si>
  <si>
    <t>Notebook Lenovo B50-70</t>
  </si>
  <si>
    <t>N-00061690</t>
  </si>
  <si>
    <t>Monitor ASUS 32"</t>
  </si>
  <si>
    <t>N-00061737</t>
  </si>
  <si>
    <t>NOTEBOOK LENOVO IDEAPAD Z50-70</t>
  </si>
  <si>
    <t>Komputer HP 6200</t>
  </si>
  <si>
    <t>N-00061783</t>
  </si>
  <si>
    <t>HP ProBook 470 G2 (K9J24EA).</t>
  </si>
  <si>
    <t>Monitor Dell P1913S</t>
  </si>
  <si>
    <t>N-00061802</t>
  </si>
  <si>
    <t>Drukarka 3D Prusa i3.</t>
  </si>
  <si>
    <t>Komputer HP 6200/3/WIN7</t>
  </si>
  <si>
    <t>N-00061826</t>
  </si>
  <si>
    <t>Komputer ANS UTP GA FX-8320EW</t>
  </si>
  <si>
    <t>Komputer HP 6200/i3/WIN7</t>
  </si>
  <si>
    <t>N-00061831</t>
  </si>
  <si>
    <t>ZEST.KOMPUTER. ANS UTP GA i5-4460W</t>
  </si>
  <si>
    <t>N-00061840</t>
  </si>
  <si>
    <t>ZESTAW KOMPUTEROWY ANS UTP GA i3-4170W</t>
  </si>
  <si>
    <t>N-00061856</t>
  </si>
  <si>
    <t>LENOVO Z51-70</t>
  </si>
  <si>
    <t>N-00061861</t>
  </si>
  <si>
    <t>ASUS Biznes PU401LA-WO143G</t>
  </si>
  <si>
    <t>N-00061862</t>
  </si>
  <si>
    <t>ASUS R556</t>
  </si>
  <si>
    <t>N-00061891</t>
  </si>
  <si>
    <t>komputer ANS UTP_ZGA/17K</t>
  </si>
  <si>
    <t>N-00061897</t>
  </si>
  <si>
    <t>Zest.komputer. ANS UTP GA i5-4460 01+ mo</t>
  </si>
  <si>
    <t>N-00061904</t>
  </si>
  <si>
    <t>Komputer ANS UTP GA i5-4460W 02</t>
  </si>
  <si>
    <t>Komputer AIO HP ProOne 400</t>
  </si>
  <si>
    <t>monitor asus</t>
  </si>
  <si>
    <t>N-00061936</t>
  </si>
  <si>
    <t>Komputer stacjonarny NTT W509G</t>
  </si>
  <si>
    <t>N-00061950</t>
  </si>
  <si>
    <t>N-00062075</t>
  </si>
  <si>
    <t>MONITOR ASUS VE198</t>
  </si>
  <si>
    <t>N-00062081</t>
  </si>
  <si>
    <t>monitor</t>
  </si>
  <si>
    <t>N-00062244</t>
  </si>
  <si>
    <t>Zestaw komputerowy z Monitorem</t>
  </si>
  <si>
    <t>N-00062507</t>
  </si>
  <si>
    <t>Notebook Lenovo IdeaPad Z50-70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</si>
  <si>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</si>
  <si>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</si>
  <si>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</si>
  <si>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</si>
  <si>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</si>
  <si>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</si>
  <si>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</si>
  <si>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</si>
  <si>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</si>
  <si>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</si>
  <si>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</si>
  <si>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</si>
  <si>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</si>
  <si>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</si>
  <si>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</si>
  <si>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</si>
  <si>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</si>
  <si>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</si>
  <si>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</si>
  <si>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</si>
  <si>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</si>
  <si>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347.</t>
  </si>
  <si>
    <t>348.</t>
  </si>
  <si>
    <t>349.</t>
  </si>
  <si>
    <t>350.</t>
  </si>
  <si>
    <t>359.</t>
  </si>
  <si>
    <t>362.</t>
  </si>
  <si>
    <t>363.</t>
  </si>
  <si>
    <t>365.</t>
  </si>
  <si>
    <t>368.</t>
  </si>
  <si>
    <t>369.</t>
  </si>
  <si>
    <t>370.</t>
  </si>
  <si>
    <t>372.</t>
  </si>
  <si>
    <t>373.</t>
  </si>
  <si>
    <t>390.</t>
  </si>
  <si>
    <t>392.</t>
  </si>
  <si>
    <t>393.</t>
  </si>
  <si>
    <t>408.</t>
  </si>
  <si>
    <t>416.</t>
  </si>
  <si>
    <t>417.</t>
  </si>
  <si>
    <t>419.</t>
  </si>
  <si>
    <t>420.</t>
  </si>
  <si>
    <t>427.</t>
  </si>
  <si>
    <t>428.</t>
  </si>
  <si>
    <t>445.</t>
  </si>
  <si>
    <t>446.</t>
  </si>
  <si>
    <t>457.</t>
  </si>
  <si>
    <t>468.</t>
  </si>
  <si>
    <t>469.</t>
  </si>
  <si>
    <t>471.</t>
  </si>
  <si>
    <t>472.</t>
  </si>
  <si>
    <t>477.</t>
  </si>
  <si>
    <t>485.</t>
  </si>
  <si>
    <t>486.</t>
  </si>
  <si>
    <t>497.</t>
  </si>
  <si>
    <t>498.</t>
  </si>
  <si>
    <t>499.</t>
  </si>
  <si>
    <t>500.</t>
  </si>
  <si>
    <t>Budynek 1 mieszkanie</t>
  </si>
  <si>
    <t>Notebook ASUS R752LN-TY179D-12GB-Win8.1P</t>
  </si>
  <si>
    <t>Notebook MSI</t>
  </si>
  <si>
    <t>Drukarka laserowa OKI B930n</t>
  </si>
  <si>
    <t>Skaner EPSON DS-6500</t>
  </si>
  <si>
    <t>Notebook Dell Vostro</t>
  </si>
  <si>
    <t>Notebook Toshiba 2930- 14L</t>
  </si>
  <si>
    <t>Zest.komputer. z monitorem ASUS VK228H 2</t>
  </si>
  <si>
    <t>Jednostka centralna-stacja obliczeniowa</t>
  </si>
  <si>
    <t>Komputerowy przyrząd do pomiaru ciepła s</t>
  </si>
  <si>
    <t>APPLE MACBOOK AIR13''</t>
  </si>
  <si>
    <t>Jednostka centralna ANS</t>
  </si>
  <si>
    <t>Komputer ADAX, monitor 19" Samsung</t>
  </si>
  <si>
    <t>notebook Dell Inspiron 7559 i7</t>
  </si>
  <si>
    <t>notebook Dell Inspiron 7559 i7 6700HQ/16</t>
  </si>
  <si>
    <t>serwer plików SYNOLOGY RS-815RP+</t>
  </si>
  <si>
    <t>Router CISCO Catalyst WS-C6509-V-E z wyp</t>
  </si>
  <si>
    <t>Lenovo ThinkPad X260</t>
  </si>
  <si>
    <t>Notebook MSI GP70 Intel Core i7</t>
  </si>
  <si>
    <t>Laptop MSIGP70</t>
  </si>
  <si>
    <t>Notebook Sony Vaio VPC-SA3N9E/XI</t>
  </si>
  <si>
    <t>Macierz dyskowa HP EVA4400 40T</t>
  </si>
  <si>
    <t>S-00009738</t>
  </si>
  <si>
    <t>S-00009753</t>
  </si>
  <si>
    <t>S-00009757</t>
  </si>
  <si>
    <t>S-00009758</t>
  </si>
  <si>
    <t>S-00009760</t>
  </si>
  <si>
    <t>S-00009761</t>
  </si>
  <si>
    <t>S-00009766</t>
  </si>
  <si>
    <t>S-00009767</t>
  </si>
  <si>
    <t>S-00009768</t>
  </si>
  <si>
    <t>S-00009769</t>
  </si>
  <si>
    <t>S-00009770</t>
  </si>
  <si>
    <t>S-00009771</t>
  </si>
  <si>
    <t>S-00009774</t>
  </si>
  <si>
    <t>S-00009787</t>
  </si>
  <si>
    <t>S-00009789</t>
  </si>
  <si>
    <t>S-00009791</t>
  </si>
  <si>
    <t>S-00009792</t>
  </si>
  <si>
    <t>S-00009793</t>
  </si>
  <si>
    <t>S-00009794</t>
  </si>
  <si>
    <t>S-00009795</t>
  </si>
  <si>
    <t>S-00009796</t>
  </si>
  <si>
    <t>S-00009797</t>
  </si>
  <si>
    <t>S-00009798</t>
  </si>
  <si>
    <t>S-00009799</t>
  </si>
  <si>
    <t>S-00009806</t>
  </si>
  <si>
    <t>S-00009813</t>
  </si>
  <si>
    <t>S-00009824</t>
  </si>
  <si>
    <t>S-00009827</t>
  </si>
  <si>
    <t>S-00009836</t>
  </si>
  <si>
    <t>S-00009837</t>
  </si>
  <si>
    <t>Wykaz sprzętu zakupionego w 2016/2017</t>
  </si>
  <si>
    <t>NOTEBOOK ASUS ZENBOOK</t>
  </si>
  <si>
    <t>Notebook 11,6" Acer Aspire V5-131</t>
  </si>
  <si>
    <t>Notebook HP650</t>
  </si>
  <si>
    <t>Notebook LENOWO P580</t>
  </si>
  <si>
    <t>N-00062647</t>
  </si>
  <si>
    <t>N-00062648</t>
  </si>
  <si>
    <t>N-00062627</t>
  </si>
  <si>
    <t>N-00062628</t>
  </si>
  <si>
    <t>N-00062629</t>
  </si>
  <si>
    <t>N-00062514</t>
  </si>
  <si>
    <t xml:space="preserve">Tablet iPad </t>
  </si>
  <si>
    <t>Tablet iPad</t>
  </si>
  <si>
    <t>N-00062669</t>
  </si>
  <si>
    <t>N-00062670</t>
  </si>
  <si>
    <t>N-00062671</t>
  </si>
  <si>
    <t>N-00062672</t>
  </si>
  <si>
    <t>APPLE iPAD AIR2 16GB WI-FI</t>
  </si>
  <si>
    <t>N-00062681</t>
  </si>
  <si>
    <t>NOTEBOOK ASUS R556LJ-XO164T</t>
  </si>
  <si>
    <t>N-00062786</t>
  </si>
  <si>
    <t>NOTEBOOK DELL INSPIRON 5559</t>
  </si>
  <si>
    <t>N-00062858</t>
  </si>
  <si>
    <t>Laptop Lenovo.</t>
  </si>
  <si>
    <t>N-00062906</t>
  </si>
  <si>
    <t>N-00062907</t>
  </si>
  <si>
    <t>N-00062908</t>
  </si>
  <si>
    <t>N-00062909</t>
  </si>
  <si>
    <t>N-00062910</t>
  </si>
  <si>
    <t>LAPTOP DELL 3558</t>
  </si>
  <si>
    <t>N-00062917</t>
  </si>
  <si>
    <t>NOTEBOOK LENOVO IDEA</t>
  </si>
  <si>
    <t>N-00063089</t>
  </si>
  <si>
    <t>Laptop Dell Vostro 3559</t>
  </si>
  <si>
    <t>N-00063332</t>
  </si>
  <si>
    <t>N-00063582</t>
  </si>
  <si>
    <t>Dysk przenośny</t>
  </si>
  <si>
    <t>N-00063591</t>
  </si>
  <si>
    <t>Laptop Lenovo</t>
  </si>
  <si>
    <t>N-00063811</t>
  </si>
  <si>
    <t>N-00063812</t>
  </si>
  <si>
    <t>Laptop 11,6" N3710</t>
  </si>
  <si>
    <t>Notebook Fujitsu A5555 15,6"</t>
  </si>
  <si>
    <t>N-00063860</t>
  </si>
  <si>
    <t>N-00063913</t>
  </si>
  <si>
    <t>N-00063930</t>
  </si>
  <si>
    <t>N-00063934</t>
  </si>
  <si>
    <t>N-00063937</t>
  </si>
  <si>
    <t>Notebook HP ProBook 470</t>
  </si>
  <si>
    <t>Laptop Lenovo B70-80</t>
  </si>
  <si>
    <t>N-00064064</t>
  </si>
  <si>
    <t>N-00064065</t>
  </si>
  <si>
    <t>N-00064066</t>
  </si>
  <si>
    <t>N-00064067</t>
  </si>
  <si>
    <t>N-00064068</t>
  </si>
  <si>
    <t>N-00064069</t>
  </si>
  <si>
    <t>N-00064070</t>
  </si>
  <si>
    <t>Komputer przenośny DELL LATITUDE 3550</t>
  </si>
  <si>
    <t>N-00064075</t>
  </si>
  <si>
    <t>N-00064123</t>
  </si>
  <si>
    <t>LAPTOP DELL INSPIRON 13 5378</t>
  </si>
  <si>
    <t>N-00064186</t>
  </si>
  <si>
    <t>N-00064187</t>
  </si>
  <si>
    <t>N-00064188</t>
  </si>
  <si>
    <t>N-00064189</t>
  </si>
  <si>
    <t>Komputer stacjonarny Celeron</t>
  </si>
  <si>
    <t>Monitor LCD BENQ 27'</t>
  </si>
  <si>
    <t>Monitor IYAMA ProLite</t>
  </si>
  <si>
    <t>stacja dokująca Lenovo ThinkPad OneLink</t>
  </si>
  <si>
    <t>Komputer IC AMD X6 FX6300/1TB</t>
  </si>
  <si>
    <t>MONITOR LG 21,5" 22EN33S-B</t>
  </si>
  <si>
    <t>Druk-ksero - kserokopiarka</t>
  </si>
  <si>
    <t>Komputer DELL Optiplex 745</t>
  </si>
  <si>
    <t>Monitor DELL 19"</t>
  </si>
  <si>
    <t>Monitor Dell 19"</t>
  </si>
  <si>
    <t xml:space="preserve">Komputer DELL, monitor 19" </t>
  </si>
  <si>
    <t>Drukarka HP 3600N</t>
  </si>
  <si>
    <t>Drukarka HP 2015DN</t>
  </si>
  <si>
    <t>Monitor 19" DELL</t>
  </si>
  <si>
    <t>Komputer DELL optiplex 745</t>
  </si>
  <si>
    <t>Skaner HP 3800</t>
  </si>
  <si>
    <t>Skaner HP3800</t>
  </si>
  <si>
    <t>Komputer DELL Optiplex</t>
  </si>
  <si>
    <t>Komputer DELL , monitor, drukarka</t>
  </si>
  <si>
    <t>Drukarka 3D</t>
  </si>
  <si>
    <t>Komputer DELL</t>
  </si>
  <si>
    <t>Komputer stacjonarny AMD</t>
  </si>
  <si>
    <t>Drukarka Lexmark MS610DN</t>
  </si>
  <si>
    <t>komputer DELLL Optiplex 745</t>
  </si>
  <si>
    <t>komputer DELL Optiplex 745</t>
  </si>
  <si>
    <t>Drukarka OKI MC 342 dn</t>
  </si>
  <si>
    <t>BROTHER DCP-8110 dn Z TONEREM I KABLEM U</t>
  </si>
  <si>
    <t>Komputer Intel Core z monitorem LG W2240</t>
  </si>
  <si>
    <t>Drukarka laserowa Samsung ML-2165</t>
  </si>
  <si>
    <t>Drukarka laser.Lexmark CD 310 DN</t>
  </si>
  <si>
    <t>Skaner HP G3110</t>
  </si>
  <si>
    <t>Monitor LED LG 27EA33V-B, 27"</t>
  </si>
  <si>
    <t>Zestaw komputerowy Engine</t>
  </si>
  <si>
    <t>Drukarka HP LJ Pro 400</t>
  </si>
  <si>
    <t>Zestaw komputer. bez monitora</t>
  </si>
  <si>
    <t>Monitor ACER LED K272HLbid</t>
  </si>
  <si>
    <t xml:space="preserve">Jednostka sterujca PC </t>
  </si>
  <si>
    <t>Drukarka Samsung SL-M2625</t>
  </si>
  <si>
    <t>MONITOR ASUS VB 191T</t>
  </si>
  <si>
    <t>Urządz.wielofunkc. OKI ES 4191 DN</t>
  </si>
  <si>
    <t>Komputer z monitorem Benq 22''</t>
  </si>
  <si>
    <t>Monitor Belinea 17"</t>
  </si>
  <si>
    <t>Monitor Daytek 17"</t>
  </si>
  <si>
    <t>Monitor</t>
  </si>
  <si>
    <t>Monitor LED LG 27EA33V-B,27"</t>
  </si>
  <si>
    <t>Zestaw komputer.- Składak Logon</t>
  </si>
  <si>
    <t>Komputer Prime</t>
  </si>
  <si>
    <t>Komputer PRIME i5-4460</t>
  </si>
  <si>
    <t>Urządz.wielofunkc.Epson WF-7610DWF</t>
  </si>
  <si>
    <t>Zestaw komputer.</t>
  </si>
  <si>
    <t>Urządz.wielofunkc.Brother DCP L2500D</t>
  </si>
  <si>
    <t>DRUKARKA BROTHER DCP-1510E</t>
  </si>
  <si>
    <t>DRUKARKA BROTHER DCP1510EAP1</t>
  </si>
  <si>
    <t>DRUKARKA HP LJ Pro 400 M402dn</t>
  </si>
  <si>
    <t>Drukarka Brother Printer</t>
  </si>
  <si>
    <t>MONITOR 24 LCD NEC EA244WMI</t>
  </si>
  <si>
    <t>Monitor SAMSUNG</t>
  </si>
  <si>
    <t>skaner do książek PLUSTEK</t>
  </si>
  <si>
    <t>KOMPUTER PRIME FX-8320</t>
  </si>
  <si>
    <t>MONITOR</t>
  </si>
  <si>
    <t>Urządzenie BROTHER</t>
  </si>
  <si>
    <t>KOMP.JED.CENT. LENOVOi5-4590/8GB/1TB/GTX</t>
  </si>
  <si>
    <t>MONITOR BENQ 21,5" GL2250HM</t>
  </si>
  <si>
    <t>DRUKARKA CANON PIXMA IP7250</t>
  </si>
  <si>
    <t>URZĄDZ.WIELOFUNKC.HP LJ PRO M521DN</t>
  </si>
  <si>
    <t>URZĄDZ.WIELOFUNKC. HP LJ PRO M521DN</t>
  </si>
  <si>
    <t>Urządzenie Kyocera</t>
  </si>
  <si>
    <t>SERWER PLIKÓW NAS My Cloud DL2100 12TB</t>
  </si>
  <si>
    <t>Monitor PHILIPS</t>
  </si>
  <si>
    <t>Drukarka EPSON WorkForce</t>
  </si>
  <si>
    <t>URZĄDZENIE BROTHER MFC-J692DW</t>
  </si>
  <si>
    <t>Jjednostka centralna komputerowa</t>
  </si>
  <si>
    <t>Jednostka centralna komputerowa</t>
  </si>
  <si>
    <t>Urządz. wielofunkc. OKI 362 dn</t>
  </si>
  <si>
    <t>Urządz.wielofunkc. OKI MB 472d</t>
  </si>
  <si>
    <t>Zest.komputer.DELL Optiplex 745</t>
  </si>
  <si>
    <t>Zest.komputer DELL Optiplex 745</t>
  </si>
  <si>
    <t>SKANER HP SCANJET S300</t>
  </si>
  <si>
    <t>Zestaw komputerowy Fujitsu</t>
  </si>
  <si>
    <t>Zestaw Komputerowy Fujitsu</t>
  </si>
  <si>
    <t>Zestaw Komputerwoy Fujitsu</t>
  </si>
  <si>
    <t>Komputer DELL Optiplex, monitor DELL 19"</t>
  </si>
  <si>
    <t>KOMPUTER HP 8200SFF</t>
  </si>
  <si>
    <t>skaner Mustek Cam Scaner MCS 510 A3 Pro</t>
  </si>
  <si>
    <t>Skaner Nustek Cam Scanner MCS 510 A3 Pro</t>
  </si>
  <si>
    <t>Skaner Mustek Cam Scanner MCS 510 A3 Pro</t>
  </si>
  <si>
    <t>MONITOR SAMSUNG B2240W</t>
  </si>
  <si>
    <t>HDD  WD RED 3,5'' i HP PROLIANT MICROSER</t>
  </si>
  <si>
    <t xml:space="preserve"> MONITOR AOC LED e2460Phu</t>
  </si>
  <si>
    <t>DRUKARKA HP COLOR LJ PRO200</t>
  </si>
  <si>
    <t>MONITOR PHILIPS 21,5" LED</t>
  </si>
  <si>
    <t>Drukarka Brother HL-L2340DW</t>
  </si>
  <si>
    <t>DRUKARKA HP COLOR CP1025 NW</t>
  </si>
  <si>
    <t>Monitor ASUS</t>
  </si>
  <si>
    <t>Monitor 21,5" IIYAMA</t>
  </si>
  <si>
    <t xml:space="preserve">SKANER HP SCANJET S300 </t>
  </si>
  <si>
    <t>Dysk SSD</t>
  </si>
  <si>
    <t>Drukarka laser.Canon Outlet i-Sensys</t>
  </si>
  <si>
    <t>Dysk zewnętrzny 2TB purpurowy</t>
  </si>
  <si>
    <t>Drukarka HP Officejet 7710</t>
  </si>
  <si>
    <t>Serwer Qnap TS-451U</t>
  </si>
  <si>
    <t>Drukarka Brother DCP-J100 MFP</t>
  </si>
  <si>
    <t>LENOVO 510-15ISK</t>
  </si>
  <si>
    <t>LENOVO YOGA 700-14ISK</t>
  </si>
  <si>
    <t>DRUKARKA OKI MC 562dnW</t>
  </si>
  <si>
    <t>Komputer Prime Pentium G4400</t>
  </si>
  <si>
    <t>DRUKARKA OKI MC 562DNw</t>
  </si>
  <si>
    <t>KOMPUTER PRIME FX-8300</t>
  </si>
  <si>
    <t>MONITOR BENQ GL2450HE</t>
  </si>
  <si>
    <t>DRUKARKA BROTHER HL-L8250CDN</t>
  </si>
  <si>
    <t>Urządz.wielofunkc.CANON PIXMA TS6050</t>
  </si>
  <si>
    <t>Komputer VOL-UTP-15-11-2016-01</t>
  </si>
  <si>
    <t>Monitor BENQ 24"GL2450HE</t>
  </si>
  <si>
    <t>Monitor BENQ 24"GL2450HE LED 2MS/12MLN</t>
  </si>
  <si>
    <t>Monitor PHilips 26,3" 243V5LHAB</t>
  </si>
  <si>
    <t>Lenovo Idea Pad P580/59-349872</t>
  </si>
  <si>
    <t>Komputer IC FX4350/4/1TB/DRW/W7H/21.5</t>
  </si>
  <si>
    <t>KOMPUTER VOL-UTP-15-11-2016-02</t>
  </si>
  <si>
    <t>KOMPUTER VOL-UTP-15-11-2016 02</t>
  </si>
  <si>
    <t>Tablet Ipad PRO 9,7 128GB</t>
  </si>
  <si>
    <t>Komputer IC-4971/8/15BKO6W7PRO/23,6"</t>
  </si>
  <si>
    <t>Urządzenie HP LJ PRO M127FNMFP</t>
  </si>
  <si>
    <t>Komputer stacjonarny ANSUTPMSI-G1820</t>
  </si>
  <si>
    <t>Monitor LG 17"</t>
  </si>
  <si>
    <t>ZESTAW KOMPUTER. I MONITOR PHILIPS 23''</t>
  </si>
  <si>
    <t>Komputer Prime FX-8300</t>
  </si>
  <si>
    <t>Monitor BenQ GL2450HE</t>
  </si>
  <si>
    <t>Dell Inspiron 15 5567</t>
  </si>
  <si>
    <t>Komputer AIO LENOVO</t>
  </si>
  <si>
    <t>N-00062089</t>
  </si>
  <si>
    <t>N-00062090</t>
  </si>
  <si>
    <t>N-00062510</t>
  </si>
  <si>
    <t>N-00062511</t>
  </si>
  <si>
    <t>N-00062512</t>
  </si>
  <si>
    <t>N-00062513</t>
  </si>
  <si>
    <t>N-00062517</t>
  </si>
  <si>
    <t>N-00062518</t>
  </si>
  <si>
    <t>N-00062519</t>
  </si>
  <si>
    <t>N-00062520</t>
  </si>
  <si>
    <t>N-00062521</t>
  </si>
  <si>
    <t>N-00062522</t>
  </si>
  <si>
    <t>N-00062523</t>
  </si>
  <si>
    <t>N-00062535</t>
  </si>
  <si>
    <t>N-00062536</t>
  </si>
  <si>
    <t>N-00062537</t>
  </si>
  <si>
    <t>N-00062538</t>
  </si>
  <si>
    <t>N-00062539</t>
  </si>
  <si>
    <t>N-00062540</t>
  </si>
  <si>
    <t>N-00062541</t>
  </si>
  <si>
    <t>N-00062542</t>
  </si>
  <si>
    <t>N-00062543</t>
  </si>
  <si>
    <t>N-00062544</t>
  </si>
  <si>
    <t>N-00062545</t>
  </si>
  <si>
    <t>N-00062546</t>
  </si>
  <si>
    <t>N-00062547</t>
  </si>
  <si>
    <t>N-00062548</t>
  </si>
  <si>
    <t>N-00062549</t>
  </si>
  <si>
    <t>N-00062550</t>
  </si>
  <si>
    <t>N-00062551</t>
  </si>
  <si>
    <t>N-00062552</t>
  </si>
  <si>
    <t>N-00062553</t>
  </si>
  <si>
    <t>N-00062554</t>
  </si>
  <si>
    <t>N-00062555</t>
  </si>
  <si>
    <t>N-00062556</t>
  </si>
  <si>
    <t>N-00062557</t>
  </si>
  <si>
    <t>N-00062558</t>
  </si>
  <si>
    <t>N-00062559</t>
  </si>
  <si>
    <t>N-00062560</t>
  </si>
  <si>
    <t>N-00062561</t>
  </si>
  <si>
    <t>N-00062565</t>
  </si>
  <si>
    <t>N-00062566</t>
  </si>
  <si>
    <t>N-00062567</t>
  </si>
  <si>
    <t>N-00062568</t>
  </si>
  <si>
    <t>N-00062569</t>
  </si>
  <si>
    <t>N-00062570</t>
  </si>
  <si>
    <t>N-00062571</t>
  </si>
  <si>
    <t>N-00062572</t>
  </si>
  <si>
    <t>N-00062575</t>
  </si>
  <si>
    <t>N-00062576</t>
  </si>
  <si>
    <t>N-00062577</t>
  </si>
  <si>
    <t>N-00062578</t>
  </si>
  <si>
    <t>N-00062579</t>
  </si>
  <si>
    <t>N-00062580</t>
  </si>
  <si>
    <t>N-00062583</t>
  </si>
  <si>
    <t>N-00062584</t>
  </si>
  <si>
    <t>N-00062585</t>
  </si>
  <si>
    <t>N-00062586</t>
  </si>
  <si>
    <t>N-00062587</t>
  </si>
  <si>
    <t>N-00062588</t>
  </si>
  <si>
    <t>N-00062589</t>
  </si>
  <si>
    <t>N-00062590</t>
  </si>
  <si>
    <t>N-00062591</t>
  </si>
  <si>
    <t>N-00062592</t>
  </si>
  <si>
    <t>N-00062593</t>
  </si>
  <si>
    <t>N-00062594</t>
  </si>
  <si>
    <t>N-00062595</t>
  </si>
  <si>
    <t>N-00062596</t>
  </si>
  <si>
    <t>N-00062597</t>
  </si>
  <si>
    <t>N-00062598</t>
  </si>
  <si>
    <t>N-00062599</t>
  </si>
  <si>
    <t>N-00062600</t>
  </si>
  <si>
    <t>N-00062601</t>
  </si>
  <si>
    <t>N-00062602</t>
  </si>
  <si>
    <t>N-00062603</t>
  </si>
  <si>
    <t>N-00062604</t>
  </si>
  <si>
    <t>N-00062605</t>
  </si>
  <si>
    <t>N-00062606</t>
  </si>
  <si>
    <t>N-00062607</t>
  </si>
  <si>
    <t>N-00062608</t>
  </si>
  <si>
    <t>N-00062609</t>
  </si>
  <si>
    <t>N-00062614</t>
  </si>
  <si>
    <t>N-00062620</t>
  </si>
  <si>
    <t>N-00062621</t>
  </si>
  <si>
    <t>N-00062622</t>
  </si>
  <si>
    <t>N-00062623</t>
  </si>
  <si>
    <t>N-00062625</t>
  </si>
  <si>
    <t>N-00062626</t>
  </si>
  <si>
    <t>N-00062630</t>
  </si>
  <si>
    <t>N-00062631</t>
  </si>
  <si>
    <t>N-00062632</t>
  </si>
  <si>
    <t>N-00062633</t>
  </si>
  <si>
    <t>N-00062634</t>
  </si>
  <si>
    <t>N-00062641</t>
  </si>
  <si>
    <t>N-00062643</t>
  </si>
  <si>
    <t>N-00062644</t>
  </si>
  <si>
    <t>N-00062645</t>
  </si>
  <si>
    <t>N-00062646</t>
  </si>
  <si>
    <t>N-00062650</t>
  </si>
  <si>
    <t>N-00062651</t>
  </si>
  <si>
    <t>N-00062653</t>
  </si>
  <si>
    <t>N-00062654</t>
  </si>
  <si>
    <t>N-00062655</t>
  </si>
  <si>
    <t>N-00062656</t>
  </si>
  <si>
    <t>N-00062657</t>
  </si>
  <si>
    <t>N-00062658</t>
  </si>
  <si>
    <t>N-00062659</t>
  </si>
  <si>
    <t>N-00062660</t>
  </si>
  <si>
    <t>N-00062661</t>
  </si>
  <si>
    <t>N-00062663</t>
  </si>
  <si>
    <t>N-00062664</t>
  </si>
  <si>
    <t>N-00062673</t>
  </si>
  <si>
    <t>N-00062674</t>
  </si>
  <si>
    <t>N-00062675</t>
  </si>
  <si>
    <t>N-00062676</t>
  </si>
  <si>
    <t>N-00062677</t>
  </si>
  <si>
    <t>N-00062678</t>
  </si>
  <si>
    <t>N-00062679</t>
  </si>
  <si>
    <t>N-00062680</t>
  </si>
  <si>
    <t>N-00062697</t>
  </si>
  <si>
    <t>N-00062699</t>
  </si>
  <si>
    <t>N-00062783</t>
  </si>
  <si>
    <t>N-00062787</t>
  </si>
  <si>
    <t>N-00062789</t>
  </si>
  <si>
    <t>N-00062809</t>
  </si>
  <si>
    <t>N-00062810</t>
  </si>
  <si>
    <t>N-00062811</t>
  </si>
  <si>
    <t>N-00062812</t>
  </si>
  <si>
    <t>N-00062824</t>
  </si>
  <si>
    <t>N-00062826</t>
  </si>
  <si>
    <t>N-00062827</t>
  </si>
  <si>
    <t>N-00062829</t>
  </si>
  <si>
    <t>N-00062830</t>
  </si>
  <si>
    <t>N-00062831</t>
  </si>
  <si>
    <t>N-00062836</t>
  </si>
  <si>
    <t>N-00062841</t>
  </si>
  <si>
    <t>N-00062842</t>
  </si>
  <si>
    <t>N-00062843</t>
  </si>
  <si>
    <t>N-00062847</t>
  </si>
  <si>
    <t>N-00062848</t>
  </si>
  <si>
    <t>N-00062850</t>
  </si>
  <si>
    <t>N-00062856</t>
  </si>
  <si>
    <t>N-00062857</t>
  </si>
  <si>
    <t>N-00062861</t>
  </si>
  <si>
    <t>N-00062862</t>
  </si>
  <si>
    <t>N-00062863</t>
  </si>
  <si>
    <t>N-00062864</t>
  </si>
  <si>
    <t>N-00062865</t>
  </si>
  <si>
    <t>N-00062866</t>
  </si>
  <si>
    <t>N-00062867</t>
  </si>
  <si>
    <t>N-00062871</t>
  </si>
  <si>
    <t>N-00062912</t>
  </si>
  <si>
    <t>N-00062913</t>
  </si>
  <si>
    <t>N-00062916</t>
  </si>
  <si>
    <t>N-00062919</t>
  </si>
  <si>
    <t>N-00062922</t>
  </si>
  <si>
    <t>N-00062923</t>
  </si>
  <si>
    <t>N-00062924</t>
  </si>
  <si>
    <t>N-00062925</t>
  </si>
  <si>
    <t>N-00062928</t>
  </si>
  <si>
    <t>N-00062942</t>
  </si>
  <si>
    <t>N-00062943</t>
  </si>
  <si>
    <t>N-00062944</t>
  </si>
  <si>
    <t>N-00062945</t>
  </si>
  <si>
    <t>N-00062946</t>
  </si>
  <si>
    <t>N-00062947</t>
  </si>
  <si>
    <t>N-00062948</t>
  </si>
  <si>
    <t>N-00062949</t>
  </si>
  <si>
    <t>N-00062950</t>
  </si>
  <si>
    <t>N-00063029</t>
  </si>
  <si>
    <t>N-00063032</t>
  </si>
  <si>
    <t>N-00063180</t>
  </si>
  <si>
    <t>N-00063182</t>
  </si>
  <si>
    <t>N-00063184</t>
  </si>
  <si>
    <t>N-00063185</t>
  </si>
  <si>
    <t>N-00063187</t>
  </si>
  <si>
    <t>N-00063188</t>
  </si>
  <si>
    <t>N-00063190</t>
  </si>
  <si>
    <t>N-00063192</t>
  </si>
  <si>
    <t>N-00063193</t>
  </si>
  <si>
    <t>N-00063220</t>
  </si>
  <si>
    <t>N-00063333</t>
  </si>
  <si>
    <t>N-00063334</t>
  </si>
  <si>
    <t>N-00063335</t>
  </si>
  <si>
    <t>N-00063336</t>
  </si>
  <si>
    <t>N-00063337</t>
  </si>
  <si>
    <t>N-00063338</t>
  </si>
  <si>
    <t>N-00063339</t>
  </si>
  <si>
    <t>N-00063340</t>
  </si>
  <si>
    <t>N-00063341</t>
  </si>
  <si>
    <t>N-00063342</t>
  </si>
  <si>
    <t>N-00063343</t>
  </si>
  <si>
    <t>N-00063344</t>
  </si>
  <si>
    <t>N-00063345</t>
  </si>
  <si>
    <t>N-00063346</t>
  </si>
  <si>
    <t>N-00063347</t>
  </si>
  <si>
    <t>N-00063348</t>
  </si>
  <si>
    <t>N-00063349</t>
  </si>
  <si>
    <t>N-00063350</t>
  </si>
  <si>
    <t>N-00063351</t>
  </si>
  <si>
    <t>N-00063352</t>
  </si>
  <si>
    <t>N-00063353</t>
  </si>
  <si>
    <t>N-00063354</t>
  </si>
  <si>
    <t>N-00063355</t>
  </si>
  <si>
    <t>N-00063356</t>
  </si>
  <si>
    <t>N-00063357</t>
  </si>
  <si>
    <t>N-00063358</t>
  </si>
  <si>
    <t>N-00063359</t>
  </si>
  <si>
    <t>N-00063360</t>
  </si>
  <si>
    <t>N-00063361</t>
  </si>
  <si>
    <t>N-00063362</t>
  </si>
  <si>
    <t>N-00063363</t>
  </si>
  <si>
    <t>N-00063364</t>
  </si>
  <si>
    <t>N-00063365</t>
  </si>
  <si>
    <t>N-00063366</t>
  </si>
  <si>
    <t>N-00063367</t>
  </si>
  <si>
    <t>N-00063368</t>
  </si>
  <si>
    <t>N-00063375</t>
  </si>
  <si>
    <t>N-00063376</t>
  </si>
  <si>
    <t>N-00063377</t>
  </si>
  <si>
    <t>N-00063378</t>
  </si>
  <si>
    <t>N-00063379</t>
  </si>
  <si>
    <t>N-00063380</t>
  </si>
  <si>
    <t>N-00063381</t>
  </si>
  <si>
    <t>N-00063382</t>
  </si>
  <si>
    <t>N-00063383</t>
  </si>
  <si>
    <t>N-00063384</t>
  </si>
  <si>
    <t>N-00063385</t>
  </si>
  <si>
    <t>N-00063386</t>
  </si>
  <si>
    <t>N-00063387</t>
  </si>
  <si>
    <t>N-00063388</t>
  </si>
  <si>
    <t>N-00063587</t>
  </si>
  <si>
    <t>N-00063593</t>
  </si>
  <si>
    <t>N-00063620</t>
  </si>
  <si>
    <t>N-00063622</t>
  </si>
  <si>
    <t>N-00063623</t>
  </si>
  <si>
    <t>N-00063624</t>
  </si>
  <si>
    <t>N-00063633</t>
  </si>
  <si>
    <t>N-00063708</t>
  </si>
  <si>
    <t>N-00063713</t>
  </si>
  <si>
    <t>N-00063715</t>
  </si>
  <si>
    <t>N-00063744</t>
  </si>
  <si>
    <t>N-00063745</t>
  </si>
  <si>
    <t>N-00063746</t>
  </si>
  <si>
    <t>N-00063752</t>
  </si>
  <si>
    <t>N-00063788</t>
  </si>
  <si>
    <t>N-00063801</t>
  </si>
  <si>
    <t>N-00063802</t>
  </si>
  <si>
    <t>N-00063824</t>
  </si>
  <si>
    <t>N-00063836</t>
  </si>
  <si>
    <t>N-00063914</t>
  </si>
  <si>
    <t>N-00063915</t>
  </si>
  <si>
    <t>N-00063916</t>
  </si>
  <si>
    <t>N-00063917</t>
  </si>
  <si>
    <t>N-00063928</t>
  </si>
  <si>
    <t>N-00063945</t>
  </si>
  <si>
    <t>N-00063946</t>
  </si>
  <si>
    <t>N-00063947</t>
  </si>
  <si>
    <t>N-00063948</t>
  </si>
  <si>
    <t>N-00063949</t>
  </si>
  <si>
    <t>N-00063950</t>
  </si>
  <si>
    <t>N-00064021</t>
  </si>
  <si>
    <t>N-00064060</t>
  </si>
  <si>
    <t>N-00064061</t>
  </si>
  <si>
    <t>N-00064071</t>
  </si>
  <si>
    <t>N-00064073</t>
  </si>
  <si>
    <t>N-00064124</t>
  </si>
  <si>
    <t>N-00064125</t>
  </si>
  <si>
    <t>N-00064126</t>
  </si>
  <si>
    <t>N-00064127</t>
  </si>
  <si>
    <t>N-00064128</t>
  </si>
  <si>
    <t>N-00064129</t>
  </si>
  <si>
    <t>N-00064130</t>
  </si>
  <si>
    <t>N-00064131</t>
  </si>
  <si>
    <t>N-00064132</t>
  </si>
  <si>
    <t>N-00064133</t>
  </si>
  <si>
    <t>N-00064134</t>
  </si>
  <si>
    <t>N-00064135</t>
  </si>
  <si>
    <t>N-00064136</t>
  </si>
  <si>
    <t>N-00064137</t>
  </si>
  <si>
    <t>N-00064138</t>
  </si>
  <si>
    <t>N-00064157</t>
  </si>
  <si>
    <t>N-00064158</t>
  </si>
  <si>
    <t>N-00064159</t>
  </si>
  <si>
    <t>N-00064175</t>
  </si>
  <si>
    <t>N-00064176</t>
  </si>
  <si>
    <t>N-00064177</t>
  </si>
  <si>
    <t>N-00064178</t>
  </si>
  <si>
    <t>N-00064179</t>
  </si>
  <si>
    <t>N-00064180</t>
  </si>
  <si>
    <t>N-00064238</t>
  </si>
  <si>
    <t>N-00064317</t>
  </si>
  <si>
    <t>N-00064318</t>
  </si>
  <si>
    <t>N-00064325</t>
  </si>
  <si>
    <t>N-00064329</t>
  </si>
  <si>
    <t>N-00064340</t>
  </si>
  <si>
    <t>N-00064341</t>
  </si>
  <si>
    <t>N-00064342</t>
  </si>
  <si>
    <t>N-00064343</t>
  </si>
  <si>
    <t>N-00064344</t>
  </si>
  <si>
    <t>N-00064345</t>
  </si>
  <si>
    <t>N-00064346</t>
  </si>
  <si>
    <t>N-00064358</t>
  </si>
  <si>
    <t>Wykaz nr 18b</t>
  </si>
  <si>
    <t>Budynek gospodarczy</t>
  </si>
  <si>
    <t>Budynek stacji badawczej</t>
  </si>
  <si>
    <t>Budynek F</t>
  </si>
  <si>
    <t>Budynek zespół garażowy</t>
  </si>
  <si>
    <t>Wiata stalowa przy Bud. F</t>
  </si>
  <si>
    <t>Budynek dydakt.- laboratoryjny</t>
  </si>
  <si>
    <t>Budynek 13.1 dydakt.-labor. WBAiIŚ</t>
  </si>
  <si>
    <t>Budynek B 13.2 dydakt.- labor. WIM</t>
  </si>
  <si>
    <t>Budynek D 13.4 magazynowy</t>
  </si>
  <si>
    <t xml:space="preserve">Budynek C dydakt.- labor. </t>
  </si>
  <si>
    <t>2035/5626</t>
  </si>
  <si>
    <t>Notebook Lenovo Think PAD E 460</t>
  </si>
  <si>
    <t>Notebook Lenovo E560</t>
  </si>
  <si>
    <t>Moduł konwerterów SFP+/SFP FRM220-10G-SS</t>
  </si>
  <si>
    <t>Skaner 3D do maszyny CNC</t>
  </si>
  <si>
    <t>Komputer Dell Precision</t>
  </si>
  <si>
    <t>Skaner Fi-7180</t>
  </si>
  <si>
    <t>NOTEBOOK ACER ASPIRE FS-573G</t>
  </si>
  <si>
    <t>Notebook Fujitsu Lifebook A555</t>
  </si>
  <si>
    <t>Stacja robocza ANS SERV_UTP_XEON</t>
  </si>
  <si>
    <t>LENOVO THINKPAD X1 CARBON 5GEN</t>
  </si>
  <si>
    <t>Komputer Prime i5-6400</t>
  </si>
  <si>
    <t>Notebook ASUS GL552VW-DM351T</t>
  </si>
  <si>
    <t>Laptop MSI GL62</t>
  </si>
  <si>
    <t>Komputer przenośny Lenovo Yoga</t>
  </si>
  <si>
    <t>Tablet Apple iPad Pro 12,9"</t>
  </si>
  <si>
    <t>Notebook Dell Inspiron 5567</t>
  </si>
  <si>
    <t>Laptop ASUS</t>
  </si>
  <si>
    <t>iPad Pro 12.9</t>
  </si>
  <si>
    <t>Notebook Dell Inspirion 5749</t>
  </si>
  <si>
    <t>System Rejestracji Czasu Pracy</t>
  </si>
  <si>
    <t>MacBook Pro 15-inch</t>
  </si>
  <si>
    <t>KOMPUTER DELL V3900</t>
  </si>
  <si>
    <t>Komputer KONCEPT R5-1600</t>
  </si>
  <si>
    <t>Notebook ASUS P 2520 LA</t>
  </si>
  <si>
    <t>Notebook DELL V5568</t>
  </si>
  <si>
    <t>Notebokk DELL</t>
  </si>
  <si>
    <t>S-00009845</t>
  </si>
  <si>
    <t>S-00009846</t>
  </si>
  <si>
    <t>S-00009847</t>
  </si>
  <si>
    <t>S-00009848</t>
  </si>
  <si>
    <t>S-00009853</t>
  </si>
  <si>
    <t>S-00009864</t>
  </si>
  <si>
    <t>S-00009867</t>
  </si>
  <si>
    <t>S-00009872</t>
  </si>
  <si>
    <t>S-00009873</t>
  </si>
  <si>
    <t>S-00009874</t>
  </si>
  <si>
    <t>S-00009876</t>
  </si>
  <si>
    <t>S-00009877</t>
  </si>
  <si>
    <t>S-00009884</t>
  </si>
  <si>
    <t>S-00009887</t>
  </si>
  <si>
    <t>S-00009888</t>
  </si>
  <si>
    <t>S-00009889</t>
  </si>
  <si>
    <t>S-00009893</t>
  </si>
  <si>
    <t>S-00009894</t>
  </si>
  <si>
    <t>S-00009895</t>
  </si>
  <si>
    <t>S-00009903</t>
  </si>
  <si>
    <t>S-00009904</t>
  </si>
  <si>
    <t>S-00009905</t>
  </si>
  <si>
    <t>S-00009906</t>
  </si>
  <si>
    <t>S-00009908</t>
  </si>
  <si>
    <t>S-00009939</t>
  </si>
  <si>
    <t>S-00009942</t>
  </si>
  <si>
    <t>S-00009943</t>
  </si>
  <si>
    <t>S-00009944</t>
  </si>
  <si>
    <t>S-00009945</t>
  </si>
  <si>
    <t>S-00009946</t>
  </si>
  <si>
    <t>S-00009947</t>
  </si>
  <si>
    <t>S-00009948</t>
  </si>
  <si>
    <t>S-00009972</t>
  </si>
  <si>
    <t>S-00010198</t>
  </si>
  <si>
    <t>S-00010199</t>
  </si>
  <si>
    <t>S-00010200</t>
  </si>
  <si>
    <t>S-00010201</t>
  </si>
  <si>
    <t>S-00010202</t>
  </si>
  <si>
    <t>S-00010203</t>
  </si>
  <si>
    <t>S-00010204</t>
  </si>
  <si>
    <t>S-00010205</t>
  </si>
  <si>
    <t>S-00010206</t>
  </si>
  <si>
    <t>Komputer Lenovo Thinkcentre E93</t>
  </si>
  <si>
    <t>Skaner HP SCANJET G3110</t>
  </si>
  <si>
    <t>Komputer ANS UTP-GAFX15-01</t>
  </si>
  <si>
    <t>Notebook HP 250</t>
  </si>
  <si>
    <t>Monitor PHiLIPS 223V5LSB</t>
  </si>
  <si>
    <t>Monitor Benq GL 2250</t>
  </si>
  <si>
    <t>Komputer Altech Intel i5</t>
  </si>
  <si>
    <t>Monitor BenQ</t>
  </si>
  <si>
    <t>Dysk zewn. 3,5" 4 TB</t>
  </si>
  <si>
    <t>Komputer Lenovo AIO E93Z</t>
  </si>
  <si>
    <t>Komputer ANS UTP_ZGA/17K</t>
  </si>
  <si>
    <t>Monitor BenQ 21,5" GW2265HM</t>
  </si>
  <si>
    <t>Komputer Intel Pentium G 3250</t>
  </si>
  <si>
    <t>Monitor BenQ GW 2265M</t>
  </si>
  <si>
    <t>Urządzenie wielofunkcyjne HP LJ PRO  M 1</t>
  </si>
  <si>
    <t>Urządzenie wielofunkcyjne HP Color LJ PR</t>
  </si>
  <si>
    <t>Komputer- Logic</t>
  </si>
  <si>
    <t>Drukarka HPDJ 6940</t>
  </si>
  <si>
    <t>Drukarka HPDJ 5550.</t>
  </si>
  <si>
    <t>Monitor BELINEA.</t>
  </si>
  <si>
    <t>Drukarja HPLJ 1005.</t>
  </si>
  <si>
    <t>Dysk zewnętrzny WD My Passport</t>
  </si>
  <si>
    <t>Ploter BROTEER CM840</t>
  </si>
  <si>
    <t>Monitor LCD 19" Dell</t>
  </si>
  <si>
    <t>Komputer HP8000SFF</t>
  </si>
  <si>
    <t>Komputer DELL Core 2 Duo</t>
  </si>
  <si>
    <t>Monitor Philips 19"</t>
  </si>
  <si>
    <t>Monitor Dell 27" 2HDMI</t>
  </si>
  <si>
    <t>Drukarka laserowa HP LaserJet P1102</t>
  </si>
  <si>
    <t>Replikator portów stacja dokująca</t>
  </si>
  <si>
    <t>LAPTOP LENOVO B70-80</t>
  </si>
  <si>
    <t>Pamięć RAM 8GB ECC</t>
  </si>
  <si>
    <t>Notebook ACER ASPIRE F5-573G</t>
  </si>
  <si>
    <t>Dysk sieciowy WD My Cloud 2TB</t>
  </si>
  <si>
    <t>Tablet Lenovo Yoga 3 85DF</t>
  </si>
  <si>
    <t>Tablet Lenovo Yoga Tab 3 85DF</t>
  </si>
  <si>
    <t>Komputer ANS UTPPASR_6400</t>
  </si>
  <si>
    <t>Monitor AOC 21,5'</t>
  </si>
  <si>
    <t>Windows Server 2016</t>
  </si>
  <si>
    <t>Zestaw komputer. z monitorem</t>
  </si>
  <si>
    <t>Zestaw komputer.AMD Athlon II</t>
  </si>
  <si>
    <t>Monitor Philips 24"</t>
  </si>
  <si>
    <t>komputer ANS UTP_APUMS</t>
  </si>
  <si>
    <t>Komputer Opimus</t>
  </si>
  <si>
    <t>Monitor Phililps 243 V5LHAB</t>
  </si>
  <si>
    <t>Komputer Optimus</t>
  </si>
  <si>
    <t>komputer przenośny DELL 15 5567</t>
  </si>
  <si>
    <t>komputer Prime i7-7700K</t>
  </si>
  <si>
    <t>Windows Serwer 2016</t>
  </si>
  <si>
    <t>Komputer Prime FX-8320</t>
  </si>
  <si>
    <t>monitor AOC E2460SH</t>
  </si>
  <si>
    <t>Notebook DELL VOSTRO 5468 i3</t>
  </si>
  <si>
    <t xml:space="preserve">Notebook DELL VOSTRO 5468 i3 </t>
  </si>
  <si>
    <t>monitor LENOVO THINKVISION</t>
  </si>
  <si>
    <t>Drukarka EPSON WF MFP RIPS</t>
  </si>
  <si>
    <t>Monitor AOC E2460SH</t>
  </si>
  <si>
    <t>Laptop LENOVO</t>
  </si>
  <si>
    <t>Monitor AOC LED 2460 SH</t>
  </si>
  <si>
    <t>Jednostka Centralna Koncept</t>
  </si>
  <si>
    <t>Zestaw Komputerowy</t>
  </si>
  <si>
    <t>Komputer iCOD PC GAEL G4560</t>
  </si>
  <si>
    <t>Komputer KEN AMD 64</t>
  </si>
  <si>
    <t>Notebook DELL VOSTRO 5468</t>
  </si>
  <si>
    <t>Laptop Dell Vostro</t>
  </si>
  <si>
    <t>Drukarka HPDJ 4535MFP</t>
  </si>
  <si>
    <t>Notebook Lenovo G70-80</t>
  </si>
  <si>
    <t>Urządzenie wielofunkcyjne</t>
  </si>
  <si>
    <t>Komputer ANS UTP_GA_FX</t>
  </si>
  <si>
    <t>Komputer Prime i5-4460</t>
  </si>
  <si>
    <t>Notebook Lenovo 650-70 15-4210U</t>
  </si>
  <si>
    <t>Jednostka centralna komputera ANS UTP_MS</t>
  </si>
  <si>
    <t>Komputer Dell</t>
  </si>
  <si>
    <t>Monitor NEC EA223W</t>
  </si>
  <si>
    <t>Laptop Dell Precision M4600 i&amp;</t>
  </si>
  <si>
    <t>Dysk twardy zewnętrzny</t>
  </si>
  <si>
    <t>USB-4716-AE</t>
  </si>
  <si>
    <t>zestaw komputerowy ICOD PC GAEL G4560</t>
  </si>
  <si>
    <t>Leptop Lenovo V3101515K</t>
  </si>
  <si>
    <t>NOTEBOOK ASUS R558UQ-</t>
  </si>
  <si>
    <t>Zestaw komputer. ICOD PC GAEL</t>
  </si>
  <si>
    <t>notebook ASUS R558UQ-DM513T</t>
  </si>
  <si>
    <t>iPad Pro Smart Keyboard+Rysik</t>
  </si>
  <si>
    <t>Drukarka-skaner HPLJ</t>
  </si>
  <si>
    <t>KOMPUTER STACJONARNY iCOD PC ARGON i3-73</t>
  </si>
  <si>
    <t>Monitor AOC 23.6"</t>
  </si>
  <si>
    <t>ZESTAW KOMPUTEROWY</t>
  </si>
  <si>
    <t>MONITOR PHILIPS</t>
  </si>
  <si>
    <t>Monitor LG</t>
  </si>
  <si>
    <t>Drukarka HPLJ 1200</t>
  </si>
  <si>
    <t>Urządz. wielofunkc. HPLJ 1522NF</t>
  </si>
  <si>
    <t>Monitor LCD 19" LG Flatron</t>
  </si>
  <si>
    <t>Urządz.wielofunkc. HPLJ 3055</t>
  </si>
  <si>
    <t>KOMPUTER iCOD PC ARGON i3-7350K</t>
  </si>
  <si>
    <t>Notebook ASUS R558UQ-DM513T</t>
  </si>
  <si>
    <t>Komputer stacjonarny MK-B-1</t>
  </si>
  <si>
    <t>Drukarka HP LJ P 1606</t>
  </si>
  <si>
    <t>Notebook Asus R558UQ-DM513T</t>
  </si>
  <si>
    <t>Monitor Samsung</t>
  </si>
  <si>
    <t>Monitor Nokia</t>
  </si>
  <si>
    <t>Komputer</t>
  </si>
  <si>
    <t>Monitor MAG</t>
  </si>
  <si>
    <t>Monitor Belinea</t>
  </si>
  <si>
    <t>Notebook Asus</t>
  </si>
  <si>
    <t>Monitor 24" AOC</t>
  </si>
  <si>
    <t>komputer Prime i7-7700</t>
  </si>
  <si>
    <t>komputer PRIME i7-7700</t>
  </si>
  <si>
    <t>monitor ASUS VX239H</t>
  </si>
  <si>
    <t>Drukarka HP K7100</t>
  </si>
  <si>
    <t>KOMPUTER PRIME FX-8350</t>
  </si>
  <si>
    <t>SKANER CANON LIDE 120</t>
  </si>
  <si>
    <t>monitor NEC EA275WMi</t>
  </si>
  <si>
    <t>DRUKARKA EPSON C2800</t>
  </si>
  <si>
    <t>DRUKARKA Hp 7960</t>
  </si>
  <si>
    <t>DRUKARKA SAMSUNG ML 1660</t>
  </si>
  <si>
    <t>Monitor Philips 240V5QDAB</t>
  </si>
  <si>
    <t>SKANER CANON LIDE 220</t>
  </si>
  <si>
    <t>Tablet Apple iPad</t>
  </si>
  <si>
    <t>Komputer HP COMPAQ</t>
  </si>
  <si>
    <t>Konmputer HP COMPAQ</t>
  </si>
  <si>
    <t>Drukarka przenośna Canon Pixma iP110</t>
  </si>
  <si>
    <t>Monitor Dell U2412M</t>
  </si>
  <si>
    <t xml:space="preserve">Komputer Lenovo V520s </t>
  </si>
  <si>
    <t>Komputer Lenovo V520s</t>
  </si>
  <si>
    <t>Zestaw Komputerowy iCODPC</t>
  </si>
  <si>
    <t>Zestaw komputerowy iCODPC</t>
  </si>
  <si>
    <t>Monitor Philips LED 24"</t>
  </si>
  <si>
    <t>Komputer ICODPC Orkin I5-74</t>
  </si>
  <si>
    <t>Urządz.wielofunkc. OKI</t>
  </si>
  <si>
    <t>Monitor Dell 24"</t>
  </si>
  <si>
    <t>Notebook DELL Inspiron 15</t>
  </si>
  <si>
    <t>Monitor Asus 27" VC279H</t>
  </si>
  <si>
    <t>Notebook DELL Inspiron 13 5378</t>
  </si>
  <si>
    <t>Notebook Dell V3568</t>
  </si>
  <si>
    <t>Komputer DELL V3268SFF i7</t>
  </si>
  <si>
    <t>Urządzenie wielofunkcyjne OKI</t>
  </si>
  <si>
    <t>Komputer Celeron DELL 900</t>
  </si>
  <si>
    <t>Komputer ADAX DELTA + Monitor Flatron 19</t>
  </si>
  <si>
    <t>Drukarka HPLJ 1022</t>
  </si>
  <si>
    <t>Drukarka 1320</t>
  </si>
  <si>
    <t>Monitor LCD 17" LF Flatron</t>
  </si>
  <si>
    <t>Drukarka HPDJ 3650</t>
  </si>
  <si>
    <t>Komputer ADAX Delta</t>
  </si>
  <si>
    <t>Drukarka HPLJ 1018</t>
  </si>
  <si>
    <t>Monitor 19" LCD</t>
  </si>
  <si>
    <t>Komputer Celeron CPU</t>
  </si>
  <si>
    <t>Drukarka HPLJ 2300DN</t>
  </si>
  <si>
    <t>Komputer Dell V3268SFF</t>
  </si>
  <si>
    <t>Komputer PLA iC7</t>
  </si>
  <si>
    <t>Komputer DELL Pentium 4</t>
  </si>
  <si>
    <t>N-00064332</t>
  </si>
  <si>
    <t>N-00064333</t>
  </si>
  <si>
    <t>N-00064334</t>
  </si>
  <si>
    <t>N-00064335</t>
  </si>
  <si>
    <t>N-00064336</t>
  </si>
  <si>
    <t>N-00064337</t>
  </si>
  <si>
    <t>N-00064338</t>
  </si>
  <si>
    <t>N-00064339</t>
  </si>
  <si>
    <t>N-00064347</t>
  </si>
  <si>
    <t>N-00064348</t>
  </si>
  <si>
    <t>N-00064349</t>
  </si>
  <si>
    <t>N-00064350</t>
  </si>
  <si>
    <t>N-00064354</t>
  </si>
  <si>
    <t>N-00064356</t>
  </si>
  <si>
    <t>N-00064357</t>
  </si>
  <si>
    <t>N-00064359</t>
  </si>
  <si>
    <t>N-00064360</t>
  </si>
  <si>
    <t>N-00064361</t>
  </si>
  <si>
    <t>N-00064362</t>
  </si>
  <si>
    <t>N-00064363</t>
  </si>
  <si>
    <t>N-00064364</t>
  </si>
  <si>
    <t>N-00064365</t>
  </si>
  <si>
    <t>N-00064366</t>
  </si>
  <si>
    <t>N-00064439</t>
  </si>
  <si>
    <t>N-00064516</t>
  </si>
  <si>
    <t>N-00064524</t>
  </si>
  <si>
    <t>N-00064525</t>
  </si>
  <si>
    <t>N-00064533</t>
  </si>
  <si>
    <t>N-00064571</t>
  </si>
  <si>
    <t>N-00064578</t>
  </si>
  <si>
    <t>N-00064582</t>
  </si>
  <si>
    <t>N-00064622</t>
  </si>
  <si>
    <t>N-00064623</t>
  </si>
  <si>
    <t>N-00064624</t>
  </si>
  <si>
    <t>N-00064625</t>
  </si>
  <si>
    <t>N-00064626</t>
  </si>
  <si>
    <t>N-00064627</t>
  </si>
  <si>
    <t>N-00064628</t>
  </si>
  <si>
    <t>N-00064630</t>
  </si>
  <si>
    <t>N-00064631</t>
  </si>
  <si>
    <t>N-00064632</t>
  </si>
  <si>
    <t>N-00064633</t>
  </si>
  <si>
    <t>N-00064634</t>
  </si>
  <si>
    <t>N-00064635</t>
  </si>
  <si>
    <t>N-00064636</t>
  </si>
  <si>
    <t>N-00064637</t>
  </si>
  <si>
    <t>N-00064638</t>
  </si>
  <si>
    <t>N-00064639</t>
  </si>
  <si>
    <t>N-00064640</t>
  </si>
  <si>
    <t>N-00064656</t>
  </si>
  <si>
    <t>N-00064657</t>
  </si>
  <si>
    <t>N-00064658</t>
  </si>
  <si>
    <t>N-00064659</t>
  </si>
  <si>
    <t>N-00064660</t>
  </si>
  <si>
    <t>N-00064661</t>
  </si>
  <si>
    <t>N-00064662</t>
  </si>
  <si>
    <t>N-00064671</t>
  </si>
  <si>
    <t>N-00064677</t>
  </si>
  <si>
    <t>N-00064678</t>
  </si>
  <si>
    <t>N-00064698</t>
  </si>
  <si>
    <t>N-00064769</t>
  </si>
  <si>
    <t>N-00064770</t>
  </si>
  <si>
    <t>N-00064771</t>
  </si>
  <si>
    <t>N-00064774</t>
  </si>
  <si>
    <t>N-00064775</t>
  </si>
  <si>
    <t>N-00064776</t>
  </si>
  <si>
    <t>N-00064777</t>
  </si>
  <si>
    <t>N-00064778</t>
  </si>
  <si>
    <t>N-00064791</t>
  </si>
  <si>
    <t>N-00064792</t>
  </si>
  <si>
    <t>N-00064794</t>
  </si>
  <si>
    <t>N-00064795</t>
  </si>
  <si>
    <t>N-00064796</t>
  </si>
  <si>
    <t>N-00064797</t>
  </si>
  <si>
    <t>N-00064798</t>
  </si>
  <si>
    <t>N-00064799</t>
  </si>
  <si>
    <t>N-00064800</t>
  </si>
  <si>
    <t>N-00064801</t>
  </si>
  <si>
    <t>N-00064805</t>
  </si>
  <si>
    <t>N-00064808</t>
  </si>
  <si>
    <t>N-00064809</t>
  </si>
  <si>
    <t>N-00064810</t>
  </si>
  <si>
    <t>N-00064811</t>
  </si>
  <si>
    <t>N-00064813</t>
  </si>
  <si>
    <t>N-00064833</t>
  </si>
  <si>
    <t>N-00064834</t>
  </si>
  <si>
    <t>N-00064835</t>
  </si>
  <si>
    <t>N-00064836</t>
  </si>
  <si>
    <t>N-00064837</t>
  </si>
  <si>
    <t>N-00064838</t>
  </si>
  <si>
    <t>N-00064839</t>
  </si>
  <si>
    <t>N-00064861</t>
  </si>
  <si>
    <t>N-00064862</t>
  </si>
  <si>
    <t>N-00064863</t>
  </si>
  <si>
    <t>N-00064864</t>
  </si>
  <si>
    <t>N-00064865</t>
  </si>
  <si>
    <t>N-00064866</t>
  </si>
  <si>
    <t>N-00064867</t>
  </si>
  <si>
    <t>N-00064868</t>
  </si>
  <si>
    <t>N-00064869</t>
  </si>
  <si>
    <t>N-00064870</t>
  </si>
  <si>
    <t>N-00064871</t>
  </si>
  <si>
    <t>N-00064872</t>
  </si>
  <si>
    <t>N-00064873</t>
  </si>
  <si>
    <t>N-00064874</t>
  </si>
  <si>
    <t>N-00064875</t>
  </si>
  <si>
    <t>N-00064876</t>
  </si>
  <si>
    <t>N-00064877</t>
  </si>
  <si>
    <t>N-00064882</t>
  </si>
  <si>
    <t>N-00064883</t>
  </si>
  <si>
    <t>N-00064884</t>
  </si>
  <si>
    <t>N-00064885</t>
  </si>
  <si>
    <t>N-00064886</t>
  </si>
  <si>
    <t>N-00064887</t>
  </si>
  <si>
    <t>N-00064888</t>
  </si>
  <si>
    <t>N-00064889</t>
  </si>
  <si>
    <t>N-00064890</t>
  </si>
  <si>
    <t>N-00064891</t>
  </si>
  <si>
    <t>N-00064892</t>
  </si>
  <si>
    <t>N-00064894</t>
  </si>
  <si>
    <t>N-00064895</t>
  </si>
  <si>
    <t>N-00064896</t>
  </si>
  <si>
    <t>N-00064897</t>
  </si>
  <si>
    <t>N-00064898</t>
  </si>
  <si>
    <t>N-00064899</t>
  </si>
  <si>
    <t>N-00064900</t>
  </si>
  <si>
    <t>N-00064901</t>
  </si>
  <si>
    <t>N-00064902</t>
  </si>
  <si>
    <t>N-00064903</t>
  </si>
  <si>
    <t>N-00064904</t>
  </si>
  <si>
    <t>N-00064905</t>
  </si>
  <si>
    <t>N-00064921</t>
  </si>
  <si>
    <t>N-00064922</t>
  </si>
  <si>
    <t>N-00064927</t>
  </si>
  <si>
    <t>N-00064928</t>
  </si>
  <si>
    <t>N-00064929</t>
  </si>
  <si>
    <t>N-00064930</t>
  </si>
  <si>
    <t>N-00064931</t>
  </si>
  <si>
    <t>N-00064932</t>
  </si>
  <si>
    <t>N-00064933</t>
  </si>
  <si>
    <t>N-00064934</t>
  </si>
  <si>
    <t>N-00064935</t>
  </si>
  <si>
    <t>N-00064955</t>
  </si>
  <si>
    <t>N-00065138</t>
  </si>
  <si>
    <t>N-00065140</t>
  </si>
  <si>
    <t>N-00065141</t>
  </si>
  <si>
    <t>N-00065142</t>
  </si>
  <si>
    <t>N-00065143</t>
  </si>
  <si>
    <t>N-00065145</t>
  </si>
  <si>
    <t>N-00065146</t>
  </si>
  <si>
    <t>N-00065147</t>
  </si>
  <si>
    <t>N-00065148</t>
  </si>
  <si>
    <t>N-00065152</t>
  </si>
  <si>
    <t>N-00065153</t>
  </si>
  <si>
    <t>N-00065154</t>
  </si>
  <si>
    <t>N-00065159</t>
  </si>
  <si>
    <t>N-00065162</t>
  </si>
  <si>
    <t>N-00065163</t>
  </si>
  <si>
    <t>N-00065164</t>
  </si>
  <si>
    <t>N-00065165</t>
  </si>
  <si>
    <t>N-00065166</t>
  </si>
  <si>
    <t>N-00065167</t>
  </si>
  <si>
    <t>N-00065168</t>
  </si>
  <si>
    <t>N-00065169</t>
  </si>
  <si>
    <t>N-00065170</t>
  </si>
  <si>
    <t>N-00065171</t>
  </si>
  <si>
    <t>N-00065172</t>
  </si>
  <si>
    <t>N-00065173</t>
  </si>
  <si>
    <t>N-00065174</t>
  </si>
  <si>
    <t>N-00065176</t>
  </si>
  <si>
    <t>N-00065181</t>
  </si>
  <si>
    <t>N-00065408</t>
  </si>
  <si>
    <t>N-00065409</t>
  </si>
  <si>
    <t>N-00065410</t>
  </si>
  <si>
    <t>N-00065411</t>
  </si>
  <si>
    <t>N-00065412</t>
  </si>
  <si>
    <t>N-00065480</t>
  </si>
  <si>
    <t>N-00065510</t>
  </si>
  <si>
    <t>N-00065535</t>
  </si>
  <si>
    <t>N-00065536</t>
  </si>
  <si>
    <t>N-00065537</t>
  </si>
  <si>
    <t>N-00065538</t>
  </si>
  <si>
    <t>N-00065539</t>
  </si>
  <si>
    <t>N-00065545</t>
  </si>
  <si>
    <t>N-00065546</t>
  </si>
  <si>
    <t>N-00065549</t>
  </si>
  <si>
    <t>N-00065550</t>
  </si>
  <si>
    <t>N-00065551</t>
  </si>
  <si>
    <t>N-00065553</t>
  </si>
  <si>
    <t>N-00065565</t>
  </si>
  <si>
    <t>N-00065566</t>
  </si>
  <si>
    <t>N-00065567</t>
  </si>
  <si>
    <t>N-00065576</t>
  </si>
  <si>
    <t>N-00065577</t>
  </si>
  <si>
    <t>N-00065587</t>
  </si>
  <si>
    <t>N-00065588</t>
  </si>
  <si>
    <t>N-00065589</t>
  </si>
  <si>
    <t>N-00065590</t>
  </si>
  <si>
    <t>N-00065591</t>
  </si>
  <si>
    <t>N-00065592</t>
  </si>
  <si>
    <t>N-00065593</t>
  </si>
  <si>
    <t>N-00065594</t>
  </si>
  <si>
    <t>N-00065595</t>
  </si>
  <si>
    <t>N-00065598</t>
  </si>
  <si>
    <t>N-00065599</t>
  </si>
  <si>
    <t>N-00065600</t>
  </si>
  <si>
    <t>N-00065602</t>
  </si>
  <si>
    <t>N-00065608</t>
  </si>
  <si>
    <t>N-00065609</t>
  </si>
  <si>
    <t>N-00065610</t>
  </si>
  <si>
    <t>N-00065623</t>
  </si>
  <si>
    <t>N-00065625</t>
  </si>
  <si>
    <t>N-00065626</t>
  </si>
  <si>
    <t>N-00065647</t>
  </si>
  <si>
    <t>N-00065654</t>
  </si>
  <si>
    <t>N-00065667</t>
  </si>
  <si>
    <t>N-00065668</t>
  </si>
  <si>
    <t>N-00065758</t>
  </si>
  <si>
    <t>N-00065759</t>
  </si>
  <si>
    <t>N-00065819</t>
  </si>
  <si>
    <t>N-00065916</t>
  </si>
  <si>
    <t>N-00065919</t>
  </si>
  <si>
    <t>N-00065922</t>
  </si>
  <si>
    <t>N-00065926</t>
  </si>
  <si>
    <t>N-00065930</t>
  </si>
  <si>
    <t>N-00065933</t>
  </si>
  <si>
    <t>N-00065934</t>
  </si>
  <si>
    <t>N-00065937</t>
  </si>
  <si>
    <t>N-00065955</t>
  </si>
  <si>
    <t>N-00065956</t>
  </si>
  <si>
    <t>N-00065972</t>
  </si>
  <si>
    <t>N-00065978</t>
  </si>
  <si>
    <t>N-00066007</t>
  </si>
  <si>
    <t>N-00066057</t>
  </si>
  <si>
    <t>N-00066072</t>
  </si>
  <si>
    <t>N-00066073</t>
  </si>
  <si>
    <t>N-00066076</t>
  </si>
  <si>
    <t>N-00066077</t>
  </si>
  <si>
    <t>N-00066078</t>
  </si>
  <si>
    <t>N-00066080</t>
  </si>
  <si>
    <t>N-00066081</t>
  </si>
  <si>
    <t>N-00066082</t>
  </si>
  <si>
    <t>N-00066084</t>
  </si>
  <si>
    <t>N-00066085</t>
  </si>
  <si>
    <t>N-00066086</t>
  </si>
  <si>
    <t>N-00066088</t>
  </si>
  <si>
    <t>N-00066091</t>
  </si>
  <si>
    <t>N-00066092</t>
  </si>
  <si>
    <t>N-00066094</t>
  </si>
  <si>
    <t>N-00066095</t>
  </si>
  <si>
    <t>N-00066096</t>
  </si>
  <si>
    <t>N-00066097</t>
  </si>
  <si>
    <t>N-00066098</t>
  </si>
  <si>
    <t>N-00066099</t>
  </si>
  <si>
    <t>N-00066100</t>
  </si>
  <si>
    <t>N-00066101</t>
  </si>
  <si>
    <t>N-00066102</t>
  </si>
  <si>
    <t>N-00066103</t>
  </si>
  <si>
    <t>N-00066142</t>
  </si>
  <si>
    <t>N-00066143</t>
  </si>
  <si>
    <t>N-00066155</t>
  </si>
  <si>
    <t>N-00066193</t>
  </si>
  <si>
    <t>N-00066194</t>
  </si>
  <si>
    <t>N-00066195</t>
  </si>
  <si>
    <t>N-00066196</t>
  </si>
  <si>
    <t>N-00066197</t>
  </si>
  <si>
    <t>N-00066198</t>
  </si>
  <si>
    <t>N-00066199</t>
  </si>
  <si>
    <t>N-00066200</t>
  </si>
  <si>
    <t>N-00066201</t>
  </si>
  <si>
    <t>N-00066202</t>
  </si>
  <si>
    <t>N-00066203</t>
  </si>
  <si>
    <t>N-00066204</t>
  </si>
  <si>
    <t>N-00066205</t>
  </si>
  <si>
    <t>N-00066206</t>
  </si>
  <si>
    <t>N-00066207</t>
  </si>
  <si>
    <t>N-00066208</t>
  </si>
  <si>
    <t>N-00066209</t>
  </si>
  <si>
    <t>N-00066210</t>
  </si>
  <si>
    <t>N-00066211</t>
  </si>
  <si>
    <t>N-00066212</t>
  </si>
  <si>
    <t>N-00066213</t>
  </si>
  <si>
    <t>N-00066214</t>
  </si>
  <si>
    <t>N-00066215</t>
  </si>
  <si>
    <t>N-00066216</t>
  </si>
  <si>
    <t>N-00066217</t>
  </si>
  <si>
    <t>N-00066218</t>
  </si>
  <si>
    <t>N-00066219</t>
  </si>
  <si>
    <t>N-00066220</t>
  </si>
  <si>
    <t>N-00066221</t>
  </si>
  <si>
    <t>N-00066222</t>
  </si>
  <si>
    <t>N-00066223</t>
  </si>
  <si>
    <t>N-00066224</t>
  </si>
  <si>
    <t>N-00066225</t>
  </si>
  <si>
    <t>N-00066226</t>
  </si>
  <si>
    <t>N-00066227</t>
  </si>
  <si>
    <t>N-00066228</t>
  </si>
  <si>
    <t>N-00066229</t>
  </si>
  <si>
    <t>N-00066230</t>
  </si>
  <si>
    <t>N-00066231</t>
  </si>
  <si>
    <t>N-00066232</t>
  </si>
  <si>
    <t>N-00066233</t>
  </si>
  <si>
    <t>N-00066234</t>
  </si>
  <si>
    <t>N-00066235</t>
  </si>
  <si>
    <t>N-00066236</t>
  </si>
  <si>
    <t>N-00066237</t>
  </si>
  <si>
    <t>N-00066238</t>
  </si>
  <si>
    <t>N-00066239</t>
  </si>
  <si>
    <t>N-00066240</t>
  </si>
  <si>
    <t>N-00066241</t>
  </si>
  <si>
    <t>N-00066242</t>
  </si>
  <si>
    <t>N-00066243</t>
  </si>
  <si>
    <t>N-00066244</t>
  </si>
  <si>
    <t>N-00066245</t>
  </si>
  <si>
    <t>N-00066247</t>
  </si>
  <si>
    <t>N-00066248</t>
  </si>
  <si>
    <t>N-00066249</t>
  </si>
  <si>
    <t>N-00066250</t>
  </si>
  <si>
    <t>N-00066251</t>
  </si>
  <si>
    <t>N-00066252</t>
  </si>
  <si>
    <t>N-00066253</t>
  </si>
  <si>
    <t>N-00066254</t>
  </si>
  <si>
    <t>N-00066255</t>
  </si>
  <si>
    <t>N-00066256</t>
  </si>
  <si>
    <t>N-00066257</t>
  </si>
  <si>
    <t>N-00066259</t>
  </si>
  <si>
    <t>N-00066260</t>
  </si>
  <si>
    <t>N-00066261</t>
  </si>
  <si>
    <t>N-00066263</t>
  </si>
  <si>
    <t>N-00066264</t>
  </si>
  <si>
    <t>N-00066265</t>
  </si>
  <si>
    <t>N-00066266</t>
  </si>
  <si>
    <t>N-00066267</t>
  </si>
  <si>
    <t>N-00066268</t>
  </si>
  <si>
    <t>N-00066269</t>
  </si>
  <si>
    <t>N-00066270</t>
  </si>
  <si>
    <t>N-00066271</t>
  </si>
  <si>
    <t>N-00066272</t>
  </si>
  <si>
    <t>N-00066273</t>
  </si>
  <si>
    <t>N-00066274</t>
  </si>
  <si>
    <t>N-00066275</t>
  </si>
  <si>
    <t>N-00066276</t>
  </si>
  <si>
    <t>N-00066277</t>
  </si>
  <si>
    <t>N-00066278</t>
  </si>
  <si>
    <t>N-00066279</t>
  </si>
  <si>
    <t>N-00066280</t>
  </si>
  <si>
    <t>N-00066281</t>
  </si>
  <si>
    <t>N-00066287</t>
  </si>
  <si>
    <t>N-00066297</t>
  </si>
  <si>
    <t>N-00066298</t>
  </si>
  <si>
    <t>N-00066300</t>
  </si>
  <si>
    <t>N-00066301</t>
  </si>
  <si>
    <t>N-00066302</t>
  </si>
  <si>
    <t>N-00066303</t>
  </si>
  <si>
    <t>N-00066304</t>
  </si>
  <si>
    <t>N-00066305</t>
  </si>
  <si>
    <t>N-00066322</t>
  </si>
  <si>
    <t>N-00066370</t>
  </si>
  <si>
    <t>N-00066442</t>
  </si>
  <si>
    <t>N-00066443</t>
  </si>
  <si>
    <t>N-00066444</t>
  </si>
  <si>
    <t>N-00066445</t>
  </si>
  <si>
    <t>N-00066446</t>
  </si>
  <si>
    <t>N-00066448</t>
  </si>
  <si>
    <t>N-00066449</t>
  </si>
  <si>
    <t>N-00066452</t>
  </si>
  <si>
    <t>N-00066454</t>
  </si>
  <si>
    <t>N-00066455</t>
  </si>
  <si>
    <t>N-00066456</t>
  </si>
  <si>
    <t>N-00066457</t>
  </si>
  <si>
    <t>N-00066458</t>
  </si>
  <si>
    <t>N-00066459</t>
  </si>
  <si>
    <t>N-00066460</t>
  </si>
  <si>
    <t>N-00066461</t>
  </si>
  <si>
    <t>N-00066462</t>
  </si>
  <si>
    <t>N-00066463</t>
  </si>
  <si>
    <t>N-00066464</t>
  </si>
  <si>
    <t>N-00066465</t>
  </si>
  <si>
    <t>N-00066466</t>
  </si>
  <si>
    <t>N-00066467</t>
  </si>
  <si>
    <t>N-00066468</t>
  </si>
  <si>
    <t>N-00066469</t>
  </si>
  <si>
    <t>N-00066470</t>
  </si>
  <si>
    <t>N-00066473</t>
  </si>
  <si>
    <t>N-00066474</t>
  </si>
  <si>
    <t>N-00066475</t>
  </si>
  <si>
    <t>N-00066477</t>
  </si>
  <si>
    <t>Budynek warsztatowy F</t>
  </si>
  <si>
    <t>Budynek audytoryjny 1.1 - sala wyk.</t>
  </si>
  <si>
    <t>Budynek GŁ. RCI 1.2</t>
  </si>
  <si>
    <t>Budynek toalety</t>
  </si>
  <si>
    <t>Wartość budynków</t>
  </si>
  <si>
    <t>nr_inwentarzowy</t>
  </si>
  <si>
    <t>nazwa_rodzajowa</t>
  </si>
  <si>
    <t>N-00064946</t>
  </si>
  <si>
    <t>LAPTOP DELL INSPIRON 5570</t>
  </si>
  <si>
    <t>N-00066283</t>
  </si>
  <si>
    <t>N-00066317</t>
  </si>
  <si>
    <t>Komputer Prezydent Cel D331</t>
  </si>
  <si>
    <t>N-00066332</t>
  </si>
  <si>
    <t>N-00066334</t>
  </si>
  <si>
    <t>N-00066335</t>
  </si>
  <si>
    <t>N-00066336</t>
  </si>
  <si>
    <t>N-00066337</t>
  </si>
  <si>
    <t>N-00066338</t>
  </si>
  <si>
    <t>N-00066341</t>
  </si>
  <si>
    <t>Drukarka HP Laser Jet P1102w</t>
  </si>
  <si>
    <t>N-00066349</t>
  </si>
  <si>
    <t>Komputer LENOVO AIO</t>
  </si>
  <si>
    <t>N-00066350</t>
  </si>
  <si>
    <t>N-00066351</t>
  </si>
  <si>
    <t>N-00066352</t>
  </si>
  <si>
    <t>N-00066353</t>
  </si>
  <si>
    <t>N-00066354</t>
  </si>
  <si>
    <t>N-00066355</t>
  </si>
  <si>
    <t>N-00066356</t>
  </si>
  <si>
    <t>N-00066357</t>
  </si>
  <si>
    <t>N-00066358</t>
  </si>
  <si>
    <t>N-00066359</t>
  </si>
  <si>
    <t>N-00066360</t>
  </si>
  <si>
    <t>Drukarka Canon Maxify</t>
  </si>
  <si>
    <t>N-00066362</t>
  </si>
  <si>
    <t>Serwer HP</t>
  </si>
  <si>
    <t>N-00066363</t>
  </si>
  <si>
    <t>Tablet Lenovo</t>
  </si>
  <si>
    <t>N-00066367</t>
  </si>
  <si>
    <t>N-00066400</t>
  </si>
  <si>
    <t>Monitor AOC LED</t>
  </si>
  <si>
    <t>N-00066402</t>
  </si>
  <si>
    <t>Monitor AOC LED q2770 27"</t>
  </si>
  <si>
    <t>N-00066403</t>
  </si>
  <si>
    <t>Monitor AOC LED 2260 21,5"</t>
  </si>
  <si>
    <t>N-00066404</t>
  </si>
  <si>
    <t>Drukarka HP Laser JetPro</t>
  </si>
  <si>
    <t>N-00066405</t>
  </si>
  <si>
    <t>Tablet Samsung Galaxy + stacja dokująca</t>
  </si>
  <si>
    <t>N-00066406</t>
  </si>
  <si>
    <t>N-00066407</t>
  </si>
  <si>
    <t>Skaner HP ScanJet G3110</t>
  </si>
  <si>
    <t>N-00066409</t>
  </si>
  <si>
    <t xml:space="preserve">Dell Precision 7520 </t>
  </si>
  <si>
    <t>N-00066410</t>
  </si>
  <si>
    <t>Komputer Dell Precision 3510 z akcesoria</t>
  </si>
  <si>
    <t>N-00066414</t>
  </si>
  <si>
    <t>N-00066417</t>
  </si>
  <si>
    <t>Notebook Toshiba P855-30E, MS Office Sta</t>
  </si>
  <si>
    <t>N-00066419</t>
  </si>
  <si>
    <t>Lenovo Think Pad T550 z MS Office</t>
  </si>
  <si>
    <t>N-00066420</t>
  </si>
  <si>
    <t>Laptop Dell Latitude 3450</t>
  </si>
  <si>
    <t>N-00066421</t>
  </si>
  <si>
    <t>Laptop Lenovo Y700-15 15,6 FHD/i7</t>
  </si>
  <si>
    <t>N-00066428</t>
  </si>
  <si>
    <t>NOTEBOOK ASUS R558UQ-DM5513T Z</t>
  </si>
  <si>
    <t>N-00066432</t>
  </si>
  <si>
    <t>Komputer przenośny</t>
  </si>
  <si>
    <t>N-00066433</t>
  </si>
  <si>
    <t>N-00066434</t>
  </si>
  <si>
    <t>Jednostka centralna Koncept A7800/8GB/50</t>
  </si>
  <si>
    <t>N-00066435</t>
  </si>
  <si>
    <t>Jednostka centralna LENOVO Ideacentre 51</t>
  </si>
  <si>
    <t>N-00066436</t>
  </si>
  <si>
    <t>Monitor ASUS VZ249HE Slim Frameless Desi</t>
  </si>
  <si>
    <t>N-00066437</t>
  </si>
  <si>
    <t>Laptop ACER 15,6" F5-573G</t>
  </si>
  <si>
    <t>N-00066439</t>
  </si>
  <si>
    <t>N-00066447</t>
  </si>
  <si>
    <t>Zestaw komputerowy PC ANS UTP FX 6350+mo</t>
  </si>
  <si>
    <t>N-00066478</t>
  </si>
  <si>
    <t>N-00066480</t>
  </si>
  <si>
    <t>Serwer DELL Poweredge R320</t>
  </si>
  <si>
    <t>N-00066484</t>
  </si>
  <si>
    <t>Komputer ASUS ZenBook Flip</t>
  </si>
  <si>
    <t>N-00066488</t>
  </si>
  <si>
    <t>N-00066489</t>
  </si>
  <si>
    <t>Notebook MSI GP62</t>
  </si>
  <si>
    <t>N-00066492</t>
  </si>
  <si>
    <t>Laptop HP Elite Book</t>
  </si>
  <si>
    <t>N-00066493</t>
  </si>
  <si>
    <t>Serwer QNAP</t>
  </si>
  <si>
    <t>N-00066494</t>
  </si>
  <si>
    <t>Macbook Pro 13-inch</t>
  </si>
  <si>
    <t>N-00066495</t>
  </si>
  <si>
    <t>N-00066496</t>
  </si>
  <si>
    <t>N-00066497</t>
  </si>
  <si>
    <t>N-00066498</t>
  </si>
  <si>
    <t>N-00066499</t>
  </si>
  <si>
    <t>komputer Optiplex 9020MT</t>
  </si>
  <si>
    <t>N-00066502</t>
  </si>
  <si>
    <t>Serwer Precision T1700MT</t>
  </si>
  <si>
    <t>N-00066503</t>
  </si>
  <si>
    <t>Komputer OptiPlex 9020MT</t>
  </si>
  <si>
    <t>N-00066507</t>
  </si>
  <si>
    <t>KOMPUTER DELL</t>
  </si>
  <si>
    <t>N-00066515</t>
  </si>
  <si>
    <t>Notebook HP ProBook 450</t>
  </si>
  <si>
    <t>N-00066519</t>
  </si>
  <si>
    <t>Notebook Lenovo E570</t>
  </si>
  <si>
    <t>N-00066527</t>
  </si>
  <si>
    <t>NOTEBOOK ASUS ZEN-BOOK FLIP UX360CA-C418</t>
  </si>
  <si>
    <t>N-00066529</t>
  </si>
  <si>
    <t>Notebook MSI GE60</t>
  </si>
  <si>
    <t>N-00066530</t>
  </si>
  <si>
    <t>Zestaw komputerowyAlltech Intau</t>
  </si>
  <si>
    <t>N-00066607</t>
  </si>
  <si>
    <t>N-00066608</t>
  </si>
  <si>
    <t>N-00066609</t>
  </si>
  <si>
    <t>N-00066611</t>
  </si>
  <si>
    <t>Komputer ASUS ZenBook</t>
  </si>
  <si>
    <t>N-00066613</t>
  </si>
  <si>
    <t>Zest.komputer. DELL XPS</t>
  </si>
  <si>
    <t>N-00066618</t>
  </si>
  <si>
    <t>N-00066631</t>
  </si>
  <si>
    <t>Komputer przenośny MSI GP62M 7REX</t>
  </si>
  <si>
    <t>N-00066633</t>
  </si>
  <si>
    <t>N-00066637</t>
  </si>
  <si>
    <t>N-00066638</t>
  </si>
  <si>
    <t>Komputer Prime i7-7700</t>
  </si>
  <si>
    <t>N-00066642</t>
  </si>
  <si>
    <t>Monitor Philips</t>
  </si>
  <si>
    <t>N-00066647</t>
  </si>
  <si>
    <t>Komputer stacjonarny KONCEPT R5-1500X/16</t>
  </si>
  <si>
    <t>N-00066648</t>
  </si>
  <si>
    <t>N-00066649</t>
  </si>
  <si>
    <t>N-00066650</t>
  </si>
  <si>
    <t>Monitor AOC I2460PXQU</t>
  </si>
  <si>
    <t>N-00066651</t>
  </si>
  <si>
    <t>N-00066652</t>
  </si>
  <si>
    <t>N-00066658</t>
  </si>
  <si>
    <t>NOTEBOOK HP 455 15,6"</t>
  </si>
  <si>
    <t>N-00066659</t>
  </si>
  <si>
    <t>Zest.komputer. ICOD PC 1</t>
  </si>
  <si>
    <t>N-00066662</t>
  </si>
  <si>
    <t xml:space="preserve">Rozszerzenie RAM do instal.robocz. HP z </t>
  </si>
  <si>
    <t>N-00066664</t>
  </si>
  <si>
    <t>Zestaw komputerowy iCOD PC A10-9700</t>
  </si>
  <si>
    <t>N-00066665</t>
  </si>
  <si>
    <t>Notebook Lenovoldeapad 320</t>
  </si>
  <si>
    <t>N-00066666</t>
  </si>
  <si>
    <t>Drukarka Kyocera</t>
  </si>
  <si>
    <t>N-00066667</t>
  </si>
  <si>
    <t>N-00066677</t>
  </si>
  <si>
    <t>Dell Precision</t>
  </si>
  <si>
    <t>N-00066678</t>
  </si>
  <si>
    <t>N-00066679</t>
  </si>
  <si>
    <t>N-00066680</t>
  </si>
  <si>
    <t>Lenovo Idea Pad P580</t>
  </si>
  <si>
    <t>N-00066683</t>
  </si>
  <si>
    <t>Laptop HP Probook 450 G5</t>
  </si>
  <si>
    <t>N-00066685</t>
  </si>
  <si>
    <t>Zest.komputer.HP Elite Desk 800G2 z moni</t>
  </si>
  <si>
    <t>N-00066710</t>
  </si>
  <si>
    <t>Komputer przenośny MSIGE 72 do pomiarów</t>
  </si>
  <si>
    <t>N-00066716</t>
  </si>
  <si>
    <t>Notebook ASUS G752VT</t>
  </si>
  <si>
    <t>N-00066718</t>
  </si>
  <si>
    <t>Komputer PRIME i7-7700 z monitorem</t>
  </si>
  <si>
    <t>N-00066719</t>
  </si>
  <si>
    <t>Komputer PRIME i7-7700 + monitorem LG 29</t>
  </si>
  <si>
    <t>N-00066724</t>
  </si>
  <si>
    <t>Drukarka HP LJ p2055d</t>
  </si>
  <si>
    <t>N-00066725</t>
  </si>
  <si>
    <t>notebook Toshiba SAt-300</t>
  </si>
  <si>
    <t>N-00066726</t>
  </si>
  <si>
    <t>Notebook ProRetina 15'</t>
  </si>
  <si>
    <t>N-00066749</t>
  </si>
  <si>
    <t>Notebook Asus Zenbook Flip UX360CA</t>
  </si>
  <si>
    <t>N-00066750</t>
  </si>
  <si>
    <t>Notebook Asus Zenbook Flip UX360UA</t>
  </si>
  <si>
    <t>N-00066751</t>
  </si>
  <si>
    <t>Komputer stacjonarny</t>
  </si>
  <si>
    <t>N-00066752</t>
  </si>
  <si>
    <t>N-00066753</t>
  </si>
  <si>
    <t>Notebook Acer E1-571G</t>
  </si>
  <si>
    <t>N-00066755</t>
  </si>
  <si>
    <t>Komputer stacjonarny ANS UTPMSIA 8-760</t>
  </si>
  <si>
    <t>N-00066757</t>
  </si>
  <si>
    <t>Laptop HP ENVY 13</t>
  </si>
  <si>
    <t>N-00066758</t>
  </si>
  <si>
    <t>Monitor LG 32MP58HQ</t>
  </si>
  <si>
    <t>N-00066759</t>
  </si>
  <si>
    <t>N-00066760</t>
  </si>
  <si>
    <t>N-00066763</t>
  </si>
  <si>
    <t>Laptop HP Envy 13</t>
  </si>
  <si>
    <t>N-00066765</t>
  </si>
  <si>
    <t>Komputer AMD Athlon XP 1800</t>
  </si>
  <si>
    <t>N-00066766</t>
  </si>
  <si>
    <t>N-00066767</t>
  </si>
  <si>
    <t>N-00066768</t>
  </si>
  <si>
    <t>N-00066769</t>
  </si>
  <si>
    <t>N-00066770</t>
  </si>
  <si>
    <t>N-00066772</t>
  </si>
  <si>
    <t>Notebook MSI PL 62</t>
  </si>
  <si>
    <t>N-00066773</t>
  </si>
  <si>
    <t>N-00066774</t>
  </si>
  <si>
    <t>N-00066775</t>
  </si>
  <si>
    <t>N-00066776</t>
  </si>
  <si>
    <t>N-00066777</t>
  </si>
  <si>
    <t>N-00066778</t>
  </si>
  <si>
    <t>N-00066779</t>
  </si>
  <si>
    <t>Komputer DELL Opiplex 745</t>
  </si>
  <si>
    <t>N-00066780</t>
  </si>
  <si>
    <t>N-00066781</t>
  </si>
  <si>
    <t>N-00066782</t>
  </si>
  <si>
    <t>N-00066783</t>
  </si>
  <si>
    <t>N-00066788</t>
  </si>
  <si>
    <t>Urządzenie wielofunkcyjne Brother DCP-L2</t>
  </si>
  <si>
    <t>N-00066793</t>
  </si>
  <si>
    <t>Notebook ASUS ZENBOOK UX309VA i5</t>
  </si>
  <si>
    <t>N-00066794</t>
  </si>
  <si>
    <t>N-00066795</t>
  </si>
  <si>
    <t>N-00066798</t>
  </si>
  <si>
    <t>Zest.komputer. DELL VOSTRO + monitor 24"</t>
  </si>
  <si>
    <t>N-00066799</t>
  </si>
  <si>
    <t>Laptop ASUS ROG STRIX GL553VE-FY022T</t>
  </si>
  <si>
    <t>N-00066816</t>
  </si>
  <si>
    <t>Monitor DELL19" LCD</t>
  </si>
  <si>
    <t>N-00066817</t>
  </si>
  <si>
    <t>Monitor DELL 19" LCD</t>
  </si>
  <si>
    <t>N-00066818</t>
  </si>
  <si>
    <t>N-00066819</t>
  </si>
  <si>
    <t>N-00066820</t>
  </si>
  <si>
    <t>N-00066821</t>
  </si>
  <si>
    <t>N-00066822</t>
  </si>
  <si>
    <t>N-00066823</t>
  </si>
  <si>
    <t>Komputer KEN AMD</t>
  </si>
  <si>
    <t>N-00066824</t>
  </si>
  <si>
    <t>N-00066826</t>
  </si>
  <si>
    <t>Monitor LCD AOC i2476VXM.</t>
  </si>
  <si>
    <t>N-00066827</t>
  </si>
  <si>
    <t>N-00066828</t>
  </si>
  <si>
    <t>N-00066829</t>
  </si>
  <si>
    <t>N-00066830</t>
  </si>
  <si>
    <t>N-00066831</t>
  </si>
  <si>
    <t>N-00066832</t>
  </si>
  <si>
    <t>Monitor 19" LCD L1900</t>
  </si>
  <si>
    <t>N-00066836</t>
  </si>
  <si>
    <t>Komputer przenośny LENOVO Yoga 920-13</t>
  </si>
  <si>
    <t>N-00066837</t>
  </si>
  <si>
    <t>N-00066838</t>
  </si>
  <si>
    <t>N-00066839</t>
  </si>
  <si>
    <t>Monitor DELL U2518D</t>
  </si>
  <si>
    <t>N-00066840</t>
  </si>
  <si>
    <t>N-00066841</t>
  </si>
  <si>
    <t>Notebook DELL Ins 13 5000</t>
  </si>
  <si>
    <t>N-00066842</t>
  </si>
  <si>
    <t>Notebook DELL 5378</t>
  </si>
  <si>
    <t>N-00066846</t>
  </si>
  <si>
    <t>Komputer Koncept R2700X</t>
  </si>
  <si>
    <t>N-00066881</t>
  </si>
  <si>
    <t>DRUKARKA HP COLOR LASERJET PRO M281 FDW</t>
  </si>
  <si>
    <t>N-00066882</t>
  </si>
  <si>
    <t>LAPTOP DELL 5370</t>
  </si>
  <si>
    <t>N-00066915</t>
  </si>
  <si>
    <t>Dysk zewnętrzny Western Digital My Passp</t>
  </si>
  <si>
    <t>N-00067379</t>
  </si>
  <si>
    <t>Komputerowy tablet rysunkowy</t>
  </si>
  <si>
    <t>N-00067380</t>
  </si>
  <si>
    <t>N-00067410</t>
  </si>
  <si>
    <t>MONITOR NEC MULTISYNC EA275 Wmi</t>
  </si>
  <si>
    <t>N-00067411</t>
  </si>
  <si>
    <t>N-00067481</t>
  </si>
  <si>
    <t>Drukarka 3D Zortrax M200 Plus.</t>
  </si>
  <si>
    <t>N-00067485</t>
  </si>
  <si>
    <t>Laptop 13,3" Lenovo</t>
  </si>
  <si>
    <t>N-00067486</t>
  </si>
  <si>
    <t>Laptop MSI GEO</t>
  </si>
  <si>
    <t>N-00067513</t>
  </si>
  <si>
    <t>Komputer All-in-one LENOVO M93zi 3-4 150</t>
  </si>
  <si>
    <t>N-00067514</t>
  </si>
  <si>
    <t>Komputer Hp Envy 13 i5-6200U/4GB/256/win</t>
  </si>
  <si>
    <t>N-00067619</t>
  </si>
  <si>
    <t>Drukarka 3D - Printo H3, panele boczne i</t>
  </si>
  <si>
    <t>N-00067620</t>
  </si>
  <si>
    <t>N-00067621</t>
  </si>
  <si>
    <t>N-00067622</t>
  </si>
  <si>
    <t>N-00067717</t>
  </si>
  <si>
    <t>laptop DELL 5770</t>
  </si>
  <si>
    <t>N-00067718</t>
  </si>
  <si>
    <t>N-00067719</t>
  </si>
  <si>
    <t>laptop Dell Inspiron 3567</t>
  </si>
  <si>
    <t>N-00067743</t>
  </si>
  <si>
    <t>Notebook Lenovo V330-15</t>
  </si>
  <si>
    <t>N-00067824</t>
  </si>
  <si>
    <t>Drukarka Brother</t>
  </si>
  <si>
    <t>N-00067825</t>
  </si>
  <si>
    <t>N-00067826</t>
  </si>
  <si>
    <t>N-00067827</t>
  </si>
  <si>
    <t>N-00067829</t>
  </si>
  <si>
    <t>N-00067830</t>
  </si>
  <si>
    <t>N-00067831</t>
  </si>
  <si>
    <t>N-00067832</t>
  </si>
  <si>
    <t>N-00067916</t>
  </si>
  <si>
    <t>Urządz. wielofunkc  BROTHER MFC-B7715DW</t>
  </si>
  <si>
    <t>N-00067917</t>
  </si>
  <si>
    <t>N-00067918</t>
  </si>
  <si>
    <t>N-00067919</t>
  </si>
  <si>
    <t>iPAD Apple 10,5"</t>
  </si>
  <si>
    <t>N-00067920</t>
  </si>
  <si>
    <t>MAF 3D SCANNER.</t>
  </si>
  <si>
    <t>N-00067925</t>
  </si>
  <si>
    <t>Skaner Canon LiDE 120</t>
  </si>
  <si>
    <t>N-00067926</t>
  </si>
  <si>
    <t>N-00067942</t>
  </si>
  <si>
    <t>DRUKARKA HP Laserjet Pro M203DN</t>
  </si>
  <si>
    <t>N-00068008</t>
  </si>
  <si>
    <t>Komputer Intel NUC</t>
  </si>
  <si>
    <t>N-00068026</t>
  </si>
  <si>
    <t>Monitor 27" LCD AOC.</t>
  </si>
  <si>
    <t>N-00068027</t>
  </si>
  <si>
    <t>N-00068028</t>
  </si>
  <si>
    <t>N-00068029</t>
  </si>
  <si>
    <t>N-00068030</t>
  </si>
  <si>
    <t xml:space="preserve">Notebook Lenovo Thinkpad P52S ze stacją </t>
  </si>
  <si>
    <t>N-00068035</t>
  </si>
  <si>
    <t>Drukarka ZORTRAX M200 Plus PRINTER 3D</t>
  </si>
  <si>
    <t>N-00068041</t>
  </si>
  <si>
    <t>Monitor LG 29UB67-B.</t>
  </si>
  <si>
    <t>N-00068042</t>
  </si>
  <si>
    <t>N-00068043</t>
  </si>
  <si>
    <t>N-00068044</t>
  </si>
  <si>
    <t>N-00068045</t>
  </si>
  <si>
    <t>Komputer DELL V3470.</t>
  </si>
  <si>
    <t>N-00068046</t>
  </si>
  <si>
    <t>N-00068047</t>
  </si>
  <si>
    <t>N-00068048</t>
  </si>
  <si>
    <t>N-00068049</t>
  </si>
  <si>
    <t>N-00068050</t>
  </si>
  <si>
    <t>N-00068051</t>
  </si>
  <si>
    <t>N-00068052</t>
  </si>
  <si>
    <t>N-00068053</t>
  </si>
  <si>
    <t>N-00068055</t>
  </si>
  <si>
    <t>notebook MSI GF63</t>
  </si>
  <si>
    <t>N-00068056</t>
  </si>
  <si>
    <t>Laptop Lenovo ThinkPad X1 Carbon</t>
  </si>
  <si>
    <t>N-00068057</t>
  </si>
  <si>
    <t>KOMPUTER DELL 3670 i5-8400 + MONITOR IIY</t>
  </si>
  <si>
    <t>N-00068058</t>
  </si>
  <si>
    <t>KOMPUTER DELL 3670 i5-8400/8GB/SSD256/Wi</t>
  </si>
  <si>
    <t>N-00068059</t>
  </si>
  <si>
    <t>KOMPUTER HP 290</t>
  </si>
  <si>
    <t>N-00068060</t>
  </si>
  <si>
    <t>MONITOR 24'' LCD IIYAMA</t>
  </si>
  <si>
    <t>N-00068061</t>
  </si>
  <si>
    <t>N-00068062</t>
  </si>
  <si>
    <t>Monitor LCD 19" Benq</t>
  </si>
  <si>
    <t>N-00068063</t>
  </si>
  <si>
    <t>Apple iPad 128GB Wi-Fi + Cellular</t>
  </si>
  <si>
    <t>N-00068064</t>
  </si>
  <si>
    <t>Laptop ASUS ZenBook  UX331UN 13,3"</t>
  </si>
  <si>
    <t>N-00068065</t>
  </si>
  <si>
    <t>N-00068066</t>
  </si>
  <si>
    <t>N-00068069</t>
  </si>
  <si>
    <t>Komputer HP 290 i3-8100/4GB/500GB/Win 10</t>
  </si>
  <si>
    <t>N-00068070</t>
  </si>
  <si>
    <t>HP 290 i3-8100/4GB/500GB/Win 10 Pro</t>
  </si>
  <si>
    <t>N-00068071</t>
  </si>
  <si>
    <t>N-00068072</t>
  </si>
  <si>
    <t>N-00068077</t>
  </si>
  <si>
    <t>NOTEBOOK LENOVO 330-15 i5-8250U/8GB/1TB/</t>
  </si>
  <si>
    <t>N-00068078</t>
  </si>
  <si>
    <t>LAPTOP ASUS ZENBOOK UX410UA i7</t>
  </si>
  <si>
    <t>N-00068079</t>
  </si>
  <si>
    <t>N-00068082</t>
  </si>
  <si>
    <t>Drukarka laserowa HP 30A CF230Ablack 160</t>
  </si>
  <si>
    <t>N-00068083</t>
  </si>
  <si>
    <t>Laptop DELL Inspiron 15 G3 3579.</t>
  </si>
  <si>
    <t>N-00068137</t>
  </si>
  <si>
    <t>LaptopDell Precision Tower</t>
  </si>
  <si>
    <t>N-00068138</t>
  </si>
  <si>
    <t>Skaner płaski typ 1 Plustek OpticPro A32</t>
  </si>
  <si>
    <t>N-00068139</t>
  </si>
  <si>
    <t>Komputer sterujący typ 1 Dell Optiplex 7</t>
  </si>
  <si>
    <t>N-00068141</t>
  </si>
  <si>
    <t>Laptop DELL INSPIRON 5770</t>
  </si>
  <si>
    <t>N-00068142</t>
  </si>
  <si>
    <t>Notebook Lenovo 520-15IBK</t>
  </si>
  <si>
    <t>N-00068155</t>
  </si>
  <si>
    <t>Notebook Lenovo V330</t>
  </si>
  <si>
    <t>N-00068156</t>
  </si>
  <si>
    <t>N-00068157</t>
  </si>
  <si>
    <t>Laptop DELL Inspirion</t>
  </si>
  <si>
    <t>N-00068158</t>
  </si>
  <si>
    <t>N-00068159</t>
  </si>
  <si>
    <t>N-00068160</t>
  </si>
  <si>
    <t>Komputer DELL 367MT i3</t>
  </si>
  <si>
    <t>N-00068161</t>
  </si>
  <si>
    <t>N-00068162</t>
  </si>
  <si>
    <t>N-00068163</t>
  </si>
  <si>
    <t>N-00068164</t>
  </si>
  <si>
    <t>Monitor AOC 23,6"</t>
  </si>
  <si>
    <t>N-00068165</t>
  </si>
  <si>
    <t>N-00068166</t>
  </si>
  <si>
    <t>N-00068167</t>
  </si>
  <si>
    <t>N-00068169</t>
  </si>
  <si>
    <t>Komputer Dell 3670MT</t>
  </si>
  <si>
    <t>N-00068170</t>
  </si>
  <si>
    <t>Monitor LG-27UD88-W</t>
  </si>
  <si>
    <t>N-00068178</t>
  </si>
  <si>
    <t>Laptop DELL 3567 i3-6006u/8GB/SSD120/Win</t>
  </si>
  <si>
    <t>N-00068182</t>
  </si>
  <si>
    <t>Laptop Lenovo TP X280 i5</t>
  </si>
  <si>
    <t>N-00068183</t>
  </si>
  <si>
    <t>Komputer DELL VOSTRO</t>
  </si>
  <si>
    <t>N-00068184</t>
  </si>
  <si>
    <t>Monitor DELL 21,5"</t>
  </si>
  <si>
    <t>N-00068185</t>
  </si>
  <si>
    <t>DRUKARKA CANON I-SENSYS LBP151dw</t>
  </si>
  <si>
    <t>N-00068186</t>
  </si>
  <si>
    <t>DRUKARKA CANON MB2150 + AKCESORIA</t>
  </si>
  <si>
    <t>N-00068187</t>
  </si>
  <si>
    <t>Notebook Dell M3530 + stacja dokująca TB</t>
  </si>
  <si>
    <t>N-00068199</t>
  </si>
  <si>
    <t>Laptop HP 250 G6i3-6006u</t>
  </si>
  <si>
    <t>N-00068200</t>
  </si>
  <si>
    <t xml:space="preserve">Dell Inspiron G3 </t>
  </si>
  <si>
    <t>N-00068201</t>
  </si>
  <si>
    <t>N-00068202</t>
  </si>
  <si>
    <t>Urządzenie wielofunkcyjne Brother DCP-L3</t>
  </si>
  <si>
    <t>N-00068203</t>
  </si>
  <si>
    <t>Laptop X360 440 G1</t>
  </si>
  <si>
    <t>N-00068204</t>
  </si>
  <si>
    <t>N-00068205</t>
  </si>
  <si>
    <t>Monitor AOC E22E1D</t>
  </si>
  <si>
    <t>N-00068218</t>
  </si>
  <si>
    <t>Laptop DELL 3576/i7</t>
  </si>
  <si>
    <t>N-00068221</t>
  </si>
  <si>
    <t>Komputer PRIME</t>
  </si>
  <si>
    <t>N-00068222</t>
  </si>
  <si>
    <t>N-00068223</t>
  </si>
  <si>
    <t>N-00068224</t>
  </si>
  <si>
    <t>N-00068225</t>
  </si>
  <si>
    <t>N-00068226</t>
  </si>
  <si>
    <t>N-00068227</t>
  </si>
  <si>
    <t>N-00068267</t>
  </si>
  <si>
    <t>NOTEBOOK HP 15 RYZEN.</t>
  </si>
  <si>
    <t>N-00068280</t>
  </si>
  <si>
    <t>Komputer PC Ryzę 3 1200</t>
  </si>
  <si>
    <t>N-00068281</t>
  </si>
  <si>
    <t>Monitor LG 32MA68HY-P.</t>
  </si>
  <si>
    <t>N-00068289</t>
  </si>
  <si>
    <t>Komputer DELL 367MT</t>
  </si>
  <si>
    <t>N-00068290</t>
  </si>
  <si>
    <t>N-00068305</t>
  </si>
  <si>
    <t>N-00068340</t>
  </si>
  <si>
    <t>Monitor interaktywny Newline</t>
  </si>
  <si>
    <t>N-00068389</t>
  </si>
  <si>
    <t>Samsung Flip WM55H + stand</t>
  </si>
  <si>
    <t>N-00068393</t>
  </si>
  <si>
    <t>Dukarka laserowa Samsung SL-C430W/SEE306</t>
  </si>
  <si>
    <t>N-00068627</t>
  </si>
  <si>
    <t>Laptop HP 15-RA048NWN3060/4GB/500GB/Win1</t>
  </si>
  <si>
    <t>N-00068628</t>
  </si>
  <si>
    <t>N-00068629</t>
  </si>
  <si>
    <t>Drukarka atramentowa HP Pro 8210</t>
  </si>
  <si>
    <t>N-00068630</t>
  </si>
  <si>
    <t>N-00068632</t>
  </si>
  <si>
    <t>Skaner płaski ScanJet2500f1 A4</t>
  </si>
  <si>
    <t>N-00068745</t>
  </si>
  <si>
    <t>Komputer DELL VOSTRO 3470</t>
  </si>
  <si>
    <t>N-00068755</t>
  </si>
  <si>
    <t>Laptop Asus GL702</t>
  </si>
  <si>
    <t>N-00068756</t>
  </si>
  <si>
    <t>Komputer HP 290</t>
  </si>
  <si>
    <t>N-00068768</t>
  </si>
  <si>
    <t>Monitor 24" LCD IIYAMA PROLITE</t>
  </si>
  <si>
    <t>N-00068846</t>
  </si>
  <si>
    <t>Komputer DELL 3668MT</t>
  </si>
  <si>
    <t>N-00068847</t>
  </si>
  <si>
    <t>N-00068853</t>
  </si>
  <si>
    <t>Monitor BENQ GW2765HT</t>
  </si>
  <si>
    <t>N-00068854</t>
  </si>
  <si>
    <t>Rodzaj</t>
  </si>
  <si>
    <t>przenośny</t>
  </si>
  <si>
    <t>stacjonarny</t>
  </si>
  <si>
    <t>Łącznie:</t>
  </si>
  <si>
    <t>S-00010070</t>
  </si>
  <si>
    <t>Komputerowe urządzenie do pomiaru geomet</t>
  </si>
  <si>
    <t>S-00010079</t>
  </si>
  <si>
    <t xml:space="preserve">Komputer stacjonarny HP2840, monitor HP </t>
  </si>
  <si>
    <t>S-00010181</t>
  </si>
  <si>
    <t>Drukarka 3D MarkForgedMark TWO Enterpris</t>
  </si>
  <si>
    <t>S-00010215</t>
  </si>
  <si>
    <t>Urzdzenie wielofunkcyjne RICOH MPC 3504E</t>
  </si>
  <si>
    <t>S-00010218</t>
  </si>
  <si>
    <t xml:space="preserve">INFOBLOX system do zarządz.serwis. DNS, </t>
  </si>
  <si>
    <t>S-00010226</t>
  </si>
  <si>
    <t>Serwer plików EMC Data Domain DD6300</t>
  </si>
  <si>
    <t>Laptop DELL E6410 WIN 7 PRO</t>
  </si>
  <si>
    <t>Laptop DELL E6410 ATG WIN 7 PRO</t>
  </si>
  <si>
    <t>Monitor nec 55"</t>
  </si>
  <si>
    <t>Notebook/laptop 13,3"Apple MacBook</t>
  </si>
  <si>
    <t>Dysk zewnętrzny Western Digital</t>
  </si>
  <si>
    <t>Karta lioniowa do routera Juniper MX960</t>
  </si>
  <si>
    <t>Komputer Dell Precision 3630 Tower</t>
  </si>
  <si>
    <t>Drukarka HPLJ 1160</t>
  </si>
  <si>
    <t>Urządz.wielofunkc Brother DCP-1623WE</t>
  </si>
  <si>
    <t>N-00068728</t>
  </si>
  <si>
    <t>N-00068730</t>
  </si>
  <si>
    <t>N-00068731</t>
  </si>
  <si>
    <t>N-00068735</t>
  </si>
  <si>
    <t>N-00068738</t>
  </si>
  <si>
    <t>N-00068740</t>
  </si>
  <si>
    <t>N-00068741</t>
  </si>
  <si>
    <t>N-00068742</t>
  </si>
  <si>
    <t>N-00068743</t>
  </si>
  <si>
    <t>N-00068744</t>
  </si>
  <si>
    <t>N-00068850</t>
  </si>
  <si>
    <t>N-00068965</t>
  </si>
  <si>
    <t>N-00068966</t>
  </si>
  <si>
    <t>N-00068969</t>
  </si>
  <si>
    <t>N-00068970</t>
  </si>
  <si>
    <t>N-00068971</t>
  </si>
  <si>
    <t>N-00068972</t>
  </si>
  <si>
    <t>N-00068981</t>
  </si>
  <si>
    <t>N-00068982</t>
  </si>
  <si>
    <t>N-00068985</t>
  </si>
  <si>
    <t>N-00068990</t>
  </si>
  <si>
    <t>Komputer Dell Precision 5820 Tower</t>
  </si>
  <si>
    <t>KOMPUTER DELL PRECISION 5820 TOWER</t>
  </si>
  <si>
    <t>S-00010283</t>
  </si>
  <si>
    <t>S-00010285</t>
  </si>
  <si>
    <t>Wykaz sprzętu elektronicznego zakupionego w 2018/2019</t>
  </si>
  <si>
    <t>Wykaz sprzętu elektronicznego zakupionego w 2018/2019 - niskocenne</t>
  </si>
  <si>
    <t>Budynki Wierzchucinek i Mochełek (RZD Minikowo)</t>
  </si>
  <si>
    <t>S-00003722</t>
  </si>
  <si>
    <t>S-00004016</t>
  </si>
  <si>
    <t>S-00004420</t>
  </si>
  <si>
    <t>S-00004755</t>
  </si>
  <si>
    <t>S-00004756</t>
  </si>
  <si>
    <t>S-00004878</t>
  </si>
  <si>
    <t>S-00005288</t>
  </si>
  <si>
    <t>S-00005321</t>
  </si>
  <si>
    <t>S-00005434</t>
  </si>
  <si>
    <t>S-00005453</t>
  </si>
  <si>
    <t>S-00005863</t>
  </si>
  <si>
    <t>S-00005900</t>
  </si>
  <si>
    <t>S-00006200</t>
  </si>
  <si>
    <t>S-00006967</t>
  </si>
  <si>
    <t>S-00006968</t>
  </si>
  <si>
    <t>S-00006969</t>
  </si>
  <si>
    <t>S-00007373</t>
  </si>
  <si>
    <t>S-00008025</t>
  </si>
  <si>
    <t>S-00008778</t>
  </si>
  <si>
    <t>S-00008784</t>
  </si>
  <si>
    <t>S-00008788</t>
  </si>
  <si>
    <t>S-00009055</t>
  </si>
  <si>
    <t>S-00009645</t>
  </si>
  <si>
    <t>S-00010306</t>
  </si>
  <si>
    <t>S-00010353</t>
  </si>
  <si>
    <t>S-00010354</t>
  </si>
  <si>
    <t>Linie telekomunikac.kabl.  MASK-MAN</t>
  </si>
  <si>
    <t>Linie telekomunikac.kablowe - MASK MAN</t>
  </si>
  <si>
    <t>Linie telekomunikacyjne kablowe MAN</t>
  </si>
  <si>
    <t>Sieć kablowa MAN Centrum</t>
  </si>
  <si>
    <t>Linie telekomunikacyjne kablowe</t>
  </si>
  <si>
    <t>Sieć światłowodowa - Kordeckiego</t>
  </si>
  <si>
    <t>Linie telekom.kablowe -Mierosławskiego</t>
  </si>
  <si>
    <t>Instal.teletech.-sieć kabl.MAN Centrum</t>
  </si>
  <si>
    <t>Linie telekom. kablowe - Centrum</t>
  </si>
  <si>
    <t>Instalacja łącza światłowod.w ZDMiK</t>
  </si>
  <si>
    <t>Rozbudowa łącza światłowodowego</t>
  </si>
  <si>
    <t>Łącze światłowodowe</t>
  </si>
  <si>
    <t>Sieć telekomunikacyjna "FORDON"</t>
  </si>
  <si>
    <t>Sieć telekomunikacyjna "NAKŁO"</t>
  </si>
  <si>
    <t>Sieć telekomunikacyjna "POŁUDNIE"</t>
  </si>
  <si>
    <t>Sieć elektrycz.w RCI  Kaliskiego</t>
  </si>
  <si>
    <t>Linie kablowe światłowodowe</t>
  </si>
  <si>
    <t>Budowa łącza magistralnego</t>
  </si>
  <si>
    <t>Sieć telekomunikacyjna BYDMAN-Solec</t>
  </si>
  <si>
    <t>BYDMAN PRZEMYSŁOWA</t>
  </si>
  <si>
    <t>sieć telekom. CHEŁMNO</t>
  </si>
  <si>
    <t>PRZYŁĄCZE ŚWIATŁOWODOWE</t>
  </si>
  <si>
    <t>sieć telekomunikacyjna BYDMAN - INOWROCŁ</t>
  </si>
  <si>
    <t>Kanalizacja teletechniczna pomiędzy bud.</t>
  </si>
  <si>
    <t>Kanalizacja OPL + kabel światłowodowy In</t>
  </si>
  <si>
    <t>Wykaz budowli - linie telekomunikacyjne</t>
  </si>
  <si>
    <t>S-00001959</t>
  </si>
  <si>
    <t>S-00001960</t>
  </si>
  <si>
    <t>S-00001961</t>
  </si>
  <si>
    <t>S-00001962</t>
  </si>
  <si>
    <t>S-00001963</t>
  </si>
  <si>
    <t>S-00001964</t>
  </si>
  <si>
    <t>S-00001966</t>
  </si>
  <si>
    <t>S-00001967</t>
  </si>
  <si>
    <t>S-00001972</t>
  </si>
  <si>
    <t>S-00001973</t>
  </si>
  <si>
    <t>S-00001975</t>
  </si>
  <si>
    <t>S-00001981</t>
  </si>
  <si>
    <t>S-00001982</t>
  </si>
  <si>
    <t>S-00001983</t>
  </si>
  <si>
    <t>S-00001984</t>
  </si>
  <si>
    <t>S-00001985</t>
  </si>
  <si>
    <t>S-00001991</t>
  </si>
  <si>
    <t>S-00001992</t>
  </si>
  <si>
    <t>S-00001993</t>
  </si>
  <si>
    <t>S-00001994</t>
  </si>
  <si>
    <t>S-00002570</t>
  </si>
  <si>
    <t>S-00002579</t>
  </si>
  <si>
    <t>S-00003363</t>
  </si>
  <si>
    <t>S-00004206</t>
  </si>
  <si>
    <t>S-00004207</t>
  </si>
  <si>
    <t>S-00004213</t>
  </si>
  <si>
    <t>S-00004353</t>
  </si>
  <si>
    <t>S-00004404</t>
  </si>
  <si>
    <t>S-00004410</t>
  </si>
  <si>
    <t>S-00004876</t>
  </si>
  <si>
    <t>S-00004877</t>
  </si>
  <si>
    <t>S-00004879</t>
  </si>
  <si>
    <t>S-00004880</t>
  </si>
  <si>
    <t>S-00004881</t>
  </si>
  <si>
    <t>S-00004882</t>
  </si>
  <si>
    <t>S-00004883</t>
  </si>
  <si>
    <t>S-00004884</t>
  </si>
  <si>
    <t>S-00004892</t>
  </si>
  <si>
    <t>S-00004893</t>
  </si>
  <si>
    <t>S-00004894</t>
  </si>
  <si>
    <t>S-00004895</t>
  </si>
  <si>
    <t>S-00004896</t>
  </si>
  <si>
    <t>S-00004897</t>
  </si>
  <si>
    <t>S-00004898</t>
  </si>
  <si>
    <t>S-00005094</t>
  </si>
  <si>
    <t>S-00005367</t>
  </si>
  <si>
    <t>S-00005368</t>
  </si>
  <si>
    <t>S-00005585</t>
  </si>
  <si>
    <t>S-00005625</t>
  </si>
  <si>
    <t>S-00005627</t>
  </si>
  <si>
    <t>S-00005632</t>
  </si>
  <si>
    <t>S-00005633</t>
  </si>
  <si>
    <t>S-00005745</t>
  </si>
  <si>
    <t>S-00007369</t>
  </si>
  <si>
    <t>S-00007370</t>
  </si>
  <si>
    <t>S-00007371</t>
  </si>
  <si>
    <t>S-00007372</t>
  </si>
  <si>
    <t>S-00007374</t>
  </si>
  <si>
    <t>S-00007375</t>
  </si>
  <si>
    <t>S-00007376</t>
  </si>
  <si>
    <t>S-00007377</t>
  </si>
  <si>
    <t>S-00008750</t>
  </si>
  <si>
    <t>S-00009584</t>
  </si>
  <si>
    <t>S-00009588</t>
  </si>
  <si>
    <t>S-00009589</t>
  </si>
  <si>
    <t>S-00009784</t>
  </si>
  <si>
    <t>S-00009902</t>
  </si>
  <si>
    <t>S-00009910</t>
  </si>
  <si>
    <t>S-00010236</t>
  </si>
  <si>
    <t>S-00010237</t>
  </si>
  <si>
    <t>S-00010238</t>
  </si>
  <si>
    <t>S-00010239</t>
  </si>
  <si>
    <t>S-00010277</t>
  </si>
  <si>
    <t>S-00010278</t>
  </si>
  <si>
    <t>S-00010310</t>
  </si>
  <si>
    <t>Pieszojezdnia ul. Kaliskiego</t>
  </si>
  <si>
    <t>Drogi parkingi Kaliskiego</t>
  </si>
  <si>
    <t>Drogi chod,oświetl.Kaliskiego</t>
  </si>
  <si>
    <t>Tymczasowa droga doj. ul. Sucha</t>
  </si>
  <si>
    <t xml:space="preserve">Ogrodzenie wraz z bram.Kordeckiego </t>
  </si>
  <si>
    <t>Utwardzenie terenu z oświetleniem Kordec</t>
  </si>
  <si>
    <t>Ogrodzenie ul. Seminaryjna</t>
  </si>
  <si>
    <t>Nawierzchnia asfal. ul. Seminaryjna</t>
  </si>
  <si>
    <t>Ogrodzenie i utwar.ter.Mazowiecka</t>
  </si>
  <si>
    <t>Nawierzchnia asfalt ul.Mazowiecka</t>
  </si>
  <si>
    <t>Nawierzchnia asfalt beton Kaliskiego</t>
  </si>
  <si>
    <t>Nawierzchnia asfal. ul. Koszarowa</t>
  </si>
  <si>
    <t>Ogrodzenie ul.Bernardyńska</t>
  </si>
  <si>
    <t>Zieleń, drzewa Kaliskiego</t>
  </si>
  <si>
    <t>Kanalizacja deszczowa  Kaliskiego</t>
  </si>
  <si>
    <t>Sieć instal. wodociąg. zewn. Kaliskiego</t>
  </si>
  <si>
    <t>Boisko sportowe ul. Bernardyńska</t>
  </si>
  <si>
    <t>Droga z oświetl.Z-du Dośw.Wierzchucinek</t>
  </si>
  <si>
    <t>Działka-ogrodz.+oświetlenie Duszniki-Zdr</t>
  </si>
  <si>
    <t>Ogrodzenie ul.Sucha</t>
  </si>
  <si>
    <t>Sieć wodociągowa  Wierzchucinek</t>
  </si>
  <si>
    <t>Ogrodzenie pola dośw. Wierzchuc.</t>
  </si>
  <si>
    <t xml:space="preserve">Zbiornik gazu V=2,7 m3 ul.Kaliskiego </t>
  </si>
  <si>
    <t>Szambo ekolog. z przyłącz. Tleń</t>
  </si>
  <si>
    <t>Szambo ekolog. ze studnią  Drzewicz</t>
  </si>
  <si>
    <t>Plac utw. z oświetl.Sucha 9</t>
  </si>
  <si>
    <t>Sieć cieplna niskoparametr Bernardyńska</t>
  </si>
  <si>
    <t>Ogrodzenie Mazowiecka</t>
  </si>
  <si>
    <t>Kanalizacja sanitarna Duszniki Zdr.</t>
  </si>
  <si>
    <t>Sieć kanaliz., sanit.-deszcz. Kordeckieg</t>
  </si>
  <si>
    <t>Sieć wodociągowa - Kordeckiego</t>
  </si>
  <si>
    <t>Sieć ciepłownicza  - Kordeckiego</t>
  </si>
  <si>
    <t>Instalacja gazowa - Kordeckiego</t>
  </si>
  <si>
    <t>Sieć kanaliz.,sanit.-deszcz. Mazowiecka</t>
  </si>
  <si>
    <t>Sieć wodociągowa - Mazowiecka</t>
  </si>
  <si>
    <t>Sieć kanaliz., sanit.-deszcz. Koszarowa</t>
  </si>
  <si>
    <t>Sieć wodociągowa - Koszarowa</t>
  </si>
  <si>
    <t>Sieć kanaliz., sanit.-deszcz. Bernardyńs</t>
  </si>
  <si>
    <t>Sieć wodociągowa - Bernardyńska</t>
  </si>
  <si>
    <t>Sieć wodociągowa - Seminaryjna</t>
  </si>
  <si>
    <t>Sieć kanaliz., sanit.-deszcz. Seminaryjn</t>
  </si>
  <si>
    <t>Sieć ciepłownicza - Seminaryjna</t>
  </si>
  <si>
    <t>Sieć wodociągowa - Sucha</t>
  </si>
  <si>
    <t>Sieć kanaliz., sanit.-deszcz. Sucha</t>
  </si>
  <si>
    <t>Plac manewrowy-bud.3.2 Hala Technolog. K</t>
  </si>
  <si>
    <t>Ciepłociąg 60x2  45mb Kaliskiego</t>
  </si>
  <si>
    <t>Instal. wodociąg.-kanaliz. Kaliskiego</t>
  </si>
  <si>
    <t>Ogrodzenie budynku Kordeckiego</t>
  </si>
  <si>
    <t>Lampy oświetleniowe, parkowe Kordeckiego</t>
  </si>
  <si>
    <t>Teren utwardzony przed bud.B Kordeckiego</t>
  </si>
  <si>
    <t>Ogrodzenie terenu Kordeckiego</t>
  </si>
  <si>
    <t>Kanaliz.sanit.w RCI  Kaliskiego</t>
  </si>
  <si>
    <t>Kanaliz.deszcz.w RCI  Kaliskiego</t>
  </si>
  <si>
    <t>Przyłącze wodociąg.w RCI  Kaliskiego</t>
  </si>
  <si>
    <t>Przyłącze c.o.w RCI  Kaliskiego</t>
  </si>
  <si>
    <t>Parking przy RCI Kaliskiego</t>
  </si>
  <si>
    <t>Pieszojezdnia przy RCI  Kaliskiego</t>
  </si>
  <si>
    <t>Chodniki przy RCI  Kaliskiego</t>
  </si>
  <si>
    <t>Oświetl.terenu przy RCI  Kaliskiego</t>
  </si>
  <si>
    <t>Szlaban FACC 615 Kordeckiego</t>
  </si>
  <si>
    <t>Szlaban z kontrolą przejazdu Bernardyńsk</t>
  </si>
  <si>
    <t>Ogrodzenie  DS Fordon  Kaliskiego</t>
  </si>
  <si>
    <t>Ogrodzenie DS Błonie  Koszarowa</t>
  </si>
  <si>
    <t>Szlaban -droga pożarowa Al.Prof.Kaliskie</t>
  </si>
  <si>
    <t>Parking przy. ul. Hetmańskiej</t>
  </si>
  <si>
    <t>Parking przy Al.prof. S.Kaliskiego</t>
  </si>
  <si>
    <t>Kontener biurowo-magazynowy Wierzchucine</t>
  </si>
  <si>
    <t>Wiata Wierzchucinek</t>
  </si>
  <si>
    <t>Utwardzenie terenu ul. Seminaryjna 3</t>
  </si>
  <si>
    <t>Ogrodzenie terenu ul. Seminaryjna 3</t>
  </si>
  <si>
    <t>Nawierzchnia w ciągu bud. 2.1 Kaliskiego</t>
  </si>
  <si>
    <t>Serwer pamięci masowej</t>
  </si>
  <si>
    <t>Serwer blade HPE</t>
  </si>
  <si>
    <t>Serwer Dell EMC</t>
  </si>
  <si>
    <t>S-00010424</t>
  </si>
  <si>
    <t>S-00009638</t>
  </si>
  <si>
    <t>S-00009658</t>
  </si>
  <si>
    <t>S-00009659</t>
  </si>
  <si>
    <t>N-00000095</t>
  </si>
  <si>
    <t>S-00006786</t>
  </si>
  <si>
    <t>S-00009752</t>
  </si>
  <si>
    <t>Reflektometr optyczny OTDR Anritsu</t>
  </si>
  <si>
    <t>Spawarka światłowodowa Sumitomo</t>
  </si>
  <si>
    <t>Mikroskop inspekcyjny do światłowodu Exfo</t>
  </si>
  <si>
    <t>Identyfikator transmisji we włóknie Exfo</t>
  </si>
  <si>
    <t>Tester okablowania Fluke DSX-5000</t>
  </si>
  <si>
    <t>Agregat prądotwórczy przenośny Honda EU20i</t>
  </si>
  <si>
    <t>Szafa rack HPE</t>
  </si>
  <si>
    <t>System zasilaczy awaryjnych UPS</t>
  </si>
  <si>
    <t>S-00010427</t>
  </si>
  <si>
    <t>Komputer przenośny LENOVO ThinkPad P72</t>
  </si>
  <si>
    <t xml:space="preserve">Lenovo ThinkPad X1 Carbon i7-8550U 16GB </t>
  </si>
  <si>
    <t>Urządz.wielofunkcyjne - ksero MFP Triump</t>
  </si>
  <si>
    <t xml:space="preserve">Monitor 86" AVTEK Touchscreen 5 Connect </t>
  </si>
  <si>
    <t xml:space="preserve">Monitor 75" AVTEK Touchscreen 5 Connect </t>
  </si>
  <si>
    <t>Laptop Surface Pro 7</t>
  </si>
  <si>
    <t>S-00010288</t>
  </si>
  <si>
    <t>S-00010335</t>
  </si>
  <si>
    <t>Wykaz sprzętu elektronicznego ST zakupionego w 2019/2020</t>
  </si>
  <si>
    <t>Wykaz sprzętu elektronicznego zakupionego w 2019/2020 [niskocenne]</t>
  </si>
  <si>
    <t>Jednostka centralna HP 290 G1 SFF</t>
  </si>
  <si>
    <t>MONITOR AOC 22P1</t>
  </si>
  <si>
    <t>Komputer przenośny DELL Vostro 5568</t>
  </si>
  <si>
    <t>Zest.komputer. iCOD PC i3-8100_1 W10Pro</t>
  </si>
  <si>
    <t xml:space="preserve">Monitor Philips 23.6" 243V5LHAB LED DVI </t>
  </si>
  <si>
    <t>Drukarka HPLJ 4250</t>
  </si>
  <si>
    <t>Urządz.wielofunkc.EPSON EcoTank ITS L415</t>
  </si>
  <si>
    <t>Notebook Dell M3530 i7-8750H 16GB</t>
  </si>
  <si>
    <t>Drukarka Kyocera P2040 DN</t>
  </si>
  <si>
    <t>Monitor Lenovo P24h-10</t>
  </si>
  <si>
    <t>CANON CANOSCAN LIDE 3 304 / SKANER</t>
  </si>
  <si>
    <t>Komputer Prime Ryzen 7 2700</t>
  </si>
  <si>
    <t>Monitor AOC 24B1H</t>
  </si>
  <si>
    <t>Drukarka DataMAX E-4305A 300 DPI PN: E43</t>
  </si>
  <si>
    <t xml:space="preserve">Urządzenie wielofunkcyjne EPSON EcoTank </t>
  </si>
  <si>
    <t>Laptop Dell 5581 i7-8565u</t>
  </si>
  <si>
    <t>Komputer DELL 3670MT i5-8400/</t>
  </si>
  <si>
    <t>Monitor IIYAMA B2483HSU-B3 Monitor 24"</t>
  </si>
  <si>
    <t>Monitor Philips 27" 271B8QJEB</t>
  </si>
  <si>
    <t>Laptop Lenovo ThinkPad X1 Carbon.</t>
  </si>
  <si>
    <t>LAPTOP TP E480 i5-8250u (16GB) SSD256+HD</t>
  </si>
  <si>
    <t>Komputer Prime Ryzen 5 2400G</t>
  </si>
  <si>
    <t>Lenovo IBM, monitor</t>
  </si>
  <si>
    <t xml:space="preserve">Napęd Lenovo ThinkPad Ultraslim USB DVD </t>
  </si>
  <si>
    <t>Monitor HP 23"</t>
  </si>
  <si>
    <t>Komputer przenośny Lenovo Think Pad E490</t>
  </si>
  <si>
    <t>Komputer przenośny DELL Latitude</t>
  </si>
  <si>
    <t>Lenovo Legion Y540 i5-9300H/8GB/SSD256GB</t>
  </si>
  <si>
    <t>Laptop Lenovo Legion Y540 i7-9750H/16GB.</t>
  </si>
  <si>
    <t>Lenovo Ideapad L340 i7-9750H/16GBSSD480/</t>
  </si>
  <si>
    <t>Lenovo ASUS TUF FX505</t>
  </si>
  <si>
    <t>iPad Air 10,5" 256GB Gold</t>
  </si>
  <si>
    <t>Jednostka centralna HP Z2 G4 SFF.</t>
  </si>
  <si>
    <t>Monitor HP Z38c.</t>
  </si>
  <si>
    <t>Monitor HP Z24n G2.</t>
  </si>
  <si>
    <t>URZĄDZENIE WIELOFUNKCYJNE BROTHER DCP-16</t>
  </si>
  <si>
    <t>NOTEBOOK LENOVO IDEA PAD 320-15ISK</t>
  </si>
  <si>
    <t>Laptop Lenovo ASUS</t>
  </si>
  <si>
    <t>Drukarka 3D- PrintO H2 CoreXY</t>
  </si>
  <si>
    <t>Laptop Dell Insp G3.</t>
  </si>
  <si>
    <t>Laptop DELL 5480.</t>
  </si>
  <si>
    <t>Laptop DELL 3781.</t>
  </si>
  <si>
    <t>Brother MFC-B7715DW Urządz. wielofunkc.</t>
  </si>
  <si>
    <t>Komputer Dell 3670 Mt i5-8400</t>
  </si>
  <si>
    <t>Laptop DELL INSPIRON 3583 i5-8265U</t>
  </si>
  <si>
    <t>Komputer Dell Vostro</t>
  </si>
  <si>
    <t>Laptop Dell V5581 5-8265U 256GB</t>
  </si>
  <si>
    <t>Laptop Microsoft Surface</t>
  </si>
  <si>
    <t>Laptop HP Envy</t>
  </si>
  <si>
    <t>Drukarka CANON i-SENSYS LBP663Cdw</t>
  </si>
  <si>
    <t>KOMPUTER iCOD PC RYZEN 5 2400G Win10Pro</t>
  </si>
  <si>
    <t>Laptop DELL 3584 i3-7020u/SSD 240GB+1TB/</t>
  </si>
  <si>
    <t>Monitor BENQ PD2700U.</t>
  </si>
  <si>
    <t>Monitor dotykowy WACOM 17"</t>
  </si>
  <si>
    <t>Laptop Lenovo ThinkPad X1 Carbon 7</t>
  </si>
  <si>
    <t>Laptop LENOVO IDEAPAD 330s-15i5</t>
  </si>
  <si>
    <t>Laptop Lenovo YOGA Y540 i7-9750H</t>
  </si>
  <si>
    <t>Laptop ASUS VivoBook E203MA</t>
  </si>
  <si>
    <t>Stacja robocza HP Z2 SFF G4</t>
  </si>
  <si>
    <t>Laptop Lenovo YOGA Y540 i5</t>
  </si>
  <si>
    <t>Laptop Lenovo YOGA</t>
  </si>
  <si>
    <t>Monitor 65" AVTEK Touchscreen 5 connect+</t>
  </si>
  <si>
    <t>Monitor wyświetlający DIgital Signage LG</t>
  </si>
  <si>
    <t>Monitor AOC 27P1</t>
  </si>
  <si>
    <t>Statyw mobilny AVA1800B</t>
  </si>
  <si>
    <t>monitor E507Q-50"</t>
  </si>
  <si>
    <t>Dell Vostro 3670MT i5-8400</t>
  </si>
  <si>
    <t>Komputer DELL3470 i5/16GB/ssd</t>
  </si>
  <si>
    <t>Monitor Yama Prolite T2336MSC</t>
  </si>
  <si>
    <t>Komputer Dell 3670MT i3-9100/4GB/SSD 128</t>
  </si>
  <si>
    <t>MONITOR AOC27P1</t>
  </si>
  <si>
    <t xml:space="preserve">Urządzenie wielofunkcyjne Epson ECOTANK </t>
  </si>
  <si>
    <t>Monitor AOC</t>
  </si>
  <si>
    <t>Komputer All In One Lobo 10</t>
  </si>
  <si>
    <t>N-00068992</t>
  </si>
  <si>
    <t>N-00068993</t>
  </si>
  <si>
    <t>N-00068994</t>
  </si>
  <si>
    <t>N-00069023</t>
  </si>
  <si>
    <t>N-00069027</t>
  </si>
  <si>
    <t>N-00069042</t>
  </si>
  <si>
    <t>N-00069052</t>
  </si>
  <si>
    <t>N-00069057</t>
  </si>
  <si>
    <t>N-00069067</t>
  </si>
  <si>
    <t>N-00069223</t>
  </si>
  <si>
    <t>N-00069428</t>
  </si>
  <si>
    <t>N-00069429</t>
  </si>
  <si>
    <t>N-00069432</t>
  </si>
  <si>
    <t>N-00069478</t>
  </si>
  <si>
    <t>N-00069495</t>
  </si>
  <si>
    <t>N-00069498</t>
  </si>
  <si>
    <t>N-00069699</t>
  </si>
  <si>
    <t>N-00069704</t>
  </si>
  <si>
    <t>N-00069724</t>
  </si>
  <si>
    <t>N-00069733</t>
  </si>
  <si>
    <t>N-00069735</t>
  </si>
  <si>
    <t>N-00069738</t>
  </si>
  <si>
    <t>N-00069739</t>
  </si>
  <si>
    <t>N-00069744</t>
  </si>
  <si>
    <t>N-00069745</t>
  </si>
  <si>
    <t>N-00069746</t>
  </si>
  <si>
    <t>N-00069747</t>
  </si>
  <si>
    <t>N-00069748</t>
  </si>
  <si>
    <t>N-00069749</t>
  </si>
  <si>
    <t>N-00069750</t>
  </si>
  <si>
    <t>N-00069761</t>
  </si>
  <si>
    <t>N-00069775</t>
  </si>
  <si>
    <t>N-00069776</t>
  </si>
  <si>
    <t>N-00069777</t>
  </si>
  <si>
    <t>N-00069790</t>
  </si>
  <si>
    <t>N-00069798</t>
  </si>
  <si>
    <t>N-00069808</t>
  </si>
  <si>
    <t>N-00069809</t>
  </si>
  <si>
    <t>N-00069815</t>
  </si>
  <si>
    <t>N-00069822</t>
  </si>
  <si>
    <t>N-00069828</t>
  </si>
  <si>
    <t>N-00069841</t>
  </si>
  <si>
    <t>N-00069842</t>
  </si>
  <si>
    <t>N-00069843</t>
  </si>
  <si>
    <t>N-00069845</t>
  </si>
  <si>
    <t>N-00069852</t>
  </si>
  <si>
    <t>N-00069858</t>
  </si>
  <si>
    <t>N-00069859</t>
  </si>
  <si>
    <t>N-00069862</t>
  </si>
  <si>
    <t>N-00069863</t>
  </si>
  <si>
    <t>N-00069864</t>
  </si>
  <si>
    <t>N-00069879</t>
  </si>
  <si>
    <t>N-00069900</t>
  </si>
  <si>
    <t>N-00069990</t>
  </si>
  <si>
    <t>N-00070047</t>
  </si>
  <si>
    <t>N-00070088</t>
  </si>
  <si>
    <t>N-00070094</t>
  </si>
  <si>
    <t>N-00070095</t>
  </si>
  <si>
    <t>N-00070106</t>
  </si>
  <si>
    <t>N-00070108</t>
  </si>
  <si>
    <t>Cena brutto</t>
  </si>
  <si>
    <t>S-00010289/290</t>
  </si>
  <si>
    <t>S-00010382-10385</t>
  </si>
  <si>
    <t>S-00010386-10390</t>
  </si>
  <si>
    <t>S-00010402-10404</t>
  </si>
  <si>
    <t>S-00010420/421</t>
  </si>
  <si>
    <t>S-00010422/423</t>
  </si>
  <si>
    <t>S-00010425/426</t>
  </si>
  <si>
    <t>N-00069010-69014</t>
  </si>
  <si>
    <t>N-00069015-69022</t>
  </si>
  <si>
    <t>N-00069437/69438</t>
  </si>
  <si>
    <t>N-00069471/69477</t>
  </si>
  <si>
    <t>N-00069479-69484</t>
  </si>
  <si>
    <t>N-00069486/69487</t>
  </si>
  <si>
    <t>N-00069488-69491</t>
  </si>
  <si>
    <t>N-00069713/69714</t>
  </si>
  <si>
    <t>N-00069715-69719</t>
  </si>
  <si>
    <t>N-00069729/69730</t>
  </si>
  <si>
    <t>N-00069736/69737</t>
  </si>
  <si>
    <t>N-00069758/69759</t>
  </si>
  <si>
    <t>N-00069791-69796</t>
  </si>
  <si>
    <t>N-00069784-69789</t>
  </si>
  <si>
    <t>N-00069799-69807</t>
  </si>
  <si>
    <t>N-00069816-69821</t>
  </si>
  <si>
    <t>N-00069823-69827</t>
  </si>
  <si>
    <t>N-00069850/69851</t>
  </si>
  <si>
    <t>N-00069867-69878</t>
  </si>
  <si>
    <t>N-00069916-69932</t>
  </si>
  <si>
    <t>N-00069941-69946</t>
  </si>
  <si>
    <t>N-00069949-69960</t>
  </si>
  <si>
    <t>N-00069981-69989</t>
  </si>
  <si>
    <t>N-00070075/70076</t>
  </si>
  <si>
    <t>N-00070084/70085</t>
  </si>
  <si>
    <t>N-00070082/70083</t>
  </si>
  <si>
    <t>N-00070122-70139</t>
  </si>
  <si>
    <t>N-00070203-70218</t>
  </si>
  <si>
    <t>N-00070219-70234</t>
  </si>
  <si>
    <t>N-00070190-70200</t>
  </si>
  <si>
    <t>Nazwa_rodzajowa</t>
  </si>
  <si>
    <t>Nr_inwentarzowy</t>
  </si>
  <si>
    <t>CN-0JF242-48643-78D-2269</t>
  </si>
  <si>
    <t>ilość</t>
  </si>
  <si>
    <t>Sprzęt przenośny, składowanie Kaliskiego</t>
  </si>
  <si>
    <t>S-00008027</t>
  </si>
  <si>
    <t>S-00008026</t>
  </si>
  <si>
    <t>S-00008016- 8019</t>
  </si>
  <si>
    <t>Załącznik nr 10.1 Wykaz budynków</t>
  </si>
  <si>
    <t>Załącznik nr 10.2</t>
  </si>
  <si>
    <t>Załącznik nr 10.3</t>
  </si>
  <si>
    <t>Załącznik nr 10.4</t>
  </si>
  <si>
    <t>Załącznik nr 10.5</t>
  </si>
  <si>
    <t>Catalyst WS-C6506-E</t>
  </si>
  <si>
    <t>S-00006201</t>
  </si>
  <si>
    <t>S-00005648</t>
  </si>
  <si>
    <t>S-00005260</t>
  </si>
  <si>
    <t>Załącznik nr 10.6</t>
  </si>
  <si>
    <t>Załącznik nr 10.8</t>
  </si>
  <si>
    <t>Załącznik nr 10.7</t>
  </si>
  <si>
    <t>Załącznik nr 10.9</t>
  </si>
  <si>
    <t>Załącznik nr 10.10</t>
  </si>
  <si>
    <t>Cena</t>
  </si>
  <si>
    <t>Wykaz laptopów - 2012  [niskocenne]</t>
  </si>
  <si>
    <t>Załącznik nr 10.11</t>
  </si>
  <si>
    <t>Wykaz laptopów - 2012  [ST]</t>
  </si>
  <si>
    <t>Załącznik nr 10.12</t>
  </si>
  <si>
    <t>Załącznik nr 10.13</t>
  </si>
  <si>
    <r>
      <t xml:space="preserve">WZ </t>
    </r>
    <r>
      <rPr>
        <b/>
        <sz val="12"/>
        <color indexed="23"/>
        <rFont val="Arial CE"/>
        <charset val="238"/>
      </rPr>
      <t>K-ra Inżynierii Zarządzania</t>
    </r>
  </si>
  <si>
    <t>WZ Dziekanat</t>
  </si>
  <si>
    <t>w tym</t>
  </si>
  <si>
    <t>Załącznik nr 10.14</t>
  </si>
  <si>
    <t>Załącznik nr 10.15</t>
  </si>
  <si>
    <t>Załącznik nr 10.16</t>
  </si>
  <si>
    <t>Załącznik nr 10.17</t>
  </si>
  <si>
    <t>N-00060109-60118</t>
  </si>
  <si>
    <t>N-00060119-60128</t>
  </si>
  <si>
    <t>N-00060130/6013</t>
  </si>
  <si>
    <t>N-00060140-60143</t>
  </si>
  <si>
    <t>N-00060152/60153</t>
  </si>
  <si>
    <t>N-00060144/60144</t>
  </si>
  <si>
    <t>N-00060154-60156</t>
  </si>
  <si>
    <t>N-00060227/60228</t>
  </si>
  <si>
    <t>N-00060243-60248</t>
  </si>
  <si>
    <t>N-00060249-60254</t>
  </si>
  <si>
    <t>N-00060256-60258</t>
  </si>
  <si>
    <t>N-00060259-60265</t>
  </si>
  <si>
    <t>N-00060269/60270</t>
  </si>
  <si>
    <t>N-00060314/60315</t>
  </si>
  <si>
    <t>N-00060407-60410</t>
  </si>
  <si>
    <t>N-00060623-60654</t>
  </si>
  <si>
    <t>N-00060717-60722</t>
  </si>
  <si>
    <t>N-00060726-60739</t>
  </si>
  <si>
    <t>N-00060743/50745</t>
  </si>
  <si>
    <t>N-00060767-60774</t>
  </si>
  <si>
    <t>N-00060781/60782</t>
  </si>
  <si>
    <t>N-00060837-60844</t>
  </si>
  <si>
    <t>N-00060845-60850</t>
  </si>
  <si>
    <t>N-00060851-60861</t>
  </si>
  <si>
    <t>N-00060862-60878</t>
  </si>
  <si>
    <t>N-00060969-60987</t>
  </si>
  <si>
    <t>N-00061089-61105</t>
  </si>
  <si>
    <t>N-00061112/61143</t>
  </si>
  <si>
    <t>N-00061161/61162</t>
  </si>
  <si>
    <t>N-00061163-61169</t>
  </si>
  <si>
    <t>N-00061170-61176</t>
  </si>
  <si>
    <t>N-00061289-61309</t>
  </si>
  <si>
    <t>N-00061312-61331</t>
  </si>
  <si>
    <t>N-00061335/61336</t>
  </si>
  <si>
    <t>N-00061341-61357</t>
  </si>
  <si>
    <t>N-00061358-61374</t>
  </si>
  <si>
    <t>N-00061388/61389</t>
  </si>
  <si>
    <t>N-00061390-61392</t>
  </si>
  <si>
    <t>N-00061420/61421</t>
  </si>
  <si>
    <t>N-00061497-61498</t>
  </si>
  <si>
    <t>N-00061660-61668</t>
  </si>
  <si>
    <t>N-00061669-61672</t>
  </si>
  <si>
    <t>N-00061674/61675</t>
  </si>
  <si>
    <t>N-00061679-61681</t>
  </si>
  <si>
    <t>N-00061685/61686</t>
  </si>
  <si>
    <t>N-00061781-61799</t>
  </si>
  <si>
    <t>N-00061800/61801</t>
  </si>
  <si>
    <t>N-00061803-61817</t>
  </si>
  <si>
    <t>N-00061818-61825</t>
  </si>
  <si>
    <t>N-00061827/61829</t>
  </si>
  <si>
    <t>N-00061832-61839</t>
  </si>
  <si>
    <t>N-00061841-61860</t>
  </si>
  <si>
    <t>N-00061864-61876</t>
  </si>
  <si>
    <t>N-00061877-61889</t>
  </si>
  <si>
    <t>N-00061902/61903</t>
  </si>
  <si>
    <t>N-00061920-61924</t>
  </si>
  <si>
    <t>N-00061925-61935</t>
  </si>
  <si>
    <t>N-00061937-61949</t>
  </si>
  <si>
    <t>Wykaz sprzętu przenośnego 2015/2016 - niskocenne</t>
  </si>
  <si>
    <t>Wykaz sprzętu stacjonarnego 2015/2016 - niskocenne</t>
  </si>
  <si>
    <t>Załącznik nr 10.18</t>
  </si>
  <si>
    <t>Załącznik nr 10.19</t>
  </si>
  <si>
    <t>Wykaz sprzętu przenośnego 2016/2017 - niskocenne</t>
  </si>
  <si>
    <t>Wykaz sprzętu stacjonarnego 2016/2017 - niskocenne</t>
  </si>
  <si>
    <t>Załącznik nr 10.20</t>
  </si>
  <si>
    <t>Wykaz sprzętu elektronicznego 2017/2018</t>
  </si>
  <si>
    <t>Załącznik nr 10.21</t>
  </si>
  <si>
    <t>Wykaz sprzętu elektronicznego przenośnego 2017/2018 - niskocenne</t>
  </si>
  <si>
    <t>Wykaz sprzętu elektronicznego stacjonarnego 2017/2018 - niskocenne</t>
  </si>
  <si>
    <t>Załącznik nr 10.22</t>
  </si>
  <si>
    <t>Załącznik nr 10.23</t>
  </si>
  <si>
    <t>Załącznik nr 10.24</t>
  </si>
</sst>
</file>

<file path=xl/styles.xml><?xml version="1.0" encoding="utf-8"?>
<styleSheet xmlns="http://schemas.openxmlformats.org/spreadsheetml/2006/main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70" formatCode="#,##0.00\ &quot;zł&quot;"/>
    <numFmt numFmtId="181" formatCode="d/mm/yyyy"/>
  </numFmts>
  <fonts count="83">
    <font>
      <sz val="10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22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name val="Calibri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23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Cambria"/>
      <family val="1"/>
      <charset val="238"/>
    </font>
    <font>
      <sz val="11"/>
      <name val="Arial CE"/>
      <charset val="238"/>
    </font>
    <font>
      <sz val="10"/>
      <name val="Arial CE"/>
      <charset val="238"/>
    </font>
    <font>
      <sz val="10"/>
      <color indexed="8"/>
      <name val="Tahoma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 tint="-0.14999847407452621"/>
      <name val="Arial CE"/>
      <family val="2"/>
      <charset val="238"/>
    </font>
    <font>
      <sz val="9"/>
      <color theme="0" tint="-0.34998626667073579"/>
      <name val="Tahoma"/>
      <family val="2"/>
      <charset val="238"/>
    </font>
    <font>
      <sz val="10"/>
      <color theme="0" tint="-0.249977111117893"/>
      <name val="Arial CE"/>
      <charset val="238"/>
    </font>
    <font>
      <b/>
      <sz val="11"/>
      <color theme="0" tint="-0.249977111117893"/>
      <name val="Arial CE"/>
      <family val="2"/>
      <charset val="238"/>
    </font>
    <font>
      <sz val="10"/>
      <color rgb="FF0070C0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0"/>
      <color rgb="FFC0C0C0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1" fillId="0" borderId="0"/>
    <xf numFmtId="0" fontId="9" fillId="0" borderId="0"/>
    <xf numFmtId="0" fontId="65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35" fillId="20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23" borderId="9" applyNumberFormat="0" applyFont="0" applyAlignment="0" applyProtection="0"/>
    <xf numFmtId="0" fontId="40" fillId="3" borderId="0" applyNumberFormat="0" applyBorder="0" applyAlignment="0" applyProtection="0"/>
  </cellStyleXfs>
  <cellXfs count="719">
    <xf numFmtId="0" fontId="0" fillId="0" borderId="0" xfId="0"/>
    <xf numFmtId="0" fontId="0" fillId="0" borderId="0" xfId="0" applyFill="1" applyBorder="1"/>
    <xf numFmtId="4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44" fontId="0" fillId="0" borderId="10" xfId="0" applyNumberFormat="1" applyFill="1" applyBorder="1"/>
    <xf numFmtId="44" fontId="0" fillId="0" borderId="0" xfId="0" applyNumberFormat="1"/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10" xfId="0" applyFont="1" applyBorder="1" applyAlignment="1">
      <alignment horizontal="center" vertical="center"/>
    </xf>
    <xf numFmtId="4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/>
    </xf>
    <xf numFmtId="44" fontId="0" fillId="24" borderId="10" xfId="0" applyNumberForma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44" fontId="4" fillId="0" borderId="11" xfId="0" applyNumberFormat="1" applyFont="1" applyBorder="1" applyAlignment="1">
      <alignment vertic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44" fontId="0" fillId="0" borderId="15" xfId="0" applyNumberFormat="1" applyBorder="1" applyAlignment="1">
      <alignment vertical="center"/>
    </xf>
    <xf numFmtId="0" fontId="0" fillId="0" borderId="0" xfId="0" applyAlignment="1"/>
    <xf numFmtId="0" fontId="0" fillId="0" borderId="10" xfId="0" applyFill="1" applyBorder="1" applyAlignment="1">
      <alignment horizontal="center" vertical="center"/>
    </xf>
    <xf numFmtId="44" fontId="0" fillId="0" borderId="10" xfId="0" applyNumberFormat="1" applyFill="1" applyBorder="1" applyAlignment="1">
      <alignment vertical="center"/>
    </xf>
    <xf numFmtId="44" fontId="0" fillId="0" borderId="17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44" fontId="0" fillId="0" borderId="15" xfId="0" applyNumberFormat="1" applyFill="1" applyBorder="1" applyAlignment="1">
      <alignment vertical="center"/>
    </xf>
    <xf numFmtId="44" fontId="4" fillId="0" borderId="18" xfId="0" applyNumberFormat="1" applyFont="1" applyBorder="1" applyAlignment="1">
      <alignment vertical="center"/>
    </xf>
    <xf numFmtId="44" fontId="0" fillId="0" borderId="10" xfId="0" applyNumberFormat="1" applyFill="1" applyBorder="1" applyAlignment="1">
      <alignment horizontal="center" vertical="center"/>
    </xf>
    <xf numFmtId="44" fontId="0" fillId="0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0" xfId="42"/>
    <xf numFmtId="170" fontId="11" fillId="0" borderId="0" xfId="42" applyNumberFormat="1" applyAlignment="1">
      <alignment vertical="center"/>
    </xf>
    <xf numFmtId="0" fontId="11" fillId="0" borderId="0" xfId="42" applyAlignment="1">
      <alignment horizontal="center"/>
    </xf>
    <xf numFmtId="0" fontId="11" fillId="0" borderId="10" xfId="42" applyBorder="1" applyAlignment="1">
      <alignment horizontal="center" vertical="center" wrapText="1"/>
    </xf>
    <xf numFmtId="0" fontId="11" fillId="0" borderId="10" xfId="42" applyBorder="1" applyAlignment="1">
      <alignment vertical="center" wrapText="1"/>
    </xf>
    <xf numFmtId="170" fontId="11" fillId="0" borderId="10" xfId="42" applyNumberFormat="1" applyBorder="1" applyAlignment="1">
      <alignment vertical="center" wrapText="1"/>
    </xf>
    <xf numFmtId="170" fontId="11" fillId="0" borderId="0" xfId="42" applyNumberFormat="1"/>
    <xf numFmtId="0" fontId="11" fillId="26" borderId="23" xfId="42" applyFill="1" applyBorder="1" applyAlignment="1">
      <alignment horizontal="center" vertical="center" wrapText="1"/>
    </xf>
    <xf numFmtId="0" fontId="11" fillId="26" borderId="24" xfId="42" applyFill="1" applyBorder="1" applyAlignment="1">
      <alignment horizontal="center" vertical="center" wrapText="1"/>
    </xf>
    <xf numFmtId="0" fontId="11" fillId="26" borderId="14" xfId="42" applyFill="1" applyBorder="1" applyAlignment="1">
      <alignment horizontal="center" vertical="center" wrapText="1"/>
    </xf>
    <xf numFmtId="0" fontId="11" fillId="26" borderId="16" xfId="42" applyFill="1" applyBorder="1" applyAlignment="1">
      <alignment horizontal="center" vertical="center" wrapText="1"/>
    </xf>
    <xf numFmtId="0" fontId="11" fillId="26" borderId="0" xfId="42" applyFill="1" applyBorder="1" applyAlignment="1">
      <alignment horizontal="center" vertical="center" wrapText="1"/>
    </xf>
    <xf numFmtId="0" fontId="11" fillId="26" borderId="25" xfId="42" applyFill="1" applyBorder="1" applyAlignment="1">
      <alignment horizontal="center" vertical="center" wrapText="1"/>
    </xf>
    <xf numFmtId="0" fontId="11" fillId="26" borderId="19" xfId="42" applyFill="1" applyBorder="1"/>
    <xf numFmtId="0" fontId="11" fillId="26" borderId="22" xfId="42" applyFill="1" applyBorder="1"/>
    <xf numFmtId="0" fontId="11" fillId="26" borderId="18" xfId="42" applyFill="1" applyBorder="1" applyAlignment="1">
      <alignment horizontal="center"/>
    </xf>
    <xf numFmtId="0" fontId="13" fillId="0" borderId="0" xfId="42" applyFont="1"/>
    <xf numFmtId="170" fontId="13" fillId="0" borderId="0" xfId="42" applyNumberFormat="1" applyFont="1" applyAlignment="1">
      <alignment vertical="center"/>
    </xf>
    <xf numFmtId="0" fontId="0" fillId="26" borderId="20" xfId="0" applyFill="1" applyBorder="1" applyAlignment="1">
      <alignment vertical="center" wrapText="1"/>
    </xf>
    <xf numFmtId="0" fontId="4" fillId="26" borderId="12" xfId="0" applyFont="1" applyFill="1" applyBorder="1" applyAlignment="1">
      <alignment vertical="center" wrapText="1"/>
    </xf>
    <xf numFmtId="0" fontId="11" fillId="0" borderId="0" xfId="44"/>
    <xf numFmtId="0" fontId="11" fillId="0" borderId="0" xfId="44" applyAlignment="1"/>
    <xf numFmtId="0" fontId="17" fillId="0" borderId="0" xfId="44" applyFont="1" applyAlignment="1">
      <alignment wrapText="1"/>
    </xf>
    <xf numFmtId="0" fontId="11" fillId="0" borderId="0" xfId="44" applyFont="1"/>
    <xf numFmtId="44" fontId="11" fillId="0" borderId="0" xfId="44" applyNumberFormat="1" applyFont="1"/>
    <xf numFmtId="0" fontId="11" fillId="0" borderId="0" xfId="44" applyFont="1" applyAlignment="1"/>
    <xf numFmtId="44" fontId="13" fillId="0" borderId="0" xfId="44" applyNumberFormat="1" applyFont="1" applyBorder="1"/>
    <xf numFmtId="44" fontId="13" fillId="0" borderId="0" xfId="44" applyNumberFormat="1" applyFont="1"/>
    <xf numFmtId="0" fontId="16" fillId="0" borderId="20" xfId="44" applyFont="1" applyBorder="1" applyAlignment="1">
      <alignment horizontal="justify" vertical="top" wrapText="1"/>
    </xf>
    <xf numFmtId="0" fontId="16" fillId="27" borderId="19" xfId="44" applyFont="1" applyFill="1" applyBorder="1" applyAlignment="1">
      <alignment horizontal="justify" vertical="top" wrapText="1"/>
    </xf>
    <xf numFmtId="0" fontId="16" fillId="0" borderId="13" xfId="44" applyFont="1" applyBorder="1" applyAlignment="1">
      <alignment horizontal="right" vertical="center"/>
    </xf>
    <xf numFmtId="0" fontId="11" fillId="0" borderId="20" xfId="44" applyBorder="1"/>
    <xf numFmtId="0" fontId="16" fillId="0" borderId="0" xfId="44" applyFont="1" applyBorder="1" applyAlignment="1">
      <alignment horizontal="justify" vertical="top" wrapText="1"/>
    </xf>
    <xf numFmtId="44" fontId="16" fillId="0" borderId="0" xfId="44" applyNumberFormat="1" applyFont="1" applyBorder="1" applyAlignment="1">
      <alignment horizontal="justify" vertical="top" wrapText="1"/>
    </xf>
    <xf numFmtId="0" fontId="11" fillId="0" borderId="0" xfId="41"/>
    <xf numFmtId="0" fontId="9" fillId="0" borderId="10" xfId="41" applyFont="1" applyBorder="1" applyAlignment="1">
      <alignment vertical="center"/>
    </xf>
    <xf numFmtId="0" fontId="9" fillId="0" borderId="10" xfId="41" applyFont="1" applyBorder="1" applyAlignment="1">
      <alignment vertical="center" wrapText="1"/>
    </xf>
    <xf numFmtId="0" fontId="9" fillId="0" borderId="10" xfId="41" applyFont="1" applyBorder="1" applyAlignment="1">
      <alignment horizontal="center" vertical="center"/>
    </xf>
    <xf numFmtId="44" fontId="9" fillId="0" borderId="10" xfId="41" applyNumberFormat="1" applyFont="1" applyBorder="1" applyAlignment="1">
      <alignment vertical="center"/>
    </xf>
    <xf numFmtId="0" fontId="8" fillId="0" borderId="0" xfId="41" applyFont="1"/>
    <xf numFmtId="0" fontId="11" fillId="26" borderId="20" xfId="41" applyFill="1" applyBorder="1"/>
    <xf numFmtId="0" fontId="11" fillId="26" borderId="12" xfId="41" applyFill="1" applyBorder="1" applyAlignment="1">
      <alignment wrapText="1"/>
    </xf>
    <xf numFmtId="0" fontId="11" fillId="26" borderId="12" xfId="41" applyFill="1" applyBorder="1"/>
    <xf numFmtId="0" fontId="11" fillId="26" borderId="21" xfId="41" applyFill="1" applyBorder="1" applyAlignment="1">
      <alignment wrapText="1"/>
    </xf>
    <xf numFmtId="0" fontId="11" fillId="0" borderId="0" xfId="41" applyAlignment="1">
      <alignment wrapText="1"/>
    </xf>
    <xf numFmtId="0" fontId="11" fillId="0" borderId="0" xfId="41" applyAlignment="1">
      <alignment horizontal="center"/>
    </xf>
    <xf numFmtId="44" fontId="11" fillId="0" borderId="0" xfId="41" applyNumberFormat="1"/>
    <xf numFmtId="44" fontId="9" fillId="0" borderId="11" xfId="41" applyNumberFormat="1" applyFont="1" applyBorder="1" applyAlignment="1">
      <alignment vertical="center"/>
    </xf>
    <xf numFmtId="44" fontId="9" fillId="0" borderId="15" xfId="41" applyNumberFormat="1" applyFont="1" applyBorder="1" applyAlignment="1">
      <alignment vertical="center"/>
    </xf>
    <xf numFmtId="0" fontId="9" fillId="0" borderId="11" xfId="41" applyFont="1" applyBorder="1" applyAlignment="1">
      <alignment horizontal="center" vertical="center"/>
    </xf>
    <xf numFmtId="0" fontId="9" fillId="0" borderId="15" xfId="41" applyFont="1" applyBorder="1" applyAlignment="1">
      <alignment horizontal="center" vertical="center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horizontal="center" wrapText="1"/>
    </xf>
    <xf numFmtId="0" fontId="23" fillId="26" borderId="28" xfId="0" applyFont="1" applyFill="1" applyBorder="1" applyAlignment="1">
      <alignment wrapText="1"/>
    </xf>
    <xf numFmtId="0" fontId="23" fillId="26" borderId="29" xfId="0" applyFont="1" applyFill="1" applyBorder="1" applyAlignment="1">
      <alignment wrapText="1"/>
    </xf>
    <xf numFmtId="0" fontId="23" fillId="26" borderId="30" xfId="0" applyFont="1" applyFill="1" applyBorder="1" applyAlignment="1">
      <alignment wrapText="1"/>
    </xf>
    <xf numFmtId="0" fontId="22" fillId="0" borderId="31" xfId="0" applyFont="1" applyBorder="1" applyAlignment="1"/>
    <xf numFmtId="0" fontId="22" fillId="0" borderId="32" xfId="0" applyFont="1" applyBorder="1" applyAlignment="1"/>
    <xf numFmtId="0" fontId="22" fillId="0" borderId="27" xfId="0" applyFont="1" applyBorder="1" applyAlignment="1"/>
    <xf numFmtId="44" fontId="0" fillId="0" borderId="0" xfId="0" applyNumberFormat="1" applyAlignment="1">
      <alignment vertical="center"/>
    </xf>
    <xf numFmtId="44" fontId="22" fillId="0" borderId="27" xfId="0" applyNumberFormat="1" applyFont="1" applyBorder="1" applyAlignment="1">
      <alignment horizontal="right" vertical="center" wrapText="1"/>
    </xf>
    <xf numFmtId="44" fontId="23" fillId="0" borderId="27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wrapText="1"/>
    </xf>
    <xf numFmtId="0" fontId="22" fillId="0" borderId="16" xfId="0" applyFont="1" applyBorder="1" applyAlignment="1"/>
    <xf numFmtId="0" fontId="22" fillId="0" borderId="0" xfId="0" applyFont="1" applyBorder="1" applyAlignment="1">
      <alignment horizontal="center" wrapText="1"/>
    </xf>
    <xf numFmtId="0" fontId="24" fillId="0" borderId="0" xfId="40"/>
    <xf numFmtId="44" fontId="24" fillId="0" borderId="0" xfId="40" applyNumberFormat="1"/>
    <xf numFmtId="0" fontId="24" fillId="0" borderId="0" xfId="40" applyAlignment="1">
      <alignment vertical="center" wrapText="1"/>
    </xf>
    <xf numFmtId="0" fontId="43" fillId="0" borderId="10" xfId="40" applyFont="1" applyBorder="1" applyAlignment="1">
      <alignment wrapText="1"/>
    </xf>
    <xf numFmtId="0" fontId="43" fillId="0" borderId="10" xfId="40" applyFont="1" applyBorder="1" applyAlignment="1">
      <alignment horizontal="center" vertical="center" wrapText="1"/>
    </xf>
    <xf numFmtId="0" fontId="43" fillId="0" borderId="10" xfId="40" applyFont="1" applyBorder="1" applyAlignment="1">
      <alignment vertical="center" wrapText="1"/>
    </xf>
    <xf numFmtId="44" fontId="43" fillId="0" borderId="10" xfId="40" applyNumberFormat="1" applyFont="1" applyBorder="1" applyAlignment="1">
      <alignment vertical="center" wrapText="1"/>
    </xf>
    <xf numFmtId="49" fontId="43" fillId="0" borderId="10" xfId="40" applyNumberFormat="1" applyFont="1" applyBorder="1" applyAlignment="1">
      <alignment vertical="center" wrapText="1"/>
    </xf>
    <xf numFmtId="0" fontId="43" fillId="0" borderId="10" xfId="40" applyFont="1" applyFill="1" applyBorder="1" applyAlignment="1">
      <alignment vertical="center" wrapText="1"/>
    </xf>
    <xf numFmtId="0" fontId="24" fillId="0" borderId="0" xfId="40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34" xfId="0" applyFont="1" applyBorder="1" applyAlignment="1">
      <alignment horizontal="center" wrapText="1"/>
    </xf>
    <xf numFmtId="0" fontId="0" fillId="0" borderId="35" xfId="0" applyBorder="1"/>
    <xf numFmtId="0" fontId="22" fillId="0" borderId="35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33" xfId="0" applyFont="1" applyBorder="1" applyAlignment="1"/>
    <xf numFmtId="8" fontId="22" fillId="0" borderId="37" xfId="0" applyNumberFormat="1" applyFont="1" applyBorder="1" applyAlignment="1">
      <alignment horizontal="right" wrapText="1"/>
    </xf>
    <xf numFmtId="8" fontId="23" fillId="0" borderId="38" xfId="0" applyNumberFormat="1" applyFont="1" applyBorder="1" applyAlignment="1">
      <alignment horizontal="right" wrapText="1"/>
    </xf>
    <xf numFmtId="0" fontId="45" fillId="0" borderId="0" xfId="39" applyNumberFormat="1" applyFont="1" applyFill="1" applyBorder="1" applyAlignment="1" applyProtection="1">
      <alignment horizontal="center" vertical="center"/>
    </xf>
    <xf numFmtId="0" fontId="10" fillId="0" borderId="0" xfId="38" applyNumberFormat="1" applyFont="1" applyFill="1" applyBorder="1" applyAlignment="1" applyProtection="1">
      <alignment vertical="top"/>
    </xf>
    <xf numFmtId="0" fontId="46" fillId="0" borderId="0" xfId="38" applyNumberFormat="1" applyFont="1" applyFill="1" applyBorder="1" applyAlignment="1" applyProtection="1">
      <alignment vertical="top"/>
    </xf>
    <xf numFmtId="0" fontId="47" fillId="0" borderId="0" xfId="38" applyNumberFormat="1" applyFont="1" applyFill="1" applyBorder="1" applyAlignment="1" applyProtection="1">
      <alignment vertical="top"/>
    </xf>
    <xf numFmtId="0" fontId="49" fillId="0" borderId="0" xfId="38" applyNumberFormat="1" applyFont="1" applyFill="1" applyBorder="1" applyAlignment="1" applyProtection="1">
      <alignment vertical="top"/>
    </xf>
    <xf numFmtId="0" fontId="0" fillId="24" borderId="1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0" xfId="0" applyFill="1" applyBorder="1"/>
    <xf numFmtId="44" fontId="10" fillId="0" borderId="0" xfId="38" applyNumberFormat="1" applyFont="1" applyFill="1" applyBorder="1" applyAlignment="1" applyProtection="1">
      <alignment vertical="top"/>
    </xf>
    <xf numFmtId="0" fontId="24" fillId="0" borderId="0" xfId="43"/>
    <xf numFmtId="0" fontId="24" fillId="0" borderId="0" xfId="43" applyAlignment="1">
      <alignment horizontal="center"/>
    </xf>
    <xf numFmtId="0" fontId="24" fillId="0" borderId="0" xfId="43" applyFont="1"/>
    <xf numFmtId="0" fontId="10" fillId="0" borderId="0" xfId="38" applyNumberFormat="1" applyFont="1" applyFill="1" applyBorder="1" applyAlignment="1" applyProtection="1">
      <alignment horizontal="center" vertical="top"/>
    </xf>
    <xf numFmtId="0" fontId="10" fillId="0" borderId="17" xfId="38" applyNumberFormat="1" applyFont="1" applyFill="1" applyBorder="1" applyAlignment="1" applyProtection="1">
      <alignment horizontal="center" vertical="center"/>
    </xf>
    <xf numFmtId="0" fontId="48" fillId="0" borderId="13" xfId="38" applyNumberFormat="1" applyFont="1" applyFill="1" applyBorder="1" applyAlignment="1" applyProtection="1">
      <alignment horizontal="left" vertical="center"/>
    </xf>
    <xf numFmtId="0" fontId="48" fillId="0" borderId="17" xfId="38" applyNumberFormat="1" applyFont="1" applyFill="1" applyBorder="1" applyAlignment="1" applyProtection="1">
      <alignment horizontal="left" vertical="center"/>
    </xf>
    <xf numFmtId="44" fontId="48" fillId="0" borderId="17" xfId="38" applyNumberFormat="1" applyFont="1" applyFill="1" applyBorder="1" applyAlignment="1" applyProtection="1">
      <alignment horizontal="right" vertical="center"/>
    </xf>
    <xf numFmtId="44" fontId="48" fillId="0" borderId="39" xfId="38" applyNumberFormat="1" applyFont="1" applyFill="1" applyBorder="1" applyAlignment="1" applyProtection="1">
      <alignment horizontal="right" vertical="center"/>
    </xf>
    <xf numFmtId="44" fontId="48" fillId="0" borderId="11" xfId="38" applyNumberFormat="1" applyFont="1" applyFill="1" applyBorder="1" applyAlignment="1" applyProtection="1">
      <alignment horizontal="right" vertical="center"/>
    </xf>
    <xf numFmtId="0" fontId="47" fillId="0" borderId="0" xfId="38" applyNumberFormat="1" applyFont="1" applyFill="1" applyBorder="1" applyAlignment="1" applyProtection="1">
      <alignment horizontal="center" vertical="top"/>
    </xf>
    <xf numFmtId="0" fontId="48" fillId="0" borderId="17" xfId="38" applyNumberFormat="1" applyFont="1" applyFill="1" applyBorder="1" applyAlignment="1" applyProtection="1">
      <alignment horizontal="center" vertical="center"/>
    </xf>
    <xf numFmtId="0" fontId="49" fillId="0" borderId="0" xfId="38" applyNumberFormat="1" applyFont="1" applyFill="1" applyBorder="1" applyAlignment="1" applyProtection="1">
      <alignment horizontal="center" vertical="top"/>
    </xf>
    <xf numFmtId="0" fontId="11" fillId="0" borderId="10" xfId="42" applyFont="1" applyBorder="1" applyAlignment="1">
      <alignment horizontal="center" vertical="center" wrapText="1"/>
    </xf>
    <xf numFmtId="0" fontId="11" fillId="26" borderId="10" xfId="41" applyFill="1" applyBorder="1" applyAlignment="1">
      <alignment horizontal="center"/>
    </xf>
    <xf numFmtId="0" fontId="51" fillId="0" borderId="0" xfId="43" applyFont="1"/>
    <xf numFmtId="0" fontId="51" fillId="0" borderId="0" xfId="43" applyFont="1" applyAlignment="1">
      <alignment horizontal="center"/>
    </xf>
    <xf numFmtId="0" fontId="51" fillId="0" borderId="10" xfId="43" applyFont="1" applyBorder="1" applyAlignment="1">
      <alignment horizontal="center" vertical="center"/>
    </xf>
    <xf numFmtId="0" fontId="51" fillId="0" borderId="10" xfId="43" applyFont="1" applyBorder="1" applyAlignment="1">
      <alignment vertical="center"/>
    </xf>
    <xf numFmtId="4" fontId="51" fillId="0" borderId="10" xfId="43" applyNumberFormat="1" applyFont="1" applyBorder="1" applyAlignment="1">
      <alignment vertical="center"/>
    </xf>
    <xf numFmtId="44" fontId="51" fillId="0" borderId="10" xfId="43" applyNumberFormat="1" applyFont="1" applyBorder="1" applyAlignment="1">
      <alignment vertical="center"/>
    </xf>
    <xf numFmtId="0" fontId="51" fillId="0" borderId="10" xfId="43" applyFont="1" applyFill="1" applyBorder="1" applyAlignment="1">
      <alignment horizontal="center" vertical="center"/>
    </xf>
    <xf numFmtId="0" fontId="51" fillId="0" borderId="10" xfId="43" applyFont="1" applyFill="1" applyBorder="1" applyAlignment="1">
      <alignment vertical="center"/>
    </xf>
    <xf numFmtId="4" fontId="51" fillId="0" borderId="10" xfId="43" applyNumberFormat="1" applyFont="1" applyFill="1" applyBorder="1" applyAlignment="1">
      <alignment vertical="center"/>
    </xf>
    <xf numFmtId="44" fontId="51" fillId="0" borderId="10" xfId="43" applyNumberFormat="1" applyFont="1" applyFill="1" applyBorder="1" applyAlignment="1">
      <alignment vertical="center"/>
    </xf>
    <xf numFmtId="0" fontId="51" fillId="0" borderId="10" xfId="43" applyFont="1" applyFill="1" applyBorder="1" applyAlignment="1">
      <alignment vertical="center" wrapText="1"/>
    </xf>
    <xf numFmtId="0" fontId="51" fillId="0" borderId="13" xfId="43" applyFont="1" applyFill="1" applyBorder="1" applyAlignment="1">
      <alignment horizontal="center" vertical="center"/>
    </xf>
    <xf numFmtId="0" fontId="51" fillId="0" borderId="17" xfId="43" applyFont="1" applyFill="1" applyBorder="1" applyAlignment="1">
      <alignment horizontal="center" vertical="center"/>
    </xf>
    <xf numFmtId="0" fontId="51" fillId="0" borderId="11" xfId="43" applyFont="1" applyFill="1" applyBorder="1" applyAlignment="1">
      <alignment horizontal="center" vertical="center"/>
    </xf>
    <xf numFmtId="0" fontId="51" fillId="0" borderId="12" xfId="43" applyFont="1" applyBorder="1" applyAlignment="1">
      <alignment vertical="center"/>
    </xf>
    <xf numFmtId="0" fontId="51" fillId="0" borderId="17" xfId="43" applyFont="1" applyFill="1" applyBorder="1" applyAlignment="1">
      <alignment vertical="center"/>
    </xf>
    <xf numFmtId="44" fontId="51" fillId="0" borderId="17" xfId="43" applyNumberFormat="1" applyFont="1" applyFill="1" applyBorder="1" applyAlignment="1">
      <alignment vertical="center"/>
    </xf>
    <xf numFmtId="0" fontId="51" fillId="0" borderId="11" xfId="43" applyFont="1" applyFill="1" applyBorder="1" applyAlignment="1">
      <alignment vertical="center" wrapText="1"/>
    </xf>
    <xf numFmtId="0" fontId="51" fillId="0" borderId="22" xfId="43" applyFont="1" applyBorder="1" applyAlignment="1">
      <alignment vertical="center"/>
    </xf>
    <xf numFmtId="44" fontId="51" fillId="0" borderId="11" xfId="43" applyNumberFormat="1" applyFont="1" applyFill="1" applyBorder="1" applyAlignment="1">
      <alignment vertical="center"/>
    </xf>
    <xf numFmtId="0" fontId="51" fillId="0" borderId="13" xfId="43" applyFont="1" applyFill="1" applyBorder="1" applyAlignment="1">
      <alignment vertical="center" wrapText="1"/>
    </xf>
    <xf numFmtId="0" fontId="51" fillId="0" borderId="13" xfId="43" applyFont="1" applyBorder="1" applyAlignment="1">
      <alignment vertical="center"/>
    </xf>
    <xf numFmtId="44" fontId="51" fillId="0" borderId="13" xfId="43" applyNumberFormat="1" applyFont="1" applyFill="1" applyBorder="1" applyAlignment="1">
      <alignment vertical="center"/>
    </xf>
    <xf numFmtId="0" fontId="51" fillId="0" borderId="13" xfId="43" applyFont="1" applyFill="1" applyBorder="1" applyAlignment="1">
      <alignment vertical="center"/>
    </xf>
    <xf numFmtId="44" fontId="51" fillId="0" borderId="10" xfId="43" applyNumberFormat="1" applyFont="1" applyBorder="1"/>
    <xf numFmtId="0" fontId="54" fillId="0" borderId="0" xfId="39" applyNumberFormat="1" applyFont="1" applyFill="1" applyBorder="1" applyAlignment="1" applyProtection="1">
      <alignment horizontal="center" vertical="center"/>
    </xf>
    <xf numFmtId="0" fontId="54" fillId="0" borderId="10" xfId="39" applyNumberFormat="1" applyFont="1" applyFill="1" applyBorder="1" applyAlignment="1" applyProtection="1">
      <alignment horizontal="center" vertical="center"/>
    </xf>
    <xf numFmtId="0" fontId="55" fillId="0" borderId="0" xfId="39" applyNumberFormat="1" applyFont="1" applyFill="1" applyBorder="1" applyAlignment="1" applyProtection="1">
      <alignment horizontal="center" vertical="center"/>
    </xf>
    <xf numFmtId="170" fontId="55" fillId="0" borderId="0" xfId="39" applyNumberFormat="1" applyFont="1" applyFill="1" applyBorder="1" applyAlignment="1" applyProtection="1">
      <alignment horizontal="center" vertical="center"/>
    </xf>
    <xf numFmtId="0" fontId="54" fillId="0" borderId="10" xfId="39" applyNumberFormat="1" applyFont="1" applyFill="1" applyBorder="1" applyAlignment="1" applyProtection="1">
      <alignment horizontal="left" vertical="center"/>
    </xf>
    <xf numFmtId="44" fontId="54" fillId="0" borderId="10" xfId="39" applyNumberFormat="1" applyFont="1" applyFill="1" applyBorder="1" applyAlignment="1" applyProtection="1">
      <alignment horizontal="center" vertical="center"/>
    </xf>
    <xf numFmtId="44" fontId="54" fillId="0" borderId="10" xfId="39" applyNumberFormat="1" applyFont="1" applyFill="1" applyBorder="1" applyAlignment="1" applyProtection="1">
      <alignment vertical="center"/>
    </xf>
    <xf numFmtId="44" fontId="4" fillId="24" borderId="13" xfId="0" applyNumberFormat="1" applyFont="1" applyFill="1" applyBorder="1" applyAlignment="1">
      <alignment horizontal="center" vertical="center"/>
    </xf>
    <xf numFmtId="0" fontId="56" fillId="0" borderId="40" xfId="0" applyFont="1" applyBorder="1"/>
    <xf numFmtId="8" fontId="56" fillId="0" borderId="36" xfId="0" applyNumberFormat="1" applyFont="1" applyBorder="1" applyAlignment="1">
      <alignment vertical="center"/>
    </xf>
    <xf numFmtId="0" fontId="56" fillId="0" borderId="41" xfId="0" applyFont="1" applyBorder="1"/>
    <xf numFmtId="44" fontId="56" fillId="0" borderId="38" xfId="0" applyNumberFormat="1" applyFont="1" applyBorder="1" applyAlignment="1">
      <alignment vertical="center"/>
    </xf>
    <xf numFmtId="0" fontId="11" fillId="0" borderId="10" xfId="42" applyFont="1" applyBorder="1" applyAlignment="1">
      <alignment vertical="center" wrapText="1"/>
    </xf>
    <xf numFmtId="0" fontId="2" fillId="26" borderId="20" xfId="0" applyFont="1" applyFill="1" applyBorder="1" applyAlignment="1">
      <alignment horizontal="center"/>
    </xf>
    <xf numFmtId="0" fontId="2" fillId="26" borderId="12" xfId="0" applyFont="1" applyFill="1" applyBorder="1"/>
    <xf numFmtId="0" fontId="2" fillId="26" borderId="21" xfId="0" applyFont="1" applyFill="1" applyBorder="1"/>
    <xf numFmtId="0" fontId="0" fillId="26" borderId="20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26" borderId="21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57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44" fontId="57" fillId="25" borderId="13" xfId="0" applyNumberFormat="1" applyFont="1" applyFill="1" applyBorder="1" applyAlignment="1">
      <alignment horizontal="center" vertical="center" wrapText="1"/>
    </xf>
    <xf numFmtId="0" fontId="57" fillId="25" borderId="10" xfId="0" applyFont="1" applyFill="1" applyBorder="1" applyAlignment="1">
      <alignment horizontal="center" vertical="center" wrapText="1"/>
    </xf>
    <xf numFmtId="0" fontId="57" fillId="25" borderId="17" xfId="0" applyFont="1" applyFill="1" applyBorder="1" applyAlignment="1">
      <alignment horizontal="center" vertical="center" wrapText="1"/>
    </xf>
    <xf numFmtId="0" fontId="58" fillId="25" borderId="17" xfId="0" applyFont="1" applyFill="1" applyBorder="1" applyAlignment="1">
      <alignment horizontal="center" vertical="center" wrapText="1"/>
    </xf>
    <xf numFmtId="44" fontId="57" fillId="25" borderId="17" xfId="0" applyNumberFormat="1" applyFont="1" applyFill="1" applyBorder="1" applyAlignment="1">
      <alignment horizontal="center" vertical="center" wrapText="1"/>
    </xf>
    <xf numFmtId="0" fontId="57" fillId="25" borderId="11" xfId="0" applyFont="1" applyFill="1" applyBorder="1" applyAlignment="1">
      <alignment horizontal="center" vertical="center" wrapText="1"/>
    </xf>
    <xf numFmtId="0" fontId="58" fillId="25" borderId="11" xfId="0" applyFont="1" applyFill="1" applyBorder="1" applyAlignment="1">
      <alignment horizontal="center" vertical="center" wrapText="1"/>
    </xf>
    <xf numFmtId="44" fontId="57" fillId="25" borderId="11" xfId="0" applyNumberFormat="1" applyFont="1" applyFill="1" applyBorder="1" applyAlignment="1">
      <alignment horizontal="center" vertical="center" wrapText="1"/>
    </xf>
    <xf numFmtId="0" fontId="4" fillId="26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44" fontId="6" fillId="25" borderId="10" xfId="0" applyNumberFormat="1" applyFont="1" applyFill="1" applyBorder="1" applyAlignment="1">
      <alignment horizontal="center" vertical="center"/>
    </xf>
    <xf numFmtId="0" fontId="9" fillId="25" borderId="10" xfId="41" applyFont="1" applyFill="1" applyBorder="1" applyAlignment="1">
      <alignment vertical="center"/>
    </xf>
    <xf numFmtId="0" fontId="9" fillId="25" borderId="10" xfId="41" applyFont="1" applyFill="1" applyBorder="1" applyAlignment="1">
      <alignment horizontal="center" vertical="center"/>
    </xf>
    <xf numFmtId="0" fontId="9" fillId="25" borderId="10" xfId="41" applyFont="1" applyFill="1" applyBorder="1" applyAlignment="1">
      <alignment horizontal="center" vertical="center" wrapText="1"/>
    </xf>
    <xf numFmtId="44" fontId="9" fillId="25" borderId="10" xfId="41" applyNumberFormat="1" applyFont="1" applyFill="1" applyBorder="1" applyAlignment="1">
      <alignment horizontal="center" vertical="center"/>
    </xf>
    <xf numFmtId="0" fontId="9" fillId="25" borderId="10" xfId="42" applyFont="1" applyFill="1" applyBorder="1" applyAlignment="1">
      <alignment horizontal="center" vertical="center" wrapText="1"/>
    </xf>
    <xf numFmtId="170" fontId="9" fillId="25" borderId="10" xfId="42" applyNumberFormat="1" applyFont="1" applyFill="1" applyBorder="1" applyAlignment="1">
      <alignment horizontal="center" vertical="center" wrapText="1"/>
    </xf>
    <xf numFmtId="0" fontId="42" fillId="25" borderId="10" xfId="40" applyFont="1" applyFill="1" applyBorder="1" applyAlignment="1">
      <alignment vertical="center" wrapText="1"/>
    </xf>
    <xf numFmtId="0" fontId="43" fillId="0" borderId="10" xfId="40" applyFont="1" applyBorder="1" applyAlignment="1">
      <alignment vertical="center"/>
    </xf>
    <xf numFmtId="181" fontId="43" fillId="0" borderId="10" xfId="40" applyNumberFormat="1" applyFont="1" applyBorder="1" applyAlignment="1">
      <alignment vertical="center" wrapText="1"/>
    </xf>
    <xf numFmtId="0" fontId="24" fillId="26" borderId="12" xfId="40" applyFill="1" applyBorder="1" applyAlignment="1">
      <alignment vertical="center"/>
    </xf>
    <xf numFmtId="0" fontId="24" fillId="26" borderId="12" xfId="40" applyFill="1" applyBorder="1" applyAlignment="1">
      <alignment horizontal="center" vertical="center"/>
    </xf>
    <xf numFmtId="0" fontId="24" fillId="26" borderId="21" xfId="40" applyFill="1" applyBorder="1" applyAlignment="1">
      <alignment vertical="center"/>
    </xf>
    <xf numFmtId="0" fontId="24" fillId="26" borderId="20" xfId="40" applyFill="1" applyBorder="1" applyAlignment="1">
      <alignment vertical="center"/>
    </xf>
    <xf numFmtId="44" fontId="44" fillId="0" borderId="11" xfId="40" applyNumberFormat="1" applyFont="1" applyBorder="1" applyAlignment="1">
      <alignment vertical="center" wrapText="1"/>
    </xf>
    <xf numFmtId="44" fontId="43" fillId="0" borderId="15" xfId="40" applyNumberFormat="1" applyFont="1" applyBorder="1" applyAlignment="1">
      <alignment vertical="center" wrapText="1"/>
    </xf>
    <xf numFmtId="0" fontId="11" fillId="0" borderId="13" xfId="42" applyFill="1" applyBorder="1" applyAlignment="1">
      <alignment horizontal="center" vertical="center" wrapText="1"/>
    </xf>
    <xf numFmtId="0" fontId="11" fillId="0" borderId="10" xfId="42" applyFill="1" applyBorder="1" applyAlignment="1">
      <alignment horizontal="center" vertical="center" wrapText="1"/>
    </xf>
    <xf numFmtId="170" fontId="11" fillId="0" borderId="10" xfId="42" applyNumberFormat="1" applyFill="1" applyBorder="1" applyAlignment="1">
      <alignment vertical="center" wrapText="1"/>
    </xf>
    <xf numFmtId="0" fontId="11" fillId="0" borderId="11" xfId="42" applyFill="1" applyBorder="1"/>
    <xf numFmtId="0" fontId="11" fillId="0" borderId="10" xfId="42" applyFill="1" applyBorder="1" applyAlignment="1">
      <alignment horizontal="center"/>
    </xf>
    <xf numFmtId="170" fontId="9" fillId="0" borderId="10" xfId="42" applyNumberFormat="1" applyFont="1" applyFill="1" applyBorder="1" applyAlignment="1">
      <alignment vertical="center"/>
    </xf>
    <xf numFmtId="0" fontId="11" fillId="0" borderId="19" xfId="42" applyFill="1" applyBorder="1" applyAlignment="1">
      <alignment horizontal="center" vertical="center" wrapText="1"/>
    </xf>
    <xf numFmtId="0" fontId="11" fillId="0" borderId="22" xfId="42" applyFill="1" applyBorder="1" applyAlignment="1">
      <alignment horizontal="center" vertical="center" wrapText="1"/>
    </xf>
    <xf numFmtId="170" fontId="8" fillId="0" borderId="11" xfId="42" applyNumberFormat="1" applyFont="1" applyFill="1" applyBorder="1" applyAlignment="1">
      <alignment vertical="center" wrapText="1"/>
    </xf>
    <xf numFmtId="0" fontId="11" fillId="0" borderId="15" xfId="42" applyBorder="1" applyAlignment="1">
      <alignment horizontal="center" vertical="center" wrapText="1"/>
    </xf>
    <xf numFmtId="170" fontId="11" fillId="0" borderId="15" xfId="42" applyNumberFormat="1" applyBorder="1" applyAlignment="1">
      <alignment vertical="center" wrapText="1"/>
    </xf>
    <xf numFmtId="49" fontId="43" fillId="0" borderId="10" xfId="40" applyNumberFormat="1" applyFont="1" applyBorder="1" applyAlignment="1">
      <alignment horizontal="center" vertical="center" wrapText="1"/>
    </xf>
    <xf numFmtId="0" fontId="59" fillId="25" borderId="10" xfId="40" applyFont="1" applyFill="1" applyBorder="1" applyAlignment="1">
      <alignment horizontal="center" vertical="center" wrapText="1"/>
    </xf>
    <xf numFmtId="44" fontId="59" fillId="25" borderId="10" xfId="40" applyNumberFormat="1" applyFont="1" applyFill="1" applyBorder="1" applyAlignment="1">
      <alignment horizontal="center" vertical="center" wrapText="1"/>
    </xf>
    <xf numFmtId="49" fontId="59" fillId="25" borderId="10" xfId="40" applyNumberFormat="1" applyFont="1" applyFill="1" applyBorder="1" applyAlignment="1">
      <alignment horizontal="center" vertical="center" wrapText="1"/>
    </xf>
    <xf numFmtId="170" fontId="11" fillId="0" borderId="0" xfId="42" applyNumberFormat="1" applyAlignment="1">
      <alignment horizontal="center" vertical="center"/>
    </xf>
    <xf numFmtId="0" fontId="43" fillId="0" borderId="15" xfId="40" applyFont="1" applyBorder="1" applyAlignment="1">
      <alignment horizontal="center" vertical="center" wrapText="1"/>
    </xf>
    <xf numFmtId="44" fontId="44" fillId="0" borderId="0" xfId="40" applyNumberFormat="1" applyFont="1" applyBorder="1" applyAlignment="1">
      <alignment wrapText="1"/>
    </xf>
    <xf numFmtId="44" fontId="54" fillId="0" borderId="15" xfId="39" applyNumberFormat="1" applyFont="1" applyFill="1" applyBorder="1" applyAlignment="1" applyProtection="1">
      <alignment horizontal="center" vertical="center"/>
    </xf>
    <xf numFmtId="44" fontId="54" fillId="0" borderId="15" xfId="39" applyNumberFormat="1" applyFont="1" applyFill="1" applyBorder="1" applyAlignment="1" applyProtection="1">
      <alignment vertical="center"/>
    </xf>
    <xf numFmtId="0" fontId="55" fillId="0" borderId="0" xfId="39" applyNumberFormat="1" applyFont="1" applyFill="1" applyBorder="1" applyAlignment="1" applyProtection="1">
      <alignment vertical="center"/>
    </xf>
    <xf numFmtId="0" fontId="61" fillId="0" borderId="13" xfId="38" applyNumberFormat="1" applyFont="1" applyFill="1" applyBorder="1" applyAlignment="1" applyProtection="1">
      <alignment horizontal="left" vertical="center"/>
    </xf>
    <xf numFmtId="0" fontId="61" fillId="0" borderId="17" xfId="38" applyNumberFormat="1" applyFont="1" applyFill="1" applyBorder="1" applyAlignment="1" applyProtection="1">
      <alignment horizontal="left" vertical="center"/>
    </xf>
    <xf numFmtId="44" fontId="61" fillId="0" borderId="17" xfId="38" applyNumberFormat="1" applyFont="1" applyFill="1" applyBorder="1" applyAlignment="1" applyProtection="1">
      <alignment horizontal="right" vertical="center"/>
    </xf>
    <xf numFmtId="0" fontId="61" fillId="0" borderId="13" xfId="38" applyNumberFormat="1" applyFont="1" applyFill="1" applyBorder="1" applyAlignment="1" applyProtection="1">
      <alignment horizontal="center" vertical="center"/>
    </xf>
    <xf numFmtId="0" fontId="61" fillId="0" borderId="17" xfId="38" applyNumberFormat="1" applyFont="1" applyFill="1" applyBorder="1" applyAlignment="1" applyProtection="1">
      <alignment horizontal="center" vertical="center"/>
    </xf>
    <xf numFmtId="0" fontId="61" fillId="0" borderId="11" xfId="38" applyNumberFormat="1" applyFont="1" applyFill="1" applyBorder="1" applyAlignment="1" applyProtection="1">
      <alignment horizontal="left" vertical="center"/>
    </xf>
    <xf numFmtId="44" fontId="61" fillId="0" borderId="39" xfId="38" applyNumberFormat="1" applyFont="1" applyFill="1" applyBorder="1" applyAlignment="1" applyProtection="1">
      <alignment horizontal="right" vertical="center"/>
    </xf>
    <xf numFmtId="0" fontId="61" fillId="0" borderId="11" xfId="38" applyNumberFormat="1" applyFont="1" applyFill="1" applyBorder="1" applyAlignment="1" applyProtection="1">
      <alignment horizontal="center" vertical="center"/>
    </xf>
    <xf numFmtId="44" fontId="60" fillId="0" borderId="19" xfId="38" applyNumberFormat="1" applyFont="1" applyFill="1" applyBorder="1" applyAlignment="1" applyProtection="1">
      <alignment horizontal="right" vertical="top"/>
    </xf>
    <xf numFmtId="0" fontId="61" fillId="26" borderId="23" xfId="38" applyNumberFormat="1" applyFont="1" applyFill="1" applyBorder="1" applyAlignment="1" applyProtection="1">
      <alignment vertical="top"/>
    </xf>
    <xf numFmtId="0" fontId="61" fillId="26" borderId="14" xfId="38" applyNumberFormat="1" applyFont="1" applyFill="1" applyBorder="1" applyAlignment="1" applyProtection="1">
      <alignment vertical="top"/>
    </xf>
    <xf numFmtId="44" fontId="61" fillId="0" borderId="10" xfId="38" applyNumberFormat="1" applyFont="1" applyFill="1" applyBorder="1" applyAlignment="1" applyProtection="1">
      <alignment vertical="top"/>
    </xf>
    <xf numFmtId="0" fontId="61" fillId="26" borderId="16" xfId="38" applyNumberFormat="1" applyFont="1" applyFill="1" applyBorder="1" applyAlignment="1" applyProtection="1">
      <alignment vertical="top"/>
    </xf>
    <xf numFmtId="0" fontId="61" fillId="26" borderId="25" xfId="38" applyNumberFormat="1" applyFont="1" applyFill="1" applyBorder="1" applyAlignment="1" applyProtection="1">
      <alignment vertical="top"/>
    </xf>
    <xf numFmtId="0" fontId="61" fillId="26" borderId="19" xfId="38" applyNumberFormat="1" applyFont="1" applyFill="1" applyBorder="1" applyAlignment="1" applyProtection="1">
      <alignment vertical="top"/>
    </xf>
    <xf numFmtId="0" fontId="61" fillId="26" borderId="18" xfId="38" applyNumberFormat="1" applyFont="1" applyFill="1" applyBorder="1" applyAlignment="1" applyProtection="1">
      <alignment vertical="top"/>
    </xf>
    <xf numFmtId="0" fontId="61" fillId="25" borderId="10" xfId="38" applyNumberFormat="1" applyFont="1" applyFill="1" applyBorder="1" applyAlignment="1" applyProtection="1">
      <alignment horizontal="center" vertical="center"/>
    </xf>
    <xf numFmtId="0" fontId="61" fillId="25" borderId="10" xfId="38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/>
    </xf>
    <xf numFmtId="0" fontId="58" fillId="25" borderId="10" xfId="0" applyFont="1" applyFill="1" applyBorder="1" applyAlignment="1">
      <alignment horizontal="center" vertical="center" wrapText="1"/>
    </xf>
    <xf numFmtId="44" fontId="1" fillId="0" borderId="11" xfId="0" applyNumberFormat="1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/>
    </xf>
    <xf numFmtId="44" fontId="63" fillId="0" borderId="11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top"/>
    </xf>
    <xf numFmtId="0" fontId="63" fillId="0" borderId="0" xfId="0" applyFont="1" applyBorder="1" applyAlignment="1" applyProtection="1"/>
    <xf numFmtId="0" fontId="4" fillId="0" borderId="0" xfId="0" applyFont="1" applyAlignment="1">
      <alignment vertical="center" wrapText="1"/>
    </xf>
    <xf numFmtId="0" fontId="64" fillId="0" borderId="31" xfId="44" applyFont="1" applyBorder="1" applyAlignment="1">
      <alignment vertical="center"/>
    </xf>
    <xf numFmtId="0" fontId="14" fillId="0" borderId="0" xfId="44" applyFont="1" applyBorder="1" applyAlignment="1">
      <alignment vertical="center"/>
    </xf>
    <xf numFmtId="0" fontId="16" fillId="25" borderId="10" xfId="44" applyFont="1" applyFill="1" applyBorder="1" applyAlignment="1">
      <alignment horizontal="justify" vertical="center" wrapText="1"/>
    </xf>
    <xf numFmtId="0" fontId="16" fillId="25" borderId="10" xfId="44" applyFont="1" applyFill="1" applyBorder="1" applyAlignment="1">
      <alignment vertical="center" wrapText="1"/>
    </xf>
    <xf numFmtId="0" fontId="16" fillId="25" borderId="10" xfId="44" applyFont="1" applyFill="1" applyBorder="1" applyAlignment="1">
      <alignment horizontal="center" vertical="center" wrapText="1"/>
    </xf>
    <xf numFmtId="0" fontId="16" fillId="0" borderId="11" xfId="44" applyFont="1" applyBorder="1" applyAlignment="1">
      <alignment horizontal="justify" vertical="top" wrapText="1"/>
    </xf>
    <xf numFmtId="44" fontId="16" fillId="0" borderId="11" xfId="44" applyNumberFormat="1" applyFont="1" applyBorder="1" applyAlignment="1">
      <alignment vertical="top" wrapText="1"/>
    </xf>
    <xf numFmtId="0" fontId="11" fillId="26" borderId="21" xfId="44" applyFont="1" applyFill="1" applyBorder="1"/>
    <xf numFmtId="0" fontId="11" fillId="26" borderId="12" xfId="44" applyFont="1" applyFill="1" applyBorder="1"/>
    <xf numFmtId="44" fontId="11" fillId="26" borderId="20" xfId="44" applyNumberFormat="1" applyFont="1" applyFill="1" applyBorder="1"/>
    <xf numFmtId="0" fontId="20" fillId="0" borderId="10" xfId="44" applyFont="1" applyBorder="1" applyAlignment="1">
      <alignment vertical="top" wrapText="1"/>
    </xf>
    <xf numFmtId="0" fontId="20" fillId="0" borderId="10" xfId="44" applyFont="1" applyBorder="1" applyAlignment="1">
      <alignment horizontal="center" vertical="top" wrapText="1"/>
    </xf>
    <xf numFmtId="0" fontId="11" fillId="26" borderId="12" xfId="44" applyFill="1" applyBorder="1"/>
    <xf numFmtId="0" fontId="11" fillId="26" borderId="21" xfId="44" applyFill="1" applyBorder="1"/>
    <xf numFmtId="44" fontId="11" fillId="26" borderId="12" xfId="44" applyNumberFormat="1" applyFont="1" applyFill="1" applyBorder="1"/>
    <xf numFmtId="0" fontId="11" fillId="0" borderId="0" xfId="44" applyAlignment="1">
      <alignment horizontal="center"/>
    </xf>
    <xf numFmtId="0" fontId="18" fillId="0" borderId="10" xfId="44" applyFont="1" applyBorder="1" applyAlignment="1">
      <alignment horizontal="center" vertical="top" wrapText="1"/>
    </xf>
    <xf numFmtId="0" fontId="11" fillId="26" borderId="20" xfId="44" applyFill="1" applyBorder="1" applyAlignment="1">
      <alignment horizontal="center"/>
    </xf>
    <xf numFmtId="0" fontId="16" fillId="27" borderId="21" xfId="44" applyFont="1" applyFill="1" applyBorder="1" applyAlignment="1">
      <alignment horizontal="right" vertical="center"/>
    </xf>
    <xf numFmtId="0" fontId="9" fillId="0" borderId="0" xfId="39" applyNumberFormat="1" applyFont="1" applyFill="1" applyBorder="1" applyAlignment="1" applyProtection="1">
      <alignment vertical="center"/>
    </xf>
    <xf numFmtId="0" fontId="8" fillId="0" borderId="0" xfId="38" applyNumberFormat="1" applyFont="1" applyFill="1" applyBorder="1" applyAlignment="1" applyProtection="1">
      <alignment vertical="top"/>
    </xf>
    <xf numFmtId="44" fontId="52" fillId="0" borderId="11" xfId="43" applyNumberFormat="1" applyFont="1" applyBorder="1"/>
    <xf numFmtId="44" fontId="51" fillId="0" borderId="15" xfId="43" applyNumberFormat="1" applyFont="1" applyFill="1" applyBorder="1" applyAlignment="1">
      <alignment vertical="center"/>
    </xf>
    <xf numFmtId="0" fontId="51" fillId="0" borderId="15" xfId="43" applyFont="1" applyFill="1" applyBorder="1" applyAlignment="1">
      <alignment horizontal="center" vertical="center"/>
    </xf>
    <xf numFmtId="0" fontId="51" fillId="0" borderId="15" xfId="43" applyFont="1" applyBorder="1" applyAlignment="1">
      <alignment vertical="center"/>
    </xf>
    <xf numFmtId="0" fontId="48" fillId="0" borderId="11" xfId="38" applyNumberFormat="1" applyFont="1" applyFill="1" applyBorder="1" applyAlignment="1" applyProtection="1">
      <alignment horizontal="center" vertical="center"/>
    </xf>
    <xf numFmtId="0" fontId="48" fillId="0" borderId="39" xfId="38" applyNumberFormat="1" applyFont="1" applyFill="1" applyBorder="1" applyAlignment="1" applyProtection="1">
      <alignment horizontal="center" vertical="center"/>
    </xf>
    <xf numFmtId="0" fontId="10" fillId="25" borderId="10" xfId="38" applyNumberFormat="1" applyFont="1" applyFill="1" applyBorder="1" applyAlignment="1" applyProtection="1">
      <alignment horizontal="center" vertical="center"/>
    </xf>
    <xf numFmtId="0" fontId="47" fillId="25" borderId="10" xfId="38" applyNumberFormat="1" applyFont="1" applyFill="1" applyBorder="1" applyAlignment="1" applyProtection="1">
      <alignment horizontal="center" vertical="center"/>
    </xf>
    <xf numFmtId="0" fontId="47" fillId="25" borderId="10" xfId="38" applyNumberFormat="1" applyFont="1" applyFill="1" applyBorder="1" applyAlignment="1" applyProtection="1">
      <alignment horizontal="center" vertical="center" wrapText="1"/>
    </xf>
    <xf numFmtId="0" fontId="10" fillId="0" borderId="0" xfId="38" applyNumberFormat="1" applyFont="1" applyFill="1" applyBorder="1" applyAlignment="1" applyProtection="1">
      <alignment vertical="center"/>
    </xf>
    <xf numFmtId="44" fontId="10" fillId="0" borderId="0" xfId="38" applyNumberFormat="1" applyFont="1" applyFill="1" applyBorder="1" applyAlignment="1" applyProtection="1">
      <alignment vertical="center"/>
    </xf>
    <xf numFmtId="0" fontId="24" fillId="26" borderId="20" xfId="43" applyFill="1" applyBorder="1" applyAlignment="1">
      <alignment vertical="center"/>
    </xf>
    <xf numFmtId="0" fontId="24" fillId="26" borderId="12" xfId="43" applyFont="1" applyFill="1" applyBorder="1" applyAlignment="1">
      <alignment vertical="center"/>
    </xf>
    <xf numFmtId="0" fontId="61" fillId="0" borderId="20" xfId="38" applyNumberFormat="1" applyFont="1" applyFill="1" applyBorder="1" applyAlignment="1" applyProtection="1">
      <alignment vertical="top"/>
    </xf>
    <xf numFmtId="0" fontId="61" fillId="0" borderId="21" xfId="38" applyNumberFormat="1" applyFont="1" applyFill="1" applyBorder="1" applyAlignment="1" applyProtection="1">
      <alignment horizontal="right" vertical="top"/>
    </xf>
    <xf numFmtId="0" fontId="61" fillId="0" borderId="19" xfId="42" applyFont="1" applyFill="1" applyBorder="1"/>
    <xf numFmtId="0" fontId="61" fillId="0" borderId="18" xfId="42" applyFont="1" applyFill="1" applyBorder="1" applyAlignment="1">
      <alignment horizontal="center"/>
    </xf>
    <xf numFmtId="44" fontId="0" fillId="24" borderId="13" xfId="0" applyNumberFormat="1" applyFill="1" applyBorder="1"/>
    <xf numFmtId="0" fontId="0" fillId="0" borderId="10" xfId="0" applyFont="1" applyFill="1" applyBorder="1"/>
    <xf numFmtId="0" fontId="9" fillId="0" borderId="0" xfId="44" applyFont="1"/>
    <xf numFmtId="44" fontId="56" fillId="0" borderId="36" xfId="0" applyNumberFormat="1" applyFont="1" applyBorder="1" applyAlignment="1">
      <alignment vertical="center"/>
    </xf>
    <xf numFmtId="0" fontId="72" fillId="0" borderId="10" xfId="0" applyFont="1" applyBorder="1"/>
    <xf numFmtId="0" fontId="71" fillId="0" borderId="10" xfId="35" applyBorder="1"/>
    <xf numFmtId="44" fontId="71" fillId="0" borderId="10" xfId="35" applyNumberFormat="1" applyBorder="1"/>
    <xf numFmtId="0" fontId="0" fillId="0" borderId="20" xfId="0" applyBorder="1"/>
    <xf numFmtId="0" fontId="0" fillId="0" borderId="12" xfId="0" applyBorder="1"/>
    <xf numFmtId="0" fontId="71" fillId="0" borderId="21" xfId="35" applyFill="1" applyBorder="1" applyAlignment="1">
      <alignment horizontal="right"/>
    </xf>
    <xf numFmtId="0" fontId="73" fillId="0" borderId="21" xfId="35" applyFont="1" applyFill="1" applyBorder="1" applyAlignment="1">
      <alignment horizontal="right"/>
    </xf>
    <xf numFmtId="44" fontId="71" fillId="28" borderId="10" xfId="35" applyNumberFormat="1" applyFill="1" applyBorder="1"/>
    <xf numFmtId="0" fontId="71" fillId="28" borderId="10" xfId="35" applyFill="1" applyBorder="1"/>
    <xf numFmtId="44" fontId="74" fillId="0" borderId="10" xfId="0" applyNumberFormat="1" applyFont="1" applyBorder="1"/>
    <xf numFmtId="44" fontId="71" fillId="0" borderId="15" xfId="35" applyNumberFormat="1" applyBorder="1"/>
    <xf numFmtId="44" fontId="75" fillId="0" borderId="11" xfId="0" applyNumberFormat="1" applyFont="1" applyBorder="1"/>
    <xf numFmtId="44" fontId="0" fillId="0" borderId="10" xfId="0" applyNumberFormat="1" applyFont="1" applyFill="1" applyBorder="1"/>
    <xf numFmtId="44" fontId="76" fillId="26" borderId="10" xfId="0" applyNumberFormat="1" applyFont="1" applyFill="1" applyBorder="1" applyAlignment="1">
      <alignment horizontal="center" vertical="center"/>
    </xf>
    <xf numFmtId="44" fontId="0" fillId="24" borderId="13" xfId="0" applyNumberFormat="1" applyFont="1" applyFill="1" applyBorder="1"/>
    <xf numFmtId="0" fontId="71" fillId="0" borderId="10" xfId="35" applyFill="1" applyBorder="1"/>
    <xf numFmtId="44" fontId="71" fillId="0" borderId="10" xfId="35" applyNumberFormat="1" applyFill="1" applyBorder="1"/>
    <xf numFmtId="0" fontId="71" fillId="0" borderId="10" xfId="35" applyBorder="1" applyAlignment="1">
      <alignment horizontal="center" vertical="center"/>
    </xf>
    <xf numFmtId="0" fontId="71" fillId="29" borderId="10" xfId="35" applyFill="1" applyBorder="1"/>
    <xf numFmtId="0" fontId="71" fillId="29" borderId="10" xfId="35" applyFill="1" applyBorder="1" applyAlignment="1">
      <alignment horizontal="center" vertical="center"/>
    </xf>
    <xf numFmtId="44" fontId="71" fillId="29" borderId="10" xfId="35" applyNumberFormat="1" applyFill="1" applyBorder="1"/>
    <xf numFmtId="0" fontId="0" fillId="0" borderId="0" xfId="0" applyAlignment="1">
      <alignment horizontal="center" vertical="center"/>
    </xf>
    <xf numFmtId="44" fontId="72" fillId="0" borderId="17" xfId="0" applyNumberFormat="1" applyFont="1" applyBorder="1"/>
    <xf numFmtId="0" fontId="72" fillId="0" borderId="17" xfId="0" applyFont="1" applyBorder="1"/>
    <xf numFmtId="0" fontId="72" fillId="0" borderId="11" xfId="0" applyFont="1" applyBorder="1"/>
    <xf numFmtId="0" fontId="72" fillId="0" borderId="0" xfId="0" applyFont="1" applyBorder="1" applyAlignment="1">
      <alignment horizontal="center" vertical="center"/>
    </xf>
    <xf numFmtId="44" fontId="72" fillId="0" borderId="39" xfId="0" applyNumberFormat="1" applyFont="1" applyBorder="1"/>
    <xf numFmtId="0" fontId="72" fillId="29" borderId="0" xfId="0" applyFont="1" applyFill="1" applyBorder="1" applyAlignment="1">
      <alignment horizontal="center" vertical="center"/>
    </xf>
    <xf numFmtId="44" fontId="72" fillId="29" borderId="39" xfId="0" applyNumberFormat="1" applyFont="1" applyFill="1" applyBorder="1"/>
    <xf numFmtId="0" fontId="72" fillId="29" borderId="17" xfId="0" applyFont="1" applyFill="1" applyBorder="1"/>
    <xf numFmtId="44" fontId="72" fillId="29" borderId="17" xfId="0" applyNumberFormat="1" applyFont="1" applyFill="1" applyBorder="1"/>
    <xf numFmtId="0" fontId="72" fillId="29" borderId="13" xfId="0" applyFont="1" applyFill="1" applyBorder="1"/>
    <xf numFmtId="44" fontId="72" fillId="29" borderId="13" xfId="0" applyNumberFormat="1" applyFont="1" applyFill="1" applyBorder="1"/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/>
    <xf numFmtId="44" fontId="72" fillId="0" borderId="0" xfId="0" applyNumberFormat="1" applyFont="1" applyFill="1" applyBorder="1"/>
    <xf numFmtId="0" fontId="10" fillId="30" borderId="10" xfId="38" applyNumberFormat="1" applyFont="1" applyFill="1" applyBorder="1" applyAlignment="1" applyProtection="1">
      <alignment horizontal="center" vertical="center"/>
    </xf>
    <xf numFmtId="0" fontId="72" fillId="0" borderId="1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2" fillId="0" borderId="0" xfId="42" applyFont="1" applyFill="1" applyAlignment="1">
      <alignment horizontal="left" vertical="center"/>
    </xf>
    <xf numFmtId="0" fontId="63" fillId="0" borderId="0" xfId="0" applyFont="1" applyFill="1" applyBorder="1" applyAlignment="1" applyProtection="1">
      <alignment horizontal="left"/>
    </xf>
    <xf numFmtId="0" fontId="0" fillId="0" borderId="10" xfId="0" applyFont="1" applyFill="1" applyBorder="1" applyAlignment="1">
      <alignment horizontal="center"/>
    </xf>
    <xf numFmtId="44" fontId="0" fillId="24" borderId="10" xfId="0" applyNumberFormat="1" applyFont="1" applyFill="1" applyBorder="1"/>
    <xf numFmtId="44" fontId="0" fillId="0" borderId="11" xfId="0" applyNumberFormat="1" applyFont="1" applyFill="1" applyBorder="1"/>
    <xf numFmtId="0" fontId="0" fillId="0" borderId="13" xfId="0" applyFont="1" applyFill="1" applyBorder="1"/>
    <xf numFmtId="0" fontId="2" fillId="26" borderId="19" xfId="0" applyFont="1" applyFill="1" applyBorder="1" applyAlignment="1">
      <alignment horizontal="center"/>
    </xf>
    <xf numFmtId="0" fontId="2" fillId="26" borderId="22" xfId="0" applyFont="1" applyFill="1" applyBorder="1"/>
    <xf numFmtId="0" fontId="0" fillId="0" borderId="11" xfId="0" applyFont="1" applyFill="1" applyBorder="1"/>
    <xf numFmtId="0" fontId="71" fillId="0" borderId="10" xfId="35" applyFill="1" applyBorder="1" applyAlignment="1">
      <alignment horizontal="center" vertical="center"/>
    </xf>
    <xf numFmtId="44" fontId="71" fillId="29" borderId="15" xfId="35" applyNumberFormat="1" applyFill="1" applyBorder="1"/>
    <xf numFmtId="0" fontId="72" fillId="0" borderId="11" xfId="0" applyFont="1" applyFill="1" applyBorder="1" applyAlignment="1">
      <alignment horizontal="center"/>
    </xf>
    <xf numFmtId="0" fontId="0" fillId="31" borderId="10" xfId="0" applyFill="1" applyBorder="1"/>
    <xf numFmtId="0" fontId="1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44" fontId="0" fillId="31" borderId="10" xfId="0" applyNumberFormat="1" applyFill="1" applyBorder="1"/>
    <xf numFmtId="44" fontId="0" fillId="31" borderId="10" xfId="0" applyNumberFormat="1" applyFont="1" applyFill="1" applyBorder="1"/>
    <xf numFmtId="0" fontId="0" fillId="31" borderId="11" xfId="0" applyFill="1" applyBorder="1"/>
    <xf numFmtId="0" fontId="1" fillId="31" borderId="11" xfId="0" applyFont="1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44" fontId="0" fillId="31" borderId="11" xfId="0" applyNumberFormat="1" applyFill="1" applyBorder="1"/>
    <xf numFmtId="44" fontId="0" fillId="31" borderId="11" xfId="0" applyNumberFormat="1" applyFont="1" applyFill="1" applyBorder="1"/>
    <xf numFmtId="0" fontId="0" fillId="31" borderId="12" xfId="0" applyFill="1" applyBorder="1"/>
    <xf numFmtId="0" fontId="0" fillId="31" borderId="12" xfId="0" applyFill="1" applyBorder="1" applyAlignment="1">
      <alignment horizontal="center"/>
    </xf>
    <xf numFmtId="44" fontId="0" fillId="31" borderId="15" xfId="0" applyNumberFormat="1" applyFill="1" applyBorder="1"/>
    <xf numFmtId="44" fontId="0" fillId="31" borderId="15" xfId="0" applyNumberFormat="1" applyFont="1" applyFill="1" applyBorder="1"/>
    <xf numFmtId="44" fontId="0" fillId="0" borderId="13" xfId="0" applyNumberFormat="1" applyFont="1" applyFill="1" applyBorder="1"/>
    <xf numFmtId="44" fontId="77" fillId="0" borderId="0" xfId="40" applyNumberFormat="1" applyFont="1"/>
    <xf numFmtId="44" fontId="71" fillId="0" borderId="13" xfId="35" applyNumberFormat="1" applyFill="1" applyBorder="1"/>
    <xf numFmtId="0" fontId="71" fillId="32" borderId="10" xfId="35" applyFill="1" applyBorder="1"/>
    <xf numFmtId="0" fontId="71" fillId="32" borderId="10" xfId="35" applyFill="1" applyBorder="1" applyAlignment="1">
      <alignment horizontal="center" vertical="center"/>
    </xf>
    <xf numFmtId="44" fontId="71" fillId="32" borderId="10" xfId="35" applyNumberFormat="1" applyFill="1" applyBorder="1"/>
    <xf numFmtId="44" fontId="71" fillId="32" borderId="13" xfId="35" applyNumberFormat="1" applyFill="1" applyBorder="1"/>
    <xf numFmtId="44" fontId="71" fillId="32" borderId="15" xfId="35" applyNumberFormat="1" applyFill="1" applyBorder="1"/>
    <xf numFmtId="170" fontId="11" fillId="0" borderId="0" xfId="44" applyNumberFormat="1" applyAlignment="1"/>
    <xf numFmtId="44" fontId="78" fillId="0" borderId="0" xfId="0" applyNumberFormat="1" applyFont="1"/>
    <xf numFmtId="44" fontId="0" fillId="0" borderId="39" xfId="0" applyNumberFormat="1" applyFont="1" applyFill="1" applyBorder="1"/>
    <xf numFmtId="0" fontId="9" fillId="0" borderId="0" xfId="36"/>
    <xf numFmtId="0" fontId="8" fillId="0" borderId="10" xfId="36" applyFont="1" applyBorder="1"/>
    <xf numFmtId="4" fontId="9" fillId="0" borderId="0" xfId="36" applyNumberFormat="1"/>
    <xf numFmtId="0" fontId="9" fillId="0" borderId="22" xfId="36" applyBorder="1"/>
    <xf numFmtId="4" fontId="8" fillId="0" borderId="22" xfId="36" applyNumberFormat="1" applyFont="1" applyBorder="1" applyAlignment="1">
      <alignment horizontal="center"/>
    </xf>
    <xf numFmtId="0" fontId="9" fillId="33" borderId="10" xfId="36" applyFill="1" applyBorder="1"/>
    <xf numFmtId="0" fontId="9" fillId="0" borderId="10" xfId="36" applyFill="1" applyBorder="1"/>
    <xf numFmtId="0" fontId="9" fillId="33" borderId="23" xfId="36" applyFill="1" applyBorder="1"/>
    <xf numFmtId="0" fontId="9" fillId="33" borderId="14" xfId="36" applyFill="1" applyBorder="1"/>
    <xf numFmtId="0" fontId="9" fillId="33" borderId="16" xfId="36" applyFill="1" applyBorder="1"/>
    <xf numFmtId="0" fontId="9" fillId="33" borderId="25" xfId="36" applyFill="1" applyBorder="1"/>
    <xf numFmtId="0" fontId="9" fillId="33" borderId="19" xfId="36" applyFill="1" applyBorder="1"/>
    <xf numFmtId="0" fontId="9" fillId="33" borderId="18" xfId="36" applyFill="1" applyBorder="1"/>
    <xf numFmtId="0" fontId="8" fillId="33" borderId="10" xfId="36" applyFont="1" applyFill="1" applyBorder="1" applyAlignment="1">
      <alignment horizontal="center" vertical="center"/>
    </xf>
    <xf numFmtId="4" fontId="8" fillId="33" borderId="10" xfId="36" applyNumberFormat="1" applyFont="1" applyFill="1" applyBorder="1" applyAlignment="1">
      <alignment horizontal="center" vertical="center"/>
    </xf>
    <xf numFmtId="0" fontId="9" fillId="0" borderId="0" xfId="36" applyAlignment="1">
      <alignment horizontal="center"/>
    </xf>
    <xf numFmtId="0" fontId="9" fillId="0" borderId="10" xfId="36" applyFill="1" applyBorder="1" applyAlignment="1">
      <alignment horizontal="center"/>
    </xf>
    <xf numFmtId="0" fontId="9" fillId="0" borderId="11" xfId="36" applyBorder="1" applyAlignment="1">
      <alignment horizontal="center"/>
    </xf>
    <xf numFmtId="0" fontId="8" fillId="0" borderId="10" xfId="36" applyFont="1" applyFill="1" applyBorder="1"/>
    <xf numFmtId="0" fontId="9" fillId="0" borderId="13" xfId="36" applyBorder="1" applyAlignment="1">
      <alignment horizontal="right"/>
    </xf>
    <xf numFmtId="0" fontId="9" fillId="33" borderId="10" xfId="36" applyFill="1" applyBorder="1" applyAlignment="1">
      <alignment horizontal="right"/>
    </xf>
    <xf numFmtId="44" fontId="9" fillId="0" borderId="10" xfId="36" applyNumberFormat="1" applyFill="1" applyBorder="1"/>
    <xf numFmtId="44" fontId="8" fillId="33" borderId="10" xfId="36" applyNumberFormat="1" applyFont="1" applyFill="1" applyBorder="1"/>
    <xf numFmtId="44" fontId="9" fillId="0" borderId="10" xfId="36" applyNumberFormat="1" applyBorder="1"/>
    <xf numFmtId="0" fontId="65" fillId="0" borderId="0" xfId="37"/>
    <xf numFmtId="0" fontId="65" fillId="0" borderId="10" xfId="37" applyBorder="1"/>
    <xf numFmtId="4" fontId="65" fillId="0" borderId="0" xfId="37" applyNumberFormat="1"/>
    <xf numFmtId="0" fontId="65" fillId="0" borderId="0" xfId="37" applyAlignment="1">
      <alignment horizontal="center"/>
    </xf>
    <xf numFmtId="0" fontId="65" fillId="0" borderId="10" xfId="37" applyBorder="1" applyAlignment="1">
      <alignment horizontal="center"/>
    </xf>
    <xf numFmtId="0" fontId="65" fillId="0" borderId="22" xfId="37" applyBorder="1"/>
    <xf numFmtId="0" fontId="65" fillId="0" borderId="22" xfId="37" applyBorder="1" applyAlignment="1">
      <alignment horizontal="center"/>
    </xf>
    <xf numFmtId="4" fontId="8" fillId="0" borderId="22" xfId="37" applyNumberFormat="1" applyFont="1" applyBorder="1" applyAlignment="1">
      <alignment horizontal="center"/>
    </xf>
    <xf numFmtId="44" fontId="65" fillId="0" borderId="10" xfId="37" applyNumberFormat="1" applyBorder="1"/>
    <xf numFmtId="0" fontId="65" fillId="33" borderId="23" xfId="37" applyFill="1" applyBorder="1"/>
    <xf numFmtId="0" fontId="65" fillId="33" borderId="24" xfId="37" applyFill="1" applyBorder="1"/>
    <xf numFmtId="0" fontId="65" fillId="33" borderId="16" xfId="37" applyFill="1" applyBorder="1"/>
    <xf numFmtId="0" fontId="65" fillId="33" borderId="0" xfId="37" applyFill="1" applyBorder="1"/>
    <xf numFmtId="0" fontId="65" fillId="33" borderId="19" xfId="37" applyFill="1" applyBorder="1"/>
    <xf numFmtId="0" fontId="65" fillId="33" borderId="22" xfId="37" applyFill="1" applyBorder="1"/>
    <xf numFmtId="0" fontId="65" fillId="33" borderId="14" xfId="37" applyFill="1" applyBorder="1" applyAlignment="1">
      <alignment horizontal="center"/>
    </xf>
    <xf numFmtId="44" fontId="8" fillId="33" borderId="10" xfId="37" applyNumberFormat="1" applyFont="1" applyFill="1" applyBorder="1"/>
    <xf numFmtId="0" fontId="65" fillId="33" borderId="10" xfId="37" applyFill="1" applyBorder="1"/>
    <xf numFmtId="0" fontId="8" fillId="33" borderId="10" xfId="37" applyFont="1" applyFill="1" applyBorder="1" applyAlignment="1">
      <alignment horizontal="center"/>
    </xf>
    <xf numFmtId="4" fontId="8" fillId="33" borderId="10" xfId="37" applyNumberFormat="1" applyFont="1" applyFill="1" applyBorder="1" applyAlignment="1">
      <alignment horizontal="center"/>
    </xf>
    <xf numFmtId="0" fontId="9" fillId="0" borderId="14" xfId="36" applyFill="1" applyBorder="1"/>
    <xf numFmtId="0" fontId="0" fillId="0" borderId="10" xfId="0" applyBorder="1"/>
    <xf numFmtId="0" fontId="9" fillId="0" borderId="10" xfId="36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4" fontId="0" fillId="0" borderId="13" xfId="0" applyNumberFormat="1" applyFill="1" applyBorder="1" applyAlignment="1">
      <alignment horizontal="center" vertical="center"/>
    </xf>
    <xf numFmtId="44" fontId="0" fillId="0" borderId="13" xfId="0" applyNumberFormat="1" applyFill="1" applyBorder="1" applyAlignment="1">
      <alignment vertical="center"/>
    </xf>
    <xf numFmtId="44" fontId="0" fillId="0" borderId="1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42" xfId="0" applyFill="1" applyBorder="1"/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4" fontId="0" fillId="0" borderId="42" xfId="0" applyNumberFormat="1" applyFill="1" applyBorder="1"/>
    <xf numFmtId="44" fontId="0" fillId="0" borderId="42" xfId="0" applyNumberFormat="1" applyFont="1" applyFill="1" applyBorder="1"/>
    <xf numFmtId="0" fontId="0" fillId="0" borderId="4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/>
    <xf numFmtId="0" fontId="0" fillId="0" borderId="45" xfId="0" applyFill="1" applyBorder="1" applyAlignment="1">
      <alignment horizontal="center"/>
    </xf>
    <xf numFmtId="44" fontId="0" fillId="0" borderId="45" xfId="0" applyNumberFormat="1" applyFill="1" applyBorder="1"/>
    <xf numFmtId="44" fontId="0" fillId="0" borderId="45" xfId="0" applyNumberFormat="1" applyFont="1" applyFill="1" applyBorder="1"/>
    <xf numFmtId="0" fontId="1" fillId="0" borderId="42" xfId="0" applyFont="1" applyFill="1" applyBorder="1" applyAlignment="1">
      <alignment horizontal="center"/>
    </xf>
    <xf numFmtId="0" fontId="0" fillId="0" borderId="46" xfId="0" applyFill="1" applyBorder="1"/>
    <xf numFmtId="0" fontId="1" fillId="0" borderId="46" xfId="0" applyFont="1" applyFill="1" applyBorder="1" applyAlignment="1">
      <alignment horizontal="center"/>
    </xf>
    <xf numFmtId="0" fontId="0" fillId="0" borderId="45" xfId="0" applyFill="1" applyBorder="1"/>
    <xf numFmtId="0" fontId="1" fillId="0" borderId="45" xfId="0" applyFont="1" applyFill="1" applyBorder="1" applyAlignment="1">
      <alignment horizontal="center"/>
    </xf>
    <xf numFmtId="0" fontId="0" fillId="24" borderId="42" xfId="0" applyFill="1" applyBorder="1"/>
    <xf numFmtId="0" fontId="0" fillId="24" borderId="42" xfId="0" applyFill="1" applyBorder="1" applyAlignment="1">
      <alignment horizontal="center"/>
    </xf>
    <xf numFmtId="44" fontId="0" fillId="24" borderId="42" xfId="0" applyNumberFormat="1" applyFill="1" applyBorder="1"/>
    <xf numFmtId="44" fontId="0" fillId="24" borderId="42" xfId="0" applyNumberFormat="1" applyFont="1" applyFill="1" applyBorder="1"/>
    <xf numFmtId="0" fontId="0" fillId="24" borderId="45" xfId="0" applyFill="1" applyBorder="1"/>
    <xf numFmtId="0" fontId="0" fillId="24" borderId="45" xfId="0" applyFill="1" applyBorder="1" applyAlignment="1">
      <alignment horizontal="center"/>
    </xf>
    <xf numFmtId="44" fontId="0" fillId="24" borderId="45" xfId="0" applyNumberFormat="1" applyFill="1" applyBorder="1"/>
    <xf numFmtId="44" fontId="0" fillId="24" borderId="45" xfId="0" applyNumberFormat="1" applyFont="1" applyFill="1" applyBorder="1"/>
    <xf numFmtId="0" fontId="0" fillId="0" borderId="47" xfId="0" applyFill="1" applyBorder="1" applyAlignment="1">
      <alignment horizontal="center"/>
    </xf>
    <xf numFmtId="0" fontId="0" fillId="0" borderId="48" xfId="0" applyFill="1" applyBorder="1"/>
    <xf numFmtId="0" fontId="0" fillId="0" borderId="48" xfId="0" applyFill="1" applyBorder="1" applyAlignment="1">
      <alignment horizontal="center"/>
    </xf>
    <xf numFmtId="44" fontId="0" fillId="0" borderId="48" xfId="0" applyNumberFormat="1" applyFill="1" applyBorder="1"/>
    <xf numFmtId="44" fontId="0" fillId="0" borderId="48" xfId="0" applyNumberFormat="1" applyFont="1" applyFill="1" applyBorder="1"/>
    <xf numFmtId="44" fontId="4" fillId="24" borderId="49" xfId="0" applyNumberFormat="1" applyFont="1" applyFill="1" applyBorder="1" applyAlignment="1">
      <alignment horizontal="center" vertical="center"/>
    </xf>
    <xf numFmtId="0" fontId="0" fillId="0" borderId="35" xfId="0" applyFill="1" applyBorder="1"/>
    <xf numFmtId="0" fontId="0" fillId="0" borderId="29" xfId="0" applyFill="1" applyBorder="1"/>
    <xf numFmtId="44" fontId="4" fillId="0" borderId="49" xfId="0" applyNumberFormat="1" applyFont="1" applyBorder="1" applyAlignment="1">
      <alignment vertical="center"/>
    </xf>
    <xf numFmtId="0" fontId="2" fillId="26" borderId="28" xfId="0" applyFont="1" applyFill="1" applyBorder="1" applyAlignment="1">
      <alignment horizontal="center"/>
    </xf>
    <xf numFmtId="0" fontId="2" fillId="26" borderId="29" xfId="0" applyFont="1" applyFill="1" applyBorder="1"/>
    <xf numFmtId="0" fontId="63" fillId="0" borderId="48" xfId="0" applyFont="1" applyFill="1" applyBorder="1" applyAlignment="1">
      <alignment horizontal="center" vertical="center"/>
    </xf>
    <xf numFmtId="44" fontId="63" fillId="0" borderId="46" xfId="0" applyNumberFormat="1" applyFont="1" applyFill="1" applyBorder="1" applyAlignment="1">
      <alignment horizontal="center" vertical="center"/>
    </xf>
    <xf numFmtId="44" fontId="0" fillId="0" borderId="50" xfId="0" applyNumberFormat="1" applyFont="1" applyFill="1" applyBorder="1"/>
    <xf numFmtId="44" fontId="0" fillId="0" borderId="10" xfId="0" applyNumberFormat="1" applyBorder="1"/>
    <xf numFmtId="44" fontId="0" fillId="0" borderId="15" xfId="0" applyNumberFormat="1" applyBorder="1"/>
    <xf numFmtId="0" fontId="3" fillId="0" borderId="0" xfId="0" applyFont="1" applyFill="1" applyBorder="1" applyAlignment="1">
      <alignment horizontal="center"/>
    </xf>
    <xf numFmtId="0" fontId="63" fillId="0" borderId="0" xfId="0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4" fontId="79" fillId="26" borderId="49" xfId="0" applyNumberFormat="1" applyFont="1" applyFill="1" applyBorder="1" applyAlignment="1">
      <alignment horizontal="center" vertical="center"/>
    </xf>
    <xf numFmtId="0" fontId="9" fillId="0" borderId="10" xfId="37" applyFont="1" applyBorder="1"/>
    <xf numFmtId="0" fontId="9" fillId="0" borderId="10" xfId="37" applyFont="1" applyBorder="1" applyAlignment="1">
      <alignment horizontal="center"/>
    </xf>
    <xf numFmtId="0" fontId="65" fillId="33" borderId="20" xfId="37" applyFill="1" applyBorder="1"/>
    <xf numFmtId="0" fontId="65" fillId="33" borderId="12" xfId="37" applyFill="1" applyBorder="1"/>
    <xf numFmtId="0" fontId="65" fillId="33" borderId="21" xfId="37" applyFill="1" applyBorder="1" applyAlignment="1">
      <alignment horizontal="center"/>
    </xf>
    <xf numFmtId="0" fontId="65" fillId="33" borderId="10" xfId="37" applyFill="1" applyBorder="1" applyAlignment="1">
      <alignment horizontal="center"/>
    </xf>
    <xf numFmtId="0" fontId="22" fillId="0" borderId="51" xfId="0" applyFont="1" applyBorder="1" applyAlignment="1">
      <alignment horizontal="center" wrapText="1"/>
    </xf>
    <xf numFmtId="0" fontId="22" fillId="0" borderId="52" xfId="0" applyFont="1" applyBorder="1" applyAlignment="1">
      <alignment wrapText="1"/>
    </xf>
    <xf numFmtId="0" fontId="22" fillId="0" borderId="53" xfId="0" applyFont="1" applyBorder="1" applyAlignment="1">
      <alignment horizontal="center" wrapText="1"/>
    </xf>
    <xf numFmtId="44" fontId="22" fillId="0" borderId="53" xfId="0" applyNumberFormat="1" applyFont="1" applyBorder="1" applyAlignment="1">
      <alignment horizontal="right" vertical="center" wrapText="1"/>
    </xf>
    <xf numFmtId="0" fontId="22" fillId="0" borderId="54" xfId="0" applyFont="1" applyBorder="1" applyAlignment="1">
      <alignment horizontal="center" wrapText="1"/>
    </xf>
    <xf numFmtId="44" fontId="22" fillId="0" borderId="51" xfId="0" applyNumberFormat="1" applyFont="1" applyBorder="1" applyAlignment="1">
      <alignment horizontal="center" vertical="center" wrapText="1"/>
    </xf>
    <xf numFmtId="8" fontId="56" fillId="0" borderId="38" xfId="0" applyNumberFormat="1" applyFont="1" applyBorder="1" applyAlignment="1">
      <alignment vertical="center"/>
    </xf>
    <xf numFmtId="0" fontId="9" fillId="33" borderId="10" xfId="37" applyFont="1" applyFill="1" applyBorder="1" applyAlignment="1">
      <alignment horizontal="center"/>
    </xf>
    <xf numFmtId="4" fontId="80" fillId="0" borderId="0" xfId="37" applyNumberFormat="1" applyFont="1"/>
    <xf numFmtId="0" fontId="9" fillId="0" borderId="0" xfId="37" applyFont="1" applyAlignment="1">
      <alignment horizontal="center"/>
    </xf>
    <xf numFmtId="1" fontId="8" fillId="0" borderId="22" xfId="37" applyNumberFormat="1" applyFont="1" applyBorder="1" applyAlignment="1">
      <alignment horizontal="center"/>
    </xf>
    <xf numFmtId="1" fontId="8" fillId="33" borderId="10" xfId="37" applyNumberFormat="1" applyFont="1" applyFill="1" applyBorder="1" applyAlignment="1">
      <alignment horizontal="center"/>
    </xf>
    <xf numFmtId="1" fontId="65" fillId="0" borderId="0" xfId="37" applyNumberFormat="1" applyAlignment="1">
      <alignment horizontal="center"/>
    </xf>
    <xf numFmtId="1" fontId="65" fillId="0" borderId="10" xfId="37" applyNumberFormat="1" applyBorder="1" applyAlignment="1">
      <alignment horizontal="center"/>
    </xf>
    <xf numFmtId="1" fontId="80" fillId="0" borderId="0" xfId="37" applyNumberFormat="1" applyFont="1" applyAlignment="1">
      <alignment horizontal="center"/>
    </xf>
    <xf numFmtId="1" fontId="8" fillId="33" borderId="21" xfId="37" applyNumberFormat="1" applyFont="1" applyFill="1" applyBorder="1" applyAlignment="1">
      <alignment horizontal="center"/>
    </xf>
    <xf numFmtId="0" fontId="65" fillId="33" borderId="20" xfId="37" applyFill="1" applyBorder="1" applyAlignment="1">
      <alignment horizontal="center"/>
    </xf>
    <xf numFmtId="1" fontId="65" fillId="0" borderId="55" xfId="37" applyNumberFormat="1" applyBorder="1" applyAlignment="1">
      <alignment horizontal="center"/>
    </xf>
    <xf numFmtId="0" fontId="56" fillId="0" borderId="34" xfId="0" applyFont="1" applyBorder="1"/>
    <xf numFmtId="44" fontId="56" fillId="0" borderId="51" xfId="0" applyNumberFormat="1" applyFont="1" applyBorder="1" applyAlignment="1">
      <alignment vertical="center"/>
    </xf>
    <xf numFmtId="0" fontId="56" fillId="0" borderId="56" xfId="0" applyFont="1" applyBorder="1"/>
    <xf numFmtId="44" fontId="56" fillId="0" borderId="57" xfId="0" applyNumberFormat="1" applyFont="1" applyBorder="1" applyAlignment="1">
      <alignment vertical="center"/>
    </xf>
    <xf numFmtId="1" fontId="65" fillId="0" borderId="35" xfId="37" applyNumberFormat="1" applyBorder="1" applyAlignment="1">
      <alignment horizontal="center"/>
    </xf>
    <xf numFmtId="0" fontId="9" fillId="0" borderId="10" xfId="41" applyFont="1" applyBorder="1" applyAlignment="1">
      <alignment horizontal="center"/>
    </xf>
    <xf numFmtId="0" fontId="9" fillId="0" borderId="13" xfId="41" applyFont="1" applyBorder="1" applyAlignment="1">
      <alignment horizontal="center"/>
    </xf>
    <xf numFmtId="0" fontId="9" fillId="0" borderId="17" xfId="41" applyFont="1" applyBorder="1" applyAlignment="1">
      <alignment horizontal="center"/>
    </xf>
    <xf numFmtId="0" fontId="9" fillId="0" borderId="11" xfId="41" applyFont="1" applyBorder="1" applyAlignment="1">
      <alignment horizontal="center"/>
    </xf>
    <xf numFmtId="170" fontId="81" fillId="0" borderId="0" xfId="42" applyNumberFormat="1" applyFont="1" applyAlignment="1">
      <alignment vertical="center"/>
    </xf>
    <xf numFmtId="0" fontId="18" fillId="0" borderId="10" xfId="44" applyFont="1" applyBorder="1" applyAlignment="1">
      <alignment horizontal="justify" vertical="top" wrapText="1"/>
    </xf>
    <xf numFmtId="44" fontId="18" fillId="0" borderId="10" xfId="44" applyNumberFormat="1" applyFont="1" applyBorder="1" applyAlignment="1">
      <alignment vertical="top" wrapText="1"/>
    </xf>
    <xf numFmtId="0" fontId="18" fillId="0" borderId="10" xfId="44" applyFont="1" applyBorder="1" applyAlignment="1">
      <alignment vertical="top" wrapText="1"/>
    </xf>
    <xf numFmtId="44" fontId="18" fillId="27" borderId="10" xfId="44" applyNumberFormat="1" applyFont="1" applyFill="1" applyBorder="1" applyAlignment="1">
      <alignment vertical="top" wrapText="1"/>
    </xf>
    <xf numFmtId="0" fontId="18" fillId="0" borderId="10" xfId="44" applyFont="1" applyBorder="1" applyAlignment="1">
      <alignment wrapText="1"/>
    </xf>
    <xf numFmtId="0" fontId="18" fillId="24" borderId="10" xfId="44" applyFont="1" applyFill="1" applyBorder="1" applyAlignment="1">
      <alignment horizontal="justify" vertical="top" wrapText="1"/>
    </xf>
    <xf numFmtId="0" fontId="18" fillId="0" borderId="15" xfId="44" applyFont="1" applyBorder="1" applyAlignment="1">
      <alignment vertical="top" wrapText="1"/>
    </xf>
    <xf numFmtId="44" fontId="18" fillId="0" borderId="15" xfId="44" applyNumberFormat="1" applyFont="1" applyBorder="1" applyAlignment="1">
      <alignment vertical="top" wrapText="1"/>
    </xf>
    <xf numFmtId="44" fontId="18" fillId="0" borderId="10" xfId="44" applyNumberFormat="1" applyFont="1" applyBorder="1" applyAlignment="1">
      <alignment horizontal="justify" vertical="top" wrapText="1"/>
    </xf>
    <xf numFmtId="0" fontId="18" fillId="0" borderId="15" xfId="44" applyFont="1" applyBorder="1" applyAlignment="1">
      <alignment horizontal="justify" vertical="top" wrapText="1"/>
    </xf>
    <xf numFmtId="44" fontId="18" fillId="0" borderId="15" xfId="44" applyNumberFormat="1" applyFont="1" applyBorder="1" applyAlignment="1">
      <alignment horizontal="justify" vertical="top" wrapText="1"/>
    </xf>
    <xf numFmtId="0" fontId="16" fillId="0" borderId="10" xfId="44" applyFont="1" applyBorder="1" applyAlignment="1">
      <alignment horizontal="right" vertical="center"/>
    </xf>
    <xf numFmtId="0" fontId="66" fillId="0" borderId="10" xfId="44" applyFont="1" applyFill="1" applyBorder="1" applyAlignment="1">
      <alignment horizontal="justify" vertical="top" wrapText="1"/>
    </xf>
    <xf numFmtId="0" fontId="66" fillId="0" borderId="10" xfId="44" applyFont="1" applyFill="1" applyBorder="1" applyAlignment="1">
      <alignment vertical="top" wrapText="1"/>
    </xf>
    <xf numFmtId="44" fontId="66" fillId="0" borderId="10" xfId="44" applyNumberFormat="1" applyFont="1" applyFill="1" applyBorder="1" applyAlignment="1">
      <alignment horizontal="justify" vertical="top" wrapText="1"/>
    </xf>
    <xf numFmtId="0" fontId="66" fillId="0" borderId="10" xfId="44" applyFont="1" applyFill="1" applyBorder="1" applyAlignment="1">
      <alignment horizontal="center" vertical="top" wrapText="1"/>
    </xf>
    <xf numFmtId="0" fontId="66" fillId="0" borderId="13" xfId="44" applyFont="1" applyFill="1" applyBorder="1" applyAlignment="1">
      <alignment vertical="top" wrapText="1"/>
    </xf>
    <xf numFmtId="0" fontId="66" fillId="0" borderId="15" xfId="44" applyFont="1" applyFill="1" applyBorder="1" applyAlignment="1">
      <alignment horizontal="justify" vertical="top" wrapText="1"/>
    </xf>
    <xf numFmtId="0" fontId="18" fillId="0" borderId="10" xfId="44" applyFont="1" applyFill="1" applyBorder="1" applyAlignment="1">
      <alignment horizontal="justify" vertical="top" wrapText="1"/>
    </xf>
    <xf numFmtId="0" fontId="20" fillId="0" borderId="10" xfId="44" applyFont="1" applyFill="1" applyBorder="1" applyAlignment="1">
      <alignment vertical="top" wrapText="1"/>
    </xf>
    <xf numFmtId="0" fontId="20" fillId="0" borderId="10" xfId="44" applyFont="1" applyFill="1" applyBorder="1" applyAlignment="1">
      <alignment horizontal="center" vertical="top" wrapText="1"/>
    </xf>
    <xf numFmtId="0" fontId="11" fillId="0" borderId="0" xfId="42" applyAlignment="1">
      <alignment horizontal="center" vertical="center"/>
    </xf>
    <xf numFmtId="0" fontId="24" fillId="0" borderId="0" xfId="40" applyAlignment="1">
      <alignment horizontal="center" vertical="center"/>
    </xf>
    <xf numFmtId="0" fontId="67" fillId="33" borderId="10" xfId="40" applyFont="1" applyFill="1" applyBorder="1" applyAlignment="1">
      <alignment horizontal="center" vertical="center" wrapText="1"/>
    </xf>
    <xf numFmtId="49" fontId="67" fillId="33" borderId="10" xfId="40" applyNumberFormat="1" applyFont="1" applyFill="1" applyBorder="1" applyAlignment="1">
      <alignment horizontal="center" vertical="center" wrapText="1"/>
    </xf>
    <xf numFmtId="44" fontId="67" fillId="33" borderId="10" xfId="40" applyNumberFormat="1" applyFont="1" applyFill="1" applyBorder="1" applyAlignment="1">
      <alignment horizontal="center" vertical="center" wrapText="1"/>
    </xf>
    <xf numFmtId="0" fontId="68" fillId="0" borderId="10" xfId="40" applyFont="1" applyBorder="1" applyAlignment="1">
      <alignment horizontal="center" vertical="center" wrapText="1"/>
    </xf>
    <xf numFmtId="0" fontId="68" fillId="0" borderId="10" xfId="40" applyFont="1" applyBorder="1" applyAlignment="1">
      <alignment vertical="center" wrapText="1"/>
    </xf>
    <xf numFmtId="49" fontId="68" fillId="0" borderId="10" xfId="40" applyNumberFormat="1" applyFont="1" applyBorder="1" applyAlignment="1">
      <alignment horizontal="center" vertical="center" wrapText="1"/>
    </xf>
    <xf numFmtId="44" fontId="9" fillId="0" borderId="10" xfId="37" applyNumberFormat="1" applyFont="1" applyBorder="1" applyAlignment="1">
      <alignment vertical="center"/>
    </xf>
    <xf numFmtId="44" fontId="68" fillId="0" borderId="10" xfId="40" applyNumberFormat="1" applyFont="1" applyBorder="1" applyAlignment="1">
      <alignment vertical="center" wrapText="1"/>
    </xf>
    <xf numFmtId="0" fontId="68" fillId="0" borderId="13" xfId="40" applyFont="1" applyBorder="1" applyAlignment="1">
      <alignment horizontal="center" vertical="center" wrapText="1"/>
    </xf>
    <xf numFmtId="0" fontId="68" fillId="0" borderId="13" xfId="40" applyFont="1" applyBorder="1" applyAlignment="1">
      <alignment vertical="center" wrapText="1"/>
    </xf>
    <xf numFmtId="44" fontId="68" fillId="0" borderId="15" xfId="40" applyNumberFormat="1" applyFont="1" applyBorder="1" applyAlignment="1">
      <alignment vertical="center" wrapText="1"/>
    </xf>
    <xf numFmtId="0" fontId="9" fillId="33" borderId="12" xfId="37" applyFont="1" applyFill="1" applyBorder="1"/>
    <xf numFmtId="44" fontId="69" fillId="0" borderId="11" xfId="40" applyNumberFormat="1" applyFont="1" applyBorder="1" applyAlignment="1">
      <alignment vertical="center" wrapText="1"/>
    </xf>
    <xf numFmtId="0" fontId="70" fillId="33" borderId="18" xfId="40" applyFont="1" applyFill="1" applyBorder="1"/>
    <xf numFmtId="44" fontId="18" fillId="0" borderId="11" xfId="44" applyNumberFormat="1" applyFont="1" applyFill="1" applyBorder="1" applyAlignment="1">
      <alignment horizontal="justify" vertical="top" wrapText="1"/>
    </xf>
    <xf numFmtId="44" fontId="66" fillId="34" borderId="13" xfId="44" applyNumberFormat="1" applyFont="1" applyFill="1" applyBorder="1" applyAlignment="1">
      <alignment vertical="top" wrapText="1"/>
    </xf>
    <xf numFmtId="44" fontId="18" fillId="34" borderId="10" xfId="44" applyNumberFormat="1" applyFont="1" applyFill="1" applyBorder="1" applyAlignment="1">
      <alignment horizontal="justify" vertical="top" wrapText="1"/>
    </xf>
    <xf numFmtId="44" fontId="18" fillId="0" borderId="10" xfId="44" applyNumberFormat="1" applyFont="1" applyBorder="1" applyAlignment="1">
      <alignment vertical="top"/>
    </xf>
    <xf numFmtId="44" fontId="18" fillId="27" borderId="10" xfId="44" applyNumberFormat="1" applyFont="1" applyFill="1" applyBorder="1" applyAlignment="1">
      <alignment vertical="top"/>
    </xf>
    <xf numFmtId="44" fontId="21" fillId="0" borderId="21" xfId="44" applyNumberFormat="1" applyFont="1" applyBorder="1" applyAlignment="1">
      <alignment horizontal="justify" vertical="center"/>
    </xf>
    <xf numFmtId="44" fontId="19" fillId="0" borderId="21" xfId="44" applyNumberFormat="1" applyFont="1" applyBorder="1" applyAlignment="1">
      <alignment horizontal="justify" vertical="center"/>
    </xf>
    <xf numFmtId="44" fontId="19" fillId="27" borderId="18" xfId="44" applyNumberFormat="1" applyFont="1" applyFill="1" applyBorder="1" applyAlignment="1">
      <alignment horizontal="justify" vertical="center"/>
    </xf>
    <xf numFmtId="44" fontId="16" fillId="0" borderId="11" xfId="44" applyNumberFormat="1" applyFont="1" applyBorder="1" applyAlignment="1">
      <alignment horizontal="justify" vertical="top"/>
    </xf>
    <xf numFmtId="0" fontId="54" fillId="0" borderId="10" xfId="39" applyNumberFormat="1" applyFont="1" applyFill="1" applyBorder="1" applyAlignment="1" applyProtection="1">
      <alignment vertical="center"/>
    </xf>
    <xf numFmtId="0" fontId="54" fillId="25" borderId="21" xfId="39" applyNumberFormat="1" applyFont="1" applyFill="1" applyBorder="1" applyAlignment="1" applyProtection="1">
      <alignment horizontal="center" vertical="center"/>
    </xf>
    <xf numFmtId="0" fontId="54" fillId="0" borderId="21" xfId="39" applyNumberFormat="1" applyFont="1" applyFill="1" applyBorder="1" applyAlignment="1" applyProtection="1">
      <alignment horizontal="left" vertical="center"/>
    </xf>
    <xf numFmtId="0" fontId="54" fillId="26" borderId="21" xfId="39" applyNumberFormat="1" applyFont="1" applyFill="1" applyBorder="1" applyAlignment="1" applyProtection="1">
      <alignment horizontal="left" vertical="center"/>
    </xf>
    <xf numFmtId="0" fontId="54" fillId="25" borderId="40" xfId="39" applyNumberFormat="1" applyFont="1" applyFill="1" applyBorder="1" applyAlignment="1" applyProtection="1">
      <alignment horizontal="center" vertical="center"/>
    </xf>
    <xf numFmtId="0" fontId="54" fillId="25" borderId="42" xfId="39" applyNumberFormat="1" applyFont="1" applyFill="1" applyBorder="1" applyAlignment="1" applyProtection="1">
      <alignment horizontal="center" vertical="center"/>
    </xf>
    <xf numFmtId="0" fontId="54" fillId="25" borderId="36" xfId="39" applyNumberFormat="1" applyFont="1" applyFill="1" applyBorder="1" applyAlignment="1" applyProtection="1">
      <alignment horizontal="center" vertical="center" wrapText="1"/>
    </xf>
    <xf numFmtId="0" fontId="54" fillId="0" borderId="43" xfId="39" applyNumberFormat="1" applyFont="1" applyFill="1" applyBorder="1" applyAlignment="1" applyProtection="1">
      <alignment horizontal="center" vertical="center"/>
    </xf>
    <xf numFmtId="44" fontId="54" fillId="0" borderId="37" xfId="39" applyNumberFormat="1" applyFont="1" applyFill="1" applyBorder="1" applyAlignment="1" applyProtection="1">
      <alignment vertical="center"/>
    </xf>
    <xf numFmtId="44" fontId="54" fillId="0" borderId="64" xfId="39" applyNumberFormat="1" applyFont="1" applyFill="1" applyBorder="1" applyAlignment="1" applyProtection="1">
      <alignment vertical="center"/>
    </xf>
    <xf numFmtId="44" fontId="55" fillId="0" borderId="60" xfId="39" applyNumberFormat="1" applyFont="1" applyFill="1" applyBorder="1" applyAlignment="1" applyProtection="1">
      <alignment vertical="center"/>
    </xf>
    <xf numFmtId="0" fontId="54" fillId="26" borderId="61" xfId="39" applyNumberFormat="1" applyFont="1" applyFill="1" applyBorder="1" applyAlignment="1" applyProtection="1">
      <alignment vertical="center"/>
    </xf>
    <xf numFmtId="0" fontId="54" fillId="26" borderId="56" xfId="39" applyNumberFormat="1" applyFont="1" applyFill="1" applyBorder="1" applyAlignment="1" applyProtection="1">
      <alignment vertical="center"/>
    </xf>
    <xf numFmtId="0" fontId="54" fillId="26" borderId="55" xfId="39" applyNumberFormat="1" applyFont="1" applyFill="1" applyBorder="1" applyAlignment="1" applyProtection="1">
      <alignment vertical="center"/>
    </xf>
    <xf numFmtId="0" fontId="54" fillId="0" borderId="15" xfId="39" applyNumberFormat="1" applyFont="1" applyFill="1" applyBorder="1" applyAlignment="1" applyProtection="1">
      <alignment horizontal="center" vertical="center"/>
    </xf>
    <xf numFmtId="0" fontId="54" fillId="25" borderId="21" xfId="39" applyNumberFormat="1" applyFont="1" applyFill="1" applyBorder="1" applyAlignment="1" applyProtection="1">
      <alignment horizontal="center" vertical="center" wrapText="1"/>
    </xf>
    <xf numFmtId="0" fontId="54" fillId="0" borderId="21" xfId="39" applyNumberFormat="1" applyFont="1" applyFill="1" applyBorder="1" applyAlignment="1" applyProtection="1">
      <alignment horizontal="center" vertical="center"/>
    </xf>
    <xf numFmtId="0" fontId="54" fillId="26" borderId="21" xfId="39" applyNumberFormat="1" applyFont="1" applyFill="1" applyBorder="1" applyAlignment="1" applyProtection="1">
      <alignment horizontal="center" vertical="center"/>
    </xf>
    <xf numFmtId="0" fontId="54" fillId="25" borderId="42" xfId="39" applyNumberFormat="1" applyFont="1" applyFill="1" applyBorder="1" applyAlignment="1" applyProtection="1">
      <alignment vertical="center" wrapText="1"/>
    </xf>
    <xf numFmtId="44" fontId="54" fillId="0" borderId="37" xfId="39" applyNumberFormat="1" applyFont="1" applyFill="1" applyBorder="1" applyAlignment="1" applyProtection="1">
      <alignment horizontal="center" vertical="center"/>
    </xf>
    <xf numFmtId="44" fontId="54" fillId="0" borderId="64" xfId="39" applyNumberFormat="1" applyFont="1" applyFill="1" applyBorder="1" applyAlignment="1" applyProtection="1">
      <alignment horizontal="center" vertical="center"/>
    </xf>
    <xf numFmtId="44" fontId="55" fillId="0" borderId="60" xfId="39" applyNumberFormat="1" applyFont="1" applyFill="1" applyBorder="1" applyAlignment="1" applyProtection="1">
      <alignment horizontal="center" vertical="center"/>
    </xf>
    <xf numFmtId="0" fontId="51" fillId="0" borderId="12" xfId="43" applyFont="1" applyFill="1" applyBorder="1" applyAlignment="1"/>
    <xf numFmtId="0" fontId="51" fillId="26" borderId="25" xfId="43" applyFont="1" applyFill="1" applyBorder="1" applyAlignment="1">
      <alignment horizontal="center"/>
    </xf>
    <xf numFmtId="0" fontId="52" fillId="25" borderId="21" xfId="43" applyFont="1" applyFill="1" applyBorder="1" applyAlignment="1">
      <alignment horizontal="center" vertical="center"/>
    </xf>
    <xf numFmtId="0" fontId="51" fillId="0" borderId="21" xfId="43" applyFont="1" applyBorder="1" applyAlignment="1">
      <alignment vertical="center" wrapText="1"/>
    </xf>
    <xf numFmtId="0" fontId="51" fillId="0" borderId="21" xfId="43" applyFont="1" applyFill="1" applyBorder="1" applyAlignment="1">
      <alignment vertical="center" wrapText="1"/>
    </xf>
    <xf numFmtId="0" fontId="51" fillId="0" borderId="25" xfId="43" applyFont="1" applyFill="1" applyBorder="1" applyAlignment="1">
      <alignment vertical="center" wrapText="1"/>
    </xf>
    <xf numFmtId="0" fontId="51" fillId="0" borderId="18" xfId="43" applyFont="1" applyFill="1" applyBorder="1" applyAlignment="1">
      <alignment vertical="center" wrapText="1"/>
    </xf>
    <xf numFmtId="0" fontId="52" fillId="0" borderId="21" xfId="43" applyFont="1" applyFill="1" applyBorder="1" applyAlignment="1">
      <alignment vertical="center" wrapText="1"/>
    </xf>
    <xf numFmtId="0" fontId="51" fillId="0" borderId="14" xfId="43" applyFont="1" applyFill="1" applyBorder="1" applyAlignment="1">
      <alignment vertical="center" wrapText="1"/>
    </xf>
    <xf numFmtId="0" fontId="52" fillId="0" borderId="14" xfId="43" applyFont="1" applyFill="1" applyBorder="1" applyAlignment="1">
      <alignment vertical="center" wrapText="1"/>
    </xf>
    <xf numFmtId="0" fontId="52" fillId="25" borderId="40" xfId="43" applyFont="1" applyFill="1" applyBorder="1" applyAlignment="1">
      <alignment horizontal="center" vertical="center"/>
    </xf>
    <xf numFmtId="0" fontId="52" fillId="25" borderId="42" xfId="43" applyFont="1" applyFill="1" applyBorder="1" applyAlignment="1">
      <alignment horizontal="center" vertical="center"/>
    </xf>
    <xf numFmtId="0" fontId="52" fillId="25" borderId="42" xfId="43" applyFont="1" applyFill="1" applyBorder="1" applyAlignment="1">
      <alignment horizontal="center" vertical="center" wrapText="1"/>
    </xf>
    <xf numFmtId="0" fontId="52" fillId="25" borderId="36" xfId="43" applyFont="1" applyFill="1" applyBorder="1" applyAlignment="1">
      <alignment horizontal="center" vertical="center" wrapText="1"/>
    </xf>
    <xf numFmtId="0" fontId="51" fillId="0" borderId="43" xfId="43" applyFont="1" applyBorder="1" applyAlignment="1">
      <alignment horizontal="center" vertical="center"/>
    </xf>
    <xf numFmtId="44" fontId="51" fillId="0" borderId="37" xfId="43" applyNumberFormat="1" applyFont="1" applyBorder="1" applyAlignment="1">
      <alignment vertical="center"/>
    </xf>
    <xf numFmtId="44" fontId="51" fillId="0" borderId="37" xfId="43" applyNumberFormat="1" applyFont="1" applyFill="1" applyBorder="1" applyAlignment="1">
      <alignment vertical="center"/>
    </xf>
    <xf numFmtId="0" fontId="51" fillId="0" borderId="0" xfId="43" applyFont="1" applyBorder="1" applyAlignment="1">
      <alignment vertical="center"/>
    </xf>
    <xf numFmtId="44" fontId="51" fillId="0" borderId="59" xfId="43" applyNumberFormat="1" applyFont="1" applyFill="1" applyBorder="1" applyAlignment="1">
      <alignment vertical="center"/>
    </xf>
    <xf numFmtId="44" fontId="51" fillId="0" borderId="69" xfId="43" applyNumberFormat="1" applyFont="1" applyFill="1" applyBorder="1" applyAlignment="1">
      <alignment vertical="center"/>
    </xf>
    <xf numFmtId="44" fontId="51" fillId="0" borderId="70" xfId="43" applyNumberFormat="1" applyFont="1" applyFill="1" applyBorder="1" applyAlignment="1">
      <alignment vertical="center"/>
    </xf>
    <xf numFmtId="0" fontId="51" fillId="26" borderId="71" xfId="43" applyFont="1" applyFill="1" applyBorder="1" applyAlignment="1">
      <alignment horizontal="center"/>
    </xf>
    <xf numFmtId="44" fontId="52" fillId="35" borderId="70" xfId="43" applyNumberFormat="1" applyFont="1" applyFill="1" applyBorder="1"/>
    <xf numFmtId="0" fontId="51" fillId="26" borderId="33" xfId="43" applyFont="1" applyFill="1" applyBorder="1" applyAlignment="1">
      <alignment horizontal="center"/>
    </xf>
    <xf numFmtId="44" fontId="51" fillId="35" borderId="59" xfId="43" applyNumberFormat="1" applyFont="1" applyFill="1" applyBorder="1"/>
    <xf numFmtId="0" fontId="51" fillId="26" borderId="32" xfId="43" applyFont="1" applyFill="1" applyBorder="1" applyAlignment="1">
      <alignment horizontal="center"/>
    </xf>
    <xf numFmtId="0" fontId="51" fillId="26" borderId="72" xfId="43" applyFont="1" applyFill="1" applyBorder="1" applyAlignment="1">
      <alignment horizontal="center"/>
    </xf>
    <xf numFmtId="0" fontId="51" fillId="0" borderId="44" xfId="43" applyFont="1" applyFill="1" applyBorder="1" applyAlignment="1"/>
    <xf numFmtId="44" fontId="51" fillId="0" borderId="45" xfId="43" applyNumberFormat="1" applyFont="1" applyFill="1" applyBorder="1" applyAlignment="1">
      <alignment vertical="center"/>
    </xf>
    <xf numFmtId="44" fontId="51" fillId="0" borderId="45" xfId="43" applyNumberFormat="1" applyFont="1" applyBorder="1"/>
    <xf numFmtId="44" fontId="51" fillId="35" borderId="60" xfId="43" applyNumberFormat="1" applyFont="1" applyFill="1" applyBorder="1"/>
    <xf numFmtId="44" fontId="71" fillId="0" borderId="15" xfId="35" applyNumberFormat="1" applyFill="1" applyBorder="1"/>
    <xf numFmtId="44" fontId="72" fillId="29" borderId="11" xfId="0" applyNumberFormat="1" applyFont="1" applyFill="1" applyBorder="1"/>
    <xf numFmtId="0" fontId="72" fillId="29" borderId="24" xfId="0" applyFont="1" applyFill="1" applyBorder="1" applyAlignment="1">
      <alignment horizontal="center" vertical="center"/>
    </xf>
    <xf numFmtId="0" fontId="72" fillId="29" borderId="11" xfId="0" applyFont="1" applyFill="1" applyBorder="1"/>
    <xf numFmtId="0" fontId="72" fillId="29" borderId="22" xfId="0" applyFont="1" applyFill="1" applyBorder="1" applyAlignment="1">
      <alignment horizontal="center" vertical="center"/>
    </xf>
    <xf numFmtId="44" fontId="72" fillId="0" borderId="11" xfId="0" applyNumberFormat="1" applyFont="1" applyBorder="1"/>
    <xf numFmtId="0" fontId="10" fillId="30" borderId="40" xfId="38" applyNumberFormat="1" applyFont="1" applyFill="1" applyBorder="1" applyAlignment="1" applyProtection="1">
      <alignment horizontal="center" vertical="center"/>
    </xf>
    <xf numFmtId="0" fontId="47" fillId="25" borderId="42" xfId="38" applyNumberFormat="1" applyFont="1" applyFill="1" applyBorder="1" applyAlignment="1" applyProtection="1">
      <alignment horizontal="center" vertical="center"/>
    </xf>
    <xf numFmtId="0" fontId="47" fillId="25" borderId="73" xfId="38" applyNumberFormat="1" applyFont="1" applyFill="1" applyBorder="1" applyAlignment="1" applyProtection="1">
      <alignment horizontal="center" vertical="center"/>
    </xf>
    <xf numFmtId="0" fontId="47" fillId="25" borderId="36" xfId="38" applyNumberFormat="1" applyFont="1" applyFill="1" applyBorder="1" applyAlignment="1" applyProtection="1">
      <alignment horizontal="center" vertical="center" wrapText="1"/>
    </xf>
    <xf numFmtId="0" fontId="72" fillId="0" borderId="33" xfId="0" applyFont="1" applyFill="1" applyBorder="1" applyAlignment="1">
      <alignment horizontal="center"/>
    </xf>
    <xf numFmtId="44" fontId="72" fillId="0" borderId="59" xfId="0" applyNumberFormat="1" applyFont="1" applyBorder="1"/>
    <xf numFmtId="44" fontId="72" fillId="0" borderId="74" xfId="0" applyNumberFormat="1" applyFont="1" applyBorder="1"/>
    <xf numFmtId="0" fontId="0" fillId="0" borderId="56" xfId="0" applyFill="1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 vertical="center"/>
    </xf>
    <xf numFmtId="0" fontId="71" fillId="0" borderId="75" xfId="35" applyFill="1" applyBorder="1" applyAlignment="1">
      <alignment horizontal="right"/>
    </xf>
    <xf numFmtId="0" fontId="71" fillId="0" borderId="61" xfId="35" applyFill="1" applyBorder="1" applyAlignment="1">
      <alignment horizontal="right"/>
    </xf>
    <xf numFmtId="44" fontId="75" fillId="0" borderId="60" xfId="0" applyNumberFormat="1" applyFont="1" applyBorder="1"/>
    <xf numFmtId="0" fontId="72" fillId="0" borderId="71" xfId="0" applyFont="1" applyFill="1" applyBorder="1" applyAlignment="1">
      <alignment horizontal="center"/>
    </xf>
    <xf numFmtId="44" fontId="72" fillId="29" borderId="70" xfId="0" applyNumberFormat="1" applyFont="1" applyFill="1" applyBorder="1"/>
    <xf numFmtId="44" fontId="72" fillId="29" borderId="59" xfId="0" applyNumberFormat="1" applyFont="1" applyFill="1" applyBorder="1"/>
    <xf numFmtId="0" fontId="72" fillId="0" borderId="76" xfId="0" applyFont="1" applyFill="1" applyBorder="1" applyAlignment="1">
      <alignment horizontal="center"/>
    </xf>
    <xf numFmtId="44" fontId="72" fillId="29" borderId="69" xfId="0" applyNumberFormat="1" applyFont="1" applyFill="1" applyBorder="1"/>
    <xf numFmtId="0" fontId="71" fillId="0" borderId="77" xfId="35" applyFill="1" applyBorder="1" applyAlignment="1">
      <alignment horizontal="right"/>
    </xf>
    <xf numFmtId="44" fontId="75" fillId="0" borderId="38" xfId="0" applyNumberFormat="1" applyFont="1" applyBorder="1"/>
    <xf numFmtId="44" fontId="82" fillId="0" borderId="0" xfId="0" applyNumberFormat="1" applyFont="1"/>
    <xf numFmtId="44" fontId="4" fillId="0" borderId="13" xfId="0" applyNumberFormat="1" applyFont="1" applyFill="1" applyBorder="1" applyAlignment="1">
      <alignment horizontal="center" vertical="center"/>
    </xf>
    <xf numFmtId="44" fontId="4" fillId="0" borderId="11" xfId="0" applyNumberFormat="1" applyFont="1" applyFill="1" applyBorder="1" applyAlignment="1">
      <alignment horizontal="center" vertical="center"/>
    </xf>
    <xf numFmtId="44" fontId="4" fillId="0" borderId="13" xfId="0" applyNumberFormat="1" applyFont="1" applyFill="1" applyBorder="1" applyAlignment="1">
      <alignment vertical="center"/>
    </xf>
    <xf numFmtId="0" fontId="0" fillId="0" borderId="17" xfId="0" applyFill="1" applyBorder="1"/>
    <xf numFmtId="0" fontId="0" fillId="0" borderId="17" xfId="0" applyBorder="1"/>
    <xf numFmtId="44" fontId="4" fillId="0" borderId="17" xfId="0" applyNumberFormat="1" applyFont="1" applyFill="1" applyBorder="1" applyAlignment="1">
      <alignment vertical="center"/>
    </xf>
    <xf numFmtId="44" fontId="4" fillId="0" borderId="11" xfId="0" applyNumberFormat="1" applyFont="1" applyFill="1" applyBorder="1" applyAlignment="1">
      <alignment vertical="center"/>
    </xf>
    <xf numFmtId="0" fontId="0" fillId="0" borderId="11" xfId="0" applyFill="1" applyBorder="1"/>
    <xf numFmtId="44" fontId="4" fillId="0" borderId="58" xfId="0" applyNumberFormat="1" applyFont="1" applyFill="1" applyBorder="1" applyAlignment="1">
      <alignment vertical="center"/>
    </xf>
    <xf numFmtId="44" fontId="4" fillId="0" borderId="60" xfId="0" applyNumberFormat="1" applyFont="1" applyFill="1" applyBorder="1" applyAlignment="1">
      <alignment vertical="center"/>
    </xf>
    <xf numFmtId="44" fontId="4" fillId="0" borderId="58" xfId="0" applyNumberFormat="1" applyFont="1" applyFill="1" applyBorder="1" applyAlignment="1">
      <alignment horizontal="center" vertical="center"/>
    </xf>
    <xf numFmtId="44" fontId="4" fillId="0" borderId="59" xfId="0" applyNumberFormat="1" applyFont="1" applyFill="1" applyBorder="1" applyAlignment="1">
      <alignment horizontal="center" vertical="center"/>
    </xf>
    <xf numFmtId="44" fontId="4" fillId="0" borderId="60" xfId="0" applyNumberFormat="1" applyFont="1" applyFill="1" applyBorder="1" applyAlignment="1">
      <alignment horizontal="center" vertical="center"/>
    </xf>
    <xf numFmtId="44" fontId="0" fillId="0" borderId="13" xfId="0" applyNumberFormat="1" applyFont="1" applyFill="1" applyBorder="1" applyAlignment="1">
      <alignment horizontal="center" vertical="center"/>
    </xf>
    <xf numFmtId="44" fontId="0" fillId="0" borderId="17" xfId="0" applyNumberFormat="1" applyFont="1" applyFill="1" applyBorder="1" applyAlignment="1">
      <alignment horizontal="center" vertical="center"/>
    </xf>
    <xf numFmtId="44" fontId="0" fillId="0" borderId="11" xfId="0" applyNumberFormat="1" applyFont="1" applyFill="1" applyBorder="1" applyAlignment="1">
      <alignment horizontal="center" vertical="center"/>
    </xf>
    <xf numFmtId="0" fontId="0" fillId="0" borderId="59" xfId="0" applyFill="1" applyBorder="1"/>
    <xf numFmtId="0" fontId="0" fillId="0" borderId="60" xfId="0" applyFill="1" applyBorder="1"/>
    <xf numFmtId="0" fontId="0" fillId="0" borderId="59" xfId="0" applyBorder="1"/>
    <xf numFmtId="0" fontId="0" fillId="0" borderId="60" xfId="0" applyBorder="1"/>
    <xf numFmtId="44" fontId="4" fillId="0" borderId="59" xfId="0" applyNumberFormat="1" applyFont="1" applyFill="1" applyBorder="1" applyAlignment="1">
      <alignment vertical="center"/>
    </xf>
    <xf numFmtId="0" fontId="18" fillId="0" borderId="10" xfId="44" applyFont="1" applyBorder="1" applyAlignment="1">
      <alignment horizontal="center" vertical="top" wrapText="1"/>
    </xf>
    <xf numFmtId="44" fontId="18" fillId="0" borderId="10" xfId="44" applyNumberFormat="1" applyFont="1" applyBorder="1" applyAlignment="1">
      <alignment horizontal="center" vertical="top"/>
    </xf>
    <xf numFmtId="0" fontId="18" fillId="0" borderId="10" xfId="44" applyFont="1" applyBorder="1" applyAlignment="1">
      <alignment horizontal="justify" vertical="top" wrapText="1"/>
    </xf>
    <xf numFmtId="44" fontId="18" fillId="0" borderId="10" xfId="44" applyNumberFormat="1" applyFont="1" applyBorder="1" applyAlignment="1">
      <alignment vertical="top"/>
    </xf>
    <xf numFmtId="0" fontId="18" fillId="0" borderId="10" xfId="44" applyFont="1" applyBorder="1" applyAlignment="1">
      <alignment vertical="top" wrapText="1"/>
    </xf>
    <xf numFmtId="44" fontId="18" fillId="0" borderId="13" xfId="44" applyNumberFormat="1" applyFont="1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18" fillId="0" borderId="13" xfId="44" applyFont="1" applyBorder="1" applyAlignment="1">
      <alignment horizontal="center" vertical="center" wrapText="1"/>
    </xf>
    <xf numFmtId="0" fontId="18" fillId="0" borderId="11" xfId="44" applyFont="1" applyBorder="1" applyAlignment="1">
      <alignment horizontal="center" vertical="center" wrapText="1"/>
    </xf>
    <xf numFmtId="0" fontId="64" fillId="0" borderId="22" xfId="44" applyFont="1" applyBorder="1" applyAlignment="1">
      <alignment horizontal="left" vertical="center" wrapText="1"/>
    </xf>
    <xf numFmtId="0" fontId="11" fillId="0" borderId="0" xfId="41" applyAlignment="1">
      <alignment horizontal="center"/>
    </xf>
    <xf numFmtId="0" fontId="9" fillId="0" borderId="10" xfId="41" applyFont="1" applyBorder="1" applyAlignment="1">
      <alignment vertical="center" wrapText="1"/>
    </xf>
    <xf numFmtId="0" fontId="9" fillId="0" borderId="10" xfId="41" applyFont="1" applyBorder="1" applyAlignment="1">
      <alignment horizontal="center" vertical="center"/>
    </xf>
    <xf numFmtId="44" fontId="9" fillId="0" borderId="10" xfId="41" applyNumberFormat="1" applyFont="1" applyBorder="1" applyAlignment="1">
      <alignment vertical="center"/>
    </xf>
    <xf numFmtId="0" fontId="8" fillId="0" borderId="0" xfId="42" applyFont="1" applyAlignment="1">
      <alignment vertical="center" wrapText="1"/>
    </xf>
    <xf numFmtId="44" fontId="44" fillId="0" borderId="19" xfId="40" applyNumberFormat="1" applyFont="1" applyBorder="1" applyAlignment="1">
      <alignment horizontal="center" vertical="center" wrapText="1"/>
    </xf>
    <xf numFmtId="44" fontId="44" fillId="0" borderId="18" xfId="40" applyNumberFormat="1" applyFont="1" applyBorder="1" applyAlignment="1">
      <alignment horizontal="center" vertical="center" wrapText="1"/>
    </xf>
    <xf numFmtId="44" fontId="69" fillId="0" borderId="19" xfId="40" applyNumberFormat="1" applyFont="1" applyBorder="1" applyAlignment="1">
      <alignment horizontal="center" vertical="center" wrapText="1"/>
    </xf>
    <xf numFmtId="44" fontId="69" fillId="0" borderId="18" xfId="40" applyNumberFormat="1" applyFont="1" applyBorder="1" applyAlignment="1">
      <alignment horizontal="center" vertical="center" wrapText="1"/>
    </xf>
    <xf numFmtId="0" fontId="68" fillId="0" borderId="13" xfId="40" applyFont="1" applyFill="1" applyBorder="1" applyAlignment="1">
      <alignment horizontal="center" vertical="center" wrapText="1"/>
    </xf>
    <xf numFmtId="0" fontId="68" fillId="0" borderId="17" xfId="40" applyFont="1" applyFill="1" applyBorder="1" applyAlignment="1">
      <alignment horizontal="center" vertical="center" wrapText="1"/>
    </xf>
    <xf numFmtId="0" fontId="68" fillId="0" borderId="11" xfId="40" applyFont="1" applyFill="1" applyBorder="1" applyAlignment="1">
      <alignment horizontal="center" vertical="center" wrapText="1"/>
    </xf>
    <xf numFmtId="0" fontId="54" fillId="0" borderId="65" xfId="39" applyNumberFormat="1" applyFont="1" applyFill="1" applyBorder="1" applyAlignment="1" applyProtection="1">
      <alignment horizontal="center" vertical="center"/>
    </xf>
    <xf numFmtId="0" fontId="54" fillId="0" borderId="66" xfId="39" applyNumberFormat="1" applyFont="1" applyFill="1" applyBorder="1" applyAlignment="1" applyProtection="1">
      <alignment horizontal="center" vertical="center"/>
    </xf>
    <xf numFmtId="0" fontId="61" fillId="0" borderId="16" xfId="42" applyFont="1" applyFill="1" applyBorder="1" applyAlignment="1">
      <alignment horizontal="right" vertical="center" wrapText="1"/>
    </xf>
    <xf numFmtId="0" fontId="61" fillId="0" borderId="25" xfId="42" applyFont="1" applyFill="1" applyBorder="1" applyAlignment="1">
      <alignment horizontal="right" vertical="center" wrapText="1"/>
    </xf>
    <xf numFmtId="0" fontId="51" fillId="0" borderId="67" xfId="43" applyFont="1" applyFill="1" applyBorder="1" applyAlignment="1">
      <alignment horizontal="center"/>
    </xf>
    <xf numFmtId="0" fontId="51" fillId="0" borderId="68" xfId="43" applyFont="1" applyFill="1" applyBorder="1" applyAlignment="1">
      <alignment horizontal="center"/>
    </xf>
    <xf numFmtId="0" fontId="23" fillId="26" borderId="56" xfId="0" applyFont="1" applyFill="1" applyBorder="1" applyAlignment="1">
      <alignment horizontal="right" wrapText="1"/>
    </xf>
    <xf numFmtId="0" fontId="23" fillId="26" borderId="44" xfId="0" applyFont="1" applyFill="1" applyBorder="1" applyAlignment="1">
      <alignment horizontal="right" wrapText="1"/>
    </xf>
    <xf numFmtId="0" fontId="23" fillId="26" borderId="61" xfId="0" applyFont="1" applyFill="1" applyBorder="1" applyAlignment="1">
      <alignment horizontal="right" wrapText="1"/>
    </xf>
    <xf numFmtId="44" fontId="22" fillId="0" borderId="62" xfId="0" applyNumberFormat="1" applyFont="1" applyBorder="1" applyAlignment="1">
      <alignment horizontal="right" vertical="center" wrapText="1"/>
    </xf>
    <xf numFmtId="44" fontId="22" fillId="0" borderId="26" xfId="0" applyNumberFormat="1" applyFont="1" applyBorder="1" applyAlignment="1">
      <alignment horizontal="right" vertical="center" wrapText="1"/>
    </xf>
    <xf numFmtId="0" fontId="23" fillId="26" borderId="28" xfId="0" applyFont="1" applyFill="1" applyBorder="1" applyAlignment="1">
      <alignment horizontal="right" wrapText="1"/>
    </xf>
    <xf numFmtId="0" fontId="23" fillId="26" borderId="29" xfId="0" applyFont="1" applyFill="1" applyBorder="1" applyAlignment="1">
      <alignment horizontal="right" wrapText="1"/>
    </xf>
    <xf numFmtId="0" fontId="23" fillId="26" borderId="30" xfId="0" applyFont="1" applyFill="1" applyBorder="1" applyAlignment="1">
      <alignment horizontal="right" wrapText="1"/>
    </xf>
    <xf numFmtId="0" fontId="22" fillId="0" borderId="6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Normalny 4" xfId="37"/>
    <cellStyle name="Normalny_elektronika_RCI_II" xfId="38"/>
    <cellStyle name="Normalny_Niskocenne" xfId="39"/>
    <cellStyle name="Normalny_wykaz sprzetu do ubezpieczenia_IPv6_12" xfId="40"/>
    <cellStyle name="Normalny_wykaz sprzętu elektronicznego" xfId="41"/>
    <cellStyle name="Normalny_Wykaz_PLATON" xfId="42"/>
    <cellStyle name="Normalny_zakupy niskocenne 2013" xfId="43"/>
    <cellStyle name="Normalny_załącznik5_elektronika09" xfId="44"/>
    <cellStyle name="Obliczenia" xfId="45" builtinId="22" customBuiltin="1"/>
    <cellStyle name="Suma" xfId="46" builtinId="25" customBuiltin="1"/>
    <cellStyle name="Tekst objaśnienia" xfId="47" builtinId="53" customBuiltin="1"/>
    <cellStyle name="Tekst ostrzeżenia" xfId="48" builtinId="11" customBuiltin="1"/>
    <cellStyle name="Tytuł" xfId="49" builtinId="15" customBuiltin="1"/>
    <cellStyle name="Uwaga" xfId="50" builtinId="10" customBuiltin="1"/>
    <cellStyle name="Złe" xfId="51" builtinId="27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topLeftCell="A33" zoomScaleNormal="101" zoomScaleSheetLayoutView="100" workbookViewId="0">
      <selection activeCell="F5" sqref="F5"/>
    </sheetView>
  </sheetViews>
  <sheetFormatPr defaultRowHeight="13.2"/>
  <cols>
    <col min="1" max="1" width="6.5546875" customWidth="1"/>
    <col min="2" max="2" width="34.44140625" customWidth="1"/>
    <col min="3" max="3" width="13.44140625" customWidth="1"/>
    <col min="4" max="4" width="11.33203125" style="3" customWidth="1"/>
    <col min="5" max="5" width="20.44140625" customWidth="1"/>
    <col min="6" max="6" width="17.5546875" customWidth="1"/>
    <col min="7" max="7" width="19.44140625" customWidth="1"/>
    <col min="9" max="9" width="17.88671875" bestFit="1" customWidth="1"/>
    <col min="10" max="10" width="14.88671875" bestFit="1" customWidth="1"/>
  </cols>
  <sheetData>
    <row r="1" spans="1:9" ht="23.25" customHeight="1">
      <c r="A1" s="269" t="s">
        <v>961</v>
      </c>
      <c r="B1" s="13"/>
      <c r="C1" s="19"/>
      <c r="D1" s="19"/>
      <c r="E1" s="19"/>
      <c r="F1" s="20"/>
      <c r="G1" s="13"/>
      <c r="I1" s="13"/>
    </row>
    <row r="2" spans="1:9" ht="13.8">
      <c r="A2" s="276" t="s">
        <v>1439</v>
      </c>
      <c r="B2" s="268"/>
      <c r="C2" s="268"/>
      <c r="D2" s="268"/>
      <c r="E2" s="268"/>
      <c r="F2" s="268"/>
    </row>
    <row r="3" spans="1:9" ht="13.8">
      <c r="B3" s="267"/>
      <c r="C3" s="267"/>
      <c r="D3" s="267"/>
      <c r="E3" s="267"/>
      <c r="F3" s="267"/>
    </row>
    <row r="4" spans="1:9" ht="27.75" customHeight="1">
      <c r="A4" s="200" t="s">
        <v>1306</v>
      </c>
      <c r="B4" s="204" t="s">
        <v>1326</v>
      </c>
      <c r="C4" s="205" t="s">
        <v>1327</v>
      </c>
      <c r="D4" s="205" t="s">
        <v>1337</v>
      </c>
      <c r="E4" s="206" t="s">
        <v>1373</v>
      </c>
      <c r="F4" s="204" t="s">
        <v>3737</v>
      </c>
      <c r="G4" s="200" t="s">
        <v>1428</v>
      </c>
    </row>
    <row r="5" spans="1:9">
      <c r="A5" s="6" t="s">
        <v>1307</v>
      </c>
      <c r="B5" s="5" t="s">
        <v>1376</v>
      </c>
      <c r="C5" s="363" t="s">
        <v>3128</v>
      </c>
      <c r="D5" s="6"/>
      <c r="E5" s="7" t="s">
        <v>369</v>
      </c>
      <c r="F5" s="332">
        <v>10243447.73</v>
      </c>
      <c r="G5" s="658">
        <f>SUM(F5:F16)</f>
        <v>58336058.310000002</v>
      </c>
    </row>
    <row r="6" spans="1:9">
      <c r="A6" s="6" t="s">
        <v>1308</v>
      </c>
      <c r="B6" s="5" t="s">
        <v>1377</v>
      </c>
      <c r="C6" s="22">
        <v>2036</v>
      </c>
      <c r="D6" s="6"/>
      <c r="E6" s="7" t="s">
        <v>369</v>
      </c>
      <c r="F6" s="332">
        <v>2206555.29</v>
      </c>
      <c r="G6" s="662"/>
    </row>
    <row r="7" spans="1:9">
      <c r="A7" s="6" t="s">
        <v>1309</v>
      </c>
      <c r="B7" s="5" t="s">
        <v>1436</v>
      </c>
      <c r="C7" s="22">
        <v>2037</v>
      </c>
      <c r="D7" s="6"/>
      <c r="E7" s="7" t="s">
        <v>369</v>
      </c>
      <c r="F7" s="332">
        <v>2290193.63</v>
      </c>
      <c r="G7" s="662"/>
    </row>
    <row r="8" spans="1:9">
      <c r="A8" s="6" t="s">
        <v>1310</v>
      </c>
      <c r="B8" s="5" t="s">
        <v>1378</v>
      </c>
      <c r="C8" s="22">
        <v>2038</v>
      </c>
      <c r="D8" s="6"/>
      <c r="E8" s="7" t="s">
        <v>369</v>
      </c>
      <c r="F8" s="332">
        <v>1924978.46</v>
      </c>
      <c r="G8" s="662"/>
    </row>
    <row r="9" spans="1:9">
      <c r="A9" s="6" t="s">
        <v>1311</v>
      </c>
      <c r="B9" s="5" t="s">
        <v>1379</v>
      </c>
      <c r="C9" s="22">
        <v>2039</v>
      </c>
      <c r="D9" s="6"/>
      <c r="E9" s="7" t="s">
        <v>369</v>
      </c>
      <c r="F9" s="332">
        <v>2030128.36</v>
      </c>
      <c r="G9" s="662"/>
    </row>
    <row r="10" spans="1:9">
      <c r="A10" s="6" t="s">
        <v>1312</v>
      </c>
      <c r="B10" s="5" t="s">
        <v>1380</v>
      </c>
      <c r="C10" s="22">
        <v>2040</v>
      </c>
      <c r="D10" s="6"/>
      <c r="E10" s="7" t="s">
        <v>369</v>
      </c>
      <c r="F10" s="332">
        <v>2195874.9500000002</v>
      </c>
      <c r="G10" s="662"/>
    </row>
    <row r="11" spans="1:9">
      <c r="A11" s="6" t="s">
        <v>1313</v>
      </c>
      <c r="B11" s="5" t="s">
        <v>1381</v>
      </c>
      <c r="C11" s="22">
        <v>2041</v>
      </c>
      <c r="D11" s="6"/>
      <c r="E11" s="7" t="s">
        <v>369</v>
      </c>
      <c r="F11" s="332">
        <v>2281594.46</v>
      </c>
      <c r="G11" s="662"/>
    </row>
    <row r="12" spans="1:9">
      <c r="A12" s="6" t="s">
        <v>1314</v>
      </c>
      <c r="B12" s="5" t="s">
        <v>1382</v>
      </c>
      <c r="C12" s="22">
        <v>2090</v>
      </c>
      <c r="D12" s="6"/>
      <c r="E12" s="7" t="s">
        <v>369</v>
      </c>
      <c r="F12" s="332">
        <v>2331139.14</v>
      </c>
      <c r="G12" s="662"/>
    </row>
    <row r="13" spans="1:9">
      <c r="A13" s="6" t="s">
        <v>1315</v>
      </c>
      <c r="B13" s="17" t="s">
        <v>1434</v>
      </c>
      <c r="C13" s="26">
        <v>2721</v>
      </c>
      <c r="D13" s="18"/>
      <c r="E13" s="7" t="s">
        <v>369</v>
      </c>
      <c r="F13" s="332">
        <v>123118.32</v>
      </c>
      <c r="G13" s="662"/>
    </row>
    <row r="14" spans="1:9">
      <c r="A14" s="6" t="s">
        <v>1316</v>
      </c>
      <c r="B14" s="5" t="s">
        <v>1383</v>
      </c>
      <c r="C14" s="22">
        <v>3909</v>
      </c>
      <c r="D14" s="6"/>
      <c r="E14" s="7" t="s">
        <v>369</v>
      </c>
      <c r="F14" s="332">
        <v>9475066.6699999999</v>
      </c>
      <c r="G14" s="662"/>
      <c r="I14" s="8"/>
    </row>
    <row r="15" spans="1:9">
      <c r="A15" s="6" t="s">
        <v>1317</v>
      </c>
      <c r="B15" s="5" t="s">
        <v>3734</v>
      </c>
      <c r="C15" s="22">
        <v>4960</v>
      </c>
      <c r="D15" s="6"/>
      <c r="E15" s="7" t="s">
        <v>369</v>
      </c>
      <c r="F15" s="332">
        <v>8545529.5999999996</v>
      </c>
      <c r="G15" s="662"/>
    </row>
    <row r="16" spans="1:9">
      <c r="A16" s="6" t="s">
        <v>1318</v>
      </c>
      <c r="B16" s="29" t="s">
        <v>3735</v>
      </c>
      <c r="C16" s="6">
        <v>7367</v>
      </c>
      <c r="D16" s="30"/>
      <c r="E16" s="7" t="s">
        <v>369</v>
      </c>
      <c r="F16" s="332">
        <v>14688431.699999999</v>
      </c>
      <c r="G16" s="662"/>
    </row>
    <row r="17" spans="1:9">
      <c r="A17" s="6" t="s">
        <v>1319</v>
      </c>
      <c r="B17" s="373" t="s">
        <v>1374</v>
      </c>
      <c r="C17" s="374">
        <v>2043</v>
      </c>
      <c r="D17" s="375"/>
      <c r="E17" s="376" t="s">
        <v>368</v>
      </c>
      <c r="F17" s="377">
        <v>3124983.75</v>
      </c>
      <c r="G17" s="660">
        <f>SUM(F17:F20)</f>
        <v>7382265.8499999996</v>
      </c>
    </row>
    <row r="18" spans="1:9">
      <c r="A18" s="6" t="s">
        <v>1320</v>
      </c>
      <c r="B18" s="373" t="s">
        <v>1375</v>
      </c>
      <c r="C18" s="374" t="s">
        <v>1449</v>
      </c>
      <c r="D18" s="375"/>
      <c r="E18" s="376" t="s">
        <v>368</v>
      </c>
      <c r="F18" s="377">
        <v>3444454.5</v>
      </c>
      <c r="G18" s="663"/>
    </row>
    <row r="19" spans="1:9">
      <c r="A19" s="6" t="s">
        <v>1321</v>
      </c>
      <c r="B19" s="373" t="s">
        <v>1384</v>
      </c>
      <c r="C19" s="374">
        <v>2045</v>
      </c>
      <c r="D19" s="375"/>
      <c r="E19" s="376" t="s">
        <v>368</v>
      </c>
      <c r="F19" s="377">
        <v>808478.83</v>
      </c>
      <c r="G19" s="663"/>
    </row>
    <row r="20" spans="1:9">
      <c r="A20" s="6" t="s">
        <v>1322</v>
      </c>
      <c r="B20" s="378" t="s">
        <v>1437</v>
      </c>
      <c r="C20" s="379">
        <v>2046</v>
      </c>
      <c r="D20" s="380"/>
      <c r="E20" s="376" t="s">
        <v>368</v>
      </c>
      <c r="F20" s="377">
        <v>4348.7700000000004</v>
      </c>
      <c r="G20" s="664"/>
    </row>
    <row r="21" spans="1:9">
      <c r="A21" s="6" t="s">
        <v>1323</v>
      </c>
      <c r="B21" s="5" t="s">
        <v>1385</v>
      </c>
      <c r="C21" s="22">
        <v>2005</v>
      </c>
      <c r="D21" s="6"/>
      <c r="E21" s="7" t="s">
        <v>371</v>
      </c>
      <c r="F21" s="332">
        <v>1063558.3</v>
      </c>
      <c r="G21" s="660">
        <f>SUM(F21:F29)</f>
        <v>4354392.4099999992</v>
      </c>
      <c r="I21" s="8"/>
    </row>
    <row r="22" spans="1:9">
      <c r="A22" s="6" t="s">
        <v>1324</v>
      </c>
      <c r="B22" s="5" t="s">
        <v>1386</v>
      </c>
      <c r="C22" s="22">
        <v>2006</v>
      </c>
      <c r="D22" s="6"/>
      <c r="E22" s="7" t="s">
        <v>371</v>
      </c>
      <c r="F22" s="332">
        <v>1475616.39</v>
      </c>
      <c r="G22" s="661"/>
    </row>
    <row r="23" spans="1:9">
      <c r="A23" s="6" t="s">
        <v>1329</v>
      </c>
      <c r="B23" s="5" t="s">
        <v>1387</v>
      </c>
      <c r="C23" s="22">
        <v>2007</v>
      </c>
      <c r="D23" s="6"/>
      <c r="E23" s="7" t="s">
        <v>371</v>
      </c>
      <c r="F23" s="332">
        <v>688319.24</v>
      </c>
      <c r="G23" s="661"/>
      <c r="I23" s="8"/>
    </row>
    <row r="24" spans="1:9">
      <c r="A24" s="6" t="s">
        <v>1330</v>
      </c>
      <c r="B24" s="5" t="s">
        <v>1388</v>
      </c>
      <c r="C24" s="22">
        <v>2008</v>
      </c>
      <c r="D24" s="6"/>
      <c r="E24" s="7" t="s">
        <v>371</v>
      </c>
      <c r="F24" s="332">
        <v>269669.36</v>
      </c>
      <c r="G24" s="661"/>
    </row>
    <row r="25" spans="1:9">
      <c r="A25" s="6" t="s">
        <v>1331</v>
      </c>
      <c r="B25" s="5" t="s">
        <v>3120</v>
      </c>
      <c r="C25" s="22">
        <v>2009</v>
      </c>
      <c r="D25" s="6"/>
      <c r="E25" s="7" t="s">
        <v>371</v>
      </c>
      <c r="F25" s="332">
        <v>671352.08</v>
      </c>
      <c r="G25" s="661"/>
    </row>
    <row r="26" spans="1:9">
      <c r="A26" s="6" t="s">
        <v>1332</v>
      </c>
      <c r="B26" s="5" t="s">
        <v>3121</v>
      </c>
      <c r="C26" s="22">
        <v>2011</v>
      </c>
      <c r="D26" s="6"/>
      <c r="E26" s="7" t="s">
        <v>371</v>
      </c>
      <c r="F26" s="332">
        <v>35449.660000000003</v>
      </c>
      <c r="G26" s="661"/>
    </row>
    <row r="27" spans="1:9">
      <c r="A27" s="6" t="s">
        <v>1333</v>
      </c>
      <c r="B27" s="5" t="s">
        <v>1389</v>
      </c>
      <c r="C27" s="22">
        <v>2014</v>
      </c>
      <c r="D27" s="6"/>
      <c r="E27" s="7" t="s">
        <v>371</v>
      </c>
      <c r="F27" s="332">
        <v>37740.49</v>
      </c>
      <c r="G27" s="661"/>
    </row>
    <row r="28" spans="1:9">
      <c r="A28" s="6" t="s">
        <v>1334</v>
      </c>
      <c r="B28" s="5" t="s">
        <v>3122</v>
      </c>
      <c r="C28" s="22">
        <v>4188</v>
      </c>
      <c r="D28" s="6"/>
      <c r="E28" s="7" t="s">
        <v>371</v>
      </c>
      <c r="F28" s="332">
        <v>2100</v>
      </c>
      <c r="G28" s="661"/>
    </row>
    <row r="29" spans="1:9">
      <c r="A29" s="6" t="s">
        <v>1335</v>
      </c>
      <c r="B29" s="5" t="s">
        <v>2168</v>
      </c>
      <c r="C29" s="22">
        <v>4190</v>
      </c>
      <c r="D29" s="6"/>
      <c r="E29" s="7" t="s">
        <v>371</v>
      </c>
      <c r="F29" s="332">
        <v>110586.89</v>
      </c>
      <c r="G29" s="661"/>
    </row>
    <row r="30" spans="1:9">
      <c r="A30" s="6" t="s">
        <v>1336</v>
      </c>
      <c r="B30" s="373" t="s">
        <v>1390</v>
      </c>
      <c r="C30" s="374">
        <v>2031</v>
      </c>
      <c r="D30" s="375">
        <v>1966</v>
      </c>
      <c r="E30" s="376" t="s">
        <v>1391</v>
      </c>
      <c r="F30" s="377">
        <v>815194.39</v>
      </c>
      <c r="G30" s="658">
        <f>SUM(F30:F31)</f>
        <v>1635560.48</v>
      </c>
    </row>
    <row r="31" spans="1:9">
      <c r="A31" s="6" t="s">
        <v>1338</v>
      </c>
      <c r="B31" s="373" t="s">
        <v>1392</v>
      </c>
      <c r="C31" s="374">
        <v>2032</v>
      </c>
      <c r="D31" s="375">
        <v>1970</v>
      </c>
      <c r="E31" s="376" t="s">
        <v>1391</v>
      </c>
      <c r="F31" s="377">
        <v>820366.09</v>
      </c>
      <c r="G31" s="665"/>
    </row>
    <row r="32" spans="1:9">
      <c r="A32" s="6" t="s">
        <v>1339</v>
      </c>
      <c r="B32" s="5" t="s">
        <v>1393</v>
      </c>
      <c r="C32" s="6">
        <v>2058</v>
      </c>
      <c r="D32" s="6"/>
      <c r="E32" s="7" t="s">
        <v>373</v>
      </c>
      <c r="F32" s="332">
        <v>2285242.4300000002</v>
      </c>
      <c r="G32" s="660">
        <f>SUM(F32:F33)</f>
        <v>2294661.98</v>
      </c>
    </row>
    <row r="33" spans="1:9">
      <c r="A33" s="6" t="s">
        <v>1340</v>
      </c>
      <c r="B33" s="5" t="s">
        <v>1434</v>
      </c>
      <c r="C33" s="6">
        <v>2059</v>
      </c>
      <c r="D33" s="6"/>
      <c r="E33" s="7" t="s">
        <v>373</v>
      </c>
      <c r="F33" s="332">
        <v>9419.5499999999993</v>
      </c>
      <c r="G33" s="664"/>
    </row>
    <row r="34" spans="1:9">
      <c r="A34" s="6" t="s">
        <v>1341</v>
      </c>
      <c r="B34" s="373" t="s">
        <v>1393</v>
      </c>
      <c r="C34" s="374">
        <v>2015</v>
      </c>
      <c r="D34" s="375">
        <v>1900</v>
      </c>
      <c r="E34" s="376" t="s">
        <v>370</v>
      </c>
      <c r="F34" s="377">
        <v>1513441.47</v>
      </c>
      <c r="G34" s="658">
        <f>SUM(F34:F43)</f>
        <v>4355040.71</v>
      </c>
    </row>
    <row r="35" spans="1:9">
      <c r="A35" s="6" t="s">
        <v>1342</v>
      </c>
      <c r="B35" s="373" t="s">
        <v>1398</v>
      </c>
      <c r="C35" s="374">
        <v>2016</v>
      </c>
      <c r="D35" s="375">
        <v>1900</v>
      </c>
      <c r="E35" s="376" t="s">
        <v>370</v>
      </c>
      <c r="F35" s="377">
        <v>485070.42</v>
      </c>
      <c r="G35" s="661"/>
    </row>
    <row r="36" spans="1:9">
      <c r="A36" s="6" t="s">
        <v>1343</v>
      </c>
      <c r="B36" s="373" t="s">
        <v>1394</v>
      </c>
      <c r="C36" s="374">
        <v>2017</v>
      </c>
      <c r="D36" s="375">
        <v>1485</v>
      </c>
      <c r="E36" s="376" t="s">
        <v>370</v>
      </c>
      <c r="F36" s="377">
        <v>41354.06</v>
      </c>
      <c r="G36" s="661"/>
      <c r="I36" s="8"/>
    </row>
    <row r="37" spans="1:9">
      <c r="A37" s="6" t="s">
        <v>1344</v>
      </c>
      <c r="B37" s="373" t="s">
        <v>1395</v>
      </c>
      <c r="C37" s="374">
        <v>2018</v>
      </c>
      <c r="D37" s="375">
        <v>1970</v>
      </c>
      <c r="E37" s="376" t="s">
        <v>370</v>
      </c>
      <c r="F37" s="377">
        <v>212958.07</v>
      </c>
      <c r="G37" s="661"/>
    </row>
    <row r="38" spans="1:9">
      <c r="A38" s="6" t="s">
        <v>1345</v>
      </c>
      <c r="B38" s="373" t="s">
        <v>1396</v>
      </c>
      <c r="C38" s="374">
        <v>2019</v>
      </c>
      <c r="D38" s="375">
        <v>1969</v>
      </c>
      <c r="E38" s="376" t="s">
        <v>370</v>
      </c>
      <c r="F38" s="377">
        <v>115818.01</v>
      </c>
      <c r="G38" s="661"/>
    </row>
    <row r="39" spans="1:9">
      <c r="A39" s="6" t="s">
        <v>1346</v>
      </c>
      <c r="B39" s="373" t="s">
        <v>1434</v>
      </c>
      <c r="C39" s="374">
        <v>2020</v>
      </c>
      <c r="D39" s="375">
        <v>1970</v>
      </c>
      <c r="E39" s="376" t="s">
        <v>370</v>
      </c>
      <c r="F39" s="377">
        <v>34575.15</v>
      </c>
      <c r="G39" s="661"/>
      <c r="I39" s="8"/>
    </row>
    <row r="40" spans="1:9">
      <c r="A40" s="6" t="s">
        <v>1347</v>
      </c>
      <c r="B40" s="373" t="s">
        <v>1397</v>
      </c>
      <c r="C40" s="374">
        <v>2022</v>
      </c>
      <c r="D40" s="375"/>
      <c r="E40" s="376" t="s">
        <v>370</v>
      </c>
      <c r="F40" s="377">
        <v>12654.84</v>
      </c>
      <c r="G40" s="661"/>
      <c r="I40" s="8"/>
    </row>
    <row r="41" spans="1:9">
      <c r="A41" s="6" t="s">
        <v>1348</v>
      </c>
      <c r="B41" s="373" t="s">
        <v>3733</v>
      </c>
      <c r="C41" s="374">
        <v>2023</v>
      </c>
      <c r="D41" s="375">
        <v>1973</v>
      </c>
      <c r="E41" s="376" t="s">
        <v>370</v>
      </c>
      <c r="F41" s="377">
        <v>35387.08</v>
      </c>
      <c r="G41" s="661"/>
    </row>
    <row r="42" spans="1:9">
      <c r="A42" s="6" t="s">
        <v>1349</v>
      </c>
      <c r="B42" s="373" t="s">
        <v>1433</v>
      </c>
      <c r="C42" s="374">
        <v>4202</v>
      </c>
      <c r="D42" s="375"/>
      <c r="E42" s="376" t="s">
        <v>370</v>
      </c>
      <c r="F42" s="377">
        <v>15840</v>
      </c>
      <c r="G42" s="661"/>
    </row>
    <row r="43" spans="1:9">
      <c r="A43" s="6" t="s">
        <v>1350</v>
      </c>
      <c r="B43" s="373" t="s">
        <v>1446</v>
      </c>
      <c r="C43" s="374">
        <v>7751</v>
      </c>
      <c r="D43" s="375">
        <v>1970</v>
      </c>
      <c r="E43" s="376" t="s">
        <v>370</v>
      </c>
      <c r="F43" s="377">
        <v>1887941.61</v>
      </c>
      <c r="G43" s="665"/>
    </row>
    <row r="44" spans="1:9">
      <c r="A44" s="6" t="s">
        <v>1351</v>
      </c>
      <c r="B44" s="134" t="s">
        <v>1408</v>
      </c>
      <c r="C44" s="132">
        <v>2024</v>
      </c>
      <c r="D44" s="132"/>
      <c r="E44" s="23" t="s">
        <v>372</v>
      </c>
      <c r="F44" s="364">
        <v>12813950.050000001</v>
      </c>
      <c r="G44" s="658">
        <f>SUM(F44:F50)</f>
        <v>13521453.26</v>
      </c>
      <c r="I44" s="8"/>
    </row>
    <row r="45" spans="1:9">
      <c r="A45" s="6" t="s">
        <v>1352</v>
      </c>
      <c r="B45" s="134" t="s">
        <v>1399</v>
      </c>
      <c r="C45" s="132">
        <v>2025</v>
      </c>
      <c r="D45" s="132"/>
      <c r="E45" s="23" t="s">
        <v>372</v>
      </c>
      <c r="F45" s="364">
        <v>296512.18</v>
      </c>
      <c r="G45" s="661"/>
    </row>
    <row r="46" spans="1:9">
      <c r="A46" s="6" t="s">
        <v>1353</v>
      </c>
      <c r="B46" s="134" t="s">
        <v>1407</v>
      </c>
      <c r="C46" s="132">
        <v>2026</v>
      </c>
      <c r="D46" s="132"/>
      <c r="E46" s="23" t="s">
        <v>372</v>
      </c>
      <c r="F46" s="364">
        <v>85288.71</v>
      </c>
      <c r="G46" s="661"/>
    </row>
    <row r="47" spans="1:9">
      <c r="A47" s="6" t="s">
        <v>1354</v>
      </c>
      <c r="B47" s="134" t="s">
        <v>1400</v>
      </c>
      <c r="C47" s="132">
        <v>2027</v>
      </c>
      <c r="D47" s="132"/>
      <c r="E47" s="23" t="s">
        <v>372</v>
      </c>
      <c r="F47" s="364">
        <v>20250.04</v>
      </c>
      <c r="G47" s="661"/>
    </row>
    <row r="48" spans="1:9">
      <c r="A48" s="6" t="s">
        <v>1355</v>
      </c>
      <c r="B48" s="134" t="s">
        <v>1406</v>
      </c>
      <c r="C48" s="132">
        <v>2028</v>
      </c>
      <c r="D48" s="132"/>
      <c r="E48" s="23" t="s">
        <v>372</v>
      </c>
      <c r="F48" s="364">
        <v>5190</v>
      </c>
      <c r="G48" s="661"/>
    </row>
    <row r="49" spans="1:13">
      <c r="A49" s="6" t="s">
        <v>1356</v>
      </c>
      <c r="B49" s="134" t="s">
        <v>1435</v>
      </c>
      <c r="C49" s="132">
        <v>2029</v>
      </c>
      <c r="D49" s="132"/>
      <c r="E49" s="23" t="s">
        <v>372</v>
      </c>
      <c r="F49" s="364">
        <v>3382.03</v>
      </c>
      <c r="G49" s="661"/>
    </row>
    <row r="50" spans="1:13">
      <c r="A50" s="6" t="s">
        <v>1357</v>
      </c>
      <c r="B50" s="134" t="s">
        <v>3123</v>
      </c>
      <c r="C50" s="132">
        <v>2030</v>
      </c>
      <c r="D50" s="132"/>
      <c r="E50" s="23" t="s">
        <v>372</v>
      </c>
      <c r="F50" s="364">
        <v>296880.25</v>
      </c>
      <c r="G50" s="665"/>
    </row>
    <row r="51" spans="1:13">
      <c r="A51" s="6" t="s">
        <v>1358</v>
      </c>
      <c r="B51" s="378" t="s">
        <v>3124</v>
      </c>
      <c r="C51" s="380">
        <v>2047</v>
      </c>
      <c r="D51" s="380"/>
      <c r="E51" s="381" t="s">
        <v>1444</v>
      </c>
      <c r="F51" s="382">
        <v>212201.83</v>
      </c>
      <c r="G51" s="660">
        <f>SUM(F51:F56)</f>
        <v>3084081.27</v>
      </c>
    </row>
    <row r="52" spans="1:13">
      <c r="A52" s="6" t="s">
        <v>1359</v>
      </c>
      <c r="B52" s="373" t="s">
        <v>3125</v>
      </c>
      <c r="C52" s="375">
        <v>2048</v>
      </c>
      <c r="D52" s="375"/>
      <c r="E52" s="376" t="s">
        <v>1444</v>
      </c>
      <c r="F52" s="377">
        <v>1230501.33</v>
      </c>
      <c r="G52" s="661"/>
    </row>
    <row r="53" spans="1:13">
      <c r="A53" s="6" t="s">
        <v>1360</v>
      </c>
      <c r="B53" s="373" t="s">
        <v>3126</v>
      </c>
      <c r="C53" s="375">
        <v>2049</v>
      </c>
      <c r="D53" s="375"/>
      <c r="E53" s="376" t="s">
        <v>1444</v>
      </c>
      <c r="F53" s="377">
        <v>810502.8</v>
      </c>
      <c r="G53" s="661"/>
    </row>
    <row r="54" spans="1:13">
      <c r="A54" s="6" t="s">
        <v>1361</v>
      </c>
      <c r="B54" s="373" t="s">
        <v>3127</v>
      </c>
      <c r="C54" s="375">
        <v>4192</v>
      </c>
      <c r="D54" s="375"/>
      <c r="E54" s="376" t="s">
        <v>1444</v>
      </c>
      <c r="F54" s="377">
        <v>800575.30999999994</v>
      </c>
      <c r="G54" s="661"/>
    </row>
    <row r="55" spans="1:13">
      <c r="A55" s="6" t="s">
        <v>1362</v>
      </c>
      <c r="B55" s="373" t="s">
        <v>1450</v>
      </c>
      <c r="C55" s="375">
        <v>4194</v>
      </c>
      <c r="D55" s="375"/>
      <c r="E55" s="376" t="s">
        <v>1444</v>
      </c>
      <c r="F55" s="377">
        <v>25100</v>
      </c>
      <c r="G55" s="661"/>
    </row>
    <row r="56" spans="1:13">
      <c r="A56" s="6" t="s">
        <v>1363</v>
      </c>
      <c r="B56" s="373" t="s">
        <v>1438</v>
      </c>
      <c r="C56" s="375">
        <v>4203</v>
      </c>
      <c r="D56" s="375"/>
      <c r="E56" s="376" t="s">
        <v>714</v>
      </c>
      <c r="F56" s="377">
        <v>5200</v>
      </c>
      <c r="G56" s="665"/>
    </row>
    <row r="57" spans="1:13">
      <c r="A57" s="6" t="s">
        <v>1364</v>
      </c>
      <c r="B57" s="134" t="s">
        <v>1447</v>
      </c>
      <c r="C57" s="132">
        <v>7733</v>
      </c>
      <c r="D57" s="133"/>
      <c r="E57" s="316" t="s">
        <v>1448</v>
      </c>
      <c r="F57" s="334">
        <v>12308655.220000001</v>
      </c>
      <c r="G57" s="183">
        <f>SUM(F57:F57)</f>
        <v>12308655.220000001</v>
      </c>
    </row>
    <row r="58" spans="1:13">
      <c r="A58" s="6" t="s">
        <v>1365</v>
      </c>
      <c r="B58" s="383" t="s">
        <v>2169</v>
      </c>
      <c r="C58" s="375">
        <v>9670</v>
      </c>
      <c r="D58" s="384"/>
      <c r="E58" s="376" t="s">
        <v>2170</v>
      </c>
      <c r="F58" s="377">
        <v>41031.120000000003</v>
      </c>
      <c r="G58" s="658">
        <f>SUM(F58:F59)</f>
        <v>49077.380000000005</v>
      </c>
    </row>
    <row r="59" spans="1:13" ht="13.8" thickBot="1">
      <c r="A59" s="6" t="s">
        <v>1366</v>
      </c>
      <c r="B59" s="383" t="s">
        <v>2171</v>
      </c>
      <c r="C59" s="375">
        <v>9672</v>
      </c>
      <c r="D59" s="384"/>
      <c r="E59" s="385" t="s">
        <v>2170</v>
      </c>
      <c r="F59" s="386">
        <v>8046.26</v>
      </c>
      <c r="G59" s="659"/>
    </row>
    <row r="60" spans="1:13" ht="27" customHeight="1" thickTop="1">
      <c r="A60" s="189"/>
      <c r="B60" s="190"/>
      <c r="C60" s="190"/>
      <c r="D60" s="191"/>
      <c r="E60" s="273" t="s">
        <v>1103</v>
      </c>
      <c r="F60" s="274">
        <f>SUM(F5:F59)</f>
        <v>107321246.87</v>
      </c>
      <c r="G60" s="333">
        <f>SUM(G5:G59)</f>
        <v>107321246.87</v>
      </c>
    </row>
    <row r="61" spans="1:13">
      <c r="A61" s="3"/>
      <c r="B61" s="1"/>
      <c r="C61" s="1"/>
      <c r="D61" s="4"/>
      <c r="E61" s="2"/>
      <c r="F61" s="1"/>
    </row>
    <row r="62" spans="1:13">
      <c r="A62" s="3"/>
      <c r="B62" s="1"/>
      <c r="C62" s="1"/>
      <c r="D62" s="4"/>
      <c r="E62" s="2"/>
      <c r="F62" s="1"/>
    </row>
    <row r="63" spans="1:13">
      <c r="I63" s="2"/>
      <c r="J63" s="2"/>
      <c r="K63" s="1"/>
      <c r="L63" s="1"/>
      <c r="M63" s="1"/>
    </row>
  </sheetData>
  <mergeCells count="9">
    <mergeCell ref="G58:G59"/>
    <mergeCell ref="G21:G29"/>
    <mergeCell ref="G5:G16"/>
    <mergeCell ref="G17:G20"/>
    <mergeCell ref="G32:G33"/>
    <mergeCell ref="G51:G56"/>
    <mergeCell ref="G34:G43"/>
    <mergeCell ref="G44:G50"/>
    <mergeCell ref="G30:G31"/>
  </mergeCells>
  <phoneticPr fontId="0" type="noConversion"/>
  <printOptions horizontalCentered="1"/>
  <pageMargins left="0.31496062992125984" right="0.31496062992125984" top="0.39370078740157483" bottom="0.39370078740157483" header="0.51181102362204722" footer="0.51181102362204722"/>
  <pageSetup paperSize="9" scale="80" orientation="portrait" r:id="rId1"/>
  <headerFooter alignWithMargins="0">
    <oddFooter>&amp;LUbezpieczający&amp;RUbezpieczyciel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Normal="100" workbookViewId="0"/>
  </sheetViews>
  <sheetFormatPr defaultColWidth="10.33203125" defaultRowHeight="13.8"/>
  <cols>
    <col min="1" max="1" width="3.6640625" style="109" bestFit="1" customWidth="1"/>
    <col min="2" max="2" width="27.5546875" style="109" customWidth="1"/>
    <col min="3" max="3" width="12.88671875" style="109" bestFit="1" customWidth="1"/>
    <col min="4" max="4" width="10.109375" style="109" bestFit="1" customWidth="1"/>
    <col min="5" max="5" width="3" style="118" bestFit="1" customWidth="1"/>
    <col min="6" max="6" width="14.5546875" style="109" bestFit="1" customWidth="1"/>
    <col min="7" max="7" width="16" style="110" customWidth="1"/>
    <col min="8" max="8" width="10.109375" style="109" customWidth="1"/>
    <col min="9" max="9" width="9.21875" style="118" customWidth="1"/>
    <col min="10" max="10" width="21" style="109" hidden="1" customWidth="1"/>
    <col min="11" max="11" width="10.88671875" style="109" hidden="1" customWidth="1"/>
    <col min="12" max="16384" width="10.33203125" style="109"/>
  </cols>
  <sheetData>
    <row r="1" spans="1:11" s="44" customFormat="1" ht="23.25" customHeight="1">
      <c r="A1" s="269" t="s">
        <v>4690</v>
      </c>
      <c r="E1" s="243"/>
      <c r="F1" s="46"/>
      <c r="I1" s="46"/>
    </row>
    <row r="2" spans="1:11" s="44" customFormat="1" ht="15" customHeight="1">
      <c r="A2" s="276" t="s">
        <v>715</v>
      </c>
      <c r="E2" s="243"/>
      <c r="F2" s="46"/>
      <c r="I2" s="46"/>
    </row>
    <row r="3" spans="1:11" ht="15" customHeight="1"/>
    <row r="4" spans="1:11" s="111" customFormat="1" ht="26.4">
      <c r="A4" s="240" t="s">
        <v>716</v>
      </c>
      <c r="B4" s="240" t="s">
        <v>717</v>
      </c>
      <c r="C4" s="240" t="s">
        <v>719</v>
      </c>
      <c r="D4" s="240" t="s">
        <v>718</v>
      </c>
      <c r="E4" s="240" t="s">
        <v>1404</v>
      </c>
      <c r="F4" s="240" t="s">
        <v>720</v>
      </c>
      <c r="G4" s="241" t="s">
        <v>721</v>
      </c>
      <c r="H4" s="242" t="s">
        <v>1403</v>
      </c>
      <c r="I4" s="242" t="s">
        <v>722</v>
      </c>
      <c r="J4" s="240" t="s">
        <v>723</v>
      </c>
      <c r="K4" s="219" t="s">
        <v>724</v>
      </c>
    </row>
    <row r="5" spans="1:11" ht="22.8" customHeight="1">
      <c r="A5" s="113">
        <v>1</v>
      </c>
      <c r="B5" s="114" t="s">
        <v>725</v>
      </c>
      <c r="C5" s="220" t="s">
        <v>726</v>
      </c>
      <c r="D5" s="221">
        <v>40298</v>
      </c>
      <c r="E5" s="113">
        <v>1</v>
      </c>
      <c r="F5" s="115">
        <v>7791</v>
      </c>
      <c r="G5" s="115">
        <f>E5*F5</f>
        <v>7791</v>
      </c>
      <c r="H5" s="114" t="s">
        <v>727</v>
      </c>
      <c r="I5" s="239" t="s">
        <v>728</v>
      </c>
      <c r="J5" s="117" t="s">
        <v>729</v>
      </c>
      <c r="K5" s="112" t="s">
        <v>730</v>
      </c>
    </row>
    <row r="6" spans="1:11" ht="22.8" customHeight="1">
      <c r="A6" s="113">
        <v>2</v>
      </c>
      <c r="B6" s="114" t="s">
        <v>725</v>
      </c>
      <c r="C6" s="220" t="s">
        <v>726</v>
      </c>
      <c r="D6" s="221">
        <v>40298</v>
      </c>
      <c r="E6" s="113">
        <v>1</v>
      </c>
      <c r="F6" s="115">
        <v>7791</v>
      </c>
      <c r="G6" s="115">
        <v>7791</v>
      </c>
      <c r="H6" s="116">
        <v>246</v>
      </c>
      <c r="I6" s="239" t="s">
        <v>731</v>
      </c>
      <c r="J6" s="117" t="s">
        <v>732</v>
      </c>
      <c r="K6" s="112" t="s">
        <v>733</v>
      </c>
    </row>
    <row r="7" spans="1:11" ht="22.8" customHeight="1">
      <c r="A7" s="113">
        <v>3</v>
      </c>
      <c r="B7" s="114" t="s">
        <v>1012</v>
      </c>
      <c r="C7" s="114" t="s">
        <v>1013</v>
      </c>
      <c r="D7" s="221">
        <v>40354</v>
      </c>
      <c r="E7" s="113">
        <v>1</v>
      </c>
      <c r="F7" s="115">
        <v>471052.66</v>
      </c>
      <c r="G7" s="115">
        <f t="shared" ref="G7:G25" si="0">F7*E7</f>
        <v>471052.66</v>
      </c>
      <c r="H7" s="116" t="s">
        <v>1014</v>
      </c>
      <c r="I7" s="239" t="s">
        <v>1015</v>
      </c>
      <c r="J7" s="114" t="s">
        <v>732</v>
      </c>
      <c r="K7" s="112" t="s">
        <v>733</v>
      </c>
    </row>
    <row r="8" spans="1:11" ht="22.8" customHeight="1">
      <c r="A8" s="113">
        <v>4</v>
      </c>
      <c r="B8" s="114" t="s">
        <v>1016</v>
      </c>
      <c r="C8" s="114" t="s">
        <v>1017</v>
      </c>
      <c r="D8" s="221">
        <v>40354</v>
      </c>
      <c r="E8" s="113">
        <v>1</v>
      </c>
      <c r="F8" s="115">
        <v>228396.56</v>
      </c>
      <c r="G8" s="115">
        <f t="shared" si="0"/>
        <v>228396.56</v>
      </c>
      <c r="H8" s="116" t="s">
        <v>1018</v>
      </c>
      <c r="I8" s="239" t="s">
        <v>1019</v>
      </c>
      <c r="J8" s="114" t="s">
        <v>732</v>
      </c>
      <c r="K8" s="112" t="s">
        <v>733</v>
      </c>
    </row>
    <row r="9" spans="1:11" ht="22.8" customHeight="1">
      <c r="A9" s="113">
        <v>5</v>
      </c>
      <c r="B9" s="114" t="s">
        <v>1020</v>
      </c>
      <c r="C9" s="114" t="s">
        <v>1021</v>
      </c>
      <c r="D9" s="221">
        <v>40354</v>
      </c>
      <c r="E9" s="113">
        <v>1</v>
      </c>
      <c r="F9" s="115">
        <v>113804.34</v>
      </c>
      <c r="G9" s="115">
        <f t="shared" si="0"/>
        <v>113804.34</v>
      </c>
      <c r="H9" s="116" t="s">
        <v>1022</v>
      </c>
      <c r="I9" s="239" t="s">
        <v>1023</v>
      </c>
      <c r="J9" s="114" t="s">
        <v>1024</v>
      </c>
      <c r="K9" s="112" t="s">
        <v>733</v>
      </c>
    </row>
    <row r="10" spans="1:11" ht="22.8" customHeight="1">
      <c r="A10" s="113">
        <v>6</v>
      </c>
      <c r="B10" s="114" t="s">
        <v>1025</v>
      </c>
      <c r="C10" s="114" t="s">
        <v>1026</v>
      </c>
      <c r="D10" s="221">
        <v>40354</v>
      </c>
      <c r="E10" s="113">
        <v>1</v>
      </c>
      <c r="F10" s="115">
        <v>166012.79999999999</v>
      </c>
      <c r="G10" s="115">
        <f t="shared" si="0"/>
        <v>166012.79999999999</v>
      </c>
      <c r="H10" s="116" t="s">
        <v>1027</v>
      </c>
      <c r="I10" s="239" t="s">
        <v>1028</v>
      </c>
      <c r="J10" s="114" t="s">
        <v>732</v>
      </c>
      <c r="K10" s="112" t="s">
        <v>733</v>
      </c>
    </row>
    <row r="11" spans="1:11" ht="22.8" customHeight="1">
      <c r="A11" s="113">
        <v>7</v>
      </c>
      <c r="B11" s="114" t="s">
        <v>1029</v>
      </c>
      <c r="C11" s="114" t="s">
        <v>1030</v>
      </c>
      <c r="D11" s="221">
        <v>40354</v>
      </c>
      <c r="E11" s="113">
        <v>1</v>
      </c>
      <c r="F11" s="115">
        <v>219860.97</v>
      </c>
      <c r="G11" s="115">
        <f t="shared" si="0"/>
        <v>219860.97</v>
      </c>
      <c r="H11" s="116" t="s">
        <v>1031</v>
      </c>
      <c r="I11" s="239" t="s">
        <v>1032</v>
      </c>
      <c r="J11" s="114" t="s">
        <v>1024</v>
      </c>
      <c r="K11" s="112" t="s">
        <v>733</v>
      </c>
    </row>
    <row r="12" spans="1:11" ht="22.8" customHeight="1">
      <c r="A12" s="113">
        <v>8</v>
      </c>
      <c r="B12" s="114" t="s">
        <v>1033</v>
      </c>
      <c r="C12" s="114" t="s">
        <v>1034</v>
      </c>
      <c r="D12" s="221">
        <v>40354</v>
      </c>
      <c r="E12" s="113">
        <v>1</v>
      </c>
      <c r="F12" s="115">
        <v>17079.3</v>
      </c>
      <c r="G12" s="115">
        <f t="shared" si="0"/>
        <v>17079.3</v>
      </c>
      <c r="H12" s="116" t="s">
        <v>1035</v>
      </c>
      <c r="I12" s="239" t="s">
        <v>1036</v>
      </c>
      <c r="J12" s="114" t="s">
        <v>1024</v>
      </c>
      <c r="K12" s="112" t="s">
        <v>733</v>
      </c>
    </row>
    <row r="13" spans="1:11" ht="22.8" customHeight="1">
      <c r="A13" s="113">
        <v>9</v>
      </c>
      <c r="B13" s="114" t="s">
        <v>1037</v>
      </c>
      <c r="C13" s="114" t="s">
        <v>1038</v>
      </c>
      <c r="D13" s="221">
        <v>40354</v>
      </c>
      <c r="E13" s="113">
        <v>1</v>
      </c>
      <c r="F13" s="115">
        <v>48686.8</v>
      </c>
      <c r="G13" s="115">
        <f t="shared" si="0"/>
        <v>48686.8</v>
      </c>
      <c r="H13" s="116" t="s">
        <v>1039</v>
      </c>
      <c r="I13" s="239" t="s">
        <v>1040</v>
      </c>
      <c r="J13" s="114" t="s">
        <v>1024</v>
      </c>
      <c r="K13" s="112" t="s">
        <v>733</v>
      </c>
    </row>
    <row r="14" spans="1:11" ht="22.8" customHeight="1">
      <c r="A14" s="113">
        <v>10</v>
      </c>
      <c r="B14" s="114" t="s">
        <v>1041</v>
      </c>
      <c r="C14" s="114" t="s">
        <v>1042</v>
      </c>
      <c r="D14" s="221">
        <v>40354</v>
      </c>
      <c r="E14" s="113">
        <v>1</v>
      </c>
      <c r="F14" s="115">
        <v>44841.58</v>
      </c>
      <c r="G14" s="115">
        <f t="shared" si="0"/>
        <v>44841.58</v>
      </c>
      <c r="H14" s="116" t="s">
        <v>1043</v>
      </c>
      <c r="I14" s="239" t="s">
        <v>1044</v>
      </c>
      <c r="J14" s="114" t="s">
        <v>1024</v>
      </c>
      <c r="K14" s="112" t="s">
        <v>733</v>
      </c>
    </row>
    <row r="15" spans="1:11" ht="22.8" customHeight="1">
      <c r="A15" s="113">
        <v>11</v>
      </c>
      <c r="B15" s="114" t="s">
        <v>1045</v>
      </c>
      <c r="C15" s="114" t="s">
        <v>1046</v>
      </c>
      <c r="D15" s="221">
        <v>40354</v>
      </c>
      <c r="E15" s="113">
        <v>1</v>
      </c>
      <c r="F15" s="115">
        <v>17145.900000000001</v>
      </c>
      <c r="G15" s="115">
        <f t="shared" si="0"/>
        <v>17145.900000000001</v>
      </c>
      <c r="H15" s="116" t="s">
        <v>1047</v>
      </c>
      <c r="I15" s="239" t="s">
        <v>1048</v>
      </c>
      <c r="J15" s="114" t="s">
        <v>1024</v>
      </c>
      <c r="K15" s="112" t="s">
        <v>733</v>
      </c>
    </row>
    <row r="16" spans="1:11" ht="22.8" customHeight="1">
      <c r="A16" s="113">
        <v>12</v>
      </c>
      <c r="B16" s="114" t="s">
        <v>1049</v>
      </c>
      <c r="C16" s="114" t="s">
        <v>1050</v>
      </c>
      <c r="D16" s="221">
        <v>40354</v>
      </c>
      <c r="E16" s="113">
        <v>1</v>
      </c>
      <c r="F16" s="115">
        <f>284292.47+6021.32</f>
        <v>290313.78999999998</v>
      </c>
      <c r="G16" s="115">
        <f t="shared" si="0"/>
        <v>290313.78999999998</v>
      </c>
      <c r="H16" s="116" t="s">
        <v>1051</v>
      </c>
      <c r="I16" s="239" t="s">
        <v>1052</v>
      </c>
      <c r="J16" s="114" t="s">
        <v>1024</v>
      </c>
      <c r="K16" s="112" t="s">
        <v>733</v>
      </c>
    </row>
    <row r="17" spans="1:11" ht="22.8" customHeight="1">
      <c r="A17" s="113">
        <v>13</v>
      </c>
      <c r="B17" s="114" t="s">
        <v>1053</v>
      </c>
      <c r="C17" s="114" t="s">
        <v>1054</v>
      </c>
      <c r="D17" s="221">
        <v>40354</v>
      </c>
      <c r="E17" s="113">
        <v>1</v>
      </c>
      <c r="F17" s="115">
        <v>116184.6</v>
      </c>
      <c r="G17" s="115">
        <f t="shared" si="0"/>
        <v>116184.6</v>
      </c>
      <c r="H17" s="116" t="s">
        <v>1055</v>
      </c>
      <c r="I17" s="239" t="s">
        <v>1056</v>
      </c>
      <c r="J17" s="114" t="s">
        <v>1024</v>
      </c>
      <c r="K17" s="112" t="s">
        <v>733</v>
      </c>
    </row>
    <row r="18" spans="1:11" ht="22.8" customHeight="1">
      <c r="A18" s="113">
        <v>14</v>
      </c>
      <c r="B18" s="114" t="s">
        <v>1057</v>
      </c>
      <c r="C18" s="114" t="s">
        <v>1058</v>
      </c>
      <c r="D18" s="221">
        <v>40354</v>
      </c>
      <c r="E18" s="113">
        <v>1</v>
      </c>
      <c r="F18" s="115">
        <v>16220.77</v>
      </c>
      <c r="G18" s="115">
        <f t="shared" si="0"/>
        <v>16220.77</v>
      </c>
      <c r="H18" s="116" t="s">
        <v>1059</v>
      </c>
      <c r="I18" s="239" t="s">
        <v>1060</v>
      </c>
      <c r="J18" s="114" t="s">
        <v>1024</v>
      </c>
      <c r="K18" s="112" t="s">
        <v>733</v>
      </c>
    </row>
    <row r="19" spans="1:11" ht="22.8" customHeight="1">
      <c r="A19" s="113">
        <v>15</v>
      </c>
      <c r="B19" s="114" t="s">
        <v>1061</v>
      </c>
      <c r="C19" s="114" t="s">
        <v>1062</v>
      </c>
      <c r="D19" s="221">
        <v>40354</v>
      </c>
      <c r="E19" s="113">
        <v>1</v>
      </c>
      <c r="F19" s="115">
        <v>378270.2</v>
      </c>
      <c r="G19" s="115">
        <f t="shared" si="0"/>
        <v>378270.2</v>
      </c>
      <c r="H19" s="116" t="s">
        <v>1063</v>
      </c>
      <c r="I19" s="239" t="s">
        <v>1064</v>
      </c>
      <c r="J19" s="114" t="s">
        <v>732</v>
      </c>
      <c r="K19" s="112" t="s">
        <v>733</v>
      </c>
    </row>
    <row r="20" spans="1:11" ht="22.8" customHeight="1">
      <c r="A20" s="113">
        <v>16</v>
      </c>
      <c r="B20" s="114" t="s">
        <v>1065</v>
      </c>
      <c r="C20" s="114" t="s">
        <v>1066</v>
      </c>
      <c r="D20" s="221">
        <v>40354</v>
      </c>
      <c r="E20" s="113">
        <v>1</v>
      </c>
      <c r="F20" s="115">
        <v>351284.47</v>
      </c>
      <c r="G20" s="115">
        <f t="shared" si="0"/>
        <v>351284.47</v>
      </c>
      <c r="H20" s="116" t="s">
        <v>1067</v>
      </c>
      <c r="I20" s="239" t="s">
        <v>1068</v>
      </c>
      <c r="J20" s="114" t="s">
        <v>732</v>
      </c>
      <c r="K20" s="112" t="s">
        <v>733</v>
      </c>
    </row>
    <row r="21" spans="1:11" ht="22.8" customHeight="1">
      <c r="A21" s="113">
        <v>17</v>
      </c>
      <c r="B21" s="114" t="s">
        <v>1069</v>
      </c>
      <c r="C21" s="114" t="s">
        <v>1070</v>
      </c>
      <c r="D21" s="221">
        <v>40354</v>
      </c>
      <c r="E21" s="113">
        <v>1</v>
      </c>
      <c r="F21" s="115">
        <v>226926.79</v>
      </c>
      <c r="G21" s="115">
        <f t="shared" si="0"/>
        <v>226926.79</v>
      </c>
      <c r="H21" s="116" t="s">
        <v>1071</v>
      </c>
      <c r="I21" s="239" t="s">
        <v>1072</v>
      </c>
      <c r="J21" s="114" t="s">
        <v>732</v>
      </c>
      <c r="K21" s="112" t="s">
        <v>733</v>
      </c>
    </row>
    <row r="22" spans="1:11" ht="22.8" customHeight="1">
      <c r="A22" s="113">
        <v>18</v>
      </c>
      <c r="B22" s="114" t="s">
        <v>1073</v>
      </c>
      <c r="C22" s="114" t="s">
        <v>1074</v>
      </c>
      <c r="D22" s="221">
        <v>40354</v>
      </c>
      <c r="E22" s="113">
        <v>1</v>
      </c>
      <c r="F22" s="115">
        <v>200081.68</v>
      </c>
      <c r="G22" s="115">
        <f t="shared" si="0"/>
        <v>200081.68</v>
      </c>
      <c r="H22" s="116" t="s">
        <v>1075</v>
      </c>
      <c r="I22" s="239" t="s">
        <v>1076</v>
      </c>
      <c r="J22" s="114" t="s">
        <v>1077</v>
      </c>
      <c r="K22" s="112" t="s">
        <v>733</v>
      </c>
    </row>
    <row r="23" spans="1:11" ht="22.8" customHeight="1">
      <c r="A23" s="113">
        <v>19</v>
      </c>
      <c r="B23" s="114" t="s">
        <v>1078</v>
      </c>
      <c r="C23" s="114" t="s">
        <v>1079</v>
      </c>
      <c r="D23" s="221">
        <v>40354</v>
      </c>
      <c r="E23" s="113">
        <v>1</v>
      </c>
      <c r="F23" s="115">
        <v>52996.34</v>
      </c>
      <c r="G23" s="115">
        <f t="shared" si="0"/>
        <v>52996.34</v>
      </c>
      <c r="H23" s="116" t="s">
        <v>1080</v>
      </c>
      <c r="I23" s="239" t="s">
        <v>1081</v>
      </c>
      <c r="J23" s="114" t="s">
        <v>732</v>
      </c>
      <c r="K23" s="112" t="s">
        <v>733</v>
      </c>
    </row>
    <row r="24" spans="1:11" ht="22.8" customHeight="1">
      <c r="A24" s="113">
        <v>20</v>
      </c>
      <c r="B24" s="114" t="s">
        <v>679</v>
      </c>
      <c r="C24" s="114" t="s">
        <v>1082</v>
      </c>
      <c r="D24" s="221">
        <v>40354</v>
      </c>
      <c r="E24" s="113">
        <v>1</v>
      </c>
      <c r="F24" s="115">
        <v>4210.0600000000004</v>
      </c>
      <c r="G24" s="115">
        <f t="shared" si="0"/>
        <v>4210.0600000000004</v>
      </c>
      <c r="H24" s="116" t="s">
        <v>1083</v>
      </c>
      <c r="I24" s="239" t="s">
        <v>1084</v>
      </c>
      <c r="J24" s="114" t="s">
        <v>1024</v>
      </c>
      <c r="K24" s="112" t="s">
        <v>733</v>
      </c>
    </row>
    <row r="25" spans="1:11" ht="22.8" customHeight="1">
      <c r="A25" s="113">
        <v>21</v>
      </c>
      <c r="B25" s="114" t="s">
        <v>1085</v>
      </c>
      <c r="C25" s="220" t="s">
        <v>1086</v>
      </c>
      <c r="D25" s="221">
        <v>40328</v>
      </c>
      <c r="E25" s="113">
        <v>1</v>
      </c>
      <c r="F25" s="115">
        <v>6380.6</v>
      </c>
      <c r="G25" s="115">
        <f t="shared" si="0"/>
        <v>6380.6</v>
      </c>
      <c r="H25" s="116" t="s">
        <v>1087</v>
      </c>
      <c r="I25" s="239" t="s">
        <v>1088</v>
      </c>
      <c r="J25" s="117" t="s">
        <v>1089</v>
      </c>
      <c r="K25" s="112" t="s">
        <v>730</v>
      </c>
    </row>
    <row r="26" spans="1:11" ht="22.8" customHeight="1">
      <c r="A26" s="113">
        <v>22</v>
      </c>
      <c r="B26" s="114" t="s">
        <v>1090</v>
      </c>
      <c r="C26" s="114" t="s">
        <v>1091</v>
      </c>
      <c r="D26" s="221">
        <v>40329</v>
      </c>
      <c r="E26" s="113">
        <v>2</v>
      </c>
      <c r="F26" s="115">
        <v>54773</v>
      </c>
      <c r="G26" s="115">
        <f>F26*E26</f>
        <v>109546</v>
      </c>
      <c r="H26" s="116" t="s">
        <v>1092</v>
      </c>
      <c r="I26" s="239" t="s">
        <v>1093</v>
      </c>
      <c r="J26" s="114" t="s">
        <v>1094</v>
      </c>
      <c r="K26" s="112" t="s">
        <v>733</v>
      </c>
    </row>
    <row r="27" spans="1:11" ht="22.8" customHeight="1">
      <c r="A27" s="113">
        <v>23</v>
      </c>
      <c r="B27" s="114" t="s">
        <v>1085</v>
      </c>
      <c r="C27" s="114" t="s">
        <v>1095</v>
      </c>
      <c r="D27" s="221">
        <v>40329</v>
      </c>
      <c r="E27" s="113">
        <v>10</v>
      </c>
      <c r="F27" s="115">
        <v>6258.6</v>
      </c>
      <c r="G27" s="115">
        <f>F27*E27</f>
        <v>62586</v>
      </c>
      <c r="H27" s="116" t="s">
        <v>1096</v>
      </c>
      <c r="I27" s="239" t="s">
        <v>1097</v>
      </c>
      <c r="J27" s="114" t="s">
        <v>1098</v>
      </c>
      <c r="K27" s="112" t="s">
        <v>733</v>
      </c>
    </row>
    <row r="28" spans="1:11" ht="22.8" customHeight="1" thickBot="1">
      <c r="A28" s="113">
        <v>24</v>
      </c>
      <c r="B28" s="114" t="s">
        <v>1085</v>
      </c>
      <c r="C28" s="114" t="s">
        <v>1099</v>
      </c>
      <c r="D28" s="221">
        <v>40329</v>
      </c>
      <c r="E28" s="244">
        <v>4</v>
      </c>
      <c r="F28" s="227">
        <v>6380.6</v>
      </c>
      <c r="G28" s="227">
        <f>F28*E28</f>
        <v>25522.400000000001</v>
      </c>
      <c r="H28" s="116" t="s">
        <v>1100</v>
      </c>
      <c r="I28" s="239" t="s">
        <v>1101</v>
      </c>
      <c r="J28" s="114" t="s">
        <v>1102</v>
      </c>
      <c r="K28" s="112" t="s">
        <v>733</v>
      </c>
    </row>
    <row r="29" spans="1:11" ht="24" customHeight="1" thickTop="1">
      <c r="A29" s="225"/>
      <c r="B29" s="222"/>
      <c r="C29" s="222"/>
      <c r="D29" s="224"/>
      <c r="E29" s="694" t="s">
        <v>1103</v>
      </c>
      <c r="F29" s="695"/>
      <c r="G29" s="226">
        <f>SUM(G5:G28)</f>
        <v>3182986.6100000003</v>
      </c>
      <c r="H29" s="222"/>
      <c r="I29" s="223"/>
      <c r="J29" s="224"/>
    </row>
    <row r="30" spans="1:11">
      <c r="G30" s="388">
        <v>7680785.3499999987</v>
      </c>
    </row>
    <row r="31" spans="1:11">
      <c r="G31" s="388">
        <f>G30-G29</f>
        <v>4497798.7399999984</v>
      </c>
    </row>
  </sheetData>
  <sheetProtection selectLockedCells="1" selectUnlockedCells="1"/>
  <mergeCells count="1">
    <mergeCell ref="E29:F29"/>
  </mergeCells>
  <phoneticPr fontId="41" type="noConversion"/>
  <printOptions horizontalCentered="1"/>
  <pageMargins left="0.31496062992125984" right="0.31496062992125984" top="0.55118110236220474" bottom="0.55118110236220474" header="0.51181102362204722" footer="0.51181102362204722"/>
  <pageSetup paperSize="9" scale="80" firstPageNumber="0" orientation="portrait" horizontalDpi="300" verticalDpi="300" r:id="rId1"/>
  <headerFooter alignWithMargins="0">
    <oddFooter>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Normal="100" zoomScaleSheetLayoutView="100" workbookViewId="0"/>
  </sheetViews>
  <sheetFormatPr defaultColWidth="10.33203125" defaultRowHeight="13.8"/>
  <cols>
    <col min="1" max="1" width="3.6640625" style="118" bestFit="1" customWidth="1"/>
    <col min="2" max="2" width="47.6640625" style="109" customWidth="1"/>
    <col min="3" max="3" width="12.77734375" style="554" customWidth="1"/>
    <col min="4" max="4" width="4.6640625" style="118" bestFit="1" customWidth="1"/>
    <col min="5" max="5" width="14.5546875" style="110" bestFit="1" customWidth="1"/>
    <col min="6" max="6" width="16" style="110" customWidth="1"/>
    <col min="7" max="7" width="15.109375" style="109" customWidth="1"/>
    <col min="8" max="16384" width="10.33203125" style="109"/>
  </cols>
  <sheetData>
    <row r="1" spans="1:7" s="44" customFormat="1" ht="23.25" customHeight="1">
      <c r="A1" s="269" t="s">
        <v>4691</v>
      </c>
      <c r="C1" s="553"/>
      <c r="D1" s="243"/>
      <c r="E1" s="46"/>
    </row>
    <row r="2" spans="1:7">
      <c r="A2" s="276" t="s">
        <v>1104</v>
      </c>
    </row>
    <row r="3" spans="1:7">
      <c r="A3" s="109"/>
    </row>
    <row r="4" spans="1:7" ht="26.4">
      <c r="A4" s="555" t="s">
        <v>716</v>
      </c>
      <c r="B4" s="555" t="s">
        <v>717</v>
      </c>
      <c r="C4" s="556" t="s">
        <v>722</v>
      </c>
      <c r="D4" s="555" t="s">
        <v>4673</v>
      </c>
      <c r="E4" s="555" t="s">
        <v>720</v>
      </c>
      <c r="F4" s="557" t="s">
        <v>721</v>
      </c>
      <c r="G4" s="555" t="s">
        <v>723</v>
      </c>
    </row>
    <row r="5" spans="1:7" ht="22.8" customHeight="1">
      <c r="A5" s="558">
        <v>1</v>
      </c>
      <c r="B5" s="559" t="s">
        <v>1105</v>
      </c>
      <c r="C5" s="560" t="s">
        <v>4677</v>
      </c>
      <c r="D5" s="558">
        <v>4</v>
      </c>
      <c r="E5" s="561">
        <v>5026.3999999999996</v>
      </c>
      <c r="F5" s="562">
        <f>D5*E5</f>
        <v>20105.599999999999</v>
      </c>
      <c r="G5" s="698" t="s">
        <v>4674</v>
      </c>
    </row>
    <row r="6" spans="1:7" ht="22.8">
      <c r="A6" s="558">
        <v>2</v>
      </c>
      <c r="B6" s="559" t="s">
        <v>1106</v>
      </c>
      <c r="C6" s="560" t="s">
        <v>4676</v>
      </c>
      <c r="D6" s="558">
        <v>1</v>
      </c>
      <c r="E6" s="561">
        <v>296893.09999999998</v>
      </c>
      <c r="F6" s="562">
        <f t="shared" ref="F6:F13" si="0">D6*E6</f>
        <v>296893.09999999998</v>
      </c>
      <c r="G6" s="699"/>
    </row>
    <row r="7" spans="1:7">
      <c r="A7" s="563">
        <v>3</v>
      </c>
      <c r="B7" s="564" t="s">
        <v>1107</v>
      </c>
      <c r="C7" s="560" t="s">
        <v>4675</v>
      </c>
      <c r="D7" s="563">
        <v>1</v>
      </c>
      <c r="E7" s="561">
        <v>154311.70000000001</v>
      </c>
      <c r="F7" s="562">
        <f t="shared" si="0"/>
        <v>154311.70000000001</v>
      </c>
      <c r="G7" s="699"/>
    </row>
    <row r="8" spans="1:7">
      <c r="A8" s="558">
        <v>4</v>
      </c>
      <c r="B8" s="559" t="s">
        <v>4479</v>
      </c>
      <c r="C8" s="560" t="s">
        <v>4477</v>
      </c>
      <c r="D8" s="558">
        <v>1</v>
      </c>
      <c r="E8" s="561">
        <v>41354</v>
      </c>
      <c r="F8" s="562">
        <f t="shared" si="0"/>
        <v>41354</v>
      </c>
      <c r="G8" s="699"/>
    </row>
    <row r="9" spans="1:7">
      <c r="A9" s="563">
        <v>5</v>
      </c>
      <c r="B9" s="559" t="s">
        <v>4480</v>
      </c>
      <c r="C9" s="560" t="s">
        <v>4473</v>
      </c>
      <c r="D9" s="563">
        <v>1</v>
      </c>
      <c r="E9" s="561">
        <v>27000</v>
      </c>
      <c r="F9" s="562">
        <f t="shared" si="0"/>
        <v>27000</v>
      </c>
      <c r="G9" s="699"/>
    </row>
    <row r="10" spans="1:7">
      <c r="A10" s="558">
        <v>6</v>
      </c>
      <c r="B10" s="559" t="s">
        <v>4481</v>
      </c>
      <c r="C10" s="560" t="s">
        <v>4474</v>
      </c>
      <c r="D10" s="558">
        <v>1</v>
      </c>
      <c r="E10" s="561">
        <v>12680</v>
      </c>
      <c r="F10" s="562">
        <f t="shared" si="0"/>
        <v>12680</v>
      </c>
      <c r="G10" s="699"/>
    </row>
    <row r="11" spans="1:7">
      <c r="A11" s="563">
        <v>7</v>
      </c>
      <c r="B11" s="559" t="s">
        <v>4482</v>
      </c>
      <c r="C11" s="560" t="s">
        <v>4475</v>
      </c>
      <c r="D11" s="563">
        <v>1</v>
      </c>
      <c r="E11" s="561">
        <v>9980</v>
      </c>
      <c r="F11" s="562">
        <f t="shared" si="0"/>
        <v>9980</v>
      </c>
      <c r="G11" s="699"/>
    </row>
    <row r="12" spans="1:7">
      <c r="A12" s="558">
        <v>8</v>
      </c>
      <c r="B12" s="559" t="s">
        <v>4483</v>
      </c>
      <c r="C12" s="560" t="s">
        <v>4478</v>
      </c>
      <c r="D12" s="558">
        <v>1</v>
      </c>
      <c r="E12" s="561">
        <v>35634.74</v>
      </c>
      <c r="F12" s="562">
        <f t="shared" si="0"/>
        <v>35634.74</v>
      </c>
      <c r="G12" s="699"/>
    </row>
    <row r="13" spans="1:7" ht="14.4" thickBot="1">
      <c r="A13" s="558">
        <v>9</v>
      </c>
      <c r="B13" s="559" t="s">
        <v>4484</v>
      </c>
      <c r="C13" s="560" t="s">
        <v>4476</v>
      </c>
      <c r="D13" s="558">
        <v>1</v>
      </c>
      <c r="E13" s="561">
        <v>3499</v>
      </c>
      <c r="F13" s="565">
        <f t="shared" si="0"/>
        <v>3499</v>
      </c>
      <c r="G13" s="700"/>
    </row>
    <row r="14" spans="1:7" ht="27" customHeight="1" thickTop="1">
      <c r="A14" s="566"/>
      <c r="B14" s="566"/>
      <c r="C14" s="566"/>
      <c r="D14" s="696" t="s">
        <v>1103</v>
      </c>
      <c r="E14" s="697"/>
      <c r="F14" s="567">
        <f>SUM(F5:F13)</f>
        <v>601458.1399999999</v>
      </c>
      <c r="G14" s="568"/>
    </row>
    <row r="16" spans="1:7">
      <c r="E16" s="245"/>
      <c r="F16" s="245"/>
    </row>
    <row r="17" spans="5:6" ht="14.4" thickBot="1"/>
    <row r="18" spans="5:6">
      <c r="E18" s="184" t="s">
        <v>2075</v>
      </c>
      <c r="F18" s="319">
        <f>F14-F19</f>
        <v>597959.1399999999</v>
      </c>
    </row>
    <row r="19" spans="5:6" ht="14.4" thickBot="1">
      <c r="E19" s="186" t="s">
        <v>2076</v>
      </c>
      <c r="F19" s="187">
        <f>F13</f>
        <v>3499</v>
      </c>
    </row>
  </sheetData>
  <sheetProtection selectLockedCells="1" selectUnlockedCells="1"/>
  <mergeCells count="2">
    <mergeCell ref="D14:E14"/>
    <mergeCell ref="G5:G13"/>
  </mergeCells>
  <phoneticPr fontId="41" type="noConversion"/>
  <printOptions horizontalCentered="1"/>
  <pageMargins left="0.31496062992125984" right="0.31496062992125984" top="0.74803149606299213" bottom="0.74803149606299213" header="0.51181102362204722" footer="0.51181102362204722"/>
  <pageSetup paperSize="9" scale="80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Normal="85" zoomScaleSheetLayoutView="100" workbookViewId="0"/>
  </sheetViews>
  <sheetFormatPr defaultColWidth="9.109375" defaultRowHeight="15" customHeight="1"/>
  <cols>
    <col min="1" max="1" width="5.6640625" style="127" customWidth="1"/>
    <col min="2" max="2" width="30.6640625" style="127" customWidth="1"/>
    <col min="3" max="3" width="10.77734375" style="127" customWidth="1"/>
    <col min="4" max="4" width="11.33203125" style="127" bestFit="1" customWidth="1"/>
    <col min="5" max="5" width="4.77734375" style="127" bestFit="1" customWidth="1"/>
    <col min="6" max="6" width="15.6640625" style="127" customWidth="1"/>
    <col min="7" max="7" width="30.6640625" style="127" hidden="1" customWidth="1"/>
    <col min="8" max="16384" width="9.109375" style="127"/>
  </cols>
  <sheetData>
    <row r="1" spans="1:7" ht="23.25" customHeight="1">
      <c r="A1" s="269" t="s">
        <v>4694</v>
      </c>
      <c r="B1" s="176"/>
      <c r="C1" s="176"/>
      <c r="D1" s="176"/>
      <c r="E1" s="176"/>
      <c r="F1" s="176"/>
      <c r="G1" s="176"/>
    </row>
    <row r="2" spans="1:7" ht="15" customHeight="1">
      <c r="A2" s="276" t="s">
        <v>4693</v>
      </c>
      <c r="B2" s="248"/>
      <c r="C2" s="248"/>
      <c r="D2" s="248"/>
      <c r="E2" s="178"/>
      <c r="F2" s="248"/>
      <c r="G2" s="248"/>
    </row>
    <row r="3" spans="1:7" ht="9" customHeight="1" thickBot="1">
      <c r="A3" s="176"/>
      <c r="B3" s="176"/>
      <c r="C3" s="176"/>
      <c r="D3" s="176"/>
      <c r="E3" s="176"/>
      <c r="F3" s="176"/>
      <c r="G3" s="176"/>
    </row>
    <row r="4" spans="1:7" ht="15" customHeight="1">
      <c r="A4" s="582" t="s">
        <v>635</v>
      </c>
      <c r="B4" s="583" t="s">
        <v>1451</v>
      </c>
      <c r="C4" s="583" t="s">
        <v>25</v>
      </c>
      <c r="D4" s="583" t="s">
        <v>4692</v>
      </c>
      <c r="E4" s="583" t="s">
        <v>1417</v>
      </c>
      <c r="F4" s="584" t="s">
        <v>1328</v>
      </c>
      <c r="G4" s="579" t="s">
        <v>24</v>
      </c>
    </row>
    <row r="5" spans="1:7" ht="15" customHeight="1">
      <c r="A5" s="585" t="s">
        <v>1307</v>
      </c>
      <c r="B5" s="180" t="s">
        <v>26</v>
      </c>
      <c r="C5" s="177" t="s">
        <v>28</v>
      </c>
      <c r="D5" s="182">
        <v>2645</v>
      </c>
      <c r="E5" s="177">
        <v>1</v>
      </c>
      <c r="F5" s="586">
        <f>D5*E5</f>
        <v>2645</v>
      </c>
      <c r="G5" s="580" t="s">
        <v>27</v>
      </c>
    </row>
    <row r="6" spans="1:7" ht="15" customHeight="1">
      <c r="A6" s="585" t="s">
        <v>1308</v>
      </c>
      <c r="B6" s="180" t="s">
        <v>29</v>
      </c>
      <c r="C6" s="177" t="s">
        <v>31</v>
      </c>
      <c r="D6" s="182">
        <v>2478</v>
      </c>
      <c r="E6" s="177">
        <v>1</v>
      </c>
      <c r="F6" s="586">
        <f t="shared" ref="F6:F44" si="0">D6*E6</f>
        <v>2478</v>
      </c>
      <c r="G6" s="580" t="s">
        <v>30</v>
      </c>
    </row>
    <row r="7" spans="1:7" ht="15" customHeight="1">
      <c r="A7" s="585" t="s">
        <v>1309</v>
      </c>
      <c r="B7" s="180" t="s">
        <v>32</v>
      </c>
      <c r="C7" s="177" t="s">
        <v>28</v>
      </c>
      <c r="D7" s="182">
        <v>3350</v>
      </c>
      <c r="E7" s="177">
        <v>1</v>
      </c>
      <c r="F7" s="586">
        <f t="shared" si="0"/>
        <v>3350</v>
      </c>
      <c r="G7" s="580" t="s">
        <v>33</v>
      </c>
    </row>
    <row r="8" spans="1:7" ht="15" customHeight="1">
      <c r="A8" s="585" t="s">
        <v>1310</v>
      </c>
      <c r="B8" s="180" t="s">
        <v>34</v>
      </c>
      <c r="C8" s="177" t="s">
        <v>1452</v>
      </c>
      <c r="D8" s="182">
        <v>1660.5</v>
      </c>
      <c r="E8" s="177">
        <v>1</v>
      </c>
      <c r="F8" s="586">
        <f t="shared" si="0"/>
        <v>1660.5</v>
      </c>
      <c r="G8" s="580" t="s">
        <v>35</v>
      </c>
    </row>
    <row r="9" spans="1:7" ht="15" customHeight="1">
      <c r="A9" s="585" t="s">
        <v>1311</v>
      </c>
      <c r="B9" s="180" t="s">
        <v>36</v>
      </c>
      <c r="C9" s="177" t="s">
        <v>38</v>
      </c>
      <c r="D9" s="182">
        <v>2650</v>
      </c>
      <c r="E9" s="177">
        <v>1</v>
      </c>
      <c r="F9" s="586">
        <f t="shared" si="0"/>
        <v>2650</v>
      </c>
      <c r="G9" s="580" t="s">
        <v>37</v>
      </c>
    </row>
    <row r="10" spans="1:7" ht="15" customHeight="1">
      <c r="A10" s="585" t="s">
        <v>1312</v>
      </c>
      <c r="B10" s="180" t="s">
        <v>39</v>
      </c>
      <c r="C10" s="177" t="s">
        <v>41</v>
      </c>
      <c r="D10" s="182">
        <v>2320</v>
      </c>
      <c r="E10" s="177">
        <v>1</v>
      </c>
      <c r="F10" s="586">
        <f t="shared" si="0"/>
        <v>2320</v>
      </c>
      <c r="G10" s="580" t="s">
        <v>40</v>
      </c>
    </row>
    <row r="11" spans="1:7" ht="15" customHeight="1">
      <c r="A11" s="585" t="s">
        <v>1313</v>
      </c>
      <c r="B11" s="180" t="s">
        <v>42</v>
      </c>
      <c r="C11" s="177" t="s">
        <v>31</v>
      </c>
      <c r="D11" s="182">
        <v>3000</v>
      </c>
      <c r="E11" s="177">
        <v>1</v>
      </c>
      <c r="F11" s="586">
        <f t="shared" si="0"/>
        <v>3000</v>
      </c>
      <c r="G11" s="580" t="s">
        <v>43</v>
      </c>
    </row>
    <row r="12" spans="1:7" ht="15" customHeight="1">
      <c r="A12" s="585" t="s">
        <v>1314</v>
      </c>
      <c r="B12" s="180" t="s">
        <v>44</v>
      </c>
      <c r="C12" s="177" t="s">
        <v>46</v>
      </c>
      <c r="D12" s="182">
        <v>2650</v>
      </c>
      <c r="E12" s="177">
        <v>1</v>
      </c>
      <c r="F12" s="586">
        <f t="shared" si="0"/>
        <v>2650</v>
      </c>
      <c r="G12" s="580" t="s">
        <v>45</v>
      </c>
    </row>
    <row r="13" spans="1:7" ht="15" customHeight="1">
      <c r="A13" s="585" t="s">
        <v>1315</v>
      </c>
      <c r="B13" s="180" t="s">
        <v>47</v>
      </c>
      <c r="C13" s="177" t="s">
        <v>31</v>
      </c>
      <c r="D13" s="182">
        <v>3259.5</v>
      </c>
      <c r="E13" s="177">
        <v>1</v>
      </c>
      <c r="F13" s="586">
        <f t="shared" si="0"/>
        <v>3259.5</v>
      </c>
      <c r="G13" s="580" t="s">
        <v>48</v>
      </c>
    </row>
    <row r="14" spans="1:7" ht="15" customHeight="1">
      <c r="A14" s="585" t="s">
        <v>1316</v>
      </c>
      <c r="B14" s="180" t="s">
        <v>49</v>
      </c>
      <c r="C14" s="177" t="s">
        <v>1452</v>
      </c>
      <c r="D14" s="182">
        <v>1879.65</v>
      </c>
      <c r="E14" s="177">
        <v>1</v>
      </c>
      <c r="F14" s="586">
        <f t="shared" si="0"/>
        <v>1879.65</v>
      </c>
      <c r="G14" s="580" t="s">
        <v>50</v>
      </c>
    </row>
    <row r="15" spans="1:7" ht="15" customHeight="1">
      <c r="A15" s="585" t="s">
        <v>1317</v>
      </c>
      <c r="B15" s="180" t="s">
        <v>51</v>
      </c>
      <c r="C15" s="177" t="s">
        <v>31</v>
      </c>
      <c r="D15" s="182">
        <v>2091</v>
      </c>
      <c r="E15" s="177">
        <v>2</v>
      </c>
      <c r="F15" s="586">
        <f t="shared" si="0"/>
        <v>4182</v>
      </c>
      <c r="G15" s="580" t="s">
        <v>52</v>
      </c>
    </row>
    <row r="16" spans="1:7" ht="15" customHeight="1">
      <c r="A16" s="585" t="s">
        <v>1318</v>
      </c>
      <c r="B16" s="180" t="s">
        <v>53</v>
      </c>
      <c r="C16" s="177" t="s">
        <v>38</v>
      </c>
      <c r="D16" s="182">
        <v>2335.77</v>
      </c>
      <c r="E16" s="177">
        <v>1</v>
      </c>
      <c r="F16" s="586">
        <f t="shared" si="0"/>
        <v>2335.77</v>
      </c>
      <c r="G16" s="580" t="s">
        <v>54</v>
      </c>
    </row>
    <row r="17" spans="1:7" ht="15" customHeight="1">
      <c r="A17" s="585" t="s">
        <v>1319</v>
      </c>
      <c r="B17" s="180" t="s">
        <v>55</v>
      </c>
      <c r="C17" s="177" t="s">
        <v>28</v>
      </c>
      <c r="D17" s="182">
        <v>1798</v>
      </c>
      <c r="E17" s="177">
        <v>5</v>
      </c>
      <c r="F17" s="586">
        <f t="shared" si="0"/>
        <v>8990</v>
      </c>
      <c r="G17" s="580" t="s">
        <v>56</v>
      </c>
    </row>
    <row r="18" spans="1:7" ht="15" customHeight="1">
      <c r="A18" s="585" t="s">
        <v>1320</v>
      </c>
      <c r="B18" s="180" t="s">
        <v>57</v>
      </c>
      <c r="C18" s="177" t="s">
        <v>1452</v>
      </c>
      <c r="D18" s="182">
        <v>2620</v>
      </c>
      <c r="E18" s="177">
        <v>1</v>
      </c>
      <c r="F18" s="586">
        <f t="shared" si="0"/>
        <v>2620</v>
      </c>
      <c r="G18" s="580" t="s">
        <v>35</v>
      </c>
    </row>
    <row r="19" spans="1:7" ht="15" customHeight="1">
      <c r="A19" s="585" t="s">
        <v>1321</v>
      </c>
      <c r="B19" s="180" t="s">
        <v>58</v>
      </c>
      <c r="C19" s="177" t="s">
        <v>28</v>
      </c>
      <c r="D19" s="182">
        <v>2809.32</v>
      </c>
      <c r="E19" s="177">
        <v>1</v>
      </c>
      <c r="F19" s="586">
        <f t="shared" si="0"/>
        <v>2809.32</v>
      </c>
      <c r="G19" s="580" t="s">
        <v>59</v>
      </c>
    </row>
    <row r="20" spans="1:7" ht="15" customHeight="1">
      <c r="A20" s="585" t="s">
        <v>1322</v>
      </c>
      <c r="B20" s="180" t="s">
        <v>60</v>
      </c>
      <c r="C20" s="177" t="s">
        <v>38</v>
      </c>
      <c r="D20" s="182">
        <v>3813</v>
      </c>
      <c r="E20" s="177">
        <v>1</v>
      </c>
      <c r="F20" s="586">
        <f t="shared" si="0"/>
        <v>3813</v>
      </c>
      <c r="G20" s="580" t="s">
        <v>61</v>
      </c>
    </row>
    <row r="21" spans="1:7" ht="15" customHeight="1">
      <c r="A21" s="585" t="s">
        <v>1323</v>
      </c>
      <c r="B21" s="180" t="s">
        <v>62</v>
      </c>
      <c r="C21" s="177" t="s">
        <v>38</v>
      </c>
      <c r="D21" s="182">
        <v>1200</v>
      </c>
      <c r="E21" s="177">
        <v>1</v>
      </c>
      <c r="F21" s="586">
        <f t="shared" si="0"/>
        <v>1200</v>
      </c>
      <c r="G21" s="580" t="s">
        <v>54</v>
      </c>
    </row>
    <row r="22" spans="1:7" ht="15" customHeight="1">
      <c r="A22" s="585" t="s">
        <v>1324</v>
      </c>
      <c r="B22" s="180" t="s">
        <v>63</v>
      </c>
      <c r="C22" s="177" t="s">
        <v>65</v>
      </c>
      <c r="D22" s="182">
        <v>2583</v>
      </c>
      <c r="E22" s="177">
        <v>1</v>
      </c>
      <c r="F22" s="586">
        <f t="shared" si="0"/>
        <v>2583</v>
      </c>
      <c r="G22" s="580" t="s">
        <v>64</v>
      </c>
    </row>
    <row r="23" spans="1:7" ht="15" customHeight="1">
      <c r="A23" s="585" t="s">
        <v>1329</v>
      </c>
      <c r="B23" s="180" t="s">
        <v>66</v>
      </c>
      <c r="C23" s="177" t="s">
        <v>31</v>
      </c>
      <c r="D23" s="182">
        <v>2999.99</v>
      </c>
      <c r="E23" s="177">
        <v>1</v>
      </c>
      <c r="F23" s="586">
        <f t="shared" si="0"/>
        <v>2999.99</v>
      </c>
      <c r="G23" s="580" t="s">
        <v>67</v>
      </c>
    </row>
    <row r="24" spans="1:7" ht="15" customHeight="1">
      <c r="A24" s="585" t="s">
        <v>1330</v>
      </c>
      <c r="B24" s="180" t="s">
        <v>68</v>
      </c>
      <c r="C24" s="177" t="s">
        <v>41</v>
      </c>
      <c r="D24" s="182">
        <v>658.05</v>
      </c>
      <c r="E24" s="177">
        <v>1</v>
      </c>
      <c r="F24" s="586">
        <f t="shared" si="0"/>
        <v>658.05</v>
      </c>
      <c r="G24" s="580" t="s">
        <v>69</v>
      </c>
    </row>
    <row r="25" spans="1:7" ht="15" customHeight="1">
      <c r="A25" s="585" t="s">
        <v>1331</v>
      </c>
      <c r="B25" s="180" t="s">
        <v>70</v>
      </c>
      <c r="C25" s="177" t="s">
        <v>41</v>
      </c>
      <c r="D25" s="182">
        <v>3136.5</v>
      </c>
      <c r="E25" s="177">
        <v>1</v>
      </c>
      <c r="F25" s="586">
        <f t="shared" si="0"/>
        <v>3136.5</v>
      </c>
      <c r="G25" s="580" t="s">
        <v>71</v>
      </c>
    </row>
    <row r="26" spans="1:7" ht="15" customHeight="1">
      <c r="A26" s="585" t="s">
        <v>1332</v>
      </c>
      <c r="B26" s="180" t="s">
        <v>72</v>
      </c>
      <c r="C26" s="177" t="s">
        <v>38</v>
      </c>
      <c r="D26" s="182">
        <v>2742.9</v>
      </c>
      <c r="E26" s="177">
        <v>1</v>
      </c>
      <c r="F26" s="586">
        <f t="shared" si="0"/>
        <v>2742.9</v>
      </c>
      <c r="G26" s="580" t="s">
        <v>73</v>
      </c>
    </row>
    <row r="27" spans="1:7" ht="15" customHeight="1">
      <c r="A27" s="585" t="s">
        <v>1333</v>
      </c>
      <c r="B27" s="180" t="s">
        <v>74</v>
      </c>
      <c r="C27" s="177" t="s">
        <v>31</v>
      </c>
      <c r="D27" s="182">
        <v>2583</v>
      </c>
      <c r="E27" s="177">
        <v>1</v>
      </c>
      <c r="F27" s="586">
        <f t="shared" si="0"/>
        <v>2583</v>
      </c>
      <c r="G27" s="580" t="s">
        <v>75</v>
      </c>
    </row>
    <row r="28" spans="1:7" ht="15" customHeight="1">
      <c r="A28" s="585" t="s">
        <v>1334</v>
      </c>
      <c r="B28" s="180" t="s">
        <v>76</v>
      </c>
      <c r="C28" s="177" t="s">
        <v>28</v>
      </c>
      <c r="D28" s="182">
        <v>3437.85</v>
      </c>
      <c r="E28" s="177">
        <v>3</v>
      </c>
      <c r="F28" s="586">
        <f t="shared" si="0"/>
        <v>10313.549999999999</v>
      </c>
      <c r="G28" s="580" t="s">
        <v>77</v>
      </c>
    </row>
    <row r="29" spans="1:7" ht="15" customHeight="1">
      <c r="A29" s="585" t="s">
        <v>1335</v>
      </c>
      <c r="B29" s="180" t="s">
        <v>57</v>
      </c>
      <c r="C29" s="177" t="s">
        <v>38</v>
      </c>
      <c r="D29" s="182">
        <v>2152.5</v>
      </c>
      <c r="E29" s="177">
        <v>5</v>
      </c>
      <c r="F29" s="586">
        <f t="shared" si="0"/>
        <v>10762.5</v>
      </c>
      <c r="G29" s="580" t="s">
        <v>73</v>
      </c>
    </row>
    <row r="30" spans="1:7" ht="15" customHeight="1">
      <c r="A30" s="585" t="s">
        <v>1336</v>
      </c>
      <c r="B30" s="180" t="s">
        <v>78</v>
      </c>
      <c r="C30" s="177" t="s">
        <v>41</v>
      </c>
      <c r="D30" s="182">
        <v>2250</v>
      </c>
      <c r="E30" s="177">
        <v>1</v>
      </c>
      <c r="F30" s="586">
        <f t="shared" si="0"/>
        <v>2250</v>
      </c>
      <c r="G30" s="580" t="s">
        <v>79</v>
      </c>
    </row>
    <row r="31" spans="1:7" ht="15" customHeight="1">
      <c r="A31" s="585" t="s">
        <v>1338</v>
      </c>
      <c r="B31" s="180" t="s">
        <v>72</v>
      </c>
      <c r="C31" s="177" t="s">
        <v>1452</v>
      </c>
      <c r="D31" s="182">
        <v>1439.1</v>
      </c>
      <c r="E31" s="177">
        <v>1</v>
      </c>
      <c r="F31" s="586">
        <f t="shared" si="0"/>
        <v>1439.1</v>
      </c>
      <c r="G31" s="580" t="s">
        <v>80</v>
      </c>
    </row>
    <row r="32" spans="1:7" ht="15" customHeight="1">
      <c r="A32" s="585" t="s">
        <v>1339</v>
      </c>
      <c r="B32" s="180" t="s">
        <v>81</v>
      </c>
      <c r="C32" s="177" t="s">
        <v>1452</v>
      </c>
      <c r="D32" s="182">
        <v>3392.39</v>
      </c>
      <c r="E32" s="177">
        <v>1</v>
      </c>
      <c r="F32" s="586">
        <f t="shared" si="0"/>
        <v>3392.39</v>
      </c>
      <c r="G32" s="580" t="s">
        <v>82</v>
      </c>
    </row>
    <row r="33" spans="1:7" ht="15" customHeight="1">
      <c r="A33" s="585" t="s">
        <v>1340</v>
      </c>
      <c r="B33" s="180" t="s">
        <v>83</v>
      </c>
      <c r="C33" s="177" t="s">
        <v>31</v>
      </c>
      <c r="D33" s="182">
        <v>3078</v>
      </c>
      <c r="E33" s="177">
        <v>1</v>
      </c>
      <c r="F33" s="586">
        <f t="shared" si="0"/>
        <v>3078</v>
      </c>
      <c r="G33" s="580" t="s">
        <v>84</v>
      </c>
    </row>
    <row r="34" spans="1:7" ht="15" customHeight="1">
      <c r="A34" s="585" t="s">
        <v>1341</v>
      </c>
      <c r="B34" s="180" t="s">
        <v>85</v>
      </c>
      <c r="C34" s="177" t="s">
        <v>38</v>
      </c>
      <c r="D34" s="182">
        <v>2829</v>
      </c>
      <c r="E34" s="177">
        <v>1</v>
      </c>
      <c r="F34" s="586">
        <f t="shared" si="0"/>
        <v>2829</v>
      </c>
      <c r="G34" s="580" t="s">
        <v>86</v>
      </c>
    </row>
    <row r="35" spans="1:7" ht="15" customHeight="1">
      <c r="A35" s="585" t="s">
        <v>1342</v>
      </c>
      <c r="B35" s="180" t="s">
        <v>87</v>
      </c>
      <c r="C35" s="177" t="s">
        <v>38</v>
      </c>
      <c r="D35" s="182">
        <v>1795.8</v>
      </c>
      <c r="E35" s="177">
        <v>1</v>
      </c>
      <c r="F35" s="586">
        <f t="shared" si="0"/>
        <v>1795.8</v>
      </c>
      <c r="G35" s="580" t="s">
        <v>73</v>
      </c>
    </row>
    <row r="36" spans="1:7" ht="15" customHeight="1">
      <c r="A36" s="585" t="s">
        <v>1343</v>
      </c>
      <c r="B36" s="180" t="s">
        <v>88</v>
      </c>
      <c r="C36" s="177" t="s">
        <v>28</v>
      </c>
      <c r="D36" s="182">
        <v>2650</v>
      </c>
      <c r="E36" s="177">
        <v>1</v>
      </c>
      <c r="F36" s="586">
        <f t="shared" si="0"/>
        <v>2650</v>
      </c>
      <c r="G36" s="580" t="s">
        <v>89</v>
      </c>
    </row>
    <row r="37" spans="1:7" ht="15" customHeight="1">
      <c r="A37" s="585" t="s">
        <v>1344</v>
      </c>
      <c r="B37" s="180" t="s">
        <v>81</v>
      </c>
      <c r="C37" s="177" t="s">
        <v>38</v>
      </c>
      <c r="D37" s="182">
        <v>3493.2</v>
      </c>
      <c r="E37" s="177">
        <v>1</v>
      </c>
      <c r="F37" s="586">
        <f t="shared" si="0"/>
        <v>3493.2</v>
      </c>
      <c r="G37" s="580" t="s">
        <v>90</v>
      </c>
    </row>
    <row r="38" spans="1:7" ht="15" customHeight="1">
      <c r="A38" s="585" t="s">
        <v>1345</v>
      </c>
      <c r="B38" s="180" t="s">
        <v>91</v>
      </c>
      <c r="C38" s="177" t="s">
        <v>93</v>
      </c>
      <c r="D38" s="182">
        <v>1140.7</v>
      </c>
      <c r="E38" s="177">
        <v>1</v>
      </c>
      <c r="F38" s="586">
        <f t="shared" si="0"/>
        <v>1140.7</v>
      </c>
      <c r="G38" s="580" t="s">
        <v>92</v>
      </c>
    </row>
    <row r="39" spans="1:7" ht="15" customHeight="1">
      <c r="A39" s="585" t="s">
        <v>1346</v>
      </c>
      <c r="B39" s="180" t="s">
        <v>94</v>
      </c>
      <c r="C39" s="177" t="s">
        <v>93</v>
      </c>
      <c r="D39" s="182">
        <v>996</v>
      </c>
      <c r="E39" s="177">
        <v>1</v>
      </c>
      <c r="F39" s="586">
        <f t="shared" si="0"/>
        <v>996</v>
      </c>
      <c r="G39" s="580" t="s">
        <v>92</v>
      </c>
    </row>
    <row r="40" spans="1:7" ht="15" customHeight="1">
      <c r="A40" s="585" t="s">
        <v>1347</v>
      </c>
      <c r="B40" s="180" t="s">
        <v>95</v>
      </c>
      <c r="C40" s="177" t="s">
        <v>93</v>
      </c>
      <c r="D40" s="182">
        <v>2812</v>
      </c>
      <c r="E40" s="177">
        <v>1</v>
      </c>
      <c r="F40" s="586">
        <f t="shared" si="0"/>
        <v>2812</v>
      </c>
      <c r="G40" s="580" t="s">
        <v>96</v>
      </c>
    </row>
    <row r="41" spans="1:7" ht="15" customHeight="1">
      <c r="A41" s="585" t="s">
        <v>1348</v>
      </c>
      <c r="B41" s="180" t="s">
        <v>97</v>
      </c>
      <c r="C41" s="177" t="s">
        <v>93</v>
      </c>
      <c r="D41" s="182">
        <v>2314.9499999999998</v>
      </c>
      <c r="E41" s="177">
        <v>1</v>
      </c>
      <c r="F41" s="586">
        <f t="shared" si="0"/>
        <v>2314.9499999999998</v>
      </c>
      <c r="G41" s="580" t="s">
        <v>96</v>
      </c>
    </row>
    <row r="42" spans="1:7" ht="15" customHeight="1">
      <c r="A42" s="585" t="s">
        <v>1349</v>
      </c>
      <c r="B42" s="180" t="s">
        <v>98</v>
      </c>
      <c r="C42" s="177" t="s">
        <v>93</v>
      </c>
      <c r="D42" s="182">
        <v>2432.94</v>
      </c>
      <c r="E42" s="177">
        <v>1</v>
      </c>
      <c r="F42" s="586">
        <f t="shared" si="0"/>
        <v>2432.94</v>
      </c>
      <c r="G42" s="580" t="s">
        <v>92</v>
      </c>
    </row>
    <row r="43" spans="1:7" ht="15" customHeight="1">
      <c r="A43" s="585" t="s">
        <v>1350</v>
      </c>
      <c r="B43" s="180" t="s">
        <v>72</v>
      </c>
      <c r="C43" s="177" t="s">
        <v>41</v>
      </c>
      <c r="D43" s="182">
        <v>3399</v>
      </c>
      <c r="E43" s="177">
        <v>1</v>
      </c>
      <c r="F43" s="586">
        <f t="shared" si="0"/>
        <v>3399</v>
      </c>
      <c r="G43" s="580" t="s">
        <v>69</v>
      </c>
    </row>
    <row r="44" spans="1:7" ht="15" customHeight="1" thickBot="1">
      <c r="A44" s="585" t="s">
        <v>1351</v>
      </c>
      <c r="B44" s="180" t="s">
        <v>99</v>
      </c>
      <c r="C44" s="177" t="s">
        <v>28</v>
      </c>
      <c r="D44" s="247">
        <v>3113.44</v>
      </c>
      <c r="E44" s="592">
        <v>1</v>
      </c>
      <c r="F44" s="587">
        <f t="shared" si="0"/>
        <v>3113.44</v>
      </c>
      <c r="G44" s="580" t="s">
        <v>100</v>
      </c>
    </row>
    <row r="45" spans="1:7" ht="15" customHeight="1" thickTop="1" thickBot="1">
      <c r="A45" s="590"/>
      <c r="B45" s="591"/>
      <c r="C45" s="589"/>
      <c r="D45" s="701" t="s">
        <v>1505</v>
      </c>
      <c r="E45" s="702"/>
      <c r="F45" s="588">
        <f>SUM(F5:F44)</f>
        <v>124758.75</v>
      </c>
      <c r="G45" s="581"/>
    </row>
    <row r="46" spans="1:7" ht="15" customHeight="1">
      <c r="A46" s="176"/>
      <c r="B46" s="176"/>
      <c r="C46" s="176"/>
      <c r="D46" s="176"/>
      <c r="E46" s="176"/>
      <c r="F46" s="176"/>
      <c r="G46" s="176"/>
    </row>
    <row r="47" spans="1:7" ht="15" customHeight="1">
      <c r="A47" s="276" t="s">
        <v>4695</v>
      </c>
      <c r="B47" s="248"/>
      <c r="C47" s="248"/>
      <c r="D47" s="248"/>
      <c r="E47" s="178"/>
      <c r="F47" s="248"/>
      <c r="G47" s="248"/>
    </row>
    <row r="48" spans="1:7" ht="9" customHeight="1" thickBot="1">
      <c r="A48" s="178"/>
      <c r="B48" s="178"/>
      <c r="C48" s="178"/>
      <c r="D48" s="178"/>
      <c r="E48" s="178"/>
      <c r="F48" s="179"/>
      <c r="G48" s="176"/>
    </row>
    <row r="49" spans="1:7" ht="18.75" customHeight="1">
      <c r="A49" s="582" t="s">
        <v>635</v>
      </c>
      <c r="B49" s="583" t="s">
        <v>1451</v>
      </c>
      <c r="C49" s="596" t="s">
        <v>706</v>
      </c>
      <c r="D49" s="583" t="s">
        <v>4692</v>
      </c>
      <c r="E49" s="583" t="s">
        <v>1417</v>
      </c>
      <c r="F49" s="584" t="s">
        <v>1328</v>
      </c>
      <c r="G49" s="593" t="s">
        <v>706</v>
      </c>
    </row>
    <row r="50" spans="1:7" ht="15" customHeight="1">
      <c r="A50" s="585" t="s">
        <v>1307</v>
      </c>
      <c r="B50" s="180" t="s">
        <v>1832</v>
      </c>
      <c r="C50" s="578" t="s">
        <v>1847</v>
      </c>
      <c r="D50" s="181">
        <v>4251.09</v>
      </c>
      <c r="E50" s="177">
        <v>1</v>
      </c>
      <c r="F50" s="597">
        <f>D50*E50</f>
        <v>4251.09</v>
      </c>
      <c r="G50" s="594" t="s">
        <v>1847</v>
      </c>
    </row>
    <row r="51" spans="1:7" ht="15" customHeight="1">
      <c r="A51" s="585" t="s">
        <v>1308</v>
      </c>
      <c r="B51" s="180" t="s">
        <v>1833</v>
      </c>
      <c r="C51" s="578" t="s">
        <v>1848</v>
      </c>
      <c r="D51" s="181">
        <v>4489.6000000000004</v>
      </c>
      <c r="E51" s="177">
        <v>1</v>
      </c>
      <c r="F51" s="597">
        <f t="shared" ref="F51:F60" si="1">D51*E51</f>
        <v>4489.6000000000004</v>
      </c>
      <c r="G51" s="594" t="s">
        <v>1848</v>
      </c>
    </row>
    <row r="52" spans="1:7" ht="15" customHeight="1">
      <c r="A52" s="585" t="s">
        <v>1309</v>
      </c>
      <c r="B52" s="180" t="s">
        <v>1834</v>
      </c>
      <c r="C52" s="578" t="s">
        <v>1849</v>
      </c>
      <c r="D52" s="181">
        <v>4419.45</v>
      </c>
      <c r="E52" s="177">
        <v>1</v>
      </c>
      <c r="F52" s="597">
        <f t="shared" si="1"/>
        <v>4419.45</v>
      </c>
      <c r="G52" s="594" t="s">
        <v>1849</v>
      </c>
    </row>
    <row r="53" spans="1:7" ht="15" customHeight="1">
      <c r="A53" s="585" t="s">
        <v>1310</v>
      </c>
      <c r="B53" s="180" t="s">
        <v>1835</v>
      </c>
      <c r="C53" s="578" t="s">
        <v>1850</v>
      </c>
      <c r="D53" s="181">
        <v>3976.1</v>
      </c>
      <c r="E53" s="177">
        <v>1</v>
      </c>
      <c r="F53" s="597">
        <f t="shared" si="1"/>
        <v>3976.1</v>
      </c>
      <c r="G53" s="594" t="s">
        <v>1850</v>
      </c>
    </row>
    <row r="54" spans="1:7" ht="15" customHeight="1">
      <c r="A54" s="585" t="s">
        <v>1311</v>
      </c>
      <c r="B54" s="180" t="s">
        <v>1836</v>
      </c>
      <c r="C54" s="578" t="s">
        <v>1851</v>
      </c>
      <c r="D54" s="181">
        <v>5206.96</v>
      </c>
      <c r="E54" s="177">
        <v>1</v>
      </c>
      <c r="F54" s="597">
        <f t="shared" si="1"/>
        <v>5206.96</v>
      </c>
      <c r="G54" s="594" t="s">
        <v>1851</v>
      </c>
    </row>
    <row r="55" spans="1:7" ht="15" customHeight="1">
      <c r="A55" s="585" t="s">
        <v>1312</v>
      </c>
      <c r="B55" s="180" t="s">
        <v>1837</v>
      </c>
      <c r="C55" s="578" t="s">
        <v>1852</v>
      </c>
      <c r="D55" s="181">
        <v>4361.74</v>
      </c>
      <c r="E55" s="177">
        <v>1</v>
      </c>
      <c r="F55" s="597">
        <f t="shared" si="1"/>
        <v>4361.74</v>
      </c>
      <c r="G55" s="594" t="s">
        <v>1852</v>
      </c>
    </row>
    <row r="56" spans="1:7" ht="15" customHeight="1">
      <c r="A56" s="585" t="s">
        <v>1313</v>
      </c>
      <c r="B56" s="180" t="s">
        <v>1838</v>
      </c>
      <c r="C56" s="578" t="s">
        <v>1841</v>
      </c>
      <c r="D56" s="181">
        <v>3813</v>
      </c>
      <c r="E56" s="177">
        <v>1</v>
      </c>
      <c r="F56" s="597">
        <f t="shared" si="1"/>
        <v>3813</v>
      </c>
      <c r="G56" s="594" t="s">
        <v>1841</v>
      </c>
    </row>
    <row r="57" spans="1:7" ht="15" customHeight="1">
      <c r="A57" s="585" t="s">
        <v>1314</v>
      </c>
      <c r="B57" s="180" t="s">
        <v>1839</v>
      </c>
      <c r="C57" s="578" t="s">
        <v>1840</v>
      </c>
      <c r="D57" s="181">
        <v>4092.14</v>
      </c>
      <c r="E57" s="177">
        <v>3</v>
      </c>
      <c r="F57" s="597">
        <f t="shared" si="1"/>
        <v>12276.42</v>
      </c>
      <c r="G57" s="594" t="s">
        <v>1840</v>
      </c>
    </row>
    <row r="58" spans="1:7" ht="15" customHeight="1">
      <c r="A58" s="585" t="s">
        <v>1317</v>
      </c>
      <c r="B58" s="180" t="s">
        <v>1843</v>
      </c>
      <c r="C58" s="578" t="s">
        <v>1842</v>
      </c>
      <c r="D58" s="181">
        <v>4900</v>
      </c>
      <c r="E58" s="177">
        <v>1</v>
      </c>
      <c r="F58" s="597">
        <f t="shared" si="1"/>
        <v>4900</v>
      </c>
      <c r="G58" s="594" t="s">
        <v>1842</v>
      </c>
    </row>
    <row r="59" spans="1:7" ht="15" customHeight="1">
      <c r="A59" s="585" t="s">
        <v>1318</v>
      </c>
      <c r="B59" s="180" t="s">
        <v>1844</v>
      </c>
      <c r="C59" s="578" t="s">
        <v>1845</v>
      </c>
      <c r="D59" s="181">
        <v>5502</v>
      </c>
      <c r="E59" s="177">
        <v>1</v>
      </c>
      <c r="F59" s="597">
        <f t="shared" si="1"/>
        <v>5502</v>
      </c>
      <c r="G59" s="594" t="s">
        <v>1845</v>
      </c>
    </row>
    <row r="60" spans="1:7" ht="15" customHeight="1" thickBot="1">
      <c r="A60" s="585" t="s">
        <v>1319</v>
      </c>
      <c r="B60" s="180" t="s">
        <v>83</v>
      </c>
      <c r="C60" s="578" t="s">
        <v>1846</v>
      </c>
      <c r="D60" s="246">
        <v>4345</v>
      </c>
      <c r="E60" s="592">
        <v>1</v>
      </c>
      <c r="F60" s="598">
        <f t="shared" si="1"/>
        <v>4345</v>
      </c>
      <c r="G60" s="594" t="s">
        <v>1846</v>
      </c>
    </row>
    <row r="61" spans="1:7" ht="18.75" customHeight="1" thickTop="1" thickBot="1">
      <c r="A61" s="590"/>
      <c r="B61" s="591"/>
      <c r="C61" s="589"/>
      <c r="D61" s="701" t="s">
        <v>1505</v>
      </c>
      <c r="E61" s="702"/>
      <c r="F61" s="599">
        <f>SUM(F50:F60)</f>
        <v>57541.359999999993</v>
      </c>
      <c r="G61" s="595"/>
    </row>
    <row r="62" spans="1:7" ht="15" customHeight="1">
      <c r="A62" s="176"/>
      <c r="B62" s="176"/>
      <c r="C62" s="176"/>
      <c r="D62" s="176"/>
      <c r="E62" s="176"/>
      <c r="F62" s="176"/>
      <c r="G62" s="176"/>
    </row>
    <row r="63" spans="1:7" ht="15" customHeight="1">
      <c r="A63" s="176"/>
      <c r="B63" s="176"/>
      <c r="C63" s="176"/>
      <c r="D63" s="176"/>
      <c r="E63" s="176"/>
      <c r="F63" s="176"/>
      <c r="G63" s="176"/>
    </row>
  </sheetData>
  <mergeCells count="2">
    <mergeCell ref="D45:E45"/>
    <mergeCell ref="D61:E61"/>
  </mergeCells>
  <phoneticPr fontId="10" type="noConversion"/>
  <printOptions horizontalCentered="1"/>
  <pageMargins left="0.39370078740157483" right="0.39370078740157483" top="0.39370078740157483" bottom="0.59055118110236227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100" zoomScaleSheetLayoutView="100" workbookViewId="0"/>
  </sheetViews>
  <sheetFormatPr defaultColWidth="9.109375" defaultRowHeight="13.2"/>
  <cols>
    <col min="1" max="1" width="41.88671875" style="128" customWidth="1"/>
    <col min="2" max="2" width="16.6640625" style="128" bestFit="1" customWidth="1"/>
    <col min="3" max="3" width="15.5546875" style="128" customWidth="1"/>
    <col min="4" max="4" width="14.109375" style="128" bestFit="1" customWidth="1"/>
    <col min="5" max="5" width="14" style="128" bestFit="1" customWidth="1"/>
    <col min="6" max="6" width="11.33203125" style="128" bestFit="1" customWidth="1"/>
    <col min="7" max="16384" width="9.109375" style="128"/>
  </cols>
  <sheetData>
    <row r="1" spans="1:6" ht="23.25" customHeight="1">
      <c r="A1" s="269" t="s">
        <v>4696</v>
      </c>
      <c r="B1" s="130"/>
    </row>
    <row r="2" spans="1:6" ht="15.6">
      <c r="A2" s="298" t="s">
        <v>1831</v>
      </c>
      <c r="B2" s="129"/>
    </row>
    <row r="4" spans="1:6" ht="23.25" customHeight="1">
      <c r="A4" s="265" t="s">
        <v>1817</v>
      </c>
      <c r="B4" s="265" t="s">
        <v>1442</v>
      </c>
      <c r="C4" s="266" t="s">
        <v>1325</v>
      </c>
      <c r="D4" s="265" t="s">
        <v>1818</v>
      </c>
      <c r="E4" s="265" t="s">
        <v>1373</v>
      </c>
    </row>
    <row r="5" spans="1:6" ht="23.25" customHeight="1">
      <c r="A5" s="249" t="s">
        <v>1819</v>
      </c>
      <c r="B5" s="250" t="s">
        <v>1108</v>
      </c>
      <c r="C5" s="251">
        <v>29433.9</v>
      </c>
      <c r="D5" s="249" t="s">
        <v>1820</v>
      </c>
      <c r="E5" s="252" t="s">
        <v>1821</v>
      </c>
    </row>
    <row r="6" spans="1:6" ht="23.25" customHeight="1">
      <c r="A6" s="250" t="s">
        <v>1822</v>
      </c>
      <c r="B6" s="250" t="s">
        <v>1122</v>
      </c>
      <c r="C6" s="251">
        <f>5778.54+3756.42</f>
        <v>9534.9599999999991</v>
      </c>
      <c r="D6" s="250" t="s">
        <v>1820</v>
      </c>
      <c r="E6" s="253" t="s">
        <v>1829</v>
      </c>
    </row>
    <row r="7" spans="1:6" ht="23.25" customHeight="1">
      <c r="A7" s="250" t="s">
        <v>1823</v>
      </c>
      <c r="B7" s="250" t="s">
        <v>1115</v>
      </c>
      <c r="C7" s="251">
        <v>13908</v>
      </c>
      <c r="D7" s="250" t="s">
        <v>1820</v>
      </c>
      <c r="E7" s="253" t="s">
        <v>1829</v>
      </c>
      <c r="F7" s="135"/>
    </row>
    <row r="8" spans="1:6" ht="23.25" customHeight="1">
      <c r="A8" s="250" t="s">
        <v>1824</v>
      </c>
      <c r="B8" s="250" t="s">
        <v>1112</v>
      </c>
      <c r="C8" s="251">
        <v>6309</v>
      </c>
      <c r="D8" s="250" t="s">
        <v>1820</v>
      </c>
      <c r="E8" s="253" t="s">
        <v>1829</v>
      </c>
    </row>
    <row r="9" spans="1:6" ht="23.25" customHeight="1">
      <c r="A9" s="250" t="s">
        <v>1825</v>
      </c>
      <c r="B9" s="250" t="s">
        <v>1111</v>
      </c>
      <c r="C9" s="251">
        <v>14268</v>
      </c>
      <c r="D9" s="250" t="s">
        <v>1820</v>
      </c>
      <c r="E9" s="253" t="s">
        <v>1829</v>
      </c>
    </row>
    <row r="10" spans="1:6" ht="23.25" customHeight="1">
      <c r="A10" s="250" t="s">
        <v>1819</v>
      </c>
      <c r="B10" s="250" t="s">
        <v>1109</v>
      </c>
      <c r="C10" s="251">
        <v>29433</v>
      </c>
      <c r="D10" s="250" t="s">
        <v>1826</v>
      </c>
      <c r="E10" s="253" t="s">
        <v>1821</v>
      </c>
    </row>
    <row r="11" spans="1:6" ht="23.25" customHeight="1">
      <c r="A11" s="250" t="s">
        <v>1822</v>
      </c>
      <c r="B11" s="250" t="s">
        <v>1123</v>
      </c>
      <c r="C11" s="251">
        <f>5778.54+3756.42</f>
        <v>9534.9599999999991</v>
      </c>
      <c r="D11" s="250" t="s">
        <v>1826</v>
      </c>
      <c r="E11" s="253" t="s">
        <v>1830</v>
      </c>
    </row>
    <row r="12" spans="1:6" ht="23.25" customHeight="1">
      <c r="A12" s="250" t="s">
        <v>1823</v>
      </c>
      <c r="B12" s="250" t="s">
        <v>1116</v>
      </c>
      <c r="C12" s="251">
        <v>26752</v>
      </c>
      <c r="D12" s="250" t="s">
        <v>1826</v>
      </c>
      <c r="E12" s="253" t="s">
        <v>1830</v>
      </c>
      <c r="F12" s="135"/>
    </row>
    <row r="13" spans="1:6" ht="23.25" customHeight="1">
      <c r="A13" s="250" t="s">
        <v>1119</v>
      </c>
      <c r="B13" s="250" t="s">
        <v>1110</v>
      </c>
      <c r="C13" s="251">
        <v>87330</v>
      </c>
      <c r="D13" s="250" t="s">
        <v>1827</v>
      </c>
      <c r="E13" s="253" t="s">
        <v>1821</v>
      </c>
    </row>
    <row r="14" spans="1:6" ht="23.25" customHeight="1">
      <c r="A14" s="250" t="s">
        <v>1822</v>
      </c>
      <c r="B14" s="250" t="s">
        <v>1114</v>
      </c>
      <c r="C14" s="251">
        <v>16728</v>
      </c>
      <c r="D14" s="250" t="s">
        <v>1827</v>
      </c>
      <c r="E14" s="253">
        <v>310</v>
      </c>
    </row>
    <row r="15" spans="1:6" ht="23.25" customHeight="1">
      <c r="A15" s="250" t="s">
        <v>1823</v>
      </c>
      <c r="B15" s="250" t="s">
        <v>1117</v>
      </c>
      <c r="C15" s="251">
        <v>26568</v>
      </c>
      <c r="D15" s="250" t="s">
        <v>1827</v>
      </c>
      <c r="E15" s="253">
        <v>310</v>
      </c>
      <c r="F15" s="135"/>
    </row>
    <row r="16" spans="1:6" ht="23.25" customHeight="1">
      <c r="A16" s="250" t="s">
        <v>1120</v>
      </c>
      <c r="B16" s="250" t="s">
        <v>1121</v>
      </c>
      <c r="C16" s="251">
        <v>47970</v>
      </c>
      <c r="D16" s="250" t="s">
        <v>1828</v>
      </c>
      <c r="E16" s="253" t="s">
        <v>1821</v>
      </c>
    </row>
    <row r="17" spans="1:6" ht="23.25" customHeight="1">
      <c r="A17" s="250" t="s">
        <v>1822</v>
      </c>
      <c r="B17" s="250" t="s">
        <v>1113</v>
      </c>
      <c r="C17" s="251">
        <v>16728</v>
      </c>
      <c r="D17" s="250" t="s">
        <v>1828</v>
      </c>
      <c r="E17" s="253">
        <v>311</v>
      </c>
    </row>
    <row r="18" spans="1:6" ht="23.25" customHeight="1" thickBot="1">
      <c r="A18" s="254" t="s">
        <v>1823</v>
      </c>
      <c r="B18" s="254" t="s">
        <v>1118</v>
      </c>
      <c r="C18" s="255">
        <v>26568</v>
      </c>
      <c r="D18" s="254" t="s">
        <v>1828</v>
      </c>
      <c r="E18" s="256">
        <v>311</v>
      </c>
      <c r="F18" s="135"/>
    </row>
    <row r="19" spans="1:6" ht="16.2" thickTop="1">
      <c r="A19" s="312"/>
      <c r="B19" s="313" t="s">
        <v>1505</v>
      </c>
      <c r="C19" s="257">
        <f>SUM(C5:C18)</f>
        <v>361065.82</v>
      </c>
      <c r="D19" s="258"/>
      <c r="E19" s="259"/>
    </row>
    <row r="20" spans="1:6" ht="15.6">
      <c r="A20" s="703" t="s">
        <v>1405</v>
      </c>
      <c r="B20" s="704"/>
      <c r="C20" s="260">
        <f>C19-C21</f>
        <v>267269.82</v>
      </c>
      <c r="D20" s="261"/>
      <c r="E20" s="262"/>
    </row>
    <row r="21" spans="1:6" ht="15.6">
      <c r="A21" s="314"/>
      <c r="B21" s="315" t="s">
        <v>1508</v>
      </c>
      <c r="C21" s="260">
        <f>C7+C12+C15+C18</f>
        <v>93796</v>
      </c>
      <c r="D21" s="263"/>
      <c r="E21" s="264"/>
    </row>
    <row r="22" spans="1:6" ht="16.8">
      <c r="A22" s="131"/>
      <c r="B22" s="131"/>
    </row>
  </sheetData>
  <mergeCells count="1">
    <mergeCell ref="A20:B20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Normal="100" zoomScaleSheetLayoutView="100" workbookViewId="0"/>
  </sheetViews>
  <sheetFormatPr defaultColWidth="10.33203125" defaultRowHeight="13.8"/>
  <cols>
    <col min="1" max="1" width="5.44140625" style="137" customWidth="1"/>
    <col min="2" max="2" width="48.33203125" style="136" customWidth="1"/>
    <col min="3" max="3" width="7.5546875" style="137" customWidth="1"/>
    <col min="4" max="4" width="12.6640625" style="136" customWidth="1"/>
    <col min="5" max="5" width="15" style="136" bestFit="1" customWidth="1"/>
    <col min="6" max="6" width="15" style="136" customWidth="1"/>
    <col min="7" max="7" width="45.88671875" style="136" hidden="1" customWidth="1"/>
    <col min="8" max="8" width="8.5546875" style="136" hidden="1" customWidth="1"/>
    <col min="9" max="16384" width="10.33203125" style="136"/>
  </cols>
  <sheetData>
    <row r="1" spans="1:8" ht="24" customHeight="1">
      <c r="A1" s="269" t="s">
        <v>4697</v>
      </c>
      <c r="B1" s="151"/>
      <c r="C1" s="152"/>
      <c r="D1" s="151"/>
      <c r="E1" s="151"/>
      <c r="F1" s="151"/>
      <c r="G1" s="151"/>
    </row>
    <row r="2" spans="1:8">
      <c r="A2" s="276" t="s">
        <v>1125</v>
      </c>
      <c r="B2" s="276"/>
      <c r="C2" s="276"/>
      <c r="D2" s="276"/>
      <c r="E2" s="276"/>
      <c r="F2" s="276"/>
      <c r="G2" s="276"/>
    </row>
    <row r="3" spans="1:8">
      <c r="A3" s="297" t="s">
        <v>1124</v>
      </c>
      <c r="B3" s="297"/>
      <c r="C3" s="297"/>
      <c r="D3" s="297"/>
      <c r="E3" s="297"/>
      <c r="F3" s="297"/>
      <c r="G3" s="297"/>
    </row>
    <row r="4" spans="1:8">
      <c r="A4" s="136"/>
      <c r="C4" s="136"/>
    </row>
    <row r="5" spans="1:8" ht="16.2" thickBot="1">
      <c r="A5" s="152"/>
      <c r="B5" s="151"/>
      <c r="C5" s="152"/>
      <c r="D5" s="151"/>
      <c r="E5" s="151"/>
      <c r="F5" s="151"/>
      <c r="G5" s="151"/>
    </row>
    <row r="6" spans="1:8" ht="31.2">
      <c r="A6" s="610" t="s">
        <v>1306</v>
      </c>
      <c r="B6" s="611" t="s">
        <v>1451</v>
      </c>
      <c r="C6" s="611" t="s">
        <v>1417</v>
      </c>
      <c r="D6" s="612" t="s">
        <v>4692</v>
      </c>
      <c r="E6" s="612" t="s">
        <v>1328</v>
      </c>
      <c r="F6" s="613" t="s">
        <v>4218</v>
      </c>
      <c r="G6" s="602" t="s">
        <v>1126</v>
      </c>
      <c r="H6" s="138" t="s">
        <v>1267</v>
      </c>
    </row>
    <row r="7" spans="1:8" ht="15.75" customHeight="1">
      <c r="A7" s="614" t="s">
        <v>1307</v>
      </c>
      <c r="B7" s="154" t="s">
        <v>1127</v>
      </c>
      <c r="C7" s="153">
        <v>3</v>
      </c>
      <c r="D7" s="155">
        <v>984</v>
      </c>
      <c r="E7" s="156">
        <v>2952</v>
      </c>
      <c r="F7" s="615" t="s">
        <v>4220</v>
      </c>
      <c r="G7" s="603" t="s">
        <v>734</v>
      </c>
      <c r="H7" s="138" t="s">
        <v>1266</v>
      </c>
    </row>
    <row r="8" spans="1:8" ht="15.75" customHeight="1">
      <c r="A8" s="614" t="s">
        <v>1308</v>
      </c>
      <c r="B8" s="154" t="s">
        <v>1128</v>
      </c>
      <c r="C8" s="153">
        <v>1</v>
      </c>
      <c r="D8" s="154"/>
      <c r="E8" s="156">
        <v>3013.5</v>
      </c>
      <c r="F8" s="615" t="s">
        <v>4219</v>
      </c>
      <c r="G8" s="603" t="s">
        <v>735</v>
      </c>
    </row>
    <row r="9" spans="1:8" ht="15.75" customHeight="1">
      <c r="A9" s="614" t="s">
        <v>1309</v>
      </c>
      <c r="B9" s="154" t="s">
        <v>1129</v>
      </c>
      <c r="C9" s="153">
        <v>1</v>
      </c>
      <c r="D9" s="154"/>
      <c r="E9" s="156">
        <v>1045.5</v>
      </c>
      <c r="F9" s="615" t="s">
        <v>4220</v>
      </c>
      <c r="G9" s="603" t="s">
        <v>736</v>
      </c>
      <c r="H9" s="138" t="s">
        <v>1266</v>
      </c>
    </row>
    <row r="10" spans="1:8" ht="15.75" customHeight="1">
      <c r="A10" s="614" t="s">
        <v>1310</v>
      </c>
      <c r="B10" s="154" t="s">
        <v>1130</v>
      </c>
      <c r="C10" s="153">
        <v>2</v>
      </c>
      <c r="D10" s="155">
        <v>2952</v>
      </c>
      <c r="E10" s="156">
        <v>5904</v>
      </c>
      <c r="F10" s="615" t="s">
        <v>4219</v>
      </c>
      <c r="G10" s="603" t="s">
        <v>737</v>
      </c>
    </row>
    <row r="11" spans="1:8" ht="15.75" customHeight="1">
      <c r="A11" s="614" t="s">
        <v>1311</v>
      </c>
      <c r="B11" s="154" t="s">
        <v>1131</v>
      </c>
      <c r="C11" s="153">
        <v>1</v>
      </c>
      <c r="D11" s="154"/>
      <c r="E11" s="156">
        <v>1214.01</v>
      </c>
      <c r="F11" s="615" t="s">
        <v>4220</v>
      </c>
      <c r="G11" s="603" t="s">
        <v>737</v>
      </c>
      <c r="H11" s="138" t="s">
        <v>1266</v>
      </c>
    </row>
    <row r="12" spans="1:8" ht="15.75" customHeight="1">
      <c r="A12" s="614" t="s">
        <v>1312</v>
      </c>
      <c r="B12" s="154" t="s">
        <v>1132</v>
      </c>
      <c r="C12" s="153">
        <v>5</v>
      </c>
      <c r="D12" s="155">
        <v>3430.47</v>
      </c>
      <c r="E12" s="156">
        <v>17152.349999999999</v>
      </c>
      <c r="F12" s="615" t="s">
        <v>4219</v>
      </c>
      <c r="G12" s="603" t="s">
        <v>737</v>
      </c>
    </row>
    <row r="13" spans="1:8" ht="15.75" customHeight="1">
      <c r="A13" s="614" t="s">
        <v>1313</v>
      </c>
      <c r="B13" s="154" t="s">
        <v>1133</v>
      </c>
      <c r="C13" s="153">
        <v>1</v>
      </c>
      <c r="D13" s="154"/>
      <c r="E13" s="156">
        <v>3244.13</v>
      </c>
      <c r="F13" s="615" t="s">
        <v>4220</v>
      </c>
      <c r="G13" s="603" t="s">
        <v>737</v>
      </c>
      <c r="H13" s="138" t="s">
        <v>1266</v>
      </c>
    </row>
    <row r="14" spans="1:8" ht="15.75" customHeight="1">
      <c r="A14" s="614" t="s">
        <v>1314</v>
      </c>
      <c r="B14" s="154" t="s">
        <v>1134</v>
      </c>
      <c r="C14" s="153">
        <v>4</v>
      </c>
      <c r="D14" s="155">
        <v>3198</v>
      </c>
      <c r="E14" s="156">
        <v>12792</v>
      </c>
      <c r="F14" s="615" t="s">
        <v>4219</v>
      </c>
      <c r="G14" s="603" t="s">
        <v>737</v>
      </c>
    </row>
    <row r="15" spans="1:8" ht="15.75" customHeight="1">
      <c r="A15" s="614" t="s">
        <v>1315</v>
      </c>
      <c r="B15" s="154" t="s">
        <v>1135</v>
      </c>
      <c r="C15" s="153">
        <v>1</v>
      </c>
      <c r="D15" s="154"/>
      <c r="E15" s="156">
        <v>3374.3</v>
      </c>
      <c r="F15" s="615" t="s">
        <v>4220</v>
      </c>
      <c r="G15" s="603" t="s">
        <v>737</v>
      </c>
      <c r="H15" s="138" t="s">
        <v>1266</v>
      </c>
    </row>
    <row r="16" spans="1:8" ht="15.75" customHeight="1">
      <c r="A16" s="614" t="s">
        <v>1316</v>
      </c>
      <c r="B16" s="154" t="s">
        <v>1136</v>
      </c>
      <c r="C16" s="153">
        <v>1</v>
      </c>
      <c r="D16" s="154"/>
      <c r="E16" s="156">
        <v>3435</v>
      </c>
      <c r="F16" s="615" t="s">
        <v>4219</v>
      </c>
      <c r="G16" s="603" t="s">
        <v>737</v>
      </c>
    </row>
    <row r="17" spans="1:8" ht="15.75" customHeight="1">
      <c r="A17" s="614" t="s">
        <v>1317</v>
      </c>
      <c r="B17" s="154" t="s">
        <v>1137</v>
      </c>
      <c r="C17" s="153">
        <v>2</v>
      </c>
      <c r="D17" s="155">
        <v>2693.7</v>
      </c>
      <c r="E17" s="156">
        <v>5387.4</v>
      </c>
      <c r="F17" s="615" t="s">
        <v>4219</v>
      </c>
      <c r="G17" s="603" t="s">
        <v>738</v>
      </c>
    </row>
    <row r="18" spans="1:8" ht="15.75" customHeight="1">
      <c r="A18" s="614" t="s">
        <v>1318</v>
      </c>
      <c r="B18" s="154" t="s">
        <v>49</v>
      </c>
      <c r="C18" s="153">
        <v>2</v>
      </c>
      <c r="D18" s="155">
        <v>3068.85</v>
      </c>
      <c r="E18" s="156">
        <v>6137.7</v>
      </c>
      <c r="F18" s="615" t="s">
        <v>4219</v>
      </c>
      <c r="G18" s="603" t="s">
        <v>738</v>
      </c>
    </row>
    <row r="19" spans="1:8" ht="15.75" customHeight="1">
      <c r="A19" s="614" t="s">
        <v>1319</v>
      </c>
      <c r="B19" s="158" t="s">
        <v>1138</v>
      </c>
      <c r="C19" s="153">
        <v>2</v>
      </c>
      <c r="D19" s="159">
        <v>2539.13</v>
      </c>
      <c r="E19" s="160">
        <v>5078.26</v>
      </c>
      <c r="F19" s="616" t="s">
        <v>4219</v>
      </c>
      <c r="G19" s="603" t="s">
        <v>739</v>
      </c>
    </row>
    <row r="20" spans="1:8" ht="15.75" customHeight="1">
      <c r="A20" s="614" t="s">
        <v>1320</v>
      </c>
      <c r="B20" s="158" t="s">
        <v>1139</v>
      </c>
      <c r="C20" s="153">
        <v>1</v>
      </c>
      <c r="D20" s="154"/>
      <c r="E20" s="160">
        <v>1771.2</v>
      </c>
      <c r="F20" s="616" t="s">
        <v>4219</v>
      </c>
      <c r="G20" s="604" t="s">
        <v>740</v>
      </c>
    </row>
    <row r="21" spans="1:8" ht="15.75" customHeight="1">
      <c r="A21" s="614" t="s">
        <v>1321</v>
      </c>
      <c r="B21" s="158" t="s">
        <v>1140</v>
      </c>
      <c r="C21" s="157">
        <v>30</v>
      </c>
      <c r="D21" s="159">
        <v>600</v>
      </c>
      <c r="E21" s="160">
        <v>18000</v>
      </c>
      <c r="F21" s="616" t="s">
        <v>4219</v>
      </c>
      <c r="G21" s="604" t="s">
        <v>1141</v>
      </c>
    </row>
    <row r="22" spans="1:8" ht="15.75" customHeight="1">
      <c r="A22" s="614" t="s">
        <v>1322</v>
      </c>
      <c r="B22" s="158" t="s">
        <v>1142</v>
      </c>
      <c r="C22" s="157">
        <v>1</v>
      </c>
      <c r="D22" s="158"/>
      <c r="E22" s="160">
        <v>1879</v>
      </c>
      <c r="F22" s="616" t="s">
        <v>4220</v>
      </c>
      <c r="G22" s="604" t="s">
        <v>741</v>
      </c>
      <c r="H22" s="138" t="s">
        <v>1266</v>
      </c>
    </row>
    <row r="23" spans="1:8" ht="15.75" customHeight="1">
      <c r="A23" s="614" t="s">
        <v>1323</v>
      </c>
      <c r="B23" s="158" t="s">
        <v>1143</v>
      </c>
      <c r="C23" s="157">
        <v>1</v>
      </c>
      <c r="D23" s="158"/>
      <c r="E23" s="160">
        <v>3493.2</v>
      </c>
      <c r="F23" s="616" t="s">
        <v>4219</v>
      </c>
      <c r="G23" s="604" t="s">
        <v>742</v>
      </c>
    </row>
    <row r="24" spans="1:8" ht="15.75" customHeight="1">
      <c r="A24" s="614" t="s">
        <v>1324</v>
      </c>
      <c r="B24" s="158" t="s">
        <v>1144</v>
      </c>
      <c r="C24" s="157">
        <v>2</v>
      </c>
      <c r="D24" s="159">
        <v>2952</v>
      </c>
      <c r="E24" s="160">
        <v>5904</v>
      </c>
      <c r="F24" s="616" t="s">
        <v>4219</v>
      </c>
      <c r="G24" s="604" t="s">
        <v>962</v>
      </c>
    </row>
    <row r="25" spans="1:8" ht="15.75" customHeight="1">
      <c r="A25" s="614" t="s">
        <v>1329</v>
      </c>
      <c r="B25" s="158" t="s">
        <v>1145</v>
      </c>
      <c r="C25" s="157">
        <v>1</v>
      </c>
      <c r="D25" s="158"/>
      <c r="E25" s="160">
        <v>2816.7</v>
      </c>
      <c r="F25" s="616" t="s">
        <v>4219</v>
      </c>
      <c r="G25" s="604" t="s">
        <v>963</v>
      </c>
    </row>
    <row r="26" spans="1:8" ht="15.75" customHeight="1">
      <c r="A26" s="614" t="s">
        <v>1330</v>
      </c>
      <c r="B26" s="158" t="s">
        <v>1145</v>
      </c>
      <c r="C26" s="157">
        <v>1</v>
      </c>
      <c r="D26" s="158"/>
      <c r="E26" s="160">
        <v>2337</v>
      </c>
      <c r="F26" s="616" t="s">
        <v>4219</v>
      </c>
      <c r="G26" s="604" t="s">
        <v>964</v>
      </c>
    </row>
    <row r="27" spans="1:8" ht="15.75" customHeight="1">
      <c r="A27" s="614" t="s">
        <v>1331</v>
      </c>
      <c r="B27" s="158" t="s">
        <v>1146</v>
      </c>
      <c r="C27" s="157">
        <v>2</v>
      </c>
      <c r="D27" s="159">
        <v>1935</v>
      </c>
      <c r="E27" s="160">
        <v>3870</v>
      </c>
      <c r="F27" s="616" t="s">
        <v>4220</v>
      </c>
      <c r="G27" s="604" t="s">
        <v>965</v>
      </c>
      <c r="H27" s="138" t="s">
        <v>1266</v>
      </c>
    </row>
    <row r="28" spans="1:8" ht="15.75" customHeight="1">
      <c r="A28" s="614" t="s">
        <v>1332</v>
      </c>
      <c r="B28" s="158" t="s">
        <v>1147</v>
      </c>
      <c r="C28" s="157">
        <v>1</v>
      </c>
      <c r="D28" s="154">
        <v>900</v>
      </c>
      <c r="E28" s="160">
        <v>900</v>
      </c>
      <c r="F28" s="616" t="s">
        <v>4220</v>
      </c>
      <c r="G28" s="604" t="s">
        <v>966</v>
      </c>
      <c r="H28" s="138" t="s">
        <v>1266</v>
      </c>
    </row>
    <row r="29" spans="1:8" ht="15.75" customHeight="1">
      <c r="A29" s="614" t="s">
        <v>1333</v>
      </c>
      <c r="B29" s="158" t="s">
        <v>1148</v>
      </c>
      <c r="C29" s="157">
        <v>1</v>
      </c>
      <c r="D29" s="158"/>
      <c r="E29" s="160">
        <v>2011.81</v>
      </c>
      <c r="F29" s="616" t="s">
        <v>4219</v>
      </c>
      <c r="G29" s="604" t="s">
        <v>1149</v>
      </c>
    </row>
    <row r="30" spans="1:8" ht="15.75" customHeight="1">
      <c r="A30" s="614" t="s">
        <v>1334</v>
      </c>
      <c r="B30" s="158" t="s">
        <v>1150</v>
      </c>
      <c r="C30" s="157">
        <v>1</v>
      </c>
      <c r="D30" s="154"/>
      <c r="E30" s="160">
        <v>2838.36</v>
      </c>
      <c r="F30" s="616" t="s">
        <v>4219</v>
      </c>
      <c r="G30" s="604" t="s">
        <v>1149</v>
      </c>
    </row>
    <row r="31" spans="1:8" ht="15.75" customHeight="1">
      <c r="A31" s="614" t="s">
        <v>1335</v>
      </c>
      <c r="B31" s="158" t="s">
        <v>1151</v>
      </c>
      <c r="C31" s="157">
        <v>2</v>
      </c>
      <c r="D31" s="154">
        <v>2843.66</v>
      </c>
      <c r="E31" s="160">
        <v>5687.32</v>
      </c>
      <c r="F31" s="616" t="s">
        <v>4219</v>
      </c>
      <c r="G31" s="604" t="s">
        <v>1149</v>
      </c>
    </row>
    <row r="32" spans="1:8" ht="15.75" customHeight="1">
      <c r="A32" s="614" t="s">
        <v>1336</v>
      </c>
      <c r="B32" s="158" t="s">
        <v>1152</v>
      </c>
      <c r="C32" s="157">
        <v>1</v>
      </c>
      <c r="D32" s="154"/>
      <c r="E32" s="160">
        <v>2070.1799999999998</v>
      </c>
      <c r="F32" s="616" t="s">
        <v>4219</v>
      </c>
      <c r="G32" s="604" t="s">
        <v>1149</v>
      </c>
    </row>
    <row r="33" spans="1:8" ht="15.75" customHeight="1">
      <c r="A33" s="614" t="s">
        <v>1338</v>
      </c>
      <c r="B33" s="158" t="s">
        <v>1153</v>
      </c>
      <c r="C33" s="157">
        <v>1</v>
      </c>
      <c r="D33" s="165"/>
      <c r="E33" s="160">
        <v>2798.25</v>
      </c>
      <c r="F33" s="616" t="s">
        <v>4219</v>
      </c>
      <c r="G33" s="604" t="s">
        <v>967</v>
      </c>
    </row>
    <row r="34" spans="1:8" ht="15.75" customHeight="1">
      <c r="A34" s="614" t="s">
        <v>1339</v>
      </c>
      <c r="B34" s="158" t="s">
        <v>1154</v>
      </c>
      <c r="C34" s="157">
        <v>1</v>
      </c>
      <c r="D34" s="154"/>
      <c r="E34" s="160">
        <v>363</v>
      </c>
      <c r="F34" s="616" t="s">
        <v>4220</v>
      </c>
      <c r="G34" s="604" t="s">
        <v>968</v>
      </c>
    </row>
    <row r="35" spans="1:8" ht="15.75" customHeight="1">
      <c r="A35" s="614" t="s">
        <v>1340</v>
      </c>
      <c r="B35" s="158" t="s">
        <v>1155</v>
      </c>
      <c r="C35" s="157">
        <v>3</v>
      </c>
      <c r="D35" s="154">
        <v>179</v>
      </c>
      <c r="E35" s="160">
        <v>537.01</v>
      </c>
      <c r="F35" s="616" t="s">
        <v>4220</v>
      </c>
      <c r="G35" s="604" t="s">
        <v>969</v>
      </c>
      <c r="H35" s="138" t="s">
        <v>1266</v>
      </c>
    </row>
    <row r="36" spans="1:8" ht="15.75" customHeight="1">
      <c r="A36" s="614" t="s">
        <v>1341</v>
      </c>
      <c r="B36" s="158" t="s">
        <v>1154</v>
      </c>
      <c r="C36" s="157">
        <v>1</v>
      </c>
      <c r="D36" s="154"/>
      <c r="E36" s="160">
        <v>253</v>
      </c>
      <c r="F36" s="616" t="s">
        <v>4220</v>
      </c>
      <c r="G36" s="604" t="s">
        <v>969</v>
      </c>
    </row>
    <row r="37" spans="1:8" ht="15.75" customHeight="1">
      <c r="A37" s="614" t="s">
        <v>1342</v>
      </c>
      <c r="B37" s="158" t="s">
        <v>1156</v>
      </c>
      <c r="C37" s="157">
        <v>1</v>
      </c>
      <c r="D37" s="165"/>
      <c r="E37" s="160">
        <v>3187.5</v>
      </c>
      <c r="F37" s="616" t="s">
        <v>4219</v>
      </c>
      <c r="G37" s="604" t="s">
        <v>970</v>
      </c>
    </row>
    <row r="38" spans="1:8" ht="15.75" customHeight="1">
      <c r="A38" s="614" t="s">
        <v>1343</v>
      </c>
      <c r="B38" s="158" t="s">
        <v>1157</v>
      </c>
      <c r="C38" s="157">
        <v>2</v>
      </c>
      <c r="D38" s="165">
        <v>1856.45</v>
      </c>
      <c r="E38" s="160">
        <v>3712.9</v>
      </c>
      <c r="F38" s="616" t="s">
        <v>4220</v>
      </c>
      <c r="G38" s="604" t="s">
        <v>971</v>
      </c>
      <c r="H38" s="138" t="s">
        <v>1266</v>
      </c>
    </row>
    <row r="39" spans="1:8" ht="15.75" customHeight="1">
      <c r="A39" s="614" t="s">
        <v>1344</v>
      </c>
      <c r="B39" s="166" t="s">
        <v>1158</v>
      </c>
      <c r="C39" s="163">
        <v>1</v>
      </c>
      <c r="D39" s="617"/>
      <c r="E39" s="167">
        <v>2313.0100000000002</v>
      </c>
      <c r="F39" s="618" t="s">
        <v>4219</v>
      </c>
      <c r="G39" s="605" t="s">
        <v>972</v>
      </c>
    </row>
    <row r="40" spans="1:8" ht="31.2">
      <c r="A40" s="614" t="s">
        <v>1345</v>
      </c>
      <c r="B40" s="161" t="s">
        <v>1159</v>
      </c>
      <c r="C40" s="157">
        <v>10</v>
      </c>
      <c r="D40" s="165">
        <v>3493.2</v>
      </c>
      <c r="E40" s="160">
        <v>34932</v>
      </c>
      <c r="F40" s="616" t="s">
        <v>4220</v>
      </c>
      <c r="G40" s="604" t="s">
        <v>973</v>
      </c>
      <c r="H40" s="138" t="s">
        <v>1266</v>
      </c>
    </row>
    <row r="41" spans="1:8" ht="15.75" customHeight="1">
      <c r="A41" s="614" t="s">
        <v>1346</v>
      </c>
      <c r="B41" s="158" t="s">
        <v>1160</v>
      </c>
      <c r="C41" s="157">
        <v>1</v>
      </c>
      <c r="D41" s="165"/>
      <c r="E41" s="160">
        <v>2128.31</v>
      </c>
      <c r="F41" s="616" t="s">
        <v>4220</v>
      </c>
      <c r="G41" s="604" t="s">
        <v>974</v>
      </c>
      <c r="H41" s="138" t="s">
        <v>1266</v>
      </c>
    </row>
    <row r="42" spans="1:8" ht="15.75" customHeight="1">
      <c r="A42" s="614" t="s">
        <v>1347</v>
      </c>
      <c r="B42" s="158" t="s">
        <v>1161</v>
      </c>
      <c r="C42" s="157">
        <v>1</v>
      </c>
      <c r="D42" s="165"/>
      <c r="E42" s="160">
        <v>2600</v>
      </c>
      <c r="F42" s="616" t="s">
        <v>4219</v>
      </c>
      <c r="G42" s="604" t="s">
        <v>975</v>
      </c>
    </row>
    <row r="43" spans="1:8" ht="15.75" customHeight="1">
      <c r="A43" s="614" t="s">
        <v>1348</v>
      </c>
      <c r="B43" s="158" t="s">
        <v>1162</v>
      </c>
      <c r="C43" s="157">
        <v>1</v>
      </c>
      <c r="D43" s="165"/>
      <c r="E43" s="160">
        <v>2337</v>
      </c>
      <c r="F43" s="616" t="s">
        <v>4220</v>
      </c>
      <c r="G43" s="604" t="s">
        <v>966</v>
      </c>
      <c r="H43" s="138" t="s">
        <v>1266</v>
      </c>
    </row>
    <row r="44" spans="1:8" ht="15.75" customHeight="1">
      <c r="A44" s="614" t="s">
        <v>1349</v>
      </c>
      <c r="B44" s="158" t="s">
        <v>1163</v>
      </c>
      <c r="C44" s="157">
        <v>1</v>
      </c>
      <c r="D44" s="165"/>
      <c r="E44" s="160">
        <v>2800</v>
      </c>
      <c r="F44" s="616" t="s">
        <v>4219</v>
      </c>
      <c r="G44" s="604" t="s">
        <v>742</v>
      </c>
    </row>
    <row r="45" spans="1:8" ht="15.75" customHeight="1">
      <c r="A45" s="614" t="s">
        <v>1350</v>
      </c>
      <c r="B45" s="158" t="s">
        <v>1164</v>
      </c>
      <c r="C45" s="157">
        <v>1</v>
      </c>
      <c r="D45" s="154"/>
      <c r="E45" s="160">
        <v>2423.1</v>
      </c>
      <c r="F45" s="616" t="s">
        <v>4219</v>
      </c>
      <c r="G45" s="604" t="s">
        <v>976</v>
      </c>
    </row>
    <row r="46" spans="1:8" ht="15.75" customHeight="1">
      <c r="A46" s="614" t="s">
        <v>1351</v>
      </c>
      <c r="B46" s="158" t="s">
        <v>1165</v>
      </c>
      <c r="C46" s="157">
        <v>2</v>
      </c>
      <c r="D46" s="154">
        <v>2915.1</v>
      </c>
      <c r="E46" s="160">
        <v>5830.2</v>
      </c>
      <c r="F46" s="616" t="s">
        <v>4220</v>
      </c>
      <c r="G46" s="604" t="s">
        <v>977</v>
      </c>
      <c r="H46" s="138" t="s">
        <v>1266</v>
      </c>
    </row>
    <row r="47" spans="1:8" ht="15.75" customHeight="1">
      <c r="A47" s="614" t="s">
        <v>1352</v>
      </c>
      <c r="B47" s="158" t="s">
        <v>1166</v>
      </c>
      <c r="C47" s="157">
        <v>1</v>
      </c>
      <c r="D47" s="165"/>
      <c r="E47" s="160">
        <v>926.98</v>
      </c>
      <c r="F47" s="616" t="s">
        <v>4220</v>
      </c>
      <c r="G47" s="604" t="s">
        <v>978</v>
      </c>
      <c r="H47" s="138" t="s">
        <v>1266</v>
      </c>
    </row>
    <row r="48" spans="1:8" ht="15.75" customHeight="1">
      <c r="A48" s="614" t="s">
        <v>1353</v>
      </c>
      <c r="B48" s="158" t="s">
        <v>1167</v>
      </c>
      <c r="C48" s="157">
        <v>2</v>
      </c>
      <c r="D48" s="154">
        <v>1927.41</v>
      </c>
      <c r="E48" s="160">
        <v>3854.82</v>
      </c>
      <c r="F48" s="616" t="s">
        <v>4220</v>
      </c>
      <c r="G48" s="604" t="s">
        <v>979</v>
      </c>
      <c r="H48" s="138" t="s">
        <v>1266</v>
      </c>
    </row>
    <row r="49" spans="1:8" ht="16.5" customHeight="1">
      <c r="A49" s="614" t="s">
        <v>1354</v>
      </c>
      <c r="B49" s="168" t="s">
        <v>1168</v>
      </c>
      <c r="C49" s="164">
        <v>1</v>
      </c>
      <c r="D49" s="169"/>
      <c r="E49" s="170">
        <v>2258.2800000000002</v>
      </c>
      <c r="F49" s="619" t="s">
        <v>4220</v>
      </c>
      <c r="G49" s="606" t="s">
        <v>980</v>
      </c>
      <c r="H49" s="138" t="s">
        <v>1266</v>
      </c>
    </row>
    <row r="50" spans="1:8" ht="31.2">
      <c r="A50" s="614" t="s">
        <v>1355</v>
      </c>
      <c r="B50" s="161" t="s">
        <v>1169</v>
      </c>
      <c r="C50" s="157">
        <v>1</v>
      </c>
      <c r="D50" s="165"/>
      <c r="E50" s="160">
        <v>3013.5</v>
      </c>
      <c r="F50" s="616" t="s">
        <v>4220</v>
      </c>
      <c r="G50" s="604" t="s">
        <v>981</v>
      </c>
      <c r="H50" s="138" t="s">
        <v>1266</v>
      </c>
    </row>
    <row r="51" spans="1:8" ht="15.75" customHeight="1">
      <c r="A51" s="614" t="s">
        <v>1356</v>
      </c>
      <c r="B51" s="158" t="s">
        <v>1170</v>
      </c>
      <c r="C51" s="157">
        <v>1</v>
      </c>
      <c r="D51" s="154"/>
      <c r="E51" s="160">
        <v>3382.5</v>
      </c>
      <c r="F51" s="616" t="s">
        <v>4219</v>
      </c>
      <c r="G51" s="604" t="s">
        <v>982</v>
      </c>
    </row>
    <row r="52" spans="1:8" ht="15.75" customHeight="1">
      <c r="A52" s="614" t="s">
        <v>1357</v>
      </c>
      <c r="B52" s="158" t="s">
        <v>1171</v>
      </c>
      <c r="C52" s="157">
        <v>1</v>
      </c>
      <c r="D52" s="154"/>
      <c r="E52" s="160">
        <v>2100</v>
      </c>
      <c r="F52" s="616" t="s">
        <v>4220</v>
      </c>
      <c r="G52" s="604" t="s">
        <v>983</v>
      </c>
      <c r="H52" s="138" t="s">
        <v>1266</v>
      </c>
    </row>
    <row r="53" spans="1:8" ht="15.75" customHeight="1">
      <c r="A53" s="614" t="s">
        <v>1358</v>
      </c>
      <c r="B53" s="158" t="s">
        <v>1173</v>
      </c>
      <c r="C53" s="157">
        <v>1</v>
      </c>
      <c r="D53" s="154"/>
      <c r="E53" s="160">
        <v>400</v>
      </c>
      <c r="F53" s="616" t="s">
        <v>4220</v>
      </c>
      <c r="G53" s="604" t="s">
        <v>983</v>
      </c>
      <c r="H53" s="138" t="s">
        <v>1266</v>
      </c>
    </row>
    <row r="54" spans="1:8" ht="15.75" customHeight="1">
      <c r="A54" s="614" t="s">
        <v>1359</v>
      </c>
      <c r="B54" s="158" t="s">
        <v>1175</v>
      </c>
      <c r="C54" s="157">
        <v>1</v>
      </c>
      <c r="D54" s="154"/>
      <c r="E54" s="160">
        <v>576.01</v>
      </c>
      <c r="F54" s="616" t="s">
        <v>4220</v>
      </c>
      <c r="G54" s="604" t="s">
        <v>738</v>
      </c>
      <c r="H54" s="138" t="s">
        <v>1266</v>
      </c>
    </row>
    <row r="55" spans="1:8" ht="15.75" customHeight="1">
      <c r="A55" s="614" t="s">
        <v>1360</v>
      </c>
      <c r="B55" s="158" t="s">
        <v>1177</v>
      </c>
      <c r="C55" s="157">
        <v>1</v>
      </c>
      <c r="D55" s="154"/>
      <c r="E55" s="160">
        <v>2619.9</v>
      </c>
      <c r="F55" s="616" t="s">
        <v>4220</v>
      </c>
      <c r="G55" s="604" t="s">
        <v>984</v>
      </c>
      <c r="H55" s="138" t="s">
        <v>1266</v>
      </c>
    </row>
    <row r="56" spans="1:8" ht="15.75" customHeight="1">
      <c r="A56" s="614" t="s">
        <v>1361</v>
      </c>
      <c r="B56" s="158" t="s">
        <v>1179</v>
      </c>
      <c r="C56" s="157">
        <v>2</v>
      </c>
      <c r="D56" s="154">
        <v>430.5</v>
      </c>
      <c r="E56" s="160">
        <v>861</v>
      </c>
      <c r="F56" s="616" t="s">
        <v>4220</v>
      </c>
      <c r="G56" s="604" t="s">
        <v>985</v>
      </c>
      <c r="H56" s="138" t="s">
        <v>1266</v>
      </c>
    </row>
    <row r="57" spans="1:8" ht="29.25" customHeight="1">
      <c r="A57" s="614" t="s">
        <v>1362</v>
      </c>
      <c r="B57" s="161" t="s">
        <v>1181</v>
      </c>
      <c r="C57" s="157">
        <v>3</v>
      </c>
      <c r="D57" s="154">
        <v>2558.4</v>
      </c>
      <c r="E57" s="160">
        <v>7675.2</v>
      </c>
      <c r="F57" s="616" t="s">
        <v>4220</v>
      </c>
      <c r="G57" s="604" t="s">
        <v>986</v>
      </c>
      <c r="H57" s="138" t="s">
        <v>1266</v>
      </c>
    </row>
    <row r="58" spans="1:8" ht="15.75" customHeight="1">
      <c r="A58" s="614" t="s">
        <v>1363</v>
      </c>
      <c r="B58" s="161" t="s">
        <v>1183</v>
      </c>
      <c r="C58" s="157">
        <v>1</v>
      </c>
      <c r="D58" s="154"/>
      <c r="E58" s="160">
        <v>2693.7</v>
      </c>
      <c r="F58" s="616" t="s">
        <v>4220</v>
      </c>
      <c r="G58" s="604" t="s">
        <v>738</v>
      </c>
      <c r="H58" s="138" t="s">
        <v>1266</v>
      </c>
    </row>
    <row r="59" spans="1:8" ht="29.25" customHeight="1">
      <c r="A59" s="614" t="s">
        <v>1364</v>
      </c>
      <c r="B59" s="161" t="s">
        <v>1185</v>
      </c>
      <c r="C59" s="157">
        <v>5</v>
      </c>
      <c r="D59" s="154">
        <v>2036.71</v>
      </c>
      <c r="E59" s="160">
        <v>10183.56</v>
      </c>
      <c r="F59" s="616" t="s">
        <v>4220</v>
      </c>
      <c r="G59" s="604" t="s">
        <v>987</v>
      </c>
      <c r="H59" s="138" t="s">
        <v>1266</v>
      </c>
    </row>
    <row r="60" spans="1:8" ht="31.2">
      <c r="A60" s="614" t="s">
        <v>1365</v>
      </c>
      <c r="B60" s="161" t="s">
        <v>1187</v>
      </c>
      <c r="C60" s="157">
        <v>1</v>
      </c>
      <c r="D60" s="165"/>
      <c r="E60" s="160">
        <v>3499</v>
      </c>
      <c r="F60" s="616" t="s">
        <v>4219</v>
      </c>
      <c r="G60" s="604" t="s">
        <v>988</v>
      </c>
    </row>
    <row r="61" spans="1:8" ht="31.2">
      <c r="A61" s="614" t="s">
        <v>1366</v>
      </c>
      <c r="B61" s="161" t="s">
        <v>1189</v>
      </c>
      <c r="C61" s="157">
        <v>1</v>
      </c>
      <c r="D61" s="165"/>
      <c r="E61" s="160">
        <v>2583</v>
      </c>
      <c r="F61" s="616" t="s">
        <v>4220</v>
      </c>
      <c r="G61" s="604" t="s">
        <v>989</v>
      </c>
      <c r="H61" s="138" t="s">
        <v>1266</v>
      </c>
    </row>
    <row r="62" spans="1:8" ht="15.75" customHeight="1">
      <c r="A62" s="614" t="s">
        <v>1367</v>
      </c>
      <c r="B62" s="161" t="s">
        <v>1191</v>
      </c>
      <c r="C62" s="157">
        <v>1</v>
      </c>
      <c r="D62" s="154"/>
      <c r="E62" s="156">
        <v>3259.5</v>
      </c>
      <c r="F62" s="615" t="s">
        <v>4219</v>
      </c>
      <c r="G62" s="604" t="s">
        <v>990</v>
      </c>
    </row>
    <row r="63" spans="1:8" ht="15.75" customHeight="1">
      <c r="A63" s="614" t="s">
        <v>1368</v>
      </c>
      <c r="B63" s="161" t="s">
        <v>1824</v>
      </c>
      <c r="C63" s="157">
        <v>1</v>
      </c>
      <c r="D63" s="165"/>
      <c r="E63" s="160">
        <v>2950</v>
      </c>
      <c r="F63" s="616" t="s">
        <v>4220</v>
      </c>
      <c r="G63" s="604" t="s">
        <v>991</v>
      </c>
      <c r="H63" s="138" t="s">
        <v>1266</v>
      </c>
    </row>
    <row r="64" spans="1:8" ht="15.75" customHeight="1">
      <c r="A64" s="614" t="s">
        <v>1369</v>
      </c>
      <c r="B64" s="161" t="s">
        <v>1194</v>
      </c>
      <c r="C64" s="157">
        <v>1</v>
      </c>
      <c r="D64" s="165"/>
      <c r="E64" s="160">
        <v>2730.6</v>
      </c>
      <c r="F64" s="616" t="s">
        <v>4220</v>
      </c>
      <c r="G64" s="607" t="s">
        <v>41</v>
      </c>
      <c r="H64" s="138" t="s">
        <v>1266</v>
      </c>
    </row>
    <row r="65" spans="1:8" ht="15.75" customHeight="1">
      <c r="A65" s="614" t="s">
        <v>1370</v>
      </c>
      <c r="B65" s="161" t="s">
        <v>1132</v>
      </c>
      <c r="C65" s="157">
        <v>4</v>
      </c>
      <c r="D65" s="165">
        <v>2180.79</v>
      </c>
      <c r="E65" s="160">
        <v>8723.16</v>
      </c>
      <c r="F65" s="616" t="s">
        <v>4219</v>
      </c>
      <c r="G65" s="604" t="s">
        <v>992</v>
      </c>
    </row>
    <row r="66" spans="1:8" ht="15.75" customHeight="1">
      <c r="A66" s="614" t="s">
        <v>1371</v>
      </c>
      <c r="B66" s="161" t="s">
        <v>1197</v>
      </c>
      <c r="C66" s="157">
        <v>1</v>
      </c>
      <c r="D66" s="165"/>
      <c r="E66" s="160">
        <v>1008.6</v>
      </c>
      <c r="F66" s="616" t="s">
        <v>4220</v>
      </c>
      <c r="G66" s="604" t="s">
        <v>993</v>
      </c>
      <c r="H66" s="138" t="s">
        <v>1266</v>
      </c>
    </row>
    <row r="67" spans="1:8" ht="15.75" customHeight="1">
      <c r="A67" s="614" t="s">
        <v>1172</v>
      </c>
      <c r="B67" s="161" t="s">
        <v>1199</v>
      </c>
      <c r="C67" s="157">
        <v>1</v>
      </c>
      <c r="D67" s="165"/>
      <c r="E67" s="160">
        <v>2460</v>
      </c>
      <c r="F67" s="616" t="s">
        <v>4219</v>
      </c>
      <c r="G67" s="604" t="s">
        <v>994</v>
      </c>
    </row>
    <row r="68" spans="1:8" ht="15.75" customHeight="1">
      <c r="A68" s="614" t="s">
        <v>1174</v>
      </c>
      <c r="B68" s="161" t="s">
        <v>1201</v>
      </c>
      <c r="C68" s="157">
        <v>1</v>
      </c>
      <c r="D68" s="154"/>
      <c r="E68" s="160">
        <v>461.25</v>
      </c>
      <c r="F68" s="616" t="s">
        <v>4220</v>
      </c>
      <c r="G68" s="604" t="s">
        <v>995</v>
      </c>
    </row>
    <row r="69" spans="1:8" ht="15.75" customHeight="1">
      <c r="A69" s="614" t="s">
        <v>1176</v>
      </c>
      <c r="B69" s="161" t="s">
        <v>1203</v>
      </c>
      <c r="C69" s="157">
        <v>1</v>
      </c>
      <c r="D69" s="154"/>
      <c r="E69" s="160">
        <v>3487.05</v>
      </c>
      <c r="F69" s="616" t="s">
        <v>4219</v>
      </c>
      <c r="G69" s="604" t="s">
        <v>988</v>
      </c>
    </row>
    <row r="70" spans="1:8" ht="15.75" customHeight="1">
      <c r="A70" s="614" t="s">
        <v>1178</v>
      </c>
      <c r="B70" s="161" t="s">
        <v>1205</v>
      </c>
      <c r="C70" s="157">
        <v>1</v>
      </c>
      <c r="D70" s="154"/>
      <c r="E70" s="160">
        <v>2583</v>
      </c>
      <c r="F70" s="616" t="s">
        <v>4220</v>
      </c>
      <c r="G70" s="604" t="s">
        <v>996</v>
      </c>
      <c r="H70" s="138" t="s">
        <v>1266</v>
      </c>
    </row>
    <row r="71" spans="1:8" ht="15.75" customHeight="1">
      <c r="A71" s="614" t="s">
        <v>1180</v>
      </c>
      <c r="B71" s="161" t="s">
        <v>1207</v>
      </c>
      <c r="C71" s="157">
        <v>1</v>
      </c>
      <c r="D71" s="154"/>
      <c r="E71" s="160">
        <v>2398.5</v>
      </c>
      <c r="F71" s="616" t="s">
        <v>4219</v>
      </c>
      <c r="G71" s="604" t="s">
        <v>997</v>
      </c>
    </row>
    <row r="72" spans="1:8" ht="15.75" customHeight="1">
      <c r="A72" s="614" t="s">
        <v>1182</v>
      </c>
      <c r="B72" s="161" t="s">
        <v>1209</v>
      </c>
      <c r="C72" s="157">
        <v>1</v>
      </c>
      <c r="D72" s="154"/>
      <c r="E72" s="160">
        <v>1020</v>
      </c>
      <c r="F72" s="616" t="s">
        <v>4219</v>
      </c>
      <c r="G72" s="604" t="s">
        <v>998</v>
      </c>
    </row>
    <row r="73" spans="1:8" ht="31.2">
      <c r="A73" s="614" t="s">
        <v>1184</v>
      </c>
      <c r="B73" s="161" t="s">
        <v>1211</v>
      </c>
      <c r="C73" s="157">
        <v>1</v>
      </c>
      <c r="D73" s="154"/>
      <c r="E73" s="160">
        <v>2214</v>
      </c>
      <c r="F73" s="616" t="s">
        <v>4220</v>
      </c>
      <c r="G73" s="604" t="s">
        <v>999</v>
      </c>
    </row>
    <row r="74" spans="1:8" ht="31.2">
      <c r="A74" s="614" t="s">
        <v>1186</v>
      </c>
      <c r="B74" s="161" t="s">
        <v>1213</v>
      </c>
      <c r="C74" s="157">
        <v>1</v>
      </c>
      <c r="D74" s="154"/>
      <c r="E74" s="160">
        <v>3240</v>
      </c>
      <c r="F74" s="616" t="s">
        <v>4220</v>
      </c>
      <c r="G74" s="604" t="s">
        <v>1000</v>
      </c>
      <c r="H74" s="138" t="s">
        <v>1266</v>
      </c>
    </row>
    <row r="75" spans="1:8" ht="15.75" customHeight="1">
      <c r="A75" s="614" t="s">
        <v>1188</v>
      </c>
      <c r="B75" s="161" t="s">
        <v>1215</v>
      </c>
      <c r="C75" s="157">
        <v>16</v>
      </c>
      <c r="D75" s="154">
        <v>3013.5</v>
      </c>
      <c r="E75" s="160">
        <v>48216</v>
      </c>
      <c r="F75" s="616" t="s">
        <v>4220</v>
      </c>
      <c r="G75" s="604" t="s">
        <v>28</v>
      </c>
      <c r="H75" s="138" t="s">
        <v>1266</v>
      </c>
    </row>
    <row r="76" spans="1:8" ht="15.75" customHeight="1">
      <c r="A76" s="614" t="s">
        <v>1190</v>
      </c>
      <c r="B76" s="161" t="s">
        <v>1217</v>
      </c>
      <c r="C76" s="157">
        <v>1</v>
      </c>
      <c r="D76" s="154"/>
      <c r="E76" s="160">
        <v>3493.2</v>
      </c>
      <c r="F76" s="616" t="s">
        <v>4220</v>
      </c>
      <c r="G76" s="604" t="s">
        <v>28</v>
      </c>
      <c r="H76" s="138" t="s">
        <v>1266</v>
      </c>
    </row>
    <row r="77" spans="1:8" ht="15.75" customHeight="1">
      <c r="A77" s="614" t="s">
        <v>1192</v>
      </c>
      <c r="B77" s="161" t="s">
        <v>1217</v>
      </c>
      <c r="C77" s="157">
        <v>16</v>
      </c>
      <c r="D77" s="154">
        <v>3013.5</v>
      </c>
      <c r="E77" s="160">
        <v>48216</v>
      </c>
      <c r="F77" s="616" t="s">
        <v>4220</v>
      </c>
      <c r="G77" s="604" t="s">
        <v>28</v>
      </c>
      <c r="H77" s="138" t="s">
        <v>1266</v>
      </c>
    </row>
    <row r="78" spans="1:8" ht="15.75" customHeight="1">
      <c r="A78" s="614" t="s">
        <v>1193</v>
      </c>
      <c r="B78" s="161" t="s">
        <v>1220</v>
      </c>
      <c r="C78" s="157">
        <v>1</v>
      </c>
      <c r="D78" s="154"/>
      <c r="E78" s="160">
        <v>3493.2</v>
      </c>
      <c r="F78" s="616" t="s">
        <v>4219</v>
      </c>
      <c r="G78" s="604" t="s">
        <v>28</v>
      </c>
    </row>
    <row r="79" spans="1:8" ht="15.75" customHeight="1">
      <c r="A79" s="614" t="s">
        <v>1195</v>
      </c>
      <c r="B79" s="161" t="s">
        <v>1222</v>
      </c>
      <c r="C79" s="157">
        <v>1</v>
      </c>
      <c r="D79" s="154"/>
      <c r="E79" s="160">
        <v>3493.2</v>
      </c>
      <c r="F79" s="616" t="s">
        <v>4219</v>
      </c>
      <c r="G79" s="604" t="s">
        <v>28</v>
      </c>
    </row>
    <row r="80" spans="1:8" ht="15.75" customHeight="1">
      <c r="A80" s="614" t="s">
        <v>1196</v>
      </c>
      <c r="B80" s="161" t="s">
        <v>1224</v>
      </c>
      <c r="C80" s="157">
        <v>24</v>
      </c>
      <c r="D80" s="154">
        <v>485.85</v>
      </c>
      <c r="E80" s="160">
        <v>11660.4</v>
      </c>
      <c r="F80" s="616" t="s">
        <v>4220</v>
      </c>
      <c r="G80" s="604" t="s">
        <v>28</v>
      </c>
      <c r="H80" s="138" t="s">
        <v>1266</v>
      </c>
    </row>
    <row r="81" spans="1:8" ht="15.75" customHeight="1">
      <c r="A81" s="614" t="s">
        <v>1198</v>
      </c>
      <c r="B81" s="161" t="s">
        <v>1226</v>
      </c>
      <c r="C81" s="157">
        <v>1</v>
      </c>
      <c r="D81" s="154"/>
      <c r="E81" s="160">
        <v>738</v>
      </c>
      <c r="F81" s="616" t="s">
        <v>4220</v>
      </c>
      <c r="G81" s="604" t="s">
        <v>28</v>
      </c>
      <c r="H81" s="138" t="s">
        <v>1266</v>
      </c>
    </row>
    <row r="82" spans="1:8" ht="15.75" customHeight="1">
      <c r="A82" s="614" t="s">
        <v>1200</v>
      </c>
      <c r="B82" s="161" t="s">
        <v>1228</v>
      </c>
      <c r="C82" s="157">
        <v>1</v>
      </c>
      <c r="D82" s="165"/>
      <c r="E82" s="160">
        <v>1849</v>
      </c>
      <c r="F82" s="616" t="s">
        <v>4220</v>
      </c>
      <c r="G82" s="604" t="s">
        <v>1001</v>
      </c>
      <c r="H82" s="138" t="s">
        <v>1266</v>
      </c>
    </row>
    <row r="83" spans="1:8" ht="15.75" customHeight="1">
      <c r="A83" s="614" t="s">
        <v>1202</v>
      </c>
      <c r="B83" s="161" t="s">
        <v>1229</v>
      </c>
      <c r="C83" s="157">
        <v>1</v>
      </c>
      <c r="D83" s="165"/>
      <c r="E83" s="160">
        <v>2367.75</v>
      </c>
      <c r="F83" s="616" t="s">
        <v>4220</v>
      </c>
      <c r="G83" s="604" t="s">
        <v>1002</v>
      </c>
      <c r="H83" s="138" t="s">
        <v>1266</v>
      </c>
    </row>
    <row r="84" spans="1:8" ht="15.75" customHeight="1">
      <c r="A84" s="614" t="s">
        <v>1204</v>
      </c>
      <c r="B84" s="161" t="s">
        <v>1231</v>
      </c>
      <c r="C84" s="157">
        <v>2</v>
      </c>
      <c r="D84" s="165">
        <v>1478.46</v>
      </c>
      <c r="E84" s="160">
        <v>2956.92</v>
      </c>
      <c r="F84" s="616" t="s">
        <v>4219</v>
      </c>
      <c r="G84" s="604" t="s">
        <v>1003</v>
      </c>
    </row>
    <row r="85" spans="1:8" ht="15.75" customHeight="1">
      <c r="A85" s="614" t="s">
        <v>1206</v>
      </c>
      <c r="B85" s="161" t="s">
        <v>1233</v>
      </c>
      <c r="C85" s="157">
        <v>1</v>
      </c>
      <c r="D85" s="165"/>
      <c r="E85" s="160">
        <v>3250</v>
      </c>
      <c r="F85" s="616" t="s">
        <v>4219</v>
      </c>
      <c r="G85" s="604" t="s">
        <v>1004</v>
      </c>
    </row>
    <row r="86" spans="1:8" ht="15.75" customHeight="1">
      <c r="A86" s="614" t="s">
        <v>1208</v>
      </c>
      <c r="B86" s="161" t="s">
        <v>1235</v>
      </c>
      <c r="C86" s="157">
        <v>1</v>
      </c>
      <c r="D86" s="165"/>
      <c r="E86" s="160">
        <v>2195.5500000000002</v>
      </c>
      <c r="F86" s="616" t="s">
        <v>4219</v>
      </c>
      <c r="G86" s="604" t="s">
        <v>1005</v>
      </c>
    </row>
    <row r="87" spans="1:8" ht="15.75" customHeight="1">
      <c r="A87" s="614" t="s">
        <v>1210</v>
      </c>
      <c r="B87" s="161" t="s">
        <v>1237</v>
      </c>
      <c r="C87" s="157">
        <v>1</v>
      </c>
      <c r="D87" s="165"/>
      <c r="E87" s="160">
        <v>2249.98</v>
      </c>
      <c r="F87" s="616" t="s">
        <v>4220</v>
      </c>
      <c r="G87" s="604" t="s">
        <v>1006</v>
      </c>
      <c r="H87" s="138" t="s">
        <v>1266</v>
      </c>
    </row>
    <row r="88" spans="1:8" ht="15.75" customHeight="1">
      <c r="A88" s="614" t="s">
        <v>1212</v>
      </c>
      <c r="B88" s="161" t="s">
        <v>1239</v>
      </c>
      <c r="C88" s="157">
        <v>1</v>
      </c>
      <c r="D88" s="154"/>
      <c r="E88" s="160">
        <v>3985.2</v>
      </c>
      <c r="F88" s="616" t="s">
        <v>4220</v>
      </c>
      <c r="G88" s="604" t="s">
        <v>1007</v>
      </c>
      <c r="H88" s="138" t="s">
        <v>1266</v>
      </c>
    </row>
    <row r="89" spans="1:8" ht="15.75" customHeight="1">
      <c r="A89" s="614" t="s">
        <v>1214</v>
      </c>
      <c r="B89" s="161" t="s">
        <v>1241</v>
      </c>
      <c r="C89" s="157">
        <v>1</v>
      </c>
      <c r="D89" s="154"/>
      <c r="E89" s="160">
        <v>1594</v>
      </c>
      <c r="F89" s="616" t="s">
        <v>4220</v>
      </c>
      <c r="G89" s="604" t="s">
        <v>1008</v>
      </c>
      <c r="H89" s="138" t="s">
        <v>1266</v>
      </c>
    </row>
    <row r="90" spans="1:8" ht="15.75" customHeight="1">
      <c r="A90" s="614" t="s">
        <v>1216</v>
      </c>
      <c r="B90" s="161" t="s">
        <v>1243</v>
      </c>
      <c r="C90" s="157">
        <v>3</v>
      </c>
      <c r="D90" s="154">
        <v>1580</v>
      </c>
      <c r="E90" s="160">
        <v>4740</v>
      </c>
      <c r="F90" s="616" t="s">
        <v>4220</v>
      </c>
      <c r="G90" s="607" t="s">
        <v>31</v>
      </c>
      <c r="H90" s="138" t="s">
        <v>1266</v>
      </c>
    </row>
    <row r="91" spans="1:8" ht="15.75" customHeight="1">
      <c r="A91" s="614" t="s">
        <v>1218</v>
      </c>
      <c r="B91" s="161" t="s">
        <v>1245</v>
      </c>
      <c r="C91" s="157">
        <v>2</v>
      </c>
      <c r="D91" s="154">
        <v>3098</v>
      </c>
      <c r="E91" s="160">
        <v>6196</v>
      </c>
      <c r="F91" s="616" t="s">
        <v>4220</v>
      </c>
      <c r="G91" s="607" t="s">
        <v>31</v>
      </c>
      <c r="H91" s="138" t="s">
        <v>1266</v>
      </c>
    </row>
    <row r="92" spans="1:8" ht="15.75" customHeight="1">
      <c r="A92" s="614" t="s">
        <v>1219</v>
      </c>
      <c r="B92" s="171" t="s">
        <v>49</v>
      </c>
      <c r="C92" s="162">
        <v>2</v>
      </c>
      <c r="D92" s="172">
        <v>3413.25</v>
      </c>
      <c r="E92" s="173">
        <v>6826.5</v>
      </c>
      <c r="F92" s="620" t="s">
        <v>4219</v>
      </c>
      <c r="G92" s="608" t="s">
        <v>1009</v>
      </c>
    </row>
    <row r="93" spans="1:8" ht="15.75" customHeight="1">
      <c r="A93" s="614" t="s">
        <v>1221</v>
      </c>
      <c r="B93" s="161" t="s">
        <v>1248</v>
      </c>
      <c r="C93" s="157">
        <v>1</v>
      </c>
      <c r="D93" s="154"/>
      <c r="E93" s="160">
        <v>3370.2</v>
      </c>
      <c r="F93" s="616" t="s">
        <v>4219</v>
      </c>
      <c r="G93" s="604" t="s">
        <v>972</v>
      </c>
    </row>
    <row r="94" spans="1:8" ht="15.6">
      <c r="A94" s="614" t="s">
        <v>1223</v>
      </c>
      <c r="B94" s="161" t="s">
        <v>1250</v>
      </c>
      <c r="C94" s="157">
        <v>2</v>
      </c>
      <c r="D94" s="154">
        <v>3499.01</v>
      </c>
      <c r="E94" s="160">
        <v>6998.02</v>
      </c>
      <c r="F94" s="616" t="s">
        <v>4219</v>
      </c>
      <c r="G94" s="607" t="s">
        <v>31</v>
      </c>
      <c r="H94" s="138" t="s">
        <v>1266</v>
      </c>
    </row>
    <row r="95" spans="1:8" ht="15.75" customHeight="1">
      <c r="A95" s="614" t="s">
        <v>1225</v>
      </c>
      <c r="B95" s="171" t="s">
        <v>1252</v>
      </c>
      <c r="C95" s="162">
        <v>3</v>
      </c>
      <c r="D95" s="174">
        <v>2378.8200000000002</v>
      </c>
      <c r="E95" s="173">
        <v>7136.46</v>
      </c>
      <c r="F95" s="620" t="s">
        <v>4220</v>
      </c>
      <c r="G95" s="609" t="s">
        <v>1253</v>
      </c>
      <c r="H95" s="138" t="s">
        <v>1266</v>
      </c>
    </row>
    <row r="96" spans="1:8" ht="15.75" customHeight="1">
      <c r="A96" s="614" t="s">
        <v>1227</v>
      </c>
      <c r="B96" s="161" t="s">
        <v>1255</v>
      </c>
      <c r="C96" s="157">
        <v>1</v>
      </c>
      <c r="D96" s="154"/>
      <c r="E96" s="160">
        <v>3499.35</v>
      </c>
      <c r="F96" s="616" t="s">
        <v>4219</v>
      </c>
      <c r="G96" s="604" t="s">
        <v>1010</v>
      </c>
    </row>
    <row r="97" spans="1:8" ht="15.75" customHeight="1">
      <c r="A97" s="614" t="s">
        <v>745</v>
      </c>
      <c r="B97" s="161" t="s">
        <v>1257</v>
      </c>
      <c r="C97" s="157">
        <v>1</v>
      </c>
      <c r="D97" s="154"/>
      <c r="E97" s="160">
        <v>2829</v>
      </c>
      <c r="F97" s="616" t="s">
        <v>4220</v>
      </c>
      <c r="G97" s="604" t="s">
        <v>1011</v>
      </c>
      <c r="H97" s="138" t="s">
        <v>1266</v>
      </c>
    </row>
    <row r="98" spans="1:8" ht="15.75" customHeight="1">
      <c r="A98" s="614" t="s">
        <v>1230</v>
      </c>
      <c r="B98" s="161" t="s">
        <v>1127</v>
      </c>
      <c r="C98" s="157">
        <v>1</v>
      </c>
      <c r="D98" s="154"/>
      <c r="E98" s="160">
        <v>664.2</v>
      </c>
      <c r="F98" s="616" t="s">
        <v>4220</v>
      </c>
      <c r="G98" s="604" t="s">
        <v>1011</v>
      </c>
      <c r="H98" s="138" t="s">
        <v>1266</v>
      </c>
    </row>
    <row r="99" spans="1:8" ht="15.75" customHeight="1">
      <c r="A99" s="614" t="s">
        <v>1232</v>
      </c>
      <c r="B99" s="161" t="s">
        <v>1260</v>
      </c>
      <c r="C99" s="157">
        <v>1</v>
      </c>
      <c r="D99" s="154"/>
      <c r="E99" s="160">
        <v>3321</v>
      </c>
      <c r="F99" s="616" t="s">
        <v>4220</v>
      </c>
      <c r="G99" s="604" t="s">
        <v>1261</v>
      </c>
      <c r="H99" s="138" t="s">
        <v>1266</v>
      </c>
    </row>
    <row r="100" spans="1:8" ht="15.75" customHeight="1">
      <c r="A100" s="614" t="s">
        <v>1234</v>
      </c>
      <c r="B100" s="161" t="s">
        <v>1263</v>
      </c>
      <c r="C100" s="157">
        <v>1</v>
      </c>
      <c r="D100" s="154"/>
      <c r="E100" s="160">
        <v>861</v>
      </c>
      <c r="F100" s="616" t="s">
        <v>4220</v>
      </c>
      <c r="G100" s="604" t="s">
        <v>4699</v>
      </c>
      <c r="H100" s="138" t="s">
        <v>1266</v>
      </c>
    </row>
    <row r="101" spans="1:8" ht="15.75" customHeight="1" thickBot="1">
      <c r="A101" s="614" t="s">
        <v>1236</v>
      </c>
      <c r="B101" s="161" t="s">
        <v>1265</v>
      </c>
      <c r="C101" s="301">
        <v>1</v>
      </c>
      <c r="D101" s="302"/>
      <c r="E101" s="300">
        <v>2521.5</v>
      </c>
      <c r="F101" s="620" t="s">
        <v>4219</v>
      </c>
      <c r="G101" s="604" t="s">
        <v>4698</v>
      </c>
    </row>
    <row r="102" spans="1:8" ht="16.2" thickTop="1">
      <c r="A102" s="621"/>
      <c r="B102" s="601"/>
      <c r="C102" s="705" t="s">
        <v>1103</v>
      </c>
      <c r="D102" s="706"/>
      <c r="E102" s="299">
        <f>SUM(E7:E101)</f>
        <v>462408.94000000012</v>
      </c>
      <c r="F102" s="622"/>
      <c r="G102" s="151"/>
    </row>
    <row r="103" spans="1:8" ht="15.6">
      <c r="A103" s="623"/>
      <c r="B103" s="601"/>
      <c r="C103" s="600" t="s">
        <v>4700</v>
      </c>
      <c r="D103" s="160" t="s">
        <v>4220</v>
      </c>
      <c r="E103" s="175">
        <f>SUMIF(F$7:F$101,D103,E$7:E$101)</f>
        <v>273622.95000000007</v>
      </c>
      <c r="F103" s="624"/>
      <c r="G103" s="151"/>
    </row>
    <row r="104" spans="1:8" ht="16.2" thickBot="1">
      <c r="A104" s="625"/>
      <c r="B104" s="626"/>
      <c r="C104" s="627"/>
      <c r="D104" s="628" t="s">
        <v>4219</v>
      </c>
      <c r="E104" s="629">
        <f>SUMIF(F$7:F$101,D104,E$7:E$101)</f>
        <v>188785.99</v>
      </c>
      <c r="F104" s="630"/>
      <c r="G104" s="151"/>
    </row>
  </sheetData>
  <mergeCells count="1">
    <mergeCell ref="C102:D102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Normal="100" zoomScaleSheetLayoutView="100" workbookViewId="0"/>
  </sheetViews>
  <sheetFormatPr defaultColWidth="9.109375" defaultRowHeight="13.2"/>
  <cols>
    <col min="1" max="1" width="3.5546875" style="139" bestFit="1" customWidth="1"/>
    <col min="2" max="2" width="43.44140625" style="128" customWidth="1"/>
    <col min="3" max="3" width="16.6640625" style="139" bestFit="1" customWidth="1"/>
    <col min="4" max="4" width="16.6640625" style="128" bestFit="1" customWidth="1"/>
    <col min="5" max="5" width="11.33203125" style="128" bestFit="1" customWidth="1"/>
    <col min="6" max="16384" width="9.109375" style="128"/>
  </cols>
  <sheetData>
    <row r="1" spans="1:5" ht="23.25" customHeight="1">
      <c r="A1" s="269" t="s">
        <v>4701</v>
      </c>
      <c r="C1" s="146"/>
    </row>
    <row r="2" spans="1:5" ht="16.5" customHeight="1">
      <c r="A2" s="276" t="s">
        <v>1269</v>
      </c>
    </row>
    <row r="4" spans="1:5" s="308" customFormat="1" ht="21" customHeight="1">
      <c r="A4" s="305" t="s">
        <v>1306</v>
      </c>
      <c r="B4" s="306" t="s">
        <v>1817</v>
      </c>
      <c r="C4" s="306" t="s">
        <v>1442</v>
      </c>
      <c r="D4" s="307" t="s">
        <v>1325</v>
      </c>
    </row>
    <row r="5" spans="1:5" s="308" customFormat="1" ht="21" customHeight="1">
      <c r="A5" s="140" t="s">
        <v>1307</v>
      </c>
      <c r="B5" s="141" t="s">
        <v>1268</v>
      </c>
      <c r="C5" s="147" t="s">
        <v>1270</v>
      </c>
      <c r="D5" s="143">
        <v>138622</v>
      </c>
    </row>
    <row r="6" spans="1:5" s="308" customFormat="1" ht="21" customHeight="1">
      <c r="A6" s="140" t="s">
        <v>1308</v>
      </c>
      <c r="B6" s="142" t="s">
        <v>1268</v>
      </c>
      <c r="C6" s="147" t="s">
        <v>1271</v>
      </c>
      <c r="D6" s="143">
        <v>138622</v>
      </c>
    </row>
    <row r="7" spans="1:5" s="308" customFormat="1" ht="21" customHeight="1">
      <c r="A7" s="140" t="s">
        <v>1309</v>
      </c>
      <c r="B7" s="142" t="s">
        <v>1268</v>
      </c>
      <c r="C7" s="147" t="s">
        <v>1272</v>
      </c>
      <c r="D7" s="143">
        <v>146547</v>
      </c>
      <c r="E7" s="309"/>
    </row>
    <row r="8" spans="1:5" s="308" customFormat="1" ht="21" customHeight="1">
      <c r="A8" s="140" t="s">
        <v>1310</v>
      </c>
      <c r="B8" s="142" t="s">
        <v>1268</v>
      </c>
      <c r="C8" s="147" t="s">
        <v>1273</v>
      </c>
      <c r="D8" s="143">
        <v>146547</v>
      </c>
      <c r="E8" s="309"/>
    </row>
    <row r="9" spans="1:5" s="308" customFormat="1" ht="21" customHeight="1">
      <c r="A9" s="140" t="s">
        <v>1311</v>
      </c>
      <c r="B9" s="142" t="s">
        <v>1289</v>
      </c>
      <c r="C9" s="147" t="s">
        <v>1274</v>
      </c>
      <c r="D9" s="143">
        <v>159632.5</v>
      </c>
      <c r="E9" s="309"/>
    </row>
    <row r="10" spans="1:5" s="308" customFormat="1" ht="21" customHeight="1">
      <c r="A10" s="140" t="s">
        <v>1312</v>
      </c>
      <c r="B10" s="142" t="s">
        <v>1289</v>
      </c>
      <c r="C10" s="147" t="s">
        <v>1275</v>
      </c>
      <c r="D10" s="143">
        <v>159632.5</v>
      </c>
      <c r="E10" s="309"/>
    </row>
    <row r="11" spans="1:5" s="308" customFormat="1" ht="21" customHeight="1">
      <c r="A11" s="140" t="s">
        <v>1313</v>
      </c>
      <c r="B11" s="142" t="s">
        <v>1289</v>
      </c>
      <c r="C11" s="147" t="s">
        <v>1276</v>
      </c>
      <c r="D11" s="143">
        <v>201110</v>
      </c>
      <c r="E11" s="309"/>
    </row>
    <row r="12" spans="1:5" s="308" customFormat="1" ht="21" customHeight="1">
      <c r="A12" s="140" t="s">
        <v>1314</v>
      </c>
      <c r="B12" s="142" t="s">
        <v>1290</v>
      </c>
      <c r="C12" s="147" t="s">
        <v>1277</v>
      </c>
      <c r="D12" s="143">
        <v>36039</v>
      </c>
      <c r="E12" s="309"/>
    </row>
    <row r="13" spans="1:5" s="308" customFormat="1" ht="21" customHeight="1">
      <c r="A13" s="140" t="s">
        <v>1315</v>
      </c>
      <c r="B13" s="142" t="s">
        <v>1290</v>
      </c>
      <c r="C13" s="147" t="s">
        <v>1278</v>
      </c>
      <c r="D13" s="143">
        <v>36039</v>
      </c>
    </row>
    <row r="14" spans="1:5" s="308" customFormat="1" ht="21" customHeight="1">
      <c r="A14" s="140" t="s">
        <v>1316</v>
      </c>
      <c r="B14" s="142" t="s">
        <v>1290</v>
      </c>
      <c r="C14" s="147" t="s">
        <v>1279</v>
      </c>
      <c r="D14" s="143">
        <v>36039</v>
      </c>
    </row>
    <row r="15" spans="1:5" s="308" customFormat="1" ht="21" customHeight="1">
      <c r="A15" s="140" t="s">
        <v>1317</v>
      </c>
      <c r="B15" s="142" t="s">
        <v>1290</v>
      </c>
      <c r="C15" s="147" t="s">
        <v>1280</v>
      </c>
      <c r="D15" s="143">
        <v>36039</v>
      </c>
    </row>
    <row r="16" spans="1:5" s="308" customFormat="1" ht="21" customHeight="1">
      <c r="A16" s="140" t="s">
        <v>1318</v>
      </c>
      <c r="B16" s="142" t="s">
        <v>1290</v>
      </c>
      <c r="C16" s="147" t="s">
        <v>1281</v>
      </c>
      <c r="D16" s="143">
        <v>36039</v>
      </c>
    </row>
    <row r="17" spans="1:5" s="308" customFormat="1" ht="21" customHeight="1">
      <c r="A17" s="140" t="s">
        <v>1319</v>
      </c>
      <c r="B17" s="142" t="s">
        <v>1290</v>
      </c>
      <c r="C17" s="147" t="s">
        <v>1282</v>
      </c>
      <c r="D17" s="143">
        <v>39371</v>
      </c>
      <c r="E17" s="309"/>
    </row>
    <row r="18" spans="1:5" s="308" customFormat="1" ht="21" customHeight="1">
      <c r="A18" s="140" t="s">
        <v>1320</v>
      </c>
      <c r="B18" s="142" t="s">
        <v>1290</v>
      </c>
      <c r="C18" s="147" t="s">
        <v>1283</v>
      </c>
      <c r="D18" s="143">
        <v>39371</v>
      </c>
    </row>
    <row r="19" spans="1:5" s="308" customFormat="1" ht="21" customHeight="1">
      <c r="A19" s="140" t="s">
        <v>1321</v>
      </c>
      <c r="B19" s="142" t="s">
        <v>1290</v>
      </c>
      <c r="C19" s="147" t="s">
        <v>1284</v>
      </c>
      <c r="D19" s="143">
        <v>39371</v>
      </c>
    </row>
    <row r="20" spans="1:5" s="308" customFormat="1" ht="21" customHeight="1">
      <c r="A20" s="140" t="s">
        <v>1322</v>
      </c>
      <c r="B20" s="142" t="s">
        <v>1290</v>
      </c>
      <c r="C20" s="147" t="s">
        <v>1285</v>
      </c>
      <c r="D20" s="143">
        <v>39371</v>
      </c>
      <c r="E20" s="309"/>
    </row>
    <row r="21" spans="1:5" s="308" customFormat="1" ht="21" customHeight="1">
      <c r="A21" s="140" t="s">
        <v>1323</v>
      </c>
      <c r="B21" s="142" t="s">
        <v>1290</v>
      </c>
      <c r="C21" s="147" t="s">
        <v>1286</v>
      </c>
      <c r="D21" s="143">
        <v>37815</v>
      </c>
    </row>
    <row r="22" spans="1:5" s="308" customFormat="1" ht="21" customHeight="1">
      <c r="A22" s="140" t="s">
        <v>1324</v>
      </c>
      <c r="B22" s="142" t="s">
        <v>1290</v>
      </c>
      <c r="C22" s="147" t="s">
        <v>1287</v>
      </c>
      <c r="D22" s="143">
        <v>37815</v>
      </c>
    </row>
    <row r="23" spans="1:5" s="308" customFormat="1" ht="21" customHeight="1" thickBot="1">
      <c r="A23" s="140" t="s">
        <v>1329</v>
      </c>
      <c r="B23" s="142" t="s">
        <v>2074</v>
      </c>
      <c r="C23" s="304" t="s">
        <v>1288</v>
      </c>
      <c r="D23" s="144">
        <v>32020</v>
      </c>
      <c r="E23" s="309"/>
    </row>
    <row r="24" spans="1:5" s="308" customFormat="1" ht="21" customHeight="1" thickTop="1">
      <c r="A24" s="310"/>
      <c r="B24" s="311"/>
      <c r="C24" s="303" t="s">
        <v>1103</v>
      </c>
      <c r="D24" s="145">
        <f>SUM(D5:D23)</f>
        <v>1536042</v>
      </c>
    </row>
    <row r="25" spans="1:5" ht="15.6">
      <c r="B25" s="130"/>
      <c r="C25" s="146"/>
    </row>
    <row r="27" spans="1:5" ht="16.8">
      <c r="B27" s="131"/>
      <c r="C27" s="148"/>
    </row>
  </sheetData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Normal="100" zoomScaleSheetLayoutView="100" workbookViewId="0"/>
  </sheetViews>
  <sheetFormatPr defaultRowHeight="13.2"/>
  <cols>
    <col min="1" max="1" width="3.5546875" bestFit="1" customWidth="1"/>
    <col min="2" max="2" width="43.44140625" customWidth="1"/>
    <col min="3" max="4" width="16.6640625" bestFit="1" customWidth="1"/>
  </cols>
  <sheetData>
    <row r="1" spans="1:4" ht="15.6">
      <c r="A1" s="269" t="s">
        <v>4702</v>
      </c>
      <c r="B1" s="128"/>
      <c r="C1" s="146"/>
      <c r="D1" s="128"/>
    </row>
    <row r="2" spans="1:4">
      <c r="A2" s="276" t="s">
        <v>2077</v>
      </c>
      <c r="B2" s="128"/>
      <c r="C2" s="139"/>
      <c r="D2" s="128"/>
    </row>
    <row r="3" spans="1:4">
      <c r="A3" s="139"/>
      <c r="B3" s="128"/>
      <c r="C3" s="139"/>
      <c r="D3" s="128"/>
    </row>
    <row r="4" spans="1:4" ht="15.6">
      <c r="A4" s="305" t="s">
        <v>1306</v>
      </c>
      <c r="B4" s="306" t="s">
        <v>1817</v>
      </c>
      <c r="C4" s="306" t="s">
        <v>1442</v>
      </c>
      <c r="D4" s="307" t="s">
        <v>1325</v>
      </c>
    </row>
    <row r="5" spans="1:4" ht="14.4">
      <c r="A5" s="320" t="s">
        <v>1307</v>
      </c>
      <c r="B5" s="321" t="s">
        <v>2128</v>
      </c>
      <c r="C5" s="321" t="s">
        <v>2078</v>
      </c>
      <c r="D5" s="322">
        <v>4010</v>
      </c>
    </row>
    <row r="6" spans="1:4" ht="14.4">
      <c r="A6" s="320" t="s">
        <v>1308</v>
      </c>
      <c r="B6" s="321" t="s">
        <v>2129</v>
      </c>
      <c r="C6" s="321" t="s">
        <v>2079</v>
      </c>
      <c r="D6" s="322">
        <v>33429.800000000003</v>
      </c>
    </row>
    <row r="7" spans="1:4" ht="14.4">
      <c r="A7" s="320" t="s">
        <v>1309</v>
      </c>
      <c r="B7" s="321" t="s">
        <v>2130</v>
      </c>
      <c r="C7" s="321" t="s">
        <v>2080</v>
      </c>
      <c r="D7" s="322">
        <v>4310</v>
      </c>
    </row>
    <row r="8" spans="1:4" ht="14.4">
      <c r="A8" s="320" t="s">
        <v>1310</v>
      </c>
      <c r="B8" s="328" t="s">
        <v>2131</v>
      </c>
      <c r="C8" s="328" t="s">
        <v>2081</v>
      </c>
      <c r="D8" s="327">
        <v>3874.5</v>
      </c>
    </row>
    <row r="9" spans="1:4" ht="14.4">
      <c r="A9" s="320" t="s">
        <v>1311</v>
      </c>
      <c r="B9" s="328" t="s">
        <v>2132</v>
      </c>
      <c r="C9" s="328" t="s">
        <v>2082</v>
      </c>
      <c r="D9" s="327">
        <v>3874.5</v>
      </c>
    </row>
    <row r="10" spans="1:4" ht="14.4">
      <c r="A10" s="320" t="s">
        <v>1312</v>
      </c>
      <c r="B10" s="328" t="s">
        <v>2132</v>
      </c>
      <c r="C10" s="328" t="s">
        <v>2083</v>
      </c>
      <c r="D10" s="327">
        <v>3874.5</v>
      </c>
    </row>
    <row r="11" spans="1:4" ht="14.4">
      <c r="A11" s="320" t="s">
        <v>1313</v>
      </c>
      <c r="B11" s="321" t="s">
        <v>2133</v>
      </c>
      <c r="C11" s="321" t="s">
        <v>2084</v>
      </c>
      <c r="D11" s="322">
        <v>3666.5</v>
      </c>
    </row>
    <row r="12" spans="1:4" ht="14.4">
      <c r="A12" s="320" t="s">
        <v>1314</v>
      </c>
      <c r="B12" s="321" t="s">
        <v>2134</v>
      </c>
      <c r="C12" s="321" t="s">
        <v>2085</v>
      </c>
      <c r="D12" s="322">
        <v>4426.7700000000004</v>
      </c>
    </row>
    <row r="13" spans="1:4" ht="14.4">
      <c r="A13" s="320" t="s">
        <v>1315</v>
      </c>
      <c r="B13" s="321" t="s">
        <v>2135</v>
      </c>
      <c r="C13" s="321" t="s">
        <v>2086</v>
      </c>
      <c r="D13" s="322">
        <v>3599</v>
      </c>
    </row>
    <row r="14" spans="1:4" ht="14.4">
      <c r="A14" s="320" t="s">
        <v>1316</v>
      </c>
      <c r="B14" s="328" t="s">
        <v>2136</v>
      </c>
      <c r="C14" s="328" t="s">
        <v>2087</v>
      </c>
      <c r="D14" s="327">
        <v>4194.3</v>
      </c>
    </row>
    <row r="15" spans="1:4" ht="14.4">
      <c r="A15" s="320" t="s">
        <v>1317</v>
      </c>
      <c r="B15" s="328" t="s">
        <v>2136</v>
      </c>
      <c r="C15" s="328" t="s">
        <v>2088</v>
      </c>
      <c r="D15" s="327">
        <v>4194.3</v>
      </c>
    </row>
    <row r="16" spans="1:4" ht="14.4">
      <c r="A16" s="320" t="s">
        <v>1318</v>
      </c>
      <c r="B16" s="328" t="s">
        <v>2137</v>
      </c>
      <c r="C16" s="328" t="s">
        <v>2089</v>
      </c>
      <c r="D16" s="327">
        <v>8294.69</v>
      </c>
    </row>
    <row r="17" spans="1:4" ht="14.4">
      <c r="A17" s="320" t="s">
        <v>1319</v>
      </c>
      <c r="B17" s="321" t="s">
        <v>2138</v>
      </c>
      <c r="C17" s="321" t="s">
        <v>2090</v>
      </c>
      <c r="D17" s="322">
        <v>4966.62</v>
      </c>
    </row>
    <row r="18" spans="1:4" ht="14.4">
      <c r="A18" s="320" t="s">
        <v>1320</v>
      </c>
      <c r="B18" s="328" t="s">
        <v>2139</v>
      </c>
      <c r="C18" s="328" t="s">
        <v>2091</v>
      </c>
      <c r="D18" s="327">
        <v>4428</v>
      </c>
    </row>
    <row r="19" spans="1:4" ht="14.4">
      <c r="A19" s="320" t="s">
        <v>1321</v>
      </c>
      <c r="B19" s="328" t="s">
        <v>2139</v>
      </c>
      <c r="C19" s="328" t="s">
        <v>2092</v>
      </c>
      <c r="D19" s="327">
        <v>4428</v>
      </c>
    </row>
    <row r="20" spans="1:4" ht="14.4">
      <c r="A20" s="320" t="s">
        <v>1322</v>
      </c>
      <c r="B20" s="321" t="s">
        <v>2138</v>
      </c>
      <c r="C20" s="321" t="s">
        <v>2093</v>
      </c>
      <c r="D20" s="322">
        <v>4960</v>
      </c>
    </row>
    <row r="21" spans="1:4" ht="14.4">
      <c r="A21" s="320" t="s">
        <v>1323</v>
      </c>
      <c r="B21" s="321" t="s">
        <v>2138</v>
      </c>
      <c r="C21" s="321" t="s">
        <v>2094</v>
      </c>
      <c r="D21" s="322">
        <v>4966.62</v>
      </c>
    </row>
    <row r="22" spans="1:4" ht="14.4">
      <c r="A22" s="320" t="s">
        <v>1324</v>
      </c>
      <c r="B22" s="321" t="s">
        <v>2140</v>
      </c>
      <c r="C22" s="321" t="s">
        <v>2095</v>
      </c>
      <c r="D22" s="322">
        <v>3611.05</v>
      </c>
    </row>
    <row r="23" spans="1:4" ht="14.4">
      <c r="A23" s="320" t="s">
        <v>1329</v>
      </c>
      <c r="B23" s="321" t="s">
        <v>2141</v>
      </c>
      <c r="C23" s="321" t="s">
        <v>2096</v>
      </c>
      <c r="D23" s="322">
        <v>3611.06</v>
      </c>
    </row>
    <row r="24" spans="1:4" ht="14.4">
      <c r="A24" s="320" t="s">
        <v>1330</v>
      </c>
      <c r="B24" s="328" t="s">
        <v>2142</v>
      </c>
      <c r="C24" s="328" t="s">
        <v>2097</v>
      </c>
      <c r="D24" s="327">
        <v>6998.7</v>
      </c>
    </row>
    <row r="25" spans="1:4" ht="14.4">
      <c r="A25" s="320" t="s">
        <v>1331</v>
      </c>
      <c r="B25" s="321" t="s">
        <v>2138</v>
      </c>
      <c r="C25" s="321" t="s">
        <v>2098</v>
      </c>
      <c r="D25" s="322">
        <v>4966.62</v>
      </c>
    </row>
    <row r="26" spans="1:4" ht="14.4">
      <c r="A26" s="320" t="s">
        <v>1332</v>
      </c>
      <c r="B26" s="321" t="s">
        <v>2138</v>
      </c>
      <c r="C26" s="321" t="s">
        <v>2099</v>
      </c>
      <c r="D26" s="322">
        <v>4966.62</v>
      </c>
    </row>
    <row r="27" spans="1:4" ht="14.4">
      <c r="A27" s="320" t="s">
        <v>1333</v>
      </c>
      <c r="B27" s="321" t="s">
        <v>2143</v>
      </c>
      <c r="C27" s="321" t="s">
        <v>2100</v>
      </c>
      <c r="D27" s="322">
        <v>10200</v>
      </c>
    </row>
    <row r="28" spans="1:4" ht="14.4">
      <c r="A28" s="320" t="s">
        <v>1334</v>
      </c>
      <c r="B28" s="321" t="s">
        <v>2143</v>
      </c>
      <c r="C28" s="321" t="s">
        <v>2101</v>
      </c>
      <c r="D28" s="322">
        <v>10200.01</v>
      </c>
    </row>
    <row r="29" spans="1:4" ht="14.4">
      <c r="A29" s="320" t="s">
        <v>1335</v>
      </c>
      <c r="B29" s="321" t="s">
        <v>2144</v>
      </c>
      <c r="C29" s="321" t="s">
        <v>2102</v>
      </c>
      <c r="D29" s="322">
        <v>67620</v>
      </c>
    </row>
    <row r="30" spans="1:4" ht="14.4">
      <c r="A30" s="320" t="s">
        <v>1336</v>
      </c>
      <c r="B30" s="321" t="s">
        <v>2145</v>
      </c>
      <c r="C30" s="321" t="s">
        <v>2103</v>
      </c>
      <c r="D30" s="322">
        <v>31713.02</v>
      </c>
    </row>
    <row r="31" spans="1:4" ht="14.4">
      <c r="A31" s="320" t="s">
        <v>1338</v>
      </c>
      <c r="B31" s="321" t="s">
        <v>2146</v>
      </c>
      <c r="C31" s="321" t="s">
        <v>2104</v>
      </c>
      <c r="D31" s="322">
        <v>116103.42</v>
      </c>
    </row>
    <row r="32" spans="1:4" ht="14.4">
      <c r="A32" s="320" t="s">
        <v>1339</v>
      </c>
      <c r="B32" s="328" t="s">
        <v>2147</v>
      </c>
      <c r="C32" s="328" t="s">
        <v>2105</v>
      </c>
      <c r="D32" s="327">
        <v>4920</v>
      </c>
    </row>
    <row r="33" spans="1:4" ht="14.4">
      <c r="A33" s="320" t="s">
        <v>1340</v>
      </c>
      <c r="B33" s="321" t="s">
        <v>2148</v>
      </c>
      <c r="C33" s="321" t="s">
        <v>2106</v>
      </c>
      <c r="D33" s="322">
        <v>3755</v>
      </c>
    </row>
    <row r="34" spans="1:4" ht="14.4">
      <c r="A34" s="320" t="s">
        <v>1341</v>
      </c>
      <c r="B34" s="321" t="s">
        <v>2149</v>
      </c>
      <c r="C34" s="321" t="s">
        <v>2107</v>
      </c>
      <c r="D34" s="322">
        <v>6384.8</v>
      </c>
    </row>
    <row r="35" spans="1:4" ht="14.4">
      <c r="A35" s="320" t="s">
        <v>1342</v>
      </c>
      <c r="B35" s="321" t="s">
        <v>2150</v>
      </c>
      <c r="C35" s="321" t="s">
        <v>2108</v>
      </c>
      <c r="D35" s="322">
        <v>4942.75</v>
      </c>
    </row>
    <row r="36" spans="1:4" ht="14.4">
      <c r="A36" s="320" t="s">
        <v>1343</v>
      </c>
      <c r="B36" s="328" t="s">
        <v>2151</v>
      </c>
      <c r="C36" s="328" t="s">
        <v>2109</v>
      </c>
      <c r="D36" s="327">
        <v>3591.6</v>
      </c>
    </row>
    <row r="37" spans="1:4" ht="14.4">
      <c r="A37" s="320" t="s">
        <v>1344</v>
      </c>
      <c r="B37" s="321" t="s">
        <v>2152</v>
      </c>
      <c r="C37" s="321" t="s">
        <v>2110</v>
      </c>
      <c r="D37" s="322">
        <v>3789.93</v>
      </c>
    </row>
    <row r="38" spans="1:4" ht="14.4">
      <c r="A38" s="320" t="s">
        <v>1345</v>
      </c>
      <c r="B38" s="321" t="s">
        <v>2153</v>
      </c>
      <c r="C38" s="321" t="s">
        <v>2111</v>
      </c>
      <c r="D38" s="322">
        <v>4750</v>
      </c>
    </row>
    <row r="39" spans="1:4" ht="14.4">
      <c r="A39" s="320" t="s">
        <v>1346</v>
      </c>
      <c r="B39" s="321" t="s">
        <v>2154</v>
      </c>
      <c r="C39" s="321" t="s">
        <v>2112</v>
      </c>
      <c r="D39" s="322">
        <v>5785.18</v>
      </c>
    </row>
    <row r="40" spans="1:4" ht="14.4">
      <c r="A40" s="320" t="s">
        <v>1347</v>
      </c>
      <c r="B40" s="328" t="s">
        <v>2155</v>
      </c>
      <c r="C40" s="328" t="s">
        <v>2113</v>
      </c>
      <c r="D40" s="327">
        <v>4428</v>
      </c>
    </row>
    <row r="41" spans="1:4" ht="14.4">
      <c r="A41" s="320" t="s">
        <v>1348</v>
      </c>
      <c r="B41" s="321" t="s">
        <v>2154</v>
      </c>
      <c r="C41" s="321" t="s">
        <v>2114</v>
      </c>
      <c r="D41" s="322">
        <v>5785.19</v>
      </c>
    </row>
    <row r="42" spans="1:4" ht="14.4">
      <c r="A42" s="320" t="s">
        <v>1349</v>
      </c>
      <c r="B42" s="321" t="s">
        <v>2156</v>
      </c>
      <c r="C42" s="321" t="s">
        <v>2115</v>
      </c>
      <c r="D42" s="322">
        <v>4047.41</v>
      </c>
    </row>
    <row r="43" spans="1:4" ht="14.4">
      <c r="A43" s="320" t="s">
        <v>1350</v>
      </c>
      <c r="B43" s="321" t="s">
        <v>2156</v>
      </c>
      <c r="C43" s="321" t="s">
        <v>2116</v>
      </c>
      <c r="D43" s="322">
        <v>4047.41</v>
      </c>
    </row>
    <row r="44" spans="1:4" ht="14.4">
      <c r="A44" s="320" t="s">
        <v>1351</v>
      </c>
      <c r="B44" s="321" t="s">
        <v>2157</v>
      </c>
      <c r="C44" s="321" t="s">
        <v>2117</v>
      </c>
      <c r="D44" s="322">
        <v>6040</v>
      </c>
    </row>
    <row r="45" spans="1:4" ht="14.4">
      <c r="A45" s="320" t="s">
        <v>1352</v>
      </c>
      <c r="B45" s="321" t="s">
        <v>2157</v>
      </c>
      <c r="C45" s="321" t="s">
        <v>2118</v>
      </c>
      <c r="D45" s="322">
        <v>6563.01</v>
      </c>
    </row>
    <row r="46" spans="1:4" ht="14.4">
      <c r="A46" s="320" t="s">
        <v>1353</v>
      </c>
      <c r="B46" s="321" t="s">
        <v>2158</v>
      </c>
      <c r="C46" s="321" t="s">
        <v>2119</v>
      </c>
      <c r="D46" s="322">
        <v>3762.03</v>
      </c>
    </row>
    <row r="47" spans="1:4" ht="14.4">
      <c r="A47" s="320" t="s">
        <v>1354</v>
      </c>
      <c r="B47" s="321" t="s">
        <v>2158</v>
      </c>
      <c r="C47" s="321" t="s">
        <v>2120</v>
      </c>
      <c r="D47" s="322">
        <v>3762.03</v>
      </c>
    </row>
    <row r="48" spans="1:4" ht="14.4">
      <c r="A48" s="320" t="s">
        <v>1355</v>
      </c>
      <c r="B48" s="321" t="s">
        <v>2158</v>
      </c>
      <c r="C48" s="321" t="s">
        <v>2121</v>
      </c>
      <c r="D48" s="322">
        <v>3762.05</v>
      </c>
    </row>
    <row r="49" spans="1:4" ht="14.4">
      <c r="A49" s="320" t="s">
        <v>1356</v>
      </c>
      <c r="B49" s="321" t="s">
        <v>2159</v>
      </c>
      <c r="C49" s="321" t="s">
        <v>2122</v>
      </c>
      <c r="D49" s="322">
        <v>10230.52</v>
      </c>
    </row>
    <row r="50" spans="1:4" ht="14.4">
      <c r="A50" s="320" t="s">
        <v>1357</v>
      </c>
      <c r="B50" s="328" t="s">
        <v>2160</v>
      </c>
      <c r="C50" s="328" t="s">
        <v>2123</v>
      </c>
      <c r="D50" s="327">
        <v>3649.41</v>
      </c>
    </row>
    <row r="51" spans="1:4" ht="14.4">
      <c r="A51" s="320" t="s">
        <v>1358</v>
      </c>
      <c r="B51" s="328" t="s">
        <v>2161</v>
      </c>
      <c r="C51" s="328" t="s">
        <v>2124</v>
      </c>
      <c r="D51" s="327">
        <v>4489.5</v>
      </c>
    </row>
    <row r="52" spans="1:4" ht="14.4">
      <c r="A52" s="320" t="s">
        <v>1359</v>
      </c>
      <c r="B52" s="328" t="s">
        <v>2162</v>
      </c>
      <c r="C52" s="328" t="s">
        <v>2125</v>
      </c>
      <c r="D52" s="327">
        <v>3900</v>
      </c>
    </row>
    <row r="53" spans="1:4" ht="14.4">
      <c r="A53" s="320" t="s">
        <v>1360</v>
      </c>
      <c r="B53" s="328" t="s">
        <v>2163</v>
      </c>
      <c r="C53" s="328" t="s">
        <v>2126</v>
      </c>
      <c r="D53" s="327">
        <v>4268.1000000000004</v>
      </c>
    </row>
    <row r="54" spans="1:4" ht="15" thickBot="1">
      <c r="A54" s="320" t="s">
        <v>1361</v>
      </c>
      <c r="B54" s="321" t="s">
        <v>2164</v>
      </c>
      <c r="C54" s="321" t="s">
        <v>2127</v>
      </c>
      <c r="D54" s="330">
        <v>4428</v>
      </c>
    </row>
    <row r="55" spans="1:4" ht="15" thickTop="1">
      <c r="A55" s="323"/>
      <c r="B55" s="324"/>
      <c r="C55" s="325" t="s">
        <v>2167</v>
      </c>
      <c r="D55" s="331">
        <f>SUM(D5:D54)</f>
        <v>476570.5199999999</v>
      </c>
    </row>
    <row r="56" spans="1:4" ht="13.8">
      <c r="A56" s="323"/>
      <c r="B56" s="324"/>
      <c r="C56" s="326" t="s">
        <v>2165</v>
      </c>
      <c r="D56" s="329">
        <f>D55-D57</f>
        <v>403162.41999999993</v>
      </c>
    </row>
    <row r="57" spans="1:4" ht="13.8">
      <c r="A57" s="323"/>
      <c r="B57" s="324"/>
      <c r="C57" s="326" t="s">
        <v>2166</v>
      </c>
      <c r="D57" s="329">
        <f>SUM(D8:D10)+SUM(D14:D16)+D18+D19+D24+D32+D36+D40+SUM(D50:D53)</f>
        <v>73408.099999999991</v>
      </c>
    </row>
  </sheetData>
  <printOptions horizontalCentered="1"/>
  <pageMargins left="0.70866141732283472" right="0.70866141732283472" top="0.35433070866141736" bottom="0.74803149606299213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Normal="100" zoomScaleSheetLayoutView="100" workbookViewId="0"/>
  </sheetViews>
  <sheetFormatPr defaultRowHeight="13.2"/>
  <cols>
    <col min="1" max="1" width="3.5546875" bestFit="1" customWidth="1"/>
    <col min="2" max="2" width="43.44140625" customWidth="1"/>
    <col min="3" max="4" width="16.6640625" bestFit="1" customWidth="1"/>
  </cols>
  <sheetData>
    <row r="1" spans="1:4" ht="15.6">
      <c r="A1" s="269" t="s">
        <v>4703</v>
      </c>
      <c r="B1" s="128"/>
      <c r="C1" s="146"/>
      <c r="D1" s="128"/>
    </row>
    <row r="2" spans="1:4">
      <c r="A2" s="276" t="s">
        <v>2178</v>
      </c>
      <c r="B2" s="128"/>
      <c r="C2" s="139"/>
      <c r="D2" s="128"/>
    </row>
    <row r="3" spans="1:4">
      <c r="A3" s="139"/>
      <c r="B3" s="128"/>
      <c r="C3" s="139"/>
      <c r="D3" s="128"/>
    </row>
    <row r="4" spans="1:4" ht="15.6">
      <c r="A4" s="305" t="s">
        <v>1306</v>
      </c>
      <c r="B4" s="306" t="s">
        <v>1817</v>
      </c>
      <c r="C4" s="306" t="s">
        <v>1442</v>
      </c>
      <c r="D4" s="307" t="s">
        <v>1325</v>
      </c>
    </row>
    <row r="5" spans="1:4" ht="14.4">
      <c r="A5" s="320" t="s">
        <v>1307</v>
      </c>
      <c r="B5" s="338" t="s">
        <v>2173</v>
      </c>
      <c r="C5" s="339" t="s">
        <v>2172</v>
      </c>
      <c r="D5" s="340">
        <v>3628.5</v>
      </c>
    </row>
    <row r="6" spans="1:4" ht="14.4">
      <c r="A6" s="320" t="s">
        <v>1308</v>
      </c>
      <c r="B6" s="338" t="s">
        <v>2173</v>
      </c>
      <c r="C6" s="339" t="s">
        <v>2174</v>
      </c>
      <c r="D6" s="340">
        <v>3628.5</v>
      </c>
    </row>
    <row r="7" spans="1:4" ht="14.4">
      <c r="A7" s="320" t="s">
        <v>1309</v>
      </c>
      <c r="B7" s="338" t="s">
        <v>2173</v>
      </c>
      <c r="C7" s="339" t="s">
        <v>2175</v>
      </c>
      <c r="D7" s="340">
        <v>3628.5</v>
      </c>
    </row>
    <row r="8" spans="1:4" ht="14.4">
      <c r="A8" s="320" t="s">
        <v>1310</v>
      </c>
      <c r="B8" s="338" t="s">
        <v>2179</v>
      </c>
      <c r="C8" s="339" t="s">
        <v>2176</v>
      </c>
      <c r="D8" s="340">
        <v>5190</v>
      </c>
    </row>
    <row r="9" spans="1:4" ht="14.4">
      <c r="A9" s="320" t="s">
        <v>1311</v>
      </c>
      <c r="B9" s="338" t="s">
        <v>1235</v>
      </c>
      <c r="C9" s="339" t="s">
        <v>2177</v>
      </c>
      <c r="D9" s="340">
        <v>4858.5</v>
      </c>
    </row>
    <row r="10" spans="1:4" ht="14.4">
      <c r="A10" s="320" t="s">
        <v>1312</v>
      </c>
      <c r="B10" s="338" t="s">
        <v>2180</v>
      </c>
      <c r="C10" s="339" t="s">
        <v>2189</v>
      </c>
      <c r="D10" s="340">
        <v>4059</v>
      </c>
    </row>
    <row r="11" spans="1:4" ht="14.4">
      <c r="A11" s="320" t="s">
        <v>1313</v>
      </c>
      <c r="B11" s="338" t="s">
        <v>2180</v>
      </c>
      <c r="C11" s="339" t="s">
        <v>2190</v>
      </c>
      <c r="D11" s="340">
        <v>4059</v>
      </c>
    </row>
    <row r="12" spans="1:4" ht="14.4">
      <c r="A12" s="320" t="s">
        <v>1314</v>
      </c>
      <c r="B12" s="335" t="s">
        <v>2181</v>
      </c>
      <c r="C12" s="337" t="s">
        <v>2191</v>
      </c>
      <c r="D12" s="336">
        <v>470.92</v>
      </c>
    </row>
    <row r="13" spans="1:4" ht="14.4">
      <c r="A13" s="320" t="s">
        <v>1315</v>
      </c>
      <c r="B13" s="335" t="s">
        <v>2181</v>
      </c>
      <c r="C13" s="337" t="s">
        <v>2192</v>
      </c>
      <c r="D13" s="336">
        <v>470.92</v>
      </c>
    </row>
    <row r="14" spans="1:4" ht="14.4">
      <c r="A14" s="320" t="s">
        <v>1316</v>
      </c>
      <c r="B14" s="338" t="s">
        <v>2182</v>
      </c>
      <c r="C14" s="339" t="s">
        <v>2193</v>
      </c>
      <c r="D14" s="340">
        <v>5166</v>
      </c>
    </row>
    <row r="15" spans="1:4" ht="14.4">
      <c r="A15" s="320" t="s">
        <v>1317</v>
      </c>
      <c r="B15" s="338" t="s">
        <v>2183</v>
      </c>
      <c r="C15" s="339" t="s">
        <v>2194</v>
      </c>
      <c r="D15" s="340">
        <v>4172.16</v>
      </c>
    </row>
    <row r="16" spans="1:4" ht="14.4">
      <c r="A16" s="320" t="s">
        <v>1318</v>
      </c>
      <c r="B16" s="338" t="s">
        <v>2184</v>
      </c>
      <c r="C16" s="339" t="s">
        <v>2195</v>
      </c>
      <c r="D16" s="340">
        <v>4217.3</v>
      </c>
    </row>
    <row r="17" spans="1:4" ht="14.4">
      <c r="A17" s="320" t="s">
        <v>1319</v>
      </c>
      <c r="B17" s="338" t="s">
        <v>2185</v>
      </c>
      <c r="C17" s="339" t="s">
        <v>2196</v>
      </c>
      <c r="D17" s="340">
        <v>6573.57</v>
      </c>
    </row>
    <row r="18" spans="1:4" ht="14.4">
      <c r="A18" s="320" t="s">
        <v>1320</v>
      </c>
      <c r="B18" s="335" t="s">
        <v>2186</v>
      </c>
      <c r="C18" s="337" t="s">
        <v>2197</v>
      </c>
      <c r="D18" s="336">
        <v>22113.62</v>
      </c>
    </row>
    <row r="19" spans="1:4" ht="14.4">
      <c r="A19" s="320" t="s">
        <v>1321</v>
      </c>
      <c r="B19" s="335" t="s">
        <v>2187</v>
      </c>
      <c r="C19" s="337" t="s">
        <v>2198</v>
      </c>
      <c r="D19" s="336">
        <v>4182</v>
      </c>
    </row>
    <row r="20" spans="1:4" ht="14.4">
      <c r="A20" s="320" t="s">
        <v>1322</v>
      </c>
      <c r="B20" s="335" t="s">
        <v>2188</v>
      </c>
      <c r="C20" s="337" t="s">
        <v>2199</v>
      </c>
      <c r="D20" s="336">
        <v>29887.27</v>
      </c>
    </row>
    <row r="21" spans="1:4" ht="14.4">
      <c r="A21" s="320" t="s">
        <v>1323</v>
      </c>
      <c r="B21" s="335" t="s">
        <v>2188</v>
      </c>
      <c r="C21" s="337" t="s">
        <v>2200</v>
      </c>
      <c r="D21" s="336">
        <v>29887.279999999999</v>
      </c>
    </row>
    <row r="22" spans="1:4" ht="14.4">
      <c r="A22" s="320" t="s">
        <v>1324</v>
      </c>
      <c r="B22" s="335" t="s">
        <v>2188</v>
      </c>
      <c r="C22" s="337" t="s">
        <v>2201</v>
      </c>
      <c r="D22" s="336">
        <v>29887.29</v>
      </c>
    </row>
    <row r="23" spans="1:4" ht="14.4">
      <c r="A23" s="320" t="s">
        <v>1329</v>
      </c>
      <c r="B23" s="335" t="s">
        <v>2188</v>
      </c>
      <c r="C23" s="337" t="s">
        <v>2202</v>
      </c>
      <c r="D23" s="336">
        <v>29887.279999999999</v>
      </c>
    </row>
    <row r="24" spans="1:4" ht="14.4">
      <c r="A24" s="320" t="s">
        <v>1330</v>
      </c>
      <c r="B24" s="335" t="s">
        <v>2188</v>
      </c>
      <c r="C24" s="337" t="s">
        <v>2203</v>
      </c>
      <c r="D24" s="336">
        <v>27908.47</v>
      </c>
    </row>
    <row r="25" spans="1:4" ht="14.4">
      <c r="A25" s="320" t="s">
        <v>1331</v>
      </c>
      <c r="B25" s="335" t="s">
        <v>2188</v>
      </c>
      <c r="C25" s="337" t="s">
        <v>2204</v>
      </c>
      <c r="D25" s="336">
        <v>27908.47</v>
      </c>
    </row>
    <row r="26" spans="1:4" ht="14.4">
      <c r="A26" s="320" t="s">
        <v>1332</v>
      </c>
      <c r="B26" s="335" t="s">
        <v>2188</v>
      </c>
      <c r="C26" s="337" t="s">
        <v>2205</v>
      </c>
      <c r="D26" s="336">
        <v>27908.47</v>
      </c>
    </row>
    <row r="27" spans="1:4" ht="14.4">
      <c r="A27" s="320" t="s">
        <v>1333</v>
      </c>
      <c r="B27" s="335" t="s">
        <v>2188</v>
      </c>
      <c r="C27" s="337" t="s">
        <v>2206</v>
      </c>
      <c r="D27" s="336">
        <v>27908.47</v>
      </c>
    </row>
    <row r="28" spans="1:4" ht="14.4">
      <c r="A28" s="320" t="s">
        <v>1334</v>
      </c>
      <c r="B28" s="335" t="s">
        <v>2188</v>
      </c>
      <c r="C28" s="337" t="s">
        <v>2207</v>
      </c>
      <c r="D28" s="336">
        <v>27908.47</v>
      </c>
    </row>
    <row r="29" spans="1:4" ht="14.4">
      <c r="A29" s="320" t="s">
        <v>1335</v>
      </c>
      <c r="B29" s="335" t="s">
        <v>2188</v>
      </c>
      <c r="C29" s="337" t="s">
        <v>2208</v>
      </c>
      <c r="D29" s="336">
        <v>27908.47</v>
      </c>
    </row>
    <row r="30" spans="1:4" ht="14.4">
      <c r="A30" s="320" t="s">
        <v>1336</v>
      </c>
      <c r="B30" s="335" t="s">
        <v>2188</v>
      </c>
      <c r="C30" s="337" t="s">
        <v>2209</v>
      </c>
      <c r="D30" s="336">
        <v>27908.47</v>
      </c>
    </row>
    <row r="31" spans="1:4" ht="14.4">
      <c r="A31" s="320" t="s">
        <v>1338</v>
      </c>
      <c r="B31" s="335" t="s">
        <v>2188</v>
      </c>
      <c r="C31" s="337" t="s">
        <v>2210</v>
      </c>
      <c r="D31" s="336">
        <v>27908.47</v>
      </c>
    </row>
    <row r="32" spans="1:4" ht="14.4">
      <c r="A32" s="320" t="s">
        <v>1339</v>
      </c>
      <c r="B32" s="335" t="s">
        <v>2188</v>
      </c>
      <c r="C32" s="337" t="s">
        <v>2211</v>
      </c>
      <c r="D32" s="336">
        <v>27908.47</v>
      </c>
    </row>
    <row r="33" spans="1:4" ht="14.4">
      <c r="A33" s="320" t="s">
        <v>1340</v>
      </c>
      <c r="B33" s="335" t="s">
        <v>2188</v>
      </c>
      <c r="C33" s="337" t="s">
        <v>2212</v>
      </c>
      <c r="D33" s="336">
        <v>27908.47</v>
      </c>
    </row>
    <row r="34" spans="1:4" ht="14.4">
      <c r="A34" s="320" t="s">
        <v>1341</v>
      </c>
      <c r="B34" s="335" t="s">
        <v>2226</v>
      </c>
      <c r="C34" s="337" t="s">
        <v>2213</v>
      </c>
      <c r="D34" s="336">
        <v>22126.68</v>
      </c>
    </row>
    <row r="35" spans="1:4" ht="14.4">
      <c r="A35" s="320" t="s">
        <v>1342</v>
      </c>
      <c r="B35" s="335" t="s">
        <v>2226</v>
      </c>
      <c r="C35" s="337" t="s">
        <v>2214</v>
      </c>
      <c r="D35" s="336">
        <v>22126.68</v>
      </c>
    </row>
    <row r="36" spans="1:4" ht="14.4">
      <c r="A36" s="320" t="s">
        <v>1343</v>
      </c>
      <c r="B36" s="335" t="s">
        <v>2227</v>
      </c>
      <c r="C36" s="337" t="s">
        <v>2215</v>
      </c>
      <c r="D36" s="336">
        <v>36058.300000000003</v>
      </c>
    </row>
    <row r="37" spans="1:4" ht="14.4">
      <c r="A37" s="320" t="s">
        <v>1344</v>
      </c>
      <c r="B37" s="335" t="s">
        <v>2227</v>
      </c>
      <c r="C37" s="337" t="s">
        <v>2216</v>
      </c>
      <c r="D37" s="336">
        <v>36058.300000000003</v>
      </c>
    </row>
    <row r="38" spans="1:4" ht="14.4">
      <c r="A38" s="320" t="s">
        <v>1345</v>
      </c>
      <c r="B38" s="335" t="s">
        <v>2227</v>
      </c>
      <c r="C38" s="337" t="s">
        <v>2217</v>
      </c>
      <c r="D38" s="336">
        <v>36058.300000000003</v>
      </c>
    </row>
    <row r="39" spans="1:4" ht="14.4">
      <c r="A39" s="320" t="s">
        <v>1346</v>
      </c>
      <c r="B39" s="335" t="s">
        <v>2228</v>
      </c>
      <c r="C39" s="337" t="s">
        <v>2218</v>
      </c>
      <c r="D39" s="336">
        <v>218228.2</v>
      </c>
    </row>
    <row r="40" spans="1:4" ht="14.4">
      <c r="A40" s="320" t="s">
        <v>1347</v>
      </c>
      <c r="B40" s="335" t="s">
        <v>2229</v>
      </c>
      <c r="C40" s="337" t="s">
        <v>2219</v>
      </c>
      <c r="D40" s="336">
        <v>218228.2</v>
      </c>
    </row>
    <row r="41" spans="1:4" ht="14.4">
      <c r="A41" s="320" t="s">
        <v>1348</v>
      </c>
      <c r="B41" s="335" t="s">
        <v>2230</v>
      </c>
      <c r="C41" s="337" t="s">
        <v>2220</v>
      </c>
      <c r="D41" s="336">
        <v>89387.199999999997</v>
      </c>
    </row>
    <row r="42" spans="1:4" ht="14.4">
      <c r="A42" s="320" t="s">
        <v>1349</v>
      </c>
      <c r="B42" s="335" t="s">
        <v>2231</v>
      </c>
      <c r="C42" s="337" t="s">
        <v>2221</v>
      </c>
      <c r="D42" s="336">
        <v>4000</v>
      </c>
    </row>
    <row r="43" spans="1:4" ht="14.4">
      <c r="A43" s="320" t="s">
        <v>1350</v>
      </c>
      <c r="B43" s="335" t="s">
        <v>2231</v>
      </c>
      <c r="C43" s="337" t="s">
        <v>2222</v>
      </c>
      <c r="D43" s="336">
        <v>4000</v>
      </c>
    </row>
    <row r="44" spans="1:4" ht="14.4">
      <c r="A44" s="320" t="s">
        <v>1351</v>
      </c>
      <c r="B44" s="335" t="s">
        <v>2232</v>
      </c>
      <c r="C44" s="337" t="s">
        <v>2223</v>
      </c>
      <c r="D44" s="336">
        <v>4297.62</v>
      </c>
    </row>
    <row r="45" spans="1:4" ht="14.4">
      <c r="A45" s="320" t="s">
        <v>1352</v>
      </c>
      <c r="B45" s="335" t="s">
        <v>2233</v>
      </c>
      <c r="C45" s="337" t="s">
        <v>2224</v>
      </c>
      <c r="D45" s="336">
        <v>4598.17</v>
      </c>
    </row>
    <row r="46" spans="1:4" ht="15" thickBot="1">
      <c r="A46" s="320" t="s">
        <v>1353</v>
      </c>
      <c r="B46" s="335" t="s">
        <v>2233</v>
      </c>
      <c r="C46" s="337" t="s">
        <v>2225</v>
      </c>
      <c r="D46" s="631">
        <v>4598.17</v>
      </c>
    </row>
    <row r="47" spans="1:4" ht="15" thickTop="1">
      <c r="A47" s="323"/>
      <c r="B47" s="324"/>
      <c r="C47" s="325" t="s">
        <v>2167</v>
      </c>
      <c r="D47" s="331">
        <f>SUM(D5:D46)</f>
        <v>1174818.1299999999</v>
      </c>
    </row>
    <row r="48" spans="1:4" ht="13.8">
      <c r="A48" s="323"/>
      <c r="B48" s="324"/>
      <c r="C48" s="326" t="s">
        <v>2165</v>
      </c>
      <c r="D48" s="329">
        <f>D47-D49</f>
        <v>1125637.0999999999</v>
      </c>
    </row>
    <row r="49" spans="1:4" ht="13.8">
      <c r="A49" s="323"/>
      <c r="B49" s="324"/>
      <c r="C49" s="326" t="s">
        <v>2166</v>
      </c>
      <c r="D49" s="329">
        <f>SUM(D5:D11)+SUM(D14:D17)</f>
        <v>49181.03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92"/>
  <sheetViews>
    <sheetView view="pageBreakPreview" zoomScaleNormal="100" zoomScaleSheetLayoutView="100" workbookViewId="0">
      <selection activeCell="F179" sqref="F179"/>
    </sheetView>
  </sheetViews>
  <sheetFormatPr defaultRowHeight="13.2"/>
  <cols>
    <col min="1" max="1" width="4.6640625" style="360" customWidth="1"/>
    <col min="2" max="2" width="43.44140625" customWidth="1"/>
    <col min="3" max="3" width="16.6640625" style="341" bestFit="1" customWidth="1"/>
    <col min="4" max="4" width="16.6640625" style="341" customWidth="1"/>
    <col min="5" max="5" width="5.33203125" style="341" bestFit="1" customWidth="1"/>
    <col min="6" max="6" width="16.6640625" style="8" bestFit="1" customWidth="1"/>
  </cols>
  <sheetData>
    <row r="1" spans="1:6" ht="13.8">
      <c r="A1" s="269" t="s">
        <v>4704</v>
      </c>
    </row>
    <row r="2" spans="1:6">
      <c r="A2" s="362" t="s">
        <v>4763</v>
      </c>
    </row>
    <row r="3" spans="1:6" ht="13.8" thickBot="1"/>
    <row r="4" spans="1:6" ht="15.6">
      <c r="A4" s="637" t="s">
        <v>1306</v>
      </c>
      <c r="B4" s="638" t="s">
        <v>1817</v>
      </c>
      <c r="C4" s="638" t="s">
        <v>1442</v>
      </c>
      <c r="D4" s="638" t="s">
        <v>4692</v>
      </c>
      <c r="E4" s="639" t="s">
        <v>1417</v>
      </c>
      <c r="F4" s="640" t="s">
        <v>1325</v>
      </c>
    </row>
    <row r="5" spans="1:6" ht="14.4">
      <c r="A5" s="650" t="s">
        <v>1307</v>
      </c>
      <c r="B5" s="351" t="s">
        <v>2235</v>
      </c>
      <c r="C5" s="633" t="s">
        <v>2234</v>
      </c>
      <c r="D5" s="352">
        <v>2970</v>
      </c>
      <c r="E5" s="633">
        <v>1</v>
      </c>
      <c r="F5" s="651">
        <f>D5*E5</f>
        <v>2970</v>
      </c>
    </row>
    <row r="6" spans="1:6" ht="14.4">
      <c r="A6" s="641" t="s">
        <v>1308</v>
      </c>
      <c r="B6" s="349" t="s">
        <v>2237</v>
      </c>
      <c r="C6" s="347" t="s">
        <v>2236</v>
      </c>
      <c r="D6" s="350">
        <v>2532</v>
      </c>
      <c r="E6" s="347">
        <v>1</v>
      </c>
      <c r="F6" s="652">
        <f t="shared" ref="F6:F48" si="0">D6*E6</f>
        <v>2532</v>
      </c>
    </row>
    <row r="7" spans="1:6" ht="14.4">
      <c r="A7" s="641" t="s">
        <v>1309</v>
      </c>
      <c r="B7" s="349" t="s">
        <v>2239</v>
      </c>
      <c r="C7" s="347" t="s">
        <v>2238</v>
      </c>
      <c r="D7" s="350">
        <v>1499.37</v>
      </c>
      <c r="E7" s="347">
        <v>1</v>
      </c>
      <c r="F7" s="652">
        <f t="shared" si="0"/>
        <v>1499.37</v>
      </c>
    </row>
    <row r="8" spans="1:6" ht="14.4">
      <c r="A8" s="641" t="s">
        <v>1310</v>
      </c>
      <c r="B8" s="349" t="s">
        <v>2241</v>
      </c>
      <c r="C8" s="347" t="s">
        <v>2240</v>
      </c>
      <c r="D8" s="350">
        <v>2982.75</v>
      </c>
      <c r="E8" s="347">
        <v>1</v>
      </c>
      <c r="F8" s="652">
        <f t="shared" si="0"/>
        <v>2982.75</v>
      </c>
    </row>
    <row r="9" spans="1:6" ht="14.4">
      <c r="A9" s="641" t="s">
        <v>1311</v>
      </c>
      <c r="B9" s="349" t="s">
        <v>2257</v>
      </c>
      <c r="C9" s="347" t="s">
        <v>2256</v>
      </c>
      <c r="D9" s="350">
        <v>1790</v>
      </c>
      <c r="E9" s="347">
        <v>1</v>
      </c>
      <c r="F9" s="652">
        <f t="shared" si="0"/>
        <v>1790</v>
      </c>
    </row>
    <row r="10" spans="1:6" ht="14.4">
      <c r="A10" s="641" t="s">
        <v>1312</v>
      </c>
      <c r="B10" s="349" t="s">
        <v>2259</v>
      </c>
      <c r="C10" s="347" t="s">
        <v>2258</v>
      </c>
      <c r="D10" s="350">
        <v>2189.4</v>
      </c>
      <c r="E10" s="347">
        <v>1</v>
      </c>
      <c r="F10" s="652">
        <f t="shared" si="0"/>
        <v>2189.4</v>
      </c>
    </row>
    <row r="11" spans="1:6" ht="14.4">
      <c r="A11" s="641" t="s">
        <v>1313</v>
      </c>
      <c r="B11" s="349" t="s">
        <v>2266</v>
      </c>
      <c r="C11" s="347" t="s">
        <v>2265</v>
      </c>
      <c r="D11" s="350">
        <v>2686.32</v>
      </c>
      <c r="E11" s="347">
        <v>1</v>
      </c>
      <c r="F11" s="652">
        <f t="shared" si="0"/>
        <v>2686.32</v>
      </c>
    </row>
    <row r="12" spans="1:6" ht="14.4">
      <c r="A12" s="641" t="s">
        <v>1314</v>
      </c>
      <c r="B12" s="349" t="s">
        <v>2274</v>
      </c>
      <c r="C12" s="347" t="s">
        <v>2273</v>
      </c>
      <c r="D12" s="350">
        <v>3317.31</v>
      </c>
      <c r="E12" s="347">
        <v>1</v>
      </c>
      <c r="F12" s="652">
        <f t="shared" si="0"/>
        <v>3317.31</v>
      </c>
    </row>
    <row r="13" spans="1:6" ht="14.4">
      <c r="A13" s="641" t="s">
        <v>1315</v>
      </c>
      <c r="B13" s="349" t="s">
        <v>2287</v>
      </c>
      <c r="C13" s="347" t="s">
        <v>2286</v>
      </c>
      <c r="D13" s="350">
        <v>1554.56</v>
      </c>
      <c r="E13" s="347">
        <v>1</v>
      </c>
      <c r="F13" s="652">
        <f t="shared" si="0"/>
        <v>1554.56</v>
      </c>
    </row>
    <row r="14" spans="1:6" ht="14.4">
      <c r="A14" s="641" t="s">
        <v>1316</v>
      </c>
      <c r="B14" s="349" t="s">
        <v>2298</v>
      </c>
      <c r="C14" s="347" t="s">
        <v>2297</v>
      </c>
      <c r="D14" s="350">
        <v>2022.9</v>
      </c>
      <c r="E14" s="347">
        <v>1</v>
      </c>
      <c r="F14" s="652">
        <f t="shared" si="0"/>
        <v>2022.9</v>
      </c>
    </row>
    <row r="15" spans="1:6" ht="14.4">
      <c r="A15" s="641" t="s">
        <v>1317</v>
      </c>
      <c r="B15" s="349" t="s">
        <v>2300</v>
      </c>
      <c r="C15" s="347" t="s">
        <v>2299</v>
      </c>
      <c r="D15" s="350">
        <v>2947.08</v>
      </c>
      <c r="E15" s="347">
        <v>1</v>
      </c>
      <c r="F15" s="652">
        <f t="shared" si="0"/>
        <v>2947.08</v>
      </c>
    </row>
    <row r="16" spans="1:6" ht="14.4">
      <c r="A16" s="641" t="s">
        <v>1318</v>
      </c>
      <c r="B16" s="349" t="s">
        <v>2314</v>
      </c>
      <c r="C16" s="347" t="s">
        <v>2313</v>
      </c>
      <c r="D16" s="350">
        <v>3013.5</v>
      </c>
      <c r="E16" s="347">
        <v>1</v>
      </c>
      <c r="F16" s="652">
        <f t="shared" si="0"/>
        <v>3013.5</v>
      </c>
    </row>
    <row r="17" spans="1:6" ht="14.4">
      <c r="A17" s="641" t="s">
        <v>1319</v>
      </c>
      <c r="B17" s="349" t="s">
        <v>2316</v>
      </c>
      <c r="C17" s="347" t="s">
        <v>2315</v>
      </c>
      <c r="D17" s="350">
        <v>2821.62</v>
      </c>
      <c r="E17" s="347">
        <v>1</v>
      </c>
      <c r="F17" s="652">
        <f t="shared" si="0"/>
        <v>2821.62</v>
      </c>
    </row>
    <row r="18" spans="1:6" ht="14.4">
      <c r="A18" s="641" t="s">
        <v>1320</v>
      </c>
      <c r="B18" s="349" t="s">
        <v>2319</v>
      </c>
      <c r="C18" s="347" t="s">
        <v>2318</v>
      </c>
      <c r="D18" s="350">
        <v>1865</v>
      </c>
      <c r="E18" s="347">
        <v>1</v>
      </c>
      <c r="F18" s="652">
        <f t="shared" si="0"/>
        <v>1865</v>
      </c>
    </row>
    <row r="19" spans="1:6" ht="14.4">
      <c r="A19" s="641" t="s">
        <v>1321</v>
      </c>
      <c r="B19" s="349" t="s">
        <v>2319</v>
      </c>
      <c r="C19" s="347" t="s">
        <v>2320</v>
      </c>
      <c r="D19" s="350">
        <v>1865</v>
      </c>
      <c r="E19" s="347">
        <v>1</v>
      </c>
      <c r="F19" s="652">
        <f t="shared" si="0"/>
        <v>1865</v>
      </c>
    </row>
    <row r="20" spans="1:6" ht="14.4">
      <c r="A20" s="641" t="s">
        <v>1322</v>
      </c>
      <c r="B20" s="349" t="s">
        <v>2319</v>
      </c>
      <c r="C20" s="347" t="s">
        <v>2321</v>
      </c>
      <c r="D20" s="350">
        <v>1865</v>
      </c>
      <c r="E20" s="347">
        <v>1</v>
      </c>
      <c r="F20" s="652">
        <f t="shared" si="0"/>
        <v>1865</v>
      </c>
    </row>
    <row r="21" spans="1:6" ht="14.4">
      <c r="A21" s="641" t="s">
        <v>1323</v>
      </c>
      <c r="B21" s="349" t="s">
        <v>2325</v>
      </c>
      <c r="C21" s="347" t="s">
        <v>2324</v>
      </c>
      <c r="D21" s="350">
        <v>3022.11</v>
      </c>
      <c r="E21" s="347">
        <v>1</v>
      </c>
      <c r="F21" s="652">
        <f t="shared" si="0"/>
        <v>3022.11</v>
      </c>
    </row>
    <row r="22" spans="1:6" ht="14.4">
      <c r="A22" s="641" t="s">
        <v>1324</v>
      </c>
      <c r="B22" s="349" t="s">
        <v>2327</v>
      </c>
      <c r="C22" s="347" t="s">
        <v>2326</v>
      </c>
      <c r="D22" s="350">
        <v>405.34</v>
      </c>
      <c r="E22" s="347">
        <v>1</v>
      </c>
      <c r="F22" s="652">
        <f t="shared" si="0"/>
        <v>405.34</v>
      </c>
    </row>
    <row r="23" spans="1:6" ht="14.4">
      <c r="A23" s="641" t="s">
        <v>1329</v>
      </c>
      <c r="B23" s="349" t="s">
        <v>2350</v>
      </c>
      <c r="C23" s="347" t="s">
        <v>2349</v>
      </c>
      <c r="D23" s="350">
        <v>2883.12</v>
      </c>
      <c r="E23" s="347">
        <v>1</v>
      </c>
      <c r="F23" s="652">
        <f t="shared" si="0"/>
        <v>2883.12</v>
      </c>
    </row>
    <row r="24" spans="1:6" ht="14.4">
      <c r="A24" s="641" t="s">
        <v>1330</v>
      </c>
      <c r="B24" s="349" t="s">
        <v>2356</v>
      </c>
      <c r="C24" s="347" t="s">
        <v>2355</v>
      </c>
      <c r="D24" s="350">
        <v>3173.4</v>
      </c>
      <c r="E24" s="347">
        <v>1</v>
      </c>
      <c r="F24" s="652">
        <f t="shared" si="0"/>
        <v>3173.4</v>
      </c>
    </row>
    <row r="25" spans="1:6" ht="14.4">
      <c r="A25" s="641" t="s">
        <v>1331</v>
      </c>
      <c r="B25" s="349" t="s">
        <v>2388</v>
      </c>
      <c r="C25" s="347" t="s">
        <v>2387</v>
      </c>
      <c r="D25" s="350">
        <v>3047</v>
      </c>
      <c r="E25" s="347">
        <v>1</v>
      </c>
      <c r="F25" s="652">
        <f t="shared" si="0"/>
        <v>3047</v>
      </c>
    </row>
    <row r="26" spans="1:6" ht="14.4">
      <c r="A26" s="641" t="s">
        <v>1332</v>
      </c>
      <c r="B26" s="349" t="s">
        <v>2393</v>
      </c>
      <c r="C26" s="347" t="s">
        <v>2392</v>
      </c>
      <c r="D26" s="350">
        <v>2875.74</v>
      </c>
      <c r="E26" s="347">
        <v>1</v>
      </c>
      <c r="F26" s="652">
        <f t="shared" si="0"/>
        <v>2875.74</v>
      </c>
    </row>
    <row r="27" spans="1:6" ht="14.4">
      <c r="A27" s="641" t="s">
        <v>1333</v>
      </c>
      <c r="B27" s="349" t="s">
        <v>2401</v>
      </c>
      <c r="C27" s="347" t="s">
        <v>2400</v>
      </c>
      <c r="D27" s="350">
        <v>2869.59</v>
      </c>
      <c r="E27" s="347">
        <v>1</v>
      </c>
      <c r="F27" s="652">
        <f t="shared" si="0"/>
        <v>2869.59</v>
      </c>
    </row>
    <row r="28" spans="1:6" ht="14.4">
      <c r="A28" s="641" t="s">
        <v>1334</v>
      </c>
      <c r="B28" s="349" t="s">
        <v>2410</v>
      </c>
      <c r="C28" s="347" t="s">
        <v>2409</v>
      </c>
      <c r="D28" s="350">
        <v>2767.5</v>
      </c>
      <c r="E28" s="347">
        <v>1</v>
      </c>
      <c r="F28" s="652">
        <f t="shared" si="0"/>
        <v>2767.5</v>
      </c>
    </row>
    <row r="29" spans="1:6" ht="14.4">
      <c r="A29" s="641" t="s">
        <v>1335</v>
      </c>
      <c r="B29" s="349" t="s">
        <v>2412</v>
      </c>
      <c r="C29" s="347" t="s">
        <v>2411</v>
      </c>
      <c r="D29" s="350">
        <v>3493.2</v>
      </c>
      <c r="E29" s="347">
        <v>1</v>
      </c>
      <c r="F29" s="652">
        <f t="shared" si="0"/>
        <v>3493.2</v>
      </c>
    </row>
    <row r="30" spans="1:6" ht="14.4">
      <c r="A30" s="641" t="s">
        <v>1336</v>
      </c>
      <c r="B30" s="349" t="s">
        <v>2425</v>
      </c>
      <c r="C30" s="347" t="s">
        <v>2424</v>
      </c>
      <c r="D30" s="350">
        <v>2637.12</v>
      </c>
      <c r="E30" s="347">
        <v>1</v>
      </c>
      <c r="F30" s="652">
        <f t="shared" si="0"/>
        <v>2637.12</v>
      </c>
    </row>
    <row r="31" spans="1:6" ht="14.4">
      <c r="A31" s="641" t="s">
        <v>1338</v>
      </c>
      <c r="B31" s="349" t="s">
        <v>2425</v>
      </c>
      <c r="C31" s="347" t="s">
        <v>2426</v>
      </c>
      <c r="D31" s="350">
        <v>2637.12</v>
      </c>
      <c r="E31" s="347">
        <v>1</v>
      </c>
      <c r="F31" s="652">
        <f t="shared" si="0"/>
        <v>2637.12</v>
      </c>
    </row>
    <row r="32" spans="1:6" ht="14.4">
      <c r="A32" s="641" t="s">
        <v>1339</v>
      </c>
      <c r="B32" s="349" t="s">
        <v>2430</v>
      </c>
      <c r="C32" s="347" t="s">
        <v>2429</v>
      </c>
      <c r="D32" s="350">
        <v>2583</v>
      </c>
      <c r="E32" s="347">
        <v>6</v>
      </c>
      <c r="F32" s="652">
        <f t="shared" si="0"/>
        <v>15498</v>
      </c>
    </row>
    <row r="33" spans="1:6" ht="14.4">
      <c r="A33" s="641" t="s">
        <v>1345</v>
      </c>
      <c r="B33" s="349" t="s">
        <v>2434</v>
      </c>
      <c r="C33" s="347" t="s">
        <v>2433</v>
      </c>
      <c r="D33" s="350">
        <v>369</v>
      </c>
      <c r="E33" s="347">
        <v>3</v>
      </c>
      <c r="F33" s="652">
        <f t="shared" si="0"/>
        <v>1107</v>
      </c>
    </row>
    <row r="34" spans="1:6" ht="14.4">
      <c r="A34" s="641" t="s">
        <v>1348</v>
      </c>
      <c r="B34" s="349" t="s">
        <v>2437</v>
      </c>
      <c r="C34" s="347" t="s">
        <v>2436</v>
      </c>
      <c r="D34" s="350">
        <v>3407.1</v>
      </c>
      <c r="E34" s="347">
        <v>1</v>
      </c>
      <c r="F34" s="652">
        <f t="shared" si="0"/>
        <v>3407.1</v>
      </c>
    </row>
    <row r="35" spans="1:6" ht="14.4">
      <c r="A35" s="641" t="s">
        <v>1349</v>
      </c>
      <c r="B35" s="349" t="s">
        <v>2439</v>
      </c>
      <c r="C35" s="347" t="s">
        <v>2438</v>
      </c>
      <c r="D35" s="350">
        <v>3468.6</v>
      </c>
      <c r="E35" s="347">
        <v>1</v>
      </c>
      <c r="F35" s="652">
        <f t="shared" si="0"/>
        <v>3468.6</v>
      </c>
    </row>
    <row r="36" spans="1:6" ht="14.4">
      <c r="A36" s="641" t="s">
        <v>1350</v>
      </c>
      <c r="B36" s="349" t="s">
        <v>2441</v>
      </c>
      <c r="C36" s="347" t="s">
        <v>2440</v>
      </c>
      <c r="D36" s="350">
        <v>2316.09</v>
      </c>
      <c r="E36" s="347">
        <v>1</v>
      </c>
      <c r="F36" s="652">
        <f t="shared" si="0"/>
        <v>2316.09</v>
      </c>
    </row>
    <row r="37" spans="1:6" ht="14.4">
      <c r="A37" s="641" t="s">
        <v>1351</v>
      </c>
      <c r="B37" s="349" t="s">
        <v>2443</v>
      </c>
      <c r="C37" s="347" t="s">
        <v>2442</v>
      </c>
      <c r="D37" s="350">
        <v>1787.19</v>
      </c>
      <c r="E37" s="347">
        <v>1</v>
      </c>
      <c r="F37" s="652">
        <f t="shared" si="0"/>
        <v>1787.19</v>
      </c>
    </row>
    <row r="38" spans="1:6" ht="14.4">
      <c r="A38" s="641" t="s">
        <v>1352</v>
      </c>
      <c r="B38" s="349" t="s">
        <v>2445</v>
      </c>
      <c r="C38" s="347" t="s">
        <v>2444</v>
      </c>
      <c r="D38" s="350">
        <v>2591.61</v>
      </c>
      <c r="E38" s="347">
        <v>1</v>
      </c>
      <c r="F38" s="652">
        <f t="shared" si="0"/>
        <v>2591.61</v>
      </c>
    </row>
    <row r="39" spans="1:6" ht="14.4">
      <c r="A39" s="641" t="s">
        <v>1353</v>
      </c>
      <c r="B39" s="349" t="s">
        <v>2449</v>
      </c>
      <c r="C39" s="347" t="s">
        <v>2448</v>
      </c>
      <c r="D39" s="350">
        <v>3134.04</v>
      </c>
      <c r="E39" s="347">
        <v>1</v>
      </c>
      <c r="F39" s="652">
        <f t="shared" si="0"/>
        <v>3134.04</v>
      </c>
    </row>
    <row r="40" spans="1:6" ht="14.4">
      <c r="A40" s="641" t="s">
        <v>1354</v>
      </c>
      <c r="B40" s="349" t="s">
        <v>2430</v>
      </c>
      <c r="C40" s="347" t="s">
        <v>2454</v>
      </c>
      <c r="D40" s="350">
        <v>2132.8200000000002</v>
      </c>
      <c r="E40" s="347">
        <v>1</v>
      </c>
      <c r="F40" s="652">
        <f t="shared" si="0"/>
        <v>2132.8200000000002</v>
      </c>
    </row>
    <row r="41" spans="1:6" ht="14.4">
      <c r="A41" s="641" t="s">
        <v>1355</v>
      </c>
      <c r="B41" s="349" t="s">
        <v>2427</v>
      </c>
      <c r="C41" s="347" t="s">
        <v>2457</v>
      </c>
      <c r="D41" s="350">
        <v>2974.14</v>
      </c>
      <c r="E41" s="347">
        <v>1</v>
      </c>
      <c r="F41" s="652">
        <f t="shared" si="0"/>
        <v>2974.14</v>
      </c>
    </row>
    <row r="42" spans="1:6" ht="14.4">
      <c r="A42" s="641" t="s">
        <v>1356</v>
      </c>
      <c r="B42" s="349" t="s">
        <v>2466</v>
      </c>
      <c r="C42" s="347" t="s">
        <v>2465</v>
      </c>
      <c r="D42" s="350">
        <v>3480.9</v>
      </c>
      <c r="E42" s="347">
        <v>3</v>
      </c>
      <c r="F42" s="652">
        <f t="shared" si="0"/>
        <v>10442.700000000001</v>
      </c>
    </row>
    <row r="43" spans="1:6" ht="14.4">
      <c r="A43" s="641" t="s">
        <v>1359</v>
      </c>
      <c r="B43" s="349" t="s">
        <v>2470</v>
      </c>
      <c r="C43" s="347" t="s">
        <v>2469</v>
      </c>
      <c r="D43" s="350">
        <v>2799</v>
      </c>
      <c r="E43" s="347">
        <v>1</v>
      </c>
      <c r="F43" s="652">
        <f t="shared" si="0"/>
        <v>2799</v>
      </c>
    </row>
    <row r="44" spans="1:6" ht="14.4">
      <c r="A44" s="641" t="s">
        <v>1360</v>
      </c>
      <c r="B44" s="349" t="s">
        <v>2473</v>
      </c>
      <c r="C44" s="347" t="s">
        <v>2472</v>
      </c>
      <c r="D44" s="350">
        <v>3320</v>
      </c>
      <c r="E44" s="347">
        <v>1</v>
      </c>
      <c r="F44" s="652">
        <f t="shared" si="0"/>
        <v>3320</v>
      </c>
    </row>
    <row r="45" spans="1:6" ht="14.4">
      <c r="A45" s="641" t="s">
        <v>1361</v>
      </c>
      <c r="B45" s="349" t="s">
        <v>2486</v>
      </c>
      <c r="C45" s="347" t="s">
        <v>2485</v>
      </c>
      <c r="D45" s="350">
        <v>3926.16</v>
      </c>
      <c r="E45" s="347">
        <v>1</v>
      </c>
      <c r="F45" s="652">
        <f t="shared" si="0"/>
        <v>3926.16</v>
      </c>
    </row>
    <row r="46" spans="1:6" ht="14.4">
      <c r="A46" s="641" t="s">
        <v>1362</v>
      </c>
      <c r="B46" s="349" t="s">
        <v>2490</v>
      </c>
      <c r="C46" s="347" t="s">
        <v>2489</v>
      </c>
      <c r="D46" s="350">
        <v>3180.78</v>
      </c>
      <c r="E46" s="347">
        <v>3</v>
      </c>
      <c r="F46" s="652">
        <f t="shared" si="0"/>
        <v>9542.34</v>
      </c>
    </row>
    <row r="47" spans="1:6" ht="14.4">
      <c r="A47" s="641" t="s">
        <v>1365</v>
      </c>
      <c r="B47" s="349" t="s">
        <v>2486</v>
      </c>
      <c r="C47" s="347" t="s">
        <v>2493</v>
      </c>
      <c r="D47" s="350">
        <v>3287.79</v>
      </c>
      <c r="E47" s="347">
        <v>5</v>
      </c>
      <c r="F47" s="652">
        <f t="shared" si="0"/>
        <v>16438.95</v>
      </c>
    </row>
    <row r="48" spans="1:6" ht="14.4">
      <c r="A48" s="653" t="s">
        <v>1370</v>
      </c>
      <c r="B48" s="634" t="s">
        <v>2509</v>
      </c>
      <c r="C48" s="635" t="s">
        <v>2508</v>
      </c>
      <c r="D48" s="632">
        <v>2799</v>
      </c>
      <c r="E48" s="635">
        <v>1</v>
      </c>
      <c r="F48" s="654">
        <f t="shared" si="0"/>
        <v>2799</v>
      </c>
    </row>
    <row r="49" spans="1:6" ht="15" thickBot="1">
      <c r="A49" s="644"/>
      <c r="B49" s="645"/>
      <c r="C49" s="646"/>
      <c r="D49" s="655" t="s">
        <v>2167</v>
      </c>
      <c r="E49" s="648"/>
      <c r="F49" s="656">
        <f>SUM(F5:F48)</f>
        <v>155417.79000000004</v>
      </c>
    </row>
    <row r="50" spans="1:6" ht="14.4">
      <c r="A50" s="359"/>
      <c r="B50" s="354"/>
      <c r="C50" s="353"/>
      <c r="D50" s="353"/>
      <c r="E50" s="353"/>
      <c r="F50" s="355"/>
    </row>
    <row r="51" spans="1:6">
      <c r="A51" s="362" t="s">
        <v>4764</v>
      </c>
    </row>
    <row r="52" spans="1:6" ht="13.8" thickBot="1"/>
    <row r="53" spans="1:6" ht="15.6">
      <c r="A53" s="637" t="s">
        <v>1306</v>
      </c>
      <c r="B53" s="638" t="s">
        <v>1817</v>
      </c>
      <c r="C53" s="638" t="s">
        <v>1442</v>
      </c>
      <c r="D53" s="638" t="s">
        <v>4692</v>
      </c>
      <c r="E53" s="639" t="s">
        <v>1417</v>
      </c>
      <c r="F53" s="640" t="s">
        <v>1325</v>
      </c>
    </row>
    <row r="54" spans="1:6" ht="14.4">
      <c r="A54" s="641" t="s">
        <v>1307</v>
      </c>
      <c r="B54" s="343" t="s">
        <v>2243</v>
      </c>
      <c r="C54" s="345" t="s">
        <v>2242</v>
      </c>
      <c r="D54" s="342">
        <v>1168.5</v>
      </c>
      <c r="E54" s="345">
        <v>1</v>
      </c>
      <c r="F54" s="642">
        <f>D54*E54</f>
        <v>1168.5</v>
      </c>
    </row>
    <row r="55" spans="1:6" ht="14.4">
      <c r="A55" s="641" t="s">
        <v>1308</v>
      </c>
      <c r="B55" s="343" t="s">
        <v>2245</v>
      </c>
      <c r="C55" s="345" t="s">
        <v>2244</v>
      </c>
      <c r="D55" s="342">
        <v>2986</v>
      </c>
      <c r="E55" s="345">
        <v>1</v>
      </c>
      <c r="F55" s="642">
        <f t="shared" ref="F55:F83" si="1">D55*E55</f>
        <v>2986</v>
      </c>
    </row>
    <row r="56" spans="1:6" ht="14.4">
      <c r="A56" s="641" t="s">
        <v>1309</v>
      </c>
      <c r="B56" s="343" t="s">
        <v>2247</v>
      </c>
      <c r="C56" s="345" t="s">
        <v>2246</v>
      </c>
      <c r="D56" s="342">
        <v>861</v>
      </c>
      <c r="E56" s="345">
        <v>1</v>
      </c>
      <c r="F56" s="642">
        <f t="shared" si="1"/>
        <v>861</v>
      </c>
    </row>
    <row r="57" spans="1:6" ht="14.4">
      <c r="A57" s="641" t="s">
        <v>1310</v>
      </c>
      <c r="B57" s="343" t="s">
        <v>2249</v>
      </c>
      <c r="C57" s="345" t="s">
        <v>2248</v>
      </c>
      <c r="D57" s="342">
        <v>516.6</v>
      </c>
      <c r="E57" s="345">
        <v>1</v>
      </c>
      <c r="F57" s="642">
        <f t="shared" si="1"/>
        <v>516.6</v>
      </c>
    </row>
    <row r="58" spans="1:6" ht="14.4">
      <c r="A58" s="641" t="s">
        <v>1311</v>
      </c>
      <c r="B58" s="343" t="s">
        <v>2251</v>
      </c>
      <c r="C58" s="345" t="s">
        <v>2250</v>
      </c>
      <c r="D58" s="342">
        <v>2560</v>
      </c>
      <c r="E58" s="345">
        <v>1</v>
      </c>
      <c r="F58" s="642">
        <f t="shared" si="1"/>
        <v>2560</v>
      </c>
    </row>
    <row r="59" spans="1:6" ht="14.4">
      <c r="A59" s="641" t="s">
        <v>1312</v>
      </c>
      <c r="B59" s="343" t="s">
        <v>2253</v>
      </c>
      <c r="C59" s="345" t="s">
        <v>2252</v>
      </c>
      <c r="D59" s="342">
        <v>2934.78</v>
      </c>
      <c r="E59" s="345">
        <v>1</v>
      </c>
      <c r="F59" s="642">
        <f t="shared" si="1"/>
        <v>2934.78</v>
      </c>
    </row>
    <row r="60" spans="1:6" ht="14.4">
      <c r="A60" s="641" t="s">
        <v>1313</v>
      </c>
      <c r="B60" s="343" t="s">
        <v>2255</v>
      </c>
      <c r="C60" s="345" t="s">
        <v>2254</v>
      </c>
      <c r="D60" s="342">
        <v>627.29999999999995</v>
      </c>
      <c r="E60" s="345">
        <v>1</v>
      </c>
      <c r="F60" s="642">
        <f t="shared" si="1"/>
        <v>627.29999999999995</v>
      </c>
    </row>
    <row r="61" spans="1:6" ht="14.4">
      <c r="A61" s="641" t="s">
        <v>1314</v>
      </c>
      <c r="B61" s="343" t="s">
        <v>2260</v>
      </c>
      <c r="C61" s="345" t="s">
        <v>4705</v>
      </c>
      <c r="D61" s="342">
        <v>749.9</v>
      </c>
      <c r="E61" s="345">
        <v>10</v>
      </c>
      <c r="F61" s="642">
        <f t="shared" si="1"/>
        <v>7499</v>
      </c>
    </row>
    <row r="62" spans="1:6" ht="14.4">
      <c r="A62" s="641" t="s">
        <v>1324</v>
      </c>
      <c r="B62" s="343" t="s">
        <v>2261</v>
      </c>
      <c r="C62" s="345" t="s">
        <v>4706</v>
      </c>
      <c r="D62" s="342">
        <v>147.6</v>
      </c>
      <c r="E62" s="345">
        <v>10</v>
      </c>
      <c r="F62" s="642">
        <f t="shared" si="1"/>
        <v>1476</v>
      </c>
    </row>
    <row r="63" spans="1:6" ht="14.4">
      <c r="A63" s="641" t="s">
        <v>1339</v>
      </c>
      <c r="B63" s="343" t="s">
        <v>2262</v>
      </c>
      <c r="C63" s="345" t="s">
        <v>4707</v>
      </c>
      <c r="D63" s="342">
        <v>1800.72</v>
      </c>
      <c r="E63" s="345">
        <v>2</v>
      </c>
      <c r="F63" s="642">
        <f t="shared" si="1"/>
        <v>3601.44</v>
      </c>
    </row>
    <row r="64" spans="1:6" ht="14.4">
      <c r="A64" s="641" t="s">
        <v>1341</v>
      </c>
      <c r="B64" s="343" t="s">
        <v>2264</v>
      </c>
      <c r="C64" s="345" t="s">
        <v>2263</v>
      </c>
      <c r="D64" s="342">
        <v>707.25</v>
      </c>
      <c r="E64" s="345">
        <v>1</v>
      </c>
      <c r="F64" s="642">
        <f t="shared" si="1"/>
        <v>707.25</v>
      </c>
    </row>
    <row r="65" spans="1:6" ht="14.4">
      <c r="A65" s="641" t="s">
        <v>1342</v>
      </c>
      <c r="B65" s="343" t="s">
        <v>2268</v>
      </c>
      <c r="C65" s="345" t="s">
        <v>2267</v>
      </c>
      <c r="D65" s="342">
        <v>537.51</v>
      </c>
      <c r="E65" s="345">
        <v>1</v>
      </c>
      <c r="F65" s="642">
        <f t="shared" si="1"/>
        <v>537.51</v>
      </c>
    </row>
    <row r="66" spans="1:6" ht="14.4">
      <c r="A66" s="641" t="s">
        <v>1343</v>
      </c>
      <c r="B66" s="343" t="s">
        <v>2270</v>
      </c>
      <c r="C66" s="345" t="s">
        <v>2269</v>
      </c>
      <c r="D66" s="342">
        <v>1873.29</v>
      </c>
      <c r="E66" s="345">
        <v>1</v>
      </c>
      <c r="F66" s="642">
        <f t="shared" si="1"/>
        <v>1873.29</v>
      </c>
    </row>
    <row r="67" spans="1:6" ht="14.4">
      <c r="A67" s="641" t="s">
        <v>1344</v>
      </c>
      <c r="B67" s="343" t="s">
        <v>2272</v>
      </c>
      <c r="C67" s="345" t="s">
        <v>2271</v>
      </c>
      <c r="D67" s="342">
        <v>629.76</v>
      </c>
      <c r="E67" s="345">
        <v>1</v>
      </c>
      <c r="F67" s="642">
        <f t="shared" si="1"/>
        <v>629.76</v>
      </c>
    </row>
    <row r="68" spans="1:6" ht="14.4">
      <c r="A68" s="641" t="s">
        <v>1345</v>
      </c>
      <c r="B68" s="343" t="s">
        <v>2260</v>
      </c>
      <c r="C68" s="345" t="s">
        <v>4708</v>
      </c>
      <c r="D68" s="342">
        <v>602.29999999999995</v>
      </c>
      <c r="E68" s="345">
        <v>4</v>
      </c>
      <c r="F68" s="642">
        <f t="shared" si="1"/>
        <v>2409.1999999999998</v>
      </c>
    </row>
    <row r="69" spans="1:6" ht="14.4">
      <c r="A69" s="641" t="s">
        <v>1349</v>
      </c>
      <c r="B69" s="343" t="s">
        <v>2275</v>
      </c>
      <c r="C69" s="345" t="s">
        <v>4710</v>
      </c>
      <c r="D69" s="342">
        <v>147.6</v>
      </c>
      <c r="E69" s="345">
        <v>2</v>
      </c>
      <c r="F69" s="642">
        <f t="shared" si="1"/>
        <v>295.2</v>
      </c>
    </row>
    <row r="70" spans="1:6" ht="14.4">
      <c r="A70" s="641" t="s">
        <v>1351</v>
      </c>
      <c r="B70" s="343" t="s">
        <v>2277</v>
      </c>
      <c r="C70" s="345" t="s">
        <v>2276</v>
      </c>
      <c r="D70" s="342">
        <v>707.25</v>
      </c>
      <c r="E70" s="345">
        <v>1</v>
      </c>
      <c r="F70" s="642">
        <f t="shared" si="1"/>
        <v>707.25</v>
      </c>
    </row>
    <row r="71" spans="1:6" ht="14.4">
      <c r="A71" s="641" t="s">
        <v>1352</v>
      </c>
      <c r="B71" s="343" t="s">
        <v>2278</v>
      </c>
      <c r="C71" s="345" t="s">
        <v>4709</v>
      </c>
      <c r="D71" s="342">
        <v>850</v>
      </c>
      <c r="E71" s="345">
        <v>2</v>
      </c>
      <c r="F71" s="642">
        <f t="shared" si="1"/>
        <v>1700</v>
      </c>
    </row>
    <row r="72" spans="1:6" ht="14.4">
      <c r="A72" s="641" t="s">
        <v>1354</v>
      </c>
      <c r="B72" s="343" t="s">
        <v>2279</v>
      </c>
      <c r="C72" s="345" t="s">
        <v>4711</v>
      </c>
      <c r="D72" s="342">
        <v>2357</v>
      </c>
      <c r="E72" s="345">
        <v>3</v>
      </c>
      <c r="F72" s="642">
        <f t="shared" si="1"/>
        <v>7071</v>
      </c>
    </row>
    <row r="73" spans="1:6" ht="14.4">
      <c r="A73" s="641" t="s">
        <v>1357</v>
      </c>
      <c r="B73" s="343" t="s">
        <v>2281</v>
      </c>
      <c r="C73" s="345" t="s">
        <v>2280</v>
      </c>
      <c r="D73" s="342">
        <v>949</v>
      </c>
      <c r="E73" s="345">
        <v>1</v>
      </c>
      <c r="F73" s="642">
        <f t="shared" si="1"/>
        <v>949</v>
      </c>
    </row>
    <row r="74" spans="1:6" ht="14.4">
      <c r="A74" s="641" t="s">
        <v>1358</v>
      </c>
      <c r="B74" s="343" t="s">
        <v>2283</v>
      </c>
      <c r="C74" s="345" t="s">
        <v>2282</v>
      </c>
      <c r="D74" s="342">
        <v>953.53</v>
      </c>
      <c r="E74" s="345">
        <v>1</v>
      </c>
      <c r="F74" s="642">
        <f t="shared" si="1"/>
        <v>953.53</v>
      </c>
    </row>
    <row r="75" spans="1:6" ht="14.4">
      <c r="A75" s="641" t="s">
        <v>1359</v>
      </c>
      <c r="B75" s="343" t="s">
        <v>2285</v>
      </c>
      <c r="C75" s="345" t="s">
        <v>2284</v>
      </c>
      <c r="D75" s="342">
        <v>259</v>
      </c>
      <c r="E75" s="345">
        <v>1</v>
      </c>
      <c r="F75" s="642">
        <f t="shared" si="1"/>
        <v>259</v>
      </c>
    </row>
    <row r="76" spans="1:6" ht="14.4">
      <c r="A76" s="641" t="s">
        <v>1360</v>
      </c>
      <c r="B76" s="343" t="s">
        <v>2288</v>
      </c>
      <c r="C76" s="345" t="s">
        <v>4712</v>
      </c>
      <c r="D76" s="342">
        <v>867.15</v>
      </c>
      <c r="E76" s="345">
        <v>2</v>
      </c>
      <c r="F76" s="642">
        <f t="shared" si="1"/>
        <v>1734.3</v>
      </c>
    </row>
    <row r="77" spans="1:6" ht="14.4">
      <c r="A77" s="641" t="s">
        <v>1362</v>
      </c>
      <c r="B77" s="343" t="s">
        <v>2290</v>
      </c>
      <c r="C77" s="345" t="s">
        <v>2289</v>
      </c>
      <c r="D77" s="342">
        <v>2619.9</v>
      </c>
      <c r="E77" s="345">
        <v>1</v>
      </c>
      <c r="F77" s="642">
        <f t="shared" si="1"/>
        <v>2619.9</v>
      </c>
    </row>
    <row r="78" spans="1:6" ht="14.4">
      <c r="A78" s="641" t="s">
        <v>1363</v>
      </c>
      <c r="B78" s="343" t="s">
        <v>2292</v>
      </c>
      <c r="C78" s="345" t="s">
        <v>2291</v>
      </c>
      <c r="D78" s="342">
        <v>1285.9000000000001</v>
      </c>
      <c r="E78" s="345">
        <v>1</v>
      </c>
      <c r="F78" s="642">
        <f t="shared" si="1"/>
        <v>1285.9000000000001</v>
      </c>
    </row>
    <row r="79" spans="1:6" ht="14.4">
      <c r="A79" s="641" t="s">
        <v>1364</v>
      </c>
      <c r="B79" s="343" t="s">
        <v>2294</v>
      </c>
      <c r="C79" s="345" t="s">
        <v>2293</v>
      </c>
      <c r="D79" s="342">
        <v>1813.02</v>
      </c>
      <c r="E79" s="345">
        <v>1</v>
      </c>
      <c r="F79" s="642">
        <f t="shared" si="1"/>
        <v>1813.02</v>
      </c>
    </row>
    <row r="80" spans="1:6" ht="14.4">
      <c r="A80" s="641" t="s">
        <v>1365</v>
      </c>
      <c r="B80" s="343" t="s">
        <v>2296</v>
      </c>
      <c r="C80" s="345" t="s">
        <v>2295</v>
      </c>
      <c r="D80" s="342">
        <v>1092.9000000000001</v>
      </c>
      <c r="E80" s="345">
        <v>1</v>
      </c>
      <c r="F80" s="642">
        <f t="shared" si="1"/>
        <v>1092.9000000000001</v>
      </c>
    </row>
    <row r="81" spans="1:6" ht="14.4">
      <c r="A81" s="641" t="s">
        <v>1366</v>
      </c>
      <c r="B81" s="343" t="s">
        <v>2302</v>
      </c>
      <c r="C81" s="345" t="s">
        <v>2301</v>
      </c>
      <c r="D81" s="342">
        <v>1166.04</v>
      </c>
      <c r="E81" s="345">
        <v>1</v>
      </c>
      <c r="F81" s="642">
        <f t="shared" si="1"/>
        <v>1166.04</v>
      </c>
    </row>
    <row r="82" spans="1:6" ht="14.4">
      <c r="A82" s="641" t="s">
        <v>1367</v>
      </c>
      <c r="B82" s="343" t="s">
        <v>2303</v>
      </c>
      <c r="C82" s="345" t="s">
        <v>4713</v>
      </c>
      <c r="D82" s="342">
        <v>1725.69</v>
      </c>
      <c r="E82" s="345">
        <v>6</v>
      </c>
      <c r="F82" s="642">
        <f t="shared" si="1"/>
        <v>10354.14</v>
      </c>
    </row>
    <row r="83" spans="1:6" ht="14.4">
      <c r="A83" s="641" t="s">
        <v>1174</v>
      </c>
      <c r="B83" s="343" t="s">
        <v>2304</v>
      </c>
      <c r="C83" s="345" t="s">
        <v>4714</v>
      </c>
      <c r="D83" s="342">
        <v>664.2</v>
      </c>
      <c r="E83" s="345">
        <v>6</v>
      </c>
      <c r="F83" s="642">
        <f t="shared" si="1"/>
        <v>3985.2000000000003</v>
      </c>
    </row>
    <row r="84" spans="1:6" ht="14.4">
      <c r="A84" s="641" t="s">
        <v>1186</v>
      </c>
      <c r="B84" s="343" t="s">
        <v>2306</v>
      </c>
      <c r="C84" s="345" t="s">
        <v>2305</v>
      </c>
      <c r="D84" s="342">
        <v>530</v>
      </c>
      <c r="E84" s="345">
        <v>1</v>
      </c>
      <c r="F84" s="642">
        <f t="shared" ref="F84:F115" si="2">D84*E84</f>
        <v>530</v>
      </c>
    </row>
    <row r="85" spans="1:6" ht="14.4">
      <c r="A85" s="641" t="s">
        <v>1188</v>
      </c>
      <c r="B85" s="343" t="s">
        <v>2290</v>
      </c>
      <c r="C85" s="345" t="s">
        <v>4715</v>
      </c>
      <c r="D85" s="342">
        <v>2619.9</v>
      </c>
      <c r="E85" s="345">
        <v>3</v>
      </c>
      <c r="F85" s="642">
        <f t="shared" si="2"/>
        <v>7859.7000000000007</v>
      </c>
    </row>
    <row r="86" spans="1:6" ht="14.4">
      <c r="A86" s="641" t="s">
        <v>1193</v>
      </c>
      <c r="B86" s="343" t="s">
        <v>2288</v>
      </c>
      <c r="C86" s="345" t="s">
        <v>4716</v>
      </c>
      <c r="D86" s="342">
        <v>867.15</v>
      </c>
      <c r="E86" s="345">
        <v>5</v>
      </c>
      <c r="F86" s="642">
        <f t="shared" si="2"/>
        <v>4335.75</v>
      </c>
    </row>
    <row r="87" spans="1:6" ht="14.4">
      <c r="A87" s="641" t="s">
        <v>1202</v>
      </c>
      <c r="B87" s="343" t="s">
        <v>2308</v>
      </c>
      <c r="C87" s="345" t="s">
        <v>2307</v>
      </c>
      <c r="D87" s="342">
        <v>3253.35</v>
      </c>
      <c r="E87" s="345">
        <v>1</v>
      </c>
      <c r="F87" s="642">
        <f t="shared" si="2"/>
        <v>3253.35</v>
      </c>
    </row>
    <row r="88" spans="1:6" ht="14.4">
      <c r="A88" s="641" t="s">
        <v>1204</v>
      </c>
      <c r="B88" s="343" t="s">
        <v>2288</v>
      </c>
      <c r="C88" s="345" t="s">
        <v>2309</v>
      </c>
      <c r="D88" s="342">
        <v>867.15</v>
      </c>
      <c r="E88" s="345">
        <v>1</v>
      </c>
      <c r="F88" s="642">
        <f t="shared" si="2"/>
        <v>867.15</v>
      </c>
    </row>
    <row r="89" spans="1:6" ht="14.4">
      <c r="A89" s="641" t="s">
        <v>1206</v>
      </c>
      <c r="B89" s="343" t="s">
        <v>2310</v>
      </c>
      <c r="C89" s="345" t="s">
        <v>4717</v>
      </c>
      <c r="D89" s="342">
        <v>1214.78</v>
      </c>
      <c r="E89" s="345">
        <v>2</v>
      </c>
      <c r="F89" s="642">
        <f t="shared" si="2"/>
        <v>2429.56</v>
      </c>
    </row>
    <row r="90" spans="1:6" ht="14.4">
      <c r="A90" s="641" t="s">
        <v>1210</v>
      </c>
      <c r="B90" s="343" t="s">
        <v>2312</v>
      </c>
      <c r="C90" s="345" t="s">
        <v>2311</v>
      </c>
      <c r="D90" s="342">
        <v>495.59</v>
      </c>
      <c r="E90" s="345">
        <v>1</v>
      </c>
      <c r="F90" s="642">
        <f t="shared" si="2"/>
        <v>495.59</v>
      </c>
    </row>
    <row r="91" spans="1:6" ht="14.4">
      <c r="A91" s="641" t="s">
        <v>1212</v>
      </c>
      <c r="B91" s="343" t="s">
        <v>2317</v>
      </c>
      <c r="C91" s="345" t="s">
        <v>4718</v>
      </c>
      <c r="D91" s="342">
        <v>2217.4699999999998</v>
      </c>
      <c r="E91" s="345">
        <v>2</v>
      </c>
      <c r="F91" s="642">
        <f t="shared" si="2"/>
        <v>4434.9399999999996</v>
      </c>
    </row>
    <row r="92" spans="1:6" ht="14.4">
      <c r="A92" s="641" t="s">
        <v>1216</v>
      </c>
      <c r="B92" s="343" t="s">
        <v>2323</v>
      </c>
      <c r="C92" s="345" t="s">
        <v>2322</v>
      </c>
      <c r="D92" s="342">
        <v>249</v>
      </c>
      <c r="E92" s="345">
        <v>1</v>
      </c>
      <c r="F92" s="642">
        <f t="shared" si="2"/>
        <v>249</v>
      </c>
    </row>
    <row r="93" spans="1:6" ht="14.4">
      <c r="A93" s="641" t="s">
        <v>1218</v>
      </c>
      <c r="B93" s="343" t="s">
        <v>2329</v>
      </c>
      <c r="C93" s="345" t="s">
        <v>2328</v>
      </c>
      <c r="D93" s="342">
        <v>298.35000000000002</v>
      </c>
      <c r="E93" s="345">
        <v>1</v>
      </c>
      <c r="F93" s="642">
        <f t="shared" si="2"/>
        <v>298.35000000000002</v>
      </c>
    </row>
    <row r="94" spans="1:6" ht="14.4">
      <c r="A94" s="641" t="s">
        <v>1219</v>
      </c>
      <c r="B94" s="343" t="s">
        <v>2331</v>
      </c>
      <c r="C94" s="345" t="s">
        <v>2330</v>
      </c>
      <c r="D94" s="342">
        <v>270</v>
      </c>
      <c r="E94" s="345">
        <v>1</v>
      </c>
      <c r="F94" s="642">
        <f t="shared" si="2"/>
        <v>270</v>
      </c>
    </row>
    <row r="95" spans="1:6" ht="14.4">
      <c r="A95" s="641" t="s">
        <v>1221</v>
      </c>
      <c r="B95" s="343" t="s">
        <v>2333</v>
      </c>
      <c r="C95" s="345" t="s">
        <v>2332</v>
      </c>
      <c r="D95" s="342">
        <v>620</v>
      </c>
      <c r="E95" s="345">
        <v>1</v>
      </c>
      <c r="F95" s="642">
        <f t="shared" si="2"/>
        <v>620</v>
      </c>
    </row>
    <row r="96" spans="1:6" ht="14.4">
      <c r="A96" s="641" t="s">
        <v>1223</v>
      </c>
      <c r="B96" s="343" t="s">
        <v>2335</v>
      </c>
      <c r="C96" s="345" t="s">
        <v>2334</v>
      </c>
      <c r="D96" s="342">
        <v>2091</v>
      </c>
      <c r="E96" s="345">
        <v>1</v>
      </c>
      <c r="F96" s="642">
        <f t="shared" si="2"/>
        <v>2091</v>
      </c>
    </row>
    <row r="97" spans="1:6" ht="14.4">
      <c r="A97" s="641" t="s">
        <v>1225</v>
      </c>
      <c r="B97" s="343" t="s">
        <v>2336</v>
      </c>
      <c r="C97" s="345" t="s">
        <v>4719</v>
      </c>
      <c r="D97" s="342">
        <v>1451.4</v>
      </c>
      <c r="E97" s="345">
        <v>4</v>
      </c>
      <c r="F97" s="642">
        <f t="shared" si="2"/>
        <v>5805.6</v>
      </c>
    </row>
    <row r="98" spans="1:6" ht="14.4">
      <c r="A98" s="641" t="s">
        <v>1232</v>
      </c>
      <c r="B98" s="343" t="s">
        <v>2338</v>
      </c>
      <c r="C98" s="345" t="s">
        <v>2337</v>
      </c>
      <c r="D98" s="342">
        <v>2346.4</v>
      </c>
      <c r="E98" s="345">
        <v>1</v>
      </c>
      <c r="F98" s="642">
        <f t="shared" si="2"/>
        <v>2346.4</v>
      </c>
    </row>
    <row r="99" spans="1:6" ht="14.4">
      <c r="A99" s="641" t="s">
        <v>1234</v>
      </c>
      <c r="B99" s="343" t="s">
        <v>2340</v>
      </c>
      <c r="C99" s="345" t="s">
        <v>2339</v>
      </c>
      <c r="D99" s="342">
        <v>1076.25</v>
      </c>
      <c r="E99" s="345">
        <v>1</v>
      </c>
      <c r="F99" s="642">
        <f t="shared" si="2"/>
        <v>1076.25</v>
      </c>
    </row>
    <row r="100" spans="1:6" ht="14.4">
      <c r="A100" s="641" t="s">
        <v>1236</v>
      </c>
      <c r="B100" s="343" t="s">
        <v>2342</v>
      </c>
      <c r="C100" s="345" t="s">
        <v>2341</v>
      </c>
      <c r="D100" s="342">
        <v>1905.27</v>
      </c>
      <c r="E100" s="345">
        <v>1</v>
      </c>
      <c r="F100" s="642">
        <f t="shared" si="2"/>
        <v>1905.27</v>
      </c>
    </row>
    <row r="101" spans="1:6" ht="14.4">
      <c r="A101" s="641" t="s">
        <v>1238</v>
      </c>
      <c r="B101" s="343" t="s">
        <v>2344</v>
      </c>
      <c r="C101" s="345" t="s">
        <v>2343</v>
      </c>
      <c r="D101" s="342">
        <v>1476</v>
      </c>
      <c r="E101" s="345">
        <v>1</v>
      </c>
      <c r="F101" s="642">
        <f t="shared" si="2"/>
        <v>1476</v>
      </c>
    </row>
    <row r="102" spans="1:6" ht="14.4">
      <c r="A102" s="641" t="s">
        <v>1240</v>
      </c>
      <c r="B102" s="343" t="s">
        <v>2346</v>
      </c>
      <c r="C102" s="345" t="s">
        <v>2345</v>
      </c>
      <c r="D102" s="342">
        <v>1200</v>
      </c>
      <c r="E102" s="345">
        <v>1</v>
      </c>
      <c r="F102" s="642">
        <f t="shared" si="2"/>
        <v>1200</v>
      </c>
    </row>
    <row r="103" spans="1:6" ht="14.4">
      <c r="A103" s="641" t="s">
        <v>1242</v>
      </c>
      <c r="B103" s="343" t="s">
        <v>2348</v>
      </c>
      <c r="C103" s="345" t="s">
        <v>2347</v>
      </c>
      <c r="D103" s="342">
        <v>2586</v>
      </c>
      <c r="E103" s="345">
        <v>1</v>
      </c>
      <c r="F103" s="642">
        <f t="shared" si="2"/>
        <v>2586</v>
      </c>
    </row>
    <row r="104" spans="1:6" ht="14.4">
      <c r="A104" s="641" t="s">
        <v>1244</v>
      </c>
      <c r="B104" s="343" t="s">
        <v>2352</v>
      </c>
      <c r="C104" s="345" t="s">
        <v>2351</v>
      </c>
      <c r="D104" s="342">
        <v>1882.13</v>
      </c>
      <c r="E104" s="345">
        <v>1</v>
      </c>
      <c r="F104" s="642">
        <f t="shared" si="2"/>
        <v>1882.13</v>
      </c>
    </row>
    <row r="105" spans="1:6" ht="14.4">
      <c r="A105" s="641" t="s">
        <v>1246</v>
      </c>
      <c r="B105" s="343" t="s">
        <v>2354</v>
      </c>
      <c r="C105" s="345" t="s">
        <v>2353</v>
      </c>
      <c r="D105" s="342">
        <v>3357.9</v>
      </c>
      <c r="E105" s="345">
        <v>1</v>
      </c>
      <c r="F105" s="642">
        <f t="shared" si="2"/>
        <v>3357.9</v>
      </c>
    </row>
    <row r="106" spans="1:6" ht="14.4">
      <c r="A106" s="641" t="s">
        <v>1247</v>
      </c>
      <c r="B106" s="343" t="s">
        <v>2358</v>
      </c>
      <c r="C106" s="345" t="s">
        <v>2357</v>
      </c>
      <c r="D106" s="342">
        <v>1999.98</v>
      </c>
      <c r="E106" s="345">
        <v>1</v>
      </c>
      <c r="F106" s="642">
        <f t="shared" si="2"/>
        <v>1999.98</v>
      </c>
    </row>
    <row r="107" spans="1:6" ht="14.4">
      <c r="A107" s="641" t="s">
        <v>1249</v>
      </c>
      <c r="B107" s="343" t="s">
        <v>2360</v>
      </c>
      <c r="C107" s="345" t="s">
        <v>2359</v>
      </c>
      <c r="D107" s="342">
        <v>301.35000000000002</v>
      </c>
      <c r="E107" s="345">
        <v>1</v>
      </c>
      <c r="F107" s="642">
        <f t="shared" si="2"/>
        <v>301.35000000000002</v>
      </c>
    </row>
    <row r="108" spans="1:6" ht="14.4">
      <c r="A108" s="641" t="s">
        <v>1251</v>
      </c>
      <c r="B108" s="343" t="s">
        <v>2362</v>
      </c>
      <c r="C108" s="345" t="s">
        <v>2361</v>
      </c>
      <c r="D108" s="342">
        <v>1321.02</v>
      </c>
      <c r="E108" s="345">
        <v>1</v>
      </c>
      <c r="F108" s="642">
        <f t="shared" si="2"/>
        <v>1321.02</v>
      </c>
    </row>
    <row r="109" spans="1:6" ht="14.4">
      <c r="A109" s="641" t="s">
        <v>1254</v>
      </c>
      <c r="B109" s="343" t="s">
        <v>2364</v>
      </c>
      <c r="C109" s="345" t="s">
        <v>2363</v>
      </c>
      <c r="D109" s="342">
        <v>1835.16</v>
      </c>
      <c r="E109" s="345">
        <v>1</v>
      </c>
      <c r="F109" s="642">
        <f t="shared" si="2"/>
        <v>1835.16</v>
      </c>
    </row>
    <row r="110" spans="1:6" ht="14.4">
      <c r="A110" s="641" t="s">
        <v>1256</v>
      </c>
      <c r="B110" s="343" t="s">
        <v>2366</v>
      </c>
      <c r="C110" s="345" t="s">
        <v>2365</v>
      </c>
      <c r="D110" s="342">
        <v>450</v>
      </c>
      <c r="E110" s="345">
        <v>1</v>
      </c>
      <c r="F110" s="642">
        <f t="shared" si="2"/>
        <v>450</v>
      </c>
    </row>
    <row r="111" spans="1:6" ht="14.4">
      <c r="A111" s="641" t="s">
        <v>1258</v>
      </c>
      <c r="B111" s="343" t="s">
        <v>2367</v>
      </c>
      <c r="C111" s="345" t="s">
        <v>4720</v>
      </c>
      <c r="D111" s="342">
        <v>48.78</v>
      </c>
      <c r="E111" s="345">
        <v>20</v>
      </c>
      <c r="F111" s="642">
        <f t="shared" si="2"/>
        <v>975.6</v>
      </c>
    </row>
    <row r="112" spans="1:6" ht="14.4">
      <c r="A112" s="641" t="s">
        <v>762</v>
      </c>
      <c r="B112" s="343" t="s">
        <v>2369</v>
      </c>
      <c r="C112" s="345" t="s">
        <v>2368</v>
      </c>
      <c r="D112" s="342">
        <v>3071.31</v>
      </c>
      <c r="E112" s="345">
        <v>1</v>
      </c>
      <c r="F112" s="642">
        <f t="shared" si="2"/>
        <v>3071.31</v>
      </c>
    </row>
    <row r="113" spans="1:6" ht="14.4">
      <c r="A113" s="641" t="s">
        <v>763</v>
      </c>
      <c r="B113" s="343" t="s">
        <v>2371</v>
      </c>
      <c r="C113" s="345" t="s">
        <v>2370</v>
      </c>
      <c r="D113" s="342">
        <v>499</v>
      </c>
      <c r="E113" s="345">
        <v>1</v>
      </c>
      <c r="F113" s="642">
        <f t="shared" si="2"/>
        <v>499</v>
      </c>
    </row>
    <row r="114" spans="1:6" ht="14.4">
      <c r="A114" s="641" t="s">
        <v>764</v>
      </c>
      <c r="B114" s="343" t="s">
        <v>2373</v>
      </c>
      <c r="C114" s="345" t="s">
        <v>2372</v>
      </c>
      <c r="D114" s="342">
        <v>1193.0999999999999</v>
      </c>
      <c r="E114" s="345">
        <v>1</v>
      </c>
      <c r="F114" s="642">
        <f t="shared" si="2"/>
        <v>1193.0999999999999</v>
      </c>
    </row>
    <row r="115" spans="1:6" ht="14.4">
      <c r="A115" s="641" t="s">
        <v>765</v>
      </c>
      <c r="B115" s="343" t="s">
        <v>2374</v>
      </c>
      <c r="C115" s="345" t="s">
        <v>4721</v>
      </c>
      <c r="D115" s="342">
        <v>2702.2</v>
      </c>
      <c r="E115" s="345">
        <v>6</v>
      </c>
      <c r="F115" s="642">
        <f t="shared" si="2"/>
        <v>16213.199999999999</v>
      </c>
    </row>
    <row r="116" spans="1:6" ht="14.4">
      <c r="A116" s="641" t="s">
        <v>771</v>
      </c>
      <c r="B116" s="343" t="s">
        <v>2369</v>
      </c>
      <c r="C116" s="345" t="s">
        <v>2375</v>
      </c>
      <c r="D116" s="342">
        <v>3071.31</v>
      </c>
      <c r="E116" s="345">
        <v>1</v>
      </c>
      <c r="F116" s="642">
        <f t="shared" ref="F116:F129" si="3">D116*E116</f>
        <v>3071.31</v>
      </c>
    </row>
    <row r="117" spans="1:6" ht="14.4">
      <c r="A117" s="641" t="s">
        <v>772</v>
      </c>
      <c r="B117" s="343" t="s">
        <v>2374</v>
      </c>
      <c r="C117" s="345" t="s">
        <v>2376</v>
      </c>
      <c r="D117" s="342">
        <v>2702.2</v>
      </c>
      <c r="E117" s="345">
        <v>1</v>
      </c>
      <c r="F117" s="642">
        <f t="shared" si="3"/>
        <v>2702.2</v>
      </c>
    </row>
    <row r="118" spans="1:6" ht="14.4">
      <c r="A118" s="641" t="s">
        <v>773</v>
      </c>
      <c r="B118" s="343" t="s">
        <v>2369</v>
      </c>
      <c r="C118" s="345" t="s">
        <v>2377</v>
      </c>
      <c r="D118" s="342">
        <v>3071.31</v>
      </c>
      <c r="E118" s="345">
        <v>1</v>
      </c>
      <c r="F118" s="642">
        <f t="shared" si="3"/>
        <v>3071.31</v>
      </c>
    </row>
    <row r="119" spans="1:6" ht="14.4">
      <c r="A119" s="641" t="s">
        <v>774</v>
      </c>
      <c r="B119" s="343" t="s">
        <v>2383</v>
      </c>
      <c r="C119" s="345" t="s">
        <v>4722</v>
      </c>
      <c r="D119" s="342">
        <v>2702.2</v>
      </c>
      <c r="E119" s="345">
        <v>13</v>
      </c>
      <c r="F119" s="642">
        <f t="shared" si="3"/>
        <v>35128.6</v>
      </c>
    </row>
    <row r="120" spans="1:6" ht="14.4">
      <c r="A120" s="641" t="s">
        <v>787</v>
      </c>
      <c r="B120" s="343" t="s">
        <v>2378</v>
      </c>
      <c r="C120" s="345" t="s">
        <v>4723</v>
      </c>
      <c r="D120" s="342">
        <v>499</v>
      </c>
      <c r="E120" s="345">
        <v>2</v>
      </c>
      <c r="F120" s="642">
        <f t="shared" si="3"/>
        <v>998</v>
      </c>
    </row>
    <row r="121" spans="1:6" ht="14.4">
      <c r="A121" s="641" t="s">
        <v>789</v>
      </c>
      <c r="B121" s="343" t="s">
        <v>2380</v>
      </c>
      <c r="C121" s="345" t="s">
        <v>2379</v>
      </c>
      <c r="D121" s="342">
        <v>625.37</v>
      </c>
      <c r="E121" s="345">
        <v>1</v>
      </c>
      <c r="F121" s="642">
        <f t="shared" si="3"/>
        <v>625.37</v>
      </c>
    </row>
    <row r="122" spans="1:6" ht="14.4">
      <c r="A122" s="641" t="s">
        <v>790</v>
      </c>
      <c r="B122" s="343" t="s">
        <v>2382</v>
      </c>
      <c r="C122" s="345" t="s">
        <v>2381</v>
      </c>
      <c r="D122" s="342">
        <v>904.05</v>
      </c>
      <c r="E122" s="345">
        <v>1</v>
      </c>
      <c r="F122" s="642">
        <f t="shared" si="3"/>
        <v>904.05</v>
      </c>
    </row>
    <row r="123" spans="1:6" ht="14.4">
      <c r="A123" s="641" t="s">
        <v>791</v>
      </c>
      <c r="B123" s="343" t="s">
        <v>2382</v>
      </c>
      <c r="C123" s="345" t="s">
        <v>4724</v>
      </c>
      <c r="D123" s="342">
        <v>590.4</v>
      </c>
      <c r="E123" s="345">
        <v>4</v>
      </c>
      <c r="F123" s="642">
        <f t="shared" si="3"/>
        <v>2361.6</v>
      </c>
    </row>
    <row r="124" spans="1:6" ht="14.4">
      <c r="A124" s="641" t="s">
        <v>795</v>
      </c>
      <c r="B124" s="343" t="s">
        <v>2384</v>
      </c>
      <c r="C124" s="345" t="s">
        <v>4725</v>
      </c>
      <c r="D124" s="342">
        <v>1719.54</v>
      </c>
      <c r="E124" s="345">
        <v>2</v>
      </c>
      <c r="F124" s="642">
        <f t="shared" si="3"/>
        <v>3439.08</v>
      </c>
    </row>
    <row r="125" spans="1:6" ht="14.4">
      <c r="A125" s="641" t="s">
        <v>797</v>
      </c>
      <c r="B125" s="343" t="s">
        <v>2386</v>
      </c>
      <c r="C125" s="345" t="s">
        <v>2385</v>
      </c>
      <c r="D125" s="342">
        <v>661.74</v>
      </c>
      <c r="E125" s="345">
        <v>1</v>
      </c>
      <c r="F125" s="642">
        <f t="shared" si="3"/>
        <v>661.74</v>
      </c>
    </row>
    <row r="126" spans="1:6" ht="14.4">
      <c r="A126" s="641" t="s">
        <v>798</v>
      </c>
      <c r="B126" s="343" t="s">
        <v>2389</v>
      </c>
      <c r="C126" s="345" t="s">
        <v>4726</v>
      </c>
      <c r="D126" s="342">
        <v>270</v>
      </c>
      <c r="E126" s="345">
        <v>6</v>
      </c>
      <c r="F126" s="642">
        <f t="shared" si="3"/>
        <v>1620</v>
      </c>
    </row>
    <row r="127" spans="1:6" ht="14.4">
      <c r="A127" s="641" t="s">
        <v>804</v>
      </c>
      <c r="B127" s="343" t="s">
        <v>2390</v>
      </c>
      <c r="C127" s="345" t="s">
        <v>4727</v>
      </c>
      <c r="D127" s="342">
        <v>765.67</v>
      </c>
      <c r="E127" s="345">
        <v>6</v>
      </c>
      <c r="F127" s="642">
        <f t="shared" si="3"/>
        <v>4594.0199999999995</v>
      </c>
    </row>
    <row r="128" spans="1:6" ht="14.4">
      <c r="A128" s="641" t="s">
        <v>810</v>
      </c>
      <c r="B128" s="343" t="s">
        <v>2390</v>
      </c>
      <c r="C128" s="345" t="s">
        <v>4728</v>
      </c>
      <c r="D128" s="342">
        <v>2460</v>
      </c>
      <c r="E128" s="345">
        <v>11</v>
      </c>
      <c r="F128" s="642">
        <f t="shared" si="3"/>
        <v>27060</v>
      </c>
    </row>
    <row r="129" spans="1:6" ht="14.4">
      <c r="A129" s="641" t="s">
        <v>821</v>
      </c>
      <c r="B129" s="343" t="s">
        <v>2391</v>
      </c>
      <c r="C129" s="345" t="s">
        <v>4729</v>
      </c>
      <c r="D129" s="342">
        <v>738</v>
      </c>
      <c r="E129" s="345">
        <v>17</v>
      </c>
      <c r="F129" s="642">
        <f t="shared" si="3"/>
        <v>12546</v>
      </c>
    </row>
    <row r="130" spans="1:6" ht="14.4">
      <c r="A130" s="641" t="s">
        <v>838</v>
      </c>
      <c r="B130" s="343" t="s">
        <v>2390</v>
      </c>
      <c r="C130" s="345" t="s">
        <v>4730</v>
      </c>
      <c r="D130" s="342">
        <v>2460</v>
      </c>
      <c r="E130" s="345">
        <v>17</v>
      </c>
      <c r="F130" s="642">
        <f t="shared" ref="F130:F139" si="4">D130*E130</f>
        <v>41820</v>
      </c>
    </row>
    <row r="131" spans="1:6" ht="14.4">
      <c r="A131" s="641" t="s">
        <v>855</v>
      </c>
      <c r="B131" s="343" t="s">
        <v>2395</v>
      </c>
      <c r="C131" s="345" t="s">
        <v>2394</v>
      </c>
      <c r="D131" s="342">
        <v>1168.5</v>
      </c>
      <c r="E131" s="345">
        <v>1</v>
      </c>
      <c r="F131" s="642">
        <f t="shared" si="4"/>
        <v>1168.5</v>
      </c>
    </row>
    <row r="132" spans="1:6" ht="14.4">
      <c r="A132" s="641" t="s">
        <v>856</v>
      </c>
      <c r="B132" s="343" t="s">
        <v>2396</v>
      </c>
      <c r="C132" s="345" t="s">
        <v>4731</v>
      </c>
      <c r="D132" s="342">
        <v>738</v>
      </c>
      <c r="E132" s="345">
        <v>17</v>
      </c>
      <c r="F132" s="642">
        <f t="shared" si="4"/>
        <v>12546</v>
      </c>
    </row>
    <row r="133" spans="1:6" ht="14.4">
      <c r="A133" s="641" t="s">
        <v>873</v>
      </c>
      <c r="B133" s="343" t="s">
        <v>2397</v>
      </c>
      <c r="C133" s="345" t="s">
        <v>4732</v>
      </c>
      <c r="D133" s="342">
        <v>859.77</v>
      </c>
      <c r="E133" s="345">
        <v>2</v>
      </c>
      <c r="F133" s="642">
        <f t="shared" si="4"/>
        <v>1719.54</v>
      </c>
    </row>
    <row r="134" spans="1:6" ht="14.4">
      <c r="A134" s="641" t="s">
        <v>875</v>
      </c>
      <c r="B134" s="343" t="s">
        <v>2399</v>
      </c>
      <c r="C134" s="345" t="s">
        <v>2398</v>
      </c>
      <c r="D134" s="342">
        <v>449</v>
      </c>
      <c r="E134" s="345">
        <v>1</v>
      </c>
      <c r="F134" s="642">
        <f t="shared" si="4"/>
        <v>449</v>
      </c>
    </row>
    <row r="135" spans="1:6" ht="14.4">
      <c r="A135" s="641" t="s">
        <v>876</v>
      </c>
      <c r="B135" s="343" t="s">
        <v>2402</v>
      </c>
      <c r="C135" s="345" t="s">
        <v>4733</v>
      </c>
      <c r="D135" s="342">
        <v>645.75</v>
      </c>
      <c r="E135" s="345">
        <v>2</v>
      </c>
      <c r="F135" s="642">
        <f t="shared" si="4"/>
        <v>1291.5</v>
      </c>
    </row>
    <row r="136" spans="1:6" ht="14.4">
      <c r="A136" s="641" t="s">
        <v>878</v>
      </c>
      <c r="B136" s="343" t="s">
        <v>2403</v>
      </c>
      <c r="C136" s="345" t="s">
        <v>4734</v>
      </c>
      <c r="D136" s="342">
        <v>2066.4</v>
      </c>
      <c r="E136" s="345">
        <v>7</v>
      </c>
      <c r="F136" s="642">
        <f t="shared" si="4"/>
        <v>14464.800000000001</v>
      </c>
    </row>
    <row r="137" spans="1:6" ht="14.4">
      <c r="A137" s="641" t="s">
        <v>885</v>
      </c>
      <c r="B137" s="343" t="s">
        <v>2404</v>
      </c>
      <c r="C137" s="345" t="s">
        <v>4735</v>
      </c>
      <c r="D137" s="342">
        <v>738</v>
      </c>
      <c r="E137" s="345">
        <v>7</v>
      </c>
      <c r="F137" s="642">
        <f t="shared" si="4"/>
        <v>5166</v>
      </c>
    </row>
    <row r="138" spans="1:6" ht="14.4">
      <c r="A138" s="641" t="s">
        <v>892</v>
      </c>
      <c r="B138" s="343" t="s">
        <v>2406</v>
      </c>
      <c r="C138" s="345" t="s">
        <v>2405</v>
      </c>
      <c r="D138" s="342">
        <v>489</v>
      </c>
      <c r="E138" s="345">
        <v>1</v>
      </c>
      <c r="F138" s="642">
        <f t="shared" si="4"/>
        <v>489</v>
      </c>
    </row>
    <row r="139" spans="1:6" ht="14.4">
      <c r="A139" s="641" t="s">
        <v>893</v>
      </c>
      <c r="B139" s="343" t="s">
        <v>2408</v>
      </c>
      <c r="C139" s="345" t="s">
        <v>2407</v>
      </c>
      <c r="D139" s="342">
        <v>2664.96</v>
      </c>
      <c r="E139" s="345">
        <v>1</v>
      </c>
      <c r="F139" s="642">
        <f t="shared" si="4"/>
        <v>2664.96</v>
      </c>
    </row>
    <row r="140" spans="1:6" ht="14.4">
      <c r="A140" s="641" t="s">
        <v>894</v>
      </c>
      <c r="B140" s="343" t="s">
        <v>2413</v>
      </c>
      <c r="C140" s="345" t="s">
        <v>4736</v>
      </c>
      <c r="D140" s="342">
        <v>627.29999999999995</v>
      </c>
      <c r="E140" s="345">
        <v>20</v>
      </c>
      <c r="F140" s="642">
        <f>D140*E140</f>
        <v>12546</v>
      </c>
    </row>
    <row r="141" spans="1:6" ht="14.4">
      <c r="A141" s="641" t="s">
        <v>914</v>
      </c>
      <c r="B141" s="343" t="s">
        <v>2414</v>
      </c>
      <c r="C141" s="345" t="s">
        <v>4737</v>
      </c>
      <c r="D141" s="342">
        <v>3185.7</v>
      </c>
      <c r="E141" s="345">
        <v>20</v>
      </c>
      <c r="F141" s="642">
        <f>D141*E141</f>
        <v>63714</v>
      </c>
    </row>
    <row r="142" spans="1:6" ht="14.4">
      <c r="A142" s="641" t="s">
        <v>934</v>
      </c>
      <c r="B142" s="343" t="s">
        <v>2415</v>
      </c>
      <c r="C142" s="345" t="s">
        <v>4738</v>
      </c>
      <c r="D142" s="342">
        <v>279</v>
      </c>
      <c r="E142" s="345">
        <v>2</v>
      </c>
      <c r="F142" s="642">
        <f>D142*E142</f>
        <v>558</v>
      </c>
    </row>
    <row r="143" spans="1:6" ht="14.4">
      <c r="A143" s="641" t="s">
        <v>936</v>
      </c>
      <c r="B143" s="343" t="s">
        <v>2416</v>
      </c>
      <c r="C143" s="345" t="s">
        <v>4739</v>
      </c>
      <c r="D143" s="342">
        <v>2600</v>
      </c>
      <c r="E143" s="345">
        <v>17</v>
      </c>
      <c r="F143" s="642">
        <f>D143*E143</f>
        <v>44200</v>
      </c>
    </row>
    <row r="144" spans="1:6" ht="14.4">
      <c r="A144" s="641" t="s">
        <v>953</v>
      </c>
      <c r="B144" s="343" t="s">
        <v>2417</v>
      </c>
      <c r="C144" s="345" t="s">
        <v>4740</v>
      </c>
      <c r="D144" s="342">
        <v>600</v>
      </c>
      <c r="E144" s="345">
        <v>17</v>
      </c>
      <c r="F144" s="642">
        <f>D144*E144</f>
        <v>10200</v>
      </c>
    </row>
    <row r="145" spans="1:6" ht="14.4">
      <c r="A145" s="641" t="s">
        <v>2519</v>
      </c>
      <c r="B145" s="343" t="s">
        <v>2419</v>
      </c>
      <c r="C145" s="345" t="s">
        <v>2418</v>
      </c>
      <c r="D145" s="342">
        <v>1720.77</v>
      </c>
      <c r="E145" s="345">
        <v>1</v>
      </c>
      <c r="F145" s="642">
        <f t="shared" ref="F145:F165" si="5">D145*E145</f>
        <v>1720.77</v>
      </c>
    </row>
    <row r="146" spans="1:6" ht="14.4">
      <c r="A146" s="641" t="s">
        <v>2520</v>
      </c>
      <c r="B146" s="343" t="s">
        <v>2420</v>
      </c>
      <c r="C146" s="345" t="s">
        <v>4741</v>
      </c>
      <c r="D146" s="342">
        <v>676.5</v>
      </c>
      <c r="E146" s="345">
        <v>2</v>
      </c>
      <c r="F146" s="642">
        <f t="shared" si="5"/>
        <v>1353</v>
      </c>
    </row>
    <row r="147" spans="1:6" ht="14.4">
      <c r="A147" s="641" t="s">
        <v>2522</v>
      </c>
      <c r="B147" s="343" t="s">
        <v>2421</v>
      </c>
      <c r="C147" s="345" t="s">
        <v>4742</v>
      </c>
      <c r="D147" s="342">
        <v>2152.5</v>
      </c>
      <c r="E147" s="345">
        <v>3</v>
      </c>
      <c r="F147" s="642">
        <f t="shared" si="5"/>
        <v>6457.5</v>
      </c>
    </row>
    <row r="148" spans="1:6" ht="14.4">
      <c r="A148" s="641" t="s">
        <v>2525</v>
      </c>
      <c r="B148" s="343" t="s">
        <v>2423</v>
      </c>
      <c r="C148" s="345" t="s">
        <v>2422</v>
      </c>
      <c r="D148" s="342">
        <v>369</v>
      </c>
      <c r="E148" s="345">
        <v>1</v>
      </c>
      <c r="F148" s="642">
        <f t="shared" si="5"/>
        <v>369</v>
      </c>
    </row>
    <row r="149" spans="1:6" ht="14.4">
      <c r="A149" s="641" t="s">
        <v>2526</v>
      </c>
      <c r="B149" s="343" t="s">
        <v>2427</v>
      </c>
      <c r="C149" s="345" t="s">
        <v>4743</v>
      </c>
      <c r="D149" s="342">
        <v>2974.14</v>
      </c>
      <c r="E149" s="345">
        <v>2</v>
      </c>
      <c r="F149" s="642">
        <f t="shared" si="5"/>
        <v>5948.28</v>
      </c>
    </row>
    <row r="150" spans="1:6" ht="14.4">
      <c r="A150" s="641" t="s">
        <v>2528</v>
      </c>
      <c r="B150" s="343" t="s">
        <v>2382</v>
      </c>
      <c r="C150" s="345" t="s">
        <v>2428</v>
      </c>
      <c r="D150" s="342">
        <v>658.11</v>
      </c>
      <c r="E150" s="345">
        <v>1</v>
      </c>
      <c r="F150" s="642">
        <f t="shared" si="5"/>
        <v>658.11</v>
      </c>
    </row>
    <row r="151" spans="1:6" ht="14.4">
      <c r="A151" s="641" t="s">
        <v>2529</v>
      </c>
      <c r="B151" s="343" t="s">
        <v>2432</v>
      </c>
      <c r="C151" s="345" t="s">
        <v>2431</v>
      </c>
      <c r="D151" s="342">
        <v>489</v>
      </c>
      <c r="E151" s="345">
        <v>1</v>
      </c>
      <c r="F151" s="642">
        <f t="shared" si="5"/>
        <v>489</v>
      </c>
    </row>
    <row r="152" spans="1:6" ht="14.4">
      <c r="A152" s="641" t="s">
        <v>2530</v>
      </c>
      <c r="B152" s="343" t="s">
        <v>2435</v>
      </c>
      <c r="C152" s="345" t="s">
        <v>4744</v>
      </c>
      <c r="D152" s="342">
        <v>2402.09</v>
      </c>
      <c r="E152" s="345">
        <v>2</v>
      </c>
      <c r="F152" s="642">
        <f t="shared" si="5"/>
        <v>4804.18</v>
      </c>
    </row>
    <row r="153" spans="1:6" ht="14.4">
      <c r="A153" s="641" t="s">
        <v>2531</v>
      </c>
      <c r="B153" s="343" t="s">
        <v>2447</v>
      </c>
      <c r="C153" s="345" t="s">
        <v>2446</v>
      </c>
      <c r="D153" s="342">
        <v>1599</v>
      </c>
      <c r="E153" s="345">
        <v>1</v>
      </c>
      <c r="F153" s="642">
        <f t="shared" si="5"/>
        <v>1599</v>
      </c>
    </row>
    <row r="154" spans="1:6" ht="14.4">
      <c r="A154" s="641" t="s">
        <v>2532</v>
      </c>
      <c r="B154" s="343" t="s">
        <v>2451</v>
      </c>
      <c r="C154" s="345" t="s">
        <v>2450</v>
      </c>
      <c r="D154" s="342">
        <v>2505.5100000000002</v>
      </c>
      <c r="E154" s="345">
        <v>1</v>
      </c>
      <c r="F154" s="642">
        <f t="shared" si="5"/>
        <v>2505.5100000000002</v>
      </c>
    </row>
    <row r="155" spans="1:6" ht="14.4">
      <c r="A155" s="641" t="s">
        <v>2533</v>
      </c>
      <c r="B155" s="343" t="s">
        <v>2453</v>
      </c>
      <c r="C155" s="345" t="s">
        <v>2452</v>
      </c>
      <c r="D155" s="342">
        <v>861</v>
      </c>
      <c r="E155" s="345">
        <v>1</v>
      </c>
      <c r="F155" s="642">
        <f t="shared" si="5"/>
        <v>861</v>
      </c>
    </row>
    <row r="156" spans="1:6" ht="14.4">
      <c r="A156" s="641" t="s">
        <v>2534</v>
      </c>
      <c r="B156" s="343" t="s">
        <v>2455</v>
      </c>
      <c r="C156" s="345" t="s">
        <v>4745</v>
      </c>
      <c r="D156" s="342">
        <v>600</v>
      </c>
      <c r="E156" s="345">
        <v>9</v>
      </c>
      <c r="F156" s="642">
        <f t="shared" si="5"/>
        <v>5400</v>
      </c>
    </row>
    <row r="157" spans="1:6" ht="14.4">
      <c r="A157" s="641" t="s">
        <v>2535</v>
      </c>
      <c r="B157" s="343" t="s">
        <v>2456</v>
      </c>
      <c r="C157" s="345" t="s">
        <v>4746</v>
      </c>
      <c r="D157" s="342">
        <v>1680</v>
      </c>
      <c r="E157" s="345">
        <v>3</v>
      </c>
      <c r="F157" s="642">
        <f t="shared" si="5"/>
        <v>5040</v>
      </c>
    </row>
    <row r="158" spans="1:6" ht="14.4">
      <c r="A158" s="641" t="s">
        <v>2536</v>
      </c>
      <c r="B158" s="343" t="s">
        <v>2456</v>
      </c>
      <c r="C158" s="345" t="s">
        <v>2458</v>
      </c>
      <c r="D158" s="342">
        <v>1790.4</v>
      </c>
      <c r="E158" s="345">
        <v>1</v>
      </c>
      <c r="F158" s="642">
        <f t="shared" si="5"/>
        <v>1790.4</v>
      </c>
    </row>
    <row r="159" spans="1:6" ht="14.4">
      <c r="A159" s="641" t="s">
        <v>2537</v>
      </c>
      <c r="B159" s="343" t="s">
        <v>2456</v>
      </c>
      <c r="C159" s="345" t="s">
        <v>4747</v>
      </c>
      <c r="D159" s="342">
        <v>2066.4</v>
      </c>
      <c r="E159" s="345">
        <v>2</v>
      </c>
      <c r="F159" s="642">
        <f t="shared" si="5"/>
        <v>4132.8</v>
      </c>
    </row>
    <row r="160" spans="1:6" ht="14.4">
      <c r="A160" s="641" t="s">
        <v>2538</v>
      </c>
      <c r="B160" s="343" t="s">
        <v>2459</v>
      </c>
      <c r="C160" s="345" t="s">
        <v>4748</v>
      </c>
      <c r="D160" s="342">
        <v>418.2</v>
      </c>
      <c r="E160" s="345">
        <v>3</v>
      </c>
      <c r="F160" s="642">
        <f t="shared" si="5"/>
        <v>1254.5999999999999</v>
      </c>
    </row>
    <row r="161" spans="1:6" ht="14.4">
      <c r="A161" s="641" t="s">
        <v>2539</v>
      </c>
      <c r="B161" s="343" t="s">
        <v>2461</v>
      </c>
      <c r="C161" s="345" t="s">
        <v>2460</v>
      </c>
      <c r="D161" s="342">
        <v>1174.6500000000001</v>
      </c>
      <c r="E161" s="345">
        <v>1</v>
      </c>
      <c r="F161" s="642">
        <f t="shared" si="5"/>
        <v>1174.6500000000001</v>
      </c>
    </row>
    <row r="162" spans="1:6" ht="14.4">
      <c r="A162" s="641" t="s">
        <v>2540</v>
      </c>
      <c r="B162" s="343" t="s">
        <v>2463</v>
      </c>
      <c r="C162" s="345" t="s">
        <v>2462</v>
      </c>
      <c r="D162" s="342">
        <v>1894.2</v>
      </c>
      <c r="E162" s="345">
        <v>1</v>
      </c>
      <c r="F162" s="642">
        <f t="shared" si="5"/>
        <v>1894.2</v>
      </c>
    </row>
    <row r="163" spans="1:6" ht="14.4">
      <c r="A163" s="641" t="s">
        <v>2541</v>
      </c>
      <c r="B163" s="343" t="s">
        <v>2464</v>
      </c>
      <c r="C163" s="345" t="s">
        <v>4749</v>
      </c>
      <c r="D163" s="342">
        <v>1968</v>
      </c>
      <c r="E163" s="345">
        <v>2</v>
      </c>
      <c r="F163" s="642">
        <f t="shared" si="5"/>
        <v>3936</v>
      </c>
    </row>
    <row r="164" spans="1:6" ht="14.4">
      <c r="A164" s="641" t="s">
        <v>2542</v>
      </c>
      <c r="B164" s="343" t="s">
        <v>2468</v>
      </c>
      <c r="C164" s="345" t="s">
        <v>2467</v>
      </c>
      <c r="D164" s="342">
        <v>2755.2</v>
      </c>
      <c r="E164" s="345">
        <v>1</v>
      </c>
      <c r="F164" s="642">
        <f t="shared" si="5"/>
        <v>2755.2</v>
      </c>
    </row>
    <row r="165" spans="1:6" ht="14.4">
      <c r="A165" s="641" t="s">
        <v>2543</v>
      </c>
      <c r="B165" s="343" t="s">
        <v>2471</v>
      </c>
      <c r="C165" s="345" t="s">
        <v>4750</v>
      </c>
      <c r="D165" s="342">
        <v>725</v>
      </c>
      <c r="E165" s="345">
        <v>17</v>
      </c>
      <c r="F165" s="642">
        <f t="shared" si="5"/>
        <v>12325</v>
      </c>
    </row>
    <row r="166" spans="1:6" ht="14.4">
      <c r="A166" s="641" t="s">
        <v>2544</v>
      </c>
      <c r="B166" s="343" t="s">
        <v>2474</v>
      </c>
      <c r="C166" s="345" t="s">
        <v>4751</v>
      </c>
      <c r="D166" s="342">
        <v>280</v>
      </c>
      <c r="E166" s="345">
        <v>2</v>
      </c>
      <c r="F166" s="642">
        <f t="shared" ref="F166:F177" si="6">D166*E166</f>
        <v>560</v>
      </c>
    </row>
    <row r="167" spans="1:6" ht="14.4">
      <c r="A167" s="641" t="s">
        <v>2545</v>
      </c>
      <c r="B167" s="343" t="s">
        <v>2476</v>
      </c>
      <c r="C167" s="345" t="s">
        <v>2475</v>
      </c>
      <c r="D167" s="342">
        <v>920.7</v>
      </c>
      <c r="E167" s="345">
        <v>1</v>
      </c>
      <c r="F167" s="642">
        <f t="shared" si="6"/>
        <v>920.7</v>
      </c>
    </row>
    <row r="168" spans="1:6" ht="14.4">
      <c r="A168" s="641" t="s">
        <v>2546</v>
      </c>
      <c r="B168" s="343" t="s">
        <v>2474</v>
      </c>
      <c r="C168" s="345" t="s">
        <v>4752</v>
      </c>
      <c r="D168" s="342">
        <v>280</v>
      </c>
      <c r="E168" s="345">
        <v>15</v>
      </c>
      <c r="F168" s="642">
        <f t="shared" si="6"/>
        <v>4200</v>
      </c>
    </row>
    <row r="169" spans="1:6" ht="14.4">
      <c r="A169" s="641" t="s">
        <v>2547</v>
      </c>
      <c r="B169" s="343" t="s">
        <v>2477</v>
      </c>
      <c r="C169" s="345" t="s">
        <v>4753</v>
      </c>
      <c r="D169" s="342">
        <v>725</v>
      </c>
      <c r="E169" s="345">
        <v>8</v>
      </c>
      <c r="F169" s="642">
        <f t="shared" si="6"/>
        <v>5800</v>
      </c>
    </row>
    <row r="170" spans="1:6" ht="14.4">
      <c r="A170" s="641" t="s">
        <v>2548</v>
      </c>
      <c r="B170" s="343" t="s">
        <v>2479</v>
      </c>
      <c r="C170" s="345" t="s">
        <v>2478</v>
      </c>
      <c r="D170" s="342">
        <v>1897.89</v>
      </c>
      <c r="E170" s="345">
        <v>1</v>
      </c>
      <c r="F170" s="642">
        <f t="shared" si="6"/>
        <v>1897.89</v>
      </c>
    </row>
    <row r="171" spans="1:6" ht="14.4">
      <c r="A171" s="641" t="s">
        <v>2549</v>
      </c>
      <c r="B171" s="343" t="s">
        <v>2480</v>
      </c>
      <c r="C171" s="345" t="s">
        <v>4754</v>
      </c>
      <c r="D171" s="342">
        <v>725</v>
      </c>
      <c r="E171" s="345">
        <v>2</v>
      </c>
      <c r="F171" s="642">
        <f t="shared" si="6"/>
        <v>1450</v>
      </c>
    </row>
    <row r="172" spans="1:6" ht="14.4">
      <c r="A172" s="641" t="s">
        <v>2550</v>
      </c>
      <c r="B172" s="343" t="s">
        <v>2482</v>
      </c>
      <c r="C172" s="345" t="s">
        <v>2481</v>
      </c>
      <c r="D172" s="342">
        <v>2986.44</v>
      </c>
      <c r="E172" s="345">
        <v>1</v>
      </c>
      <c r="F172" s="642">
        <f t="shared" si="6"/>
        <v>2986.44</v>
      </c>
    </row>
    <row r="173" spans="1:6" ht="14.4">
      <c r="A173" s="641" t="s">
        <v>2551</v>
      </c>
      <c r="B173" s="343" t="s">
        <v>2480</v>
      </c>
      <c r="C173" s="345" t="s">
        <v>4755</v>
      </c>
      <c r="D173" s="342">
        <v>725</v>
      </c>
      <c r="E173" s="345">
        <v>7</v>
      </c>
      <c r="F173" s="642">
        <f t="shared" si="6"/>
        <v>5075</v>
      </c>
    </row>
    <row r="174" spans="1:6" ht="14.4">
      <c r="A174" s="641" t="s">
        <v>2552</v>
      </c>
      <c r="B174" s="343" t="s">
        <v>2484</v>
      </c>
      <c r="C174" s="345" t="s">
        <v>2483</v>
      </c>
      <c r="D174" s="342">
        <v>2460</v>
      </c>
      <c r="E174" s="345">
        <v>1</v>
      </c>
      <c r="F174" s="642">
        <f t="shared" si="6"/>
        <v>2460</v>
      </c>
    </row>
    <row r="175" spans="1:6" ht="14.4">
      <c r="A175" s="641" t="s">
        <v>2553</v>
      </c>
      <c r="B175" s="343" t="s">
        <v>2474</v>
      </c>
      <c r="C175" s="345" t="s">
        <v>4756</v>
      </c>
      <c r="D175" s="342">
        <v>280</v>
      </c>
      <c r="E175" s="345">
        <v>17</v>
      </c>
      <c r="F175" s="642">
        <f t="shared" si="6"/>
        <v>4760</v>
      </c>
    </row>
    <row r="176" spans="1:6" ht="14.4">
      <c r="A176" s="641" t="s">
        <v>2554</v>
      </c>
      <c r="B176" s="343" t="s">
        <v>2488</v>
      </c>
      <c r="C176" s="345" t="s">
        <v>2487</v>
      </c>
      <c r="D176" s="342">
        <v>3653.1</v>
      </c>
      <c r="E176" s="345">
        <v>1</v>
      </c>
      <c r="F176" s="642">
        <f t="shared" si="6"/>
        <v>3653.1</v>
      </c>
    </row>
    <row r="177" spans="1:6" ht="14.4">
      <c r="A177" s="641" t="s">
        <v>2555</v>
      </c>
      <c r="B177" s="343" t="s">
        <v>2471</v>
      </c>
      <c r="C177" s="345" t="s">
        <v>4757</v>
      </c>
      <c r="D177" s="342">
        <v>725</v>
      </c>
      <c r="E177" s="345">
        <v>11</v>
      </c>
      <c r="F177" s="642">
        <f t="shared" si="6"/>
        <v>7975</v>
      </c>
    </row>
    <row r="178" spans="1:6" ht="14.4">
      <c r="A178" s="641" t="s">
        <v>2556</v>
      </c>
      <c r="B178" s="343" t="s">
        <v>2474</v>
      </c>
      <c r="C178" s="345" t="s">
        <v>4758</v>
      </c>
      <c r="D178" s="342">
        <v>280</v>
      </c>
      <c r="E178" s="345">
        <v>11</v>
      </c>
      <c r="F178" s="642">
        <f t="shared" ref="F178:F189" si="7">D178*E178</f>
        <v>3080</v>
      </c>
    </row>
    <row r="179" spans="1:6" ht="14.4">
      <c r="A179" s="641" t="s">
        <v>2557</v>
      </c>
      <c r="B179" s="343" t="s">
        <v>2492</v>
      </c>
      <c r="C179" s="345" t="s">
        <v>2491</v>
      </c>
      <c r="D179" s="342">
        <v>2947.08</v>
      </c>
      <c r="E179" s="345">
        <v>1</v>
      </c>
      <c r="F179" s="642">
        <f t="shared" si="7"/>
        <v>2947.08</v>
      </c>
    </row>
    <row r="180" spans="1:6" ht="14.4">
      <c r="A180" s="641" t="s">
        <v>2558</v>
      </c>
      <c r="B180" s="343" t="s">
        <v>2494</v>
      </c>
      <c r="C180" s="345" t="s">
        <v>4759</v>
      </c>
      <c r="D180" s="342">
        <v>2134.0500000000002</v>
      </c>
      <c r="E180" s="345">
        <v>2</v>
      </c>
      <c r="F180" s="642">
        <f t="shared" si="7"/>
        <v>4268.1000000000004</v>
      </c>
    </row>
    <row r="181" spans="1:6" ht="14.4">
      <c r="A181" s="641" t="s">
        <v>2559</v>
      </c>
      <c r="B181" s="343" t="s">
        <v>2496</v>
      </c>
      <c r="C181" s="345" t="s">
        <v>2495</v>
      </c>
      <c r="D181" s="342">
        <v>2428.02</v>
      </c>
      <c r="E181" s="345">
        <v>1</v>
      </c>
      <c r="F181" s="642">
        <f t="shared" si="7"/>
        <v>2428.02</v>
      </c>
    </row>
    <row r="182" spans="1:6" ht="14.4">
      <c r="A182" s="641" t="s">
        <v>2560</v>
      </c>
      <c r="B182" s="343" t="s">
        <v>2497</v>
      </c>
      <c r="C182" s="345" t="s">
        <v>4760</v>
      </c>
      <c r="D182" s="342">
        <v>2202.9499999999998</v>
      </c>
      <c r="E182" s="345">
        <v>5</v>
      </c>
      <c r="F182" s="642">
        <f t="shared" si="7"/>
        <v>11014.75</v>
      </c>
    </row>
    <row r="183" spans="1:6" ht="14.4">
      <c r="A183" s="641" t="s">
        <v>2561</v>
      </c>
      <c r="B183" s="343" t="s">
        <v>2498</v>
      </c>
      <c r="C183" s="345" t="s">
        <v>4761</v>
      </c>
      <c r="D183" s="342">
        <v>600</v>
      </c>
      <c r="E183" s="345">
        <v>8</v>
      </c>
      <c r="F183" s="642">
        <f t="shared" si="7"/>
        <v>4800</v>
      </c>
    </row>
    <row r="184" spans="1:6" ht="14.4">
      <c r="A184" s="641" t="s">
        <v>2562</v>
      </c>
      <c r="B184" s="343" t="s">
        <v>2500</v>
      </c>
      <c r="C184" s="345" t="s">
        <v>2499</v>
      </c>
      <c r="D184" s="342">
        <v>827.11</v>
      </c>
      <c r="E184" s="345">
        <v>1</v>
      </c>
      <c r="F184" s="642">
        <f t="shared" si="7"/>
        <v>827.11</v>
      </c>
    </row>
    <row r="185" spans="1:6" ht="14.4">
      <c r="A185" s="641" t="s">
        <v>2563</v>
      </c>
      <c r="B185" s="343" t="s">
        <v>2500</v>
      </c>
      <c r="C185" s="345" t="s">
        <v>4762</v>
      </c>
      <c r="D185" s="342">
        <v>716.41</v>
      </c>
      <c r="E185" s="345">
        <v>11</v>
      </c>
      <c r="F185" s="642">
        <f t="shared" si="7"/>
        <v>7880.5099999999993</v>
      </c>
    </row>
    <row r="186" spans="1:6" ht="14.4">
      <c r="A186" s="641" t="s">
        <v>2564</v>
      </c>
      <c r="B186" s="343" t="s">
        <v>2500</v>
      </c>
      <c r="C186" s="345" t="s">
        <v>2501</v>
      </c>
      <c r="D186" s="342">
        <v>1817.63</v>
      </c>
      <c r="E186" s="345">
        <v>1</v>
      </c>
      <c r="F186" s="642">
        <f t="shared" si="7"/>
        <v>1817.63</v>
      </c>
    </row>
    <row r="187" spans="1:6" ht="14.4">
      <c r="A187" s="641" t="s">
        <v>2565</v>
      </c>
      <c r="B187" s="343" t="s">
        <v>2503</v>
      </c>
      <c r="C187" s="345" t="s">
        <v>2502</v>
      </c>
      <c r="D187" s="342">
        <v>595</v>
      </c>
      <c r="E187" s="345">
        <v>1</v>
      </c>
      <c r="F187" s="642">
        <f t="shared" si="7"/>
        <v>595</v>
      </c>
    </row>
    <row r="188" spans="1:6" ht="14.4">
      <c r="A188" s="641" t="s">
        <v>2566</v>
      </c>
      <c r="B188" s="343" t="s">
        <v>2505</v>
      </c>
      <c r="C188" s="345" t="s">
        <v>2504</v>
      </c>
      <c r="D188" s="342">
        <v>738</v>
      </c>
      <c r="E188" s="345">
        <v>1</v>
      </c>
      <c r="F188" s="642">
        <f t="shared" si="7"/>
        <v>738</v>
      </c>
    </row>
    <row r="189" spans="1:6" ht="15" thickBot="1">
      <c r="A189" s="641" t="s">
        <v>2567</v>
      </c>
      <c r="B189" s="344" t="s">
        <v>2507</v>
      </c>
      <c r="C189" s="345" t="s">
        <v>2506</v>
      </c>
      <c r="D189" s="636">
        <v>3100</v>
      </c>
      <c r="E189" s="345">
        <v>1</v>
      </c>
      <c r="F189" s="643">
        <f t="shared" si="7"/>
        <v>3100</v>
      </c>
    </row>
    <row r="190" spans="1:6" ht="15.6" thickTop="1" thickBot="1">
      <c r="A190" s="644"/>
      <c r="B190" s="645"/>
      <c r="C190" s="646"/>
      <c r="D190" s="647" t="s">
        <v>2167</v>
      </c>
      <c r="E190" s="648"/>
      <c r="F190" s="649">
        <f>SUM(F54:F189)</f>
        <v>607086.78</v>
      </c>
    </row>
    <row r="192" spans="1:6">
      <c r="F192" s="657">
        <f>F49+F190</f>
        <v>762504.57000000007</v>
      </c>
    </row>
  </sheetData>
  <printOptions horizontalCentered="1"/>
  <pageMargins left="0.70866141732283472" right="0.70866141732283472" top="0.55118110236220474" bottom="0.74803149606299213" header="0.31496062992125984" footer="0.31496062992125984"/>
  <pageSetup paperSize="9" scale="77" orientation="portrait" r:id="rId1"/>
  <headerFooter>
    <oddFooter>&amp;R&amp;P / &amp;N</oddFooter>
  </headerFooter>
  <rowBreaks count="1" manualBreakCount="1">
    <brk id="4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Normal="100" zoomScaleSheetLayoutView="100" workbookViewId="0">
      <selection activeCell="B1" sqref="B1"/>
    </sheetView>
  </sheetViews>
  <sheetFormatPr defaultRowHeight="13.2"/>
  <cols>
    <col min="1" max="1" width="3.5546875" bestFit="1" customWidth="1"/>
    <col min="2" max="2" width="43.44140625" customWidth="1"/>
    <col min="3" max="4" width="16.6640625" bestFit="1" customWidth="1"/>
  </cols>
  <sheetData>
    <row r="1" spans="1:4" ht="15.6">
      <c r="A1" s="269" t="s">
        <v>4765</v>
      </c>
      <c r="B1" s="128"/>
      <c r="C1" s="146"/>
      <c r="D1" s="128"/>
    </row>
    <row r="2" spans="1:4">
      <c r="A2" s="276" t="s">
        <v>2620</v>
      </c>
      <c r="B2" s="128"/>
      <c r="C2" s="139"/>
      <c r="D2" s="128"/>
    </row>
    <row r="3" spans="1:4">
      <c r="A3" s="139"/>
      <c r="B3" s="128"/>
      <c r="C3" s="139"/>
      <c r="D3" s="128"/>
    </row>
    <row r="4" spans="1:4" ht="15.6">
      <c r="A4" s="305" t="s">
        <v>1306</v>
      </c>
      <c r="B4" s="306" t="s">
        <v>1817</v>
      </c>
      <c r="C4" s="306" t="s">
        <v>1442</v>
      </c>
      <c r="D4" s="307" t="s">
        <v>1325</v>
      </c>
    </row>
    <row r="5" spans="1:4" ht="14.4">
      <c r="A5" s="320" t="s">
        <v>1307</v>
      </c>
      <c r="B5" s="335" t="s">
        <v>2589</v>
      </c>
      <c r="C5" s="370" t="s">
        <v>2590</v>
      </c>
      <c r="D5" s="336">
        <v>24250.98</v>
      </c>
    </row>
    <row r="6" spans="1:4" ht="14.4">
      <c r="A6" s="320" t="s">
        <v>1308</v>
      </c>
      <c r="B6" s="338" t="s">
        <v>2569</v>
      </c>
      <c r="C6" s="339" t="s">
        <v>2591</v>
      </c>
      <c r="D6" s="340">
        <v>3923.7</v>
      </c>
    </row>
    <row r="7" spans="1:4" ht="14.4">
      <c r="A7" s="320" t="s">
        <v>1309</v>
      </c>
      <c r="B7" s="338" t="s">
        <v>2570</v>
      </c>
      <c r="C7" s="339" t="s">
        <v>2592</v>
      </c>
      <c r="D7" s="340">
        <v>4305</v>
      </c>
    </row>
    <row r="8" spans="1:4" ht="14.4">
      <c r="A8" s="320" t="s">
        <v>1310</v>
      </c>
      <c r="B8" s="338" t="s">
        <v>2570</v>
      </c>
      <c r="C8" s="339" t="s">
        <v>2593</v>
      </c>
      <c r="D8" s="340">
        <v>4305</v>
      </c>
    </row>
    <row r="9" spans="1:4" ht="14.4">
      <c r="A9" s="320" t="s">
        <v>1311</v>
      </c>
      <c r="B9" s="335" t="s">
        <v>2571</v>
      </c>
      <c r="C9" s="370" t="s">
        <v>2594</v>
      </c>
      <c r="D9" s="336">
        <v>6715.8</v>
      </c>
    </row>
    <row r="10" spans="1:4" ht="14.4">
      <c r="A10" s="320" t="s">
        <v>1312</v>
      </c>
      <c r="B10" s="335" t="s">
        <v>2572</v>
      </c>
      <c r="C10" s="370" t="s">
        <v>2595</v>
      </c>
      <c r="D10" s="336">
        <v>4049.16</v>
      </c>
    </row>
    <row r="11" spans="1:4" ht="14.4">
      <c r="A11" s="320" t="s">
        <v>1313</v>
      </c>
      <c r="B11" s="338" t="s">
        <v>2573</v>
      </c>
      <c r="C11" s="339" t="s">
        <v>2596</v>
      </c>
      <c r="D11" s="340">
        <v>4059</v>
      </c>
    </row>
    <row r="12" spans="1:4" ht="14.4">
      <c r="A12" s="320" t="s">
        <v>1314</v>
      </c>
      <c r="B12" s="338" t="s">
        <v>2574</v>
      </c>
      <c r="C12" s="339" t="s">
        <v>2597</v>
      </c>
      <c r="D12" s="340">
        <v>6150</v>
      </c>
    </row>
    <row r="13" spans="1:4" ht="14.4">
      <c r="A13" s="320" t="s">
        <v>1315</v>
      </c>
      <c r="B13" s="335" t="s">
        <v>2575</v>
      </c>
      <c r="C13" s="370" t="s">
        <v>2598</v>
      </c>
      <c r="D13" s="336">
        <v>4550</v>
      </c>
    </row>
    <row r="14" spans="1:4" ht="14.4">
      <c r="A14" s="320" t="s">
        <v>1316</v>
      </c>
      <c r="B14" s="335" t="s">
        <v>2575</v>
      </c>
      <c r="C14" s="370" t="s">
        <v>2599</v>
      </c>
      <c r="D14" s="336">
        <v>4550</v>
      </c>
    </row>
    <row r="15" spans="1:4" ht="14.4">
      <c r="A15" s="320" t="s">
        <v>1317</v>
      </c>
      <c r="B15" s="335" t="s">
        <v>2576</v>
      </c>
      <c r="C15" s="370" t="s">
        <v>2600</v>
      </c>
      <c r="D15" s="336">
        <v>15920.01</v>
      </c>
    </row>
    <row r="16" spans="1:4" ht="14.4">
      <c r="A16" s="320" t="s">
        <v>1318</v>
      </c>
      <c r="B16" s="335" t="s">
        <v>2577</v>
      </c>
      <c r="C16" s="370" t="s">
        <v>2601</v>
      </c>
      <c r="D16" s="336">
        <v>40221</v>
      </c>
    </row>
    <row r="17" spans="1:4" ht="14.4">
      <c r="A17" s="320" t="s">
        <v>1319</v>
      </c>
      <c r="B17" s="338" t="s">
        <v>2578</v>
      </c>
      <c r="C17" s="339" t="s">
        <v>2602</v>
      </c>
      <c r="D17" s="340">
        <v>6789.6</v>
      </c>
    </row>
    <row r="18" spans="1:4" ht="14.4">
      <c r="A18" s="320" t="s">
        <v>1320</v>
      </c>
      <c r="B18" s="335" t="s">
        <v>2579</v>
      </c>
      <c r="C18" s="370" t="s">
        <v>2603</v>
      </c>
      <c r="D18" s="336">
        <v>5191</v>
      </c>
    </row>
    <row r="19" spans="1:4" ht="14.4">
      <c r="A19" s="320" t="s">
        <v>1321</v>
      </c>
      <c r="B19" s="335" t="s">
        <v>2580</v>
      </c>
      <c r="C19" s="370" t="s">
        <v>2604</v>
      </c>
      <c r="D19" s="336">
        <v>1998</v>
      </c>
    </row>
    <row r="20" spans="1:4" ht="14.4">
      <c r="A20" s="320" t="s">
        <v>1322</v>
      </c>
      <c r="B20" s="338" t="s">
        <v>1235</v>
      </c>
      <c r="C20" s="339" t="s">
        <v>2605</v>
      </c>
      <c r="D20" s="340">
        <v>5087.72</v>
      </c>
    </row>
    <row r="21" spans="1:4" ht="14.4">
      <c r="A21" s="320" t="s">
        <v>1323</v>
      </c>
      <c r="B21" s="338" t="s">
        <v>1235</v>
      </c>
      <c r="C21" s="339" t="s">
        <v>2606</v>
      </c>
      <c r="D21" s="340">
        <v>5087.72</v>
      </c>
    </row>
    <row r="22" spans="1:4" ht="14.4">
      <c r="A22" s="320" t="s">
        <v>1324</v>
      </c>
      <c r="B22" s="338" t="s">
        <v>1235</v>
      </c>
      <c r="C22" s="339" t="s">
        <v>2607</v>
      </c>
      <c r="D22" s="340">
        <v>5087.72</v>
      </c>
    </row>
    <row r="23" spans="1:4" ht="14.4">
      <c r="A23" s="320" t="s">
        <v>1329</v>
      </c>
      <c r="B23" s="338" t="s">
        <v>1235</v>
      </c>
      <c r="C23" s="339" t="s">
        <v>2608</v>
      </c>
      <c r="D23" s="340">
        <v>5087.71</v>
      </c>
    </row>
    <row r="24" spans="1:4" ht="14.4">
      <c r="A24" s="320" t="s">
        <v>1330</v>
      </c>
      <c r="B24" s="338" t="s">
        <v>2581</v>
      </c>
      <c r="C24" s="339" t="s">
        <v>2609</v>
      </c>
      <c r="D24" s="340">
        <f>4210.01+431.84</f>
        <v>4641.8500000000004</v>
      </c>
    </row>
    <row r="25" spans="1:4" ht="14.4">
      <c r="A25" s="320" t="s">
        <v>1331</v>
      </c>
      <c r="B25" s="338" t="s">
        <v>2582</v>
      </c>
      <c r="C25" s="339" t="s">
        <v>2610</v>
      </c>
      <c r="D25" s="340">
        <f>4210.03+437.83</f>
        <v>4647.8599999999997</v>
      </c>
    </row>
    <row r="26" spans="1:4" ht="14.4">
      <c r="A26" s="320" t="s">
        <v>1332</v>
      </c>
      <c r="B26" s="338" t="s">
        <v>2582</v>
      </c>
      <c r="C26" s="339" t="s">
        <v>2611</v>
      </c>
      <c r="D26" s="340">
        <f>4210.03+459.69</f>
        <v>4669.7199999999993</v>
      </c>
    </row>
    <row r="27" spans="1:4" ht="14.4">
      <c r="A27" s="320" t="s">
        <v>1333</v>
      </c>
      <c r="B27" s="338" t="s">
        <v>2582</v>
      </c>
      <c r="C27" s="339" t="s">
        <v>2612</v>
      </c>
      <c r="D27" s="340">
        <f>4210.03+459.69</f>
        <v>4669.7199999999993</v>
      </c>
    </row>
    <row r="28" spans="1:4" ht="14.4">
      <c r="A28" s="320" t="s">
        <v>1334</v>
      </c>
      <c r="B28" s="338" t="s">
        <v>2582</v>
      </c>
      <c r="C28" s="339" t="s">
        <v>2613</v>
      </c>
      <c r="D28" s="340">
        <f>4210.03+459.69</f>
        <v>4669.7199999999993</v>
      </c>
    </row>
    <row r="29" spans="1:4" ht="14.4">
      <c r="A29" s="320" t="s">
        <v>1335</v>
      </c>
      <c r="B29" s="335" t="s">
        <v>2583</v>
      </c>
      <c r="C29" s="370" t="s">
        <v>2614</v>
      </c>
      <c r="D29" s="336">
        <v>4411.46</v>
      </c>
    </row>
    <row r="30" spans="1:4" ht="14.4">
      <c r="A30" s="320" t="s">
        <v>1336</v>
      </c>
      <c r="B30" s="335" t="s">
        <v>2584</v>
      </c>
      <c r="C30" s="370" t="s">
        <v>2615</v>
      </c>
      <c r="D30" s="336">
        <v>44516.13</v>
      </c>
    </row>
    <row r="31" spans="1:4" ht="14.4">
      <c r="A31" s="320" t="s">
        <v>1338</v>
      </c>
      <c r="B31" s="338" t="s">
        <v>2585</v>
      </c>
      <c r="C31" s="339" t="s">
        <v>2616</v>
      </c>
      <c r="D31" s="340">
        <v>9700</v>
      </c>
    </row>
    <row r="32" spans="1:4" ht="14.4">
      <c r="A32" s="320" t="s">
        <v>1339</v>
      </c>
      <c r="B32" s="338" t="s">
        <v>2586</v>
      </c>
      <c r="C32" s="339" t="s">
        <v>2617</v>
      </c>
      <c r="D32" s="340">
        <v>4206.6000000000004</v>
      </c>
    </row>
    <row r="33" spans="1:4" ht="14.4">
      <c r="A33" s="320" t="s">
        <v>1340</v>
      </c>
      <c r="B33" s="338" t="s">
        <v>2587</v>
      </c>
      <c r="C33" s="339" t="s">
        <v>2618</v>
      </c>
      <c r="D33" s="340">
        <v>4428</v>
      </c>
    </row>
    <row r="34" spans="1:4" ht="15" thickBot="1">
      <c r="A34" s="320" t="s">
        <v>1341</v>
      </c>
      <c r="B34" s="338" t="s">
        <v>2588</v>
      </c>
      <c r="C34" s="339" t="s">
        <v>2619</v>
      </c>
      <c r="D34" s="371">
        <v>5658</v>
      </c>
    </row>
    <row r="35" spans="1:4" ht="15" thickTop="1">
      <c r="A35" s="323"/>
      <c r="B35" s="324"/>
      <c r="C35" s="325" t="s">
        <v>2167</v>
      </c>
      <c r="D35" s="331">
        <f>SUM(D5:D34)</f>
        <v>253548.18</v>
      </c>
    </row>
    <row r="36" spans="1:4" ht="13.8">
      <c r="A36" s="323"/>
      <c r="B36" s="324"/>
      <c r="C36" s="326" t="s">
        <v>2165</v>
      </c>
      <c r="D36" s="329">
        <f>D35-D37</f>
        <v>156373.53999999998</v>
      </c>
    </row>
    <row r="37" spans="1:4" ht="13.8">
      <c r="A37" s="323"/>
      <c r="B37" s="324"/>
      <c r="C37" s="326" t="s">
        <v>2166</v>
      </c>
      <c r="D37" s="329">
        <f>SUM(D6:D8)+SUM(D11:D12)+D17+SUM(D20:D28)+SUM(D31:D34)</f>
        <v>97174.640000000014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BreakPreview" zoomScaleNormal="101" zoomScaleSheetLayoutView="100" workbookViewId="0"/>
  </sheetViews>
  <sheetFormatPr defaultRowHeight="13.2"/>
  <cols>
    <col min="1" max="1" width="6.5546875" customWidth="1"/>
    <col min="2" max="2" width="34.44140625" customWidth="1"/>
    <col min="3" max="3" width="13.44140625" customWidth="1"/>
    <col min="4" max="4" width="20.44140625" customWidth="1"/>
    <col min="5" max="5" width="17.5546875" hidden="1" customWidth="1"/>
    <col min="6" max="6" width="17.5546875" customWidth="1"/>
    <col min="7" max="7" width="19.44140625" customWidth="1"/>
    <col min="9" max="9" width="17.88671875" bestFit="1" customWidth="1"/>
    <col min="10" max="10" width="14.88671875" bestFit="1" customWidth="1"/>
  </cols>
  <sheetData>
    <row r="1" spans="1:9" ht="23.25" customHeight="1">
      <c r="A1" s="269" t="s">
        <v>4678</v>
      </c>
      <c r="B1" s="13"/>
      <c r="C1" s="19"/>
      <c r="D1" s="19"/>
      <c r="E1" s="20"/>
      <c r="F1" s="20"/>
      <c r="G1" s="13"/>
      <c r="I1" s="13"/>
    </row>
    <row r="2" spans="1:9" ht="13.8">
      <c r="B2" s="267"/>
      <c r="C2" s="267"/>
      <c r="D2" s="267"/>
      <c r="E2" s="267"/>
      <c r="F2" s="267"/>
    </row>
    <row r="3" spans="1:9" ht="27.75" customHeight="1" thickBot="1">
      <c r="A3" s="197" t="s">
        <v>1306</v>
      </c>
      <c r="B3" s="201" t="s">
        <v>1326</v>
      </c>
      <c r="C3" s="202" t="s">
        <v>1327</v>
      </c>
      <c r="D3" s="203" t="s">
        <v>1373</v>
      </c>
      <c r="E3" s="201" t="s">
        <v>1328</v>
      </c>
      <c r="F3" s="201" t="s">
        <v>3737</v>
      </c>
      <c r="G3" s="197" t="s">
        <v>1428</v>
      </c>
    </row>
    <row r="4" spans="1:9">
      <c r="A4" s="452" t="s">
        <v>1307</v>
      </c>
      <c r="B4" s="453" t="s">
        <v>1376</v>
      </c>
      <c r="C4" s="454">
        <v>2035</v>
      </c>
      <c r="D4" s="456" t="s">
        <v>369</v>
      </c>
      <c r="E4" s="457">
        <v>12531167.640000001</v>
      </c>
      <c r="F4" s="457">
        <v>12531167.640000001</v>
      </c>
      <c r="G4" s="668">
        <f>SUM(F4:F15)</f>
        <v>71879670.859999999</v>
      </c>
    </row>
    <row r="5" spans="1:9">
      <c r="A5" s="458" t="s">
        <v>1308</v>
      </c>
      <c r="B5" s="5" t="s">
        <v>1377</v>
      </c>
      <c r="C5" s="22">
        <v>2036</v>
      </c>
      <c r="D5" s="7" t="s">
        <v>369</v>
      </c>
      <c r="E5" s="332">
        <v>2206555.29</v>
      </c>
      <c r="F5" s="332">
        <v>2206555.29</v>
      </c>
      <c r="G5" s="676"/>
    </row>
    <row r="6" spans="1:9">
      <c r="A6" s="458" t="s">
        <v>1309</v>
      </c>
      <c r="B6" s="5" t="s">
        <v>1436</v>
      </c>
      <c r="C6" s="22">
        <v>2037</v>
      </c>
      <c r="D6" s="7" t="s">
        <v>369</v>
      </c>
      <c r="E6" s="332">
        <v>2290193.63</v>
      </c>
      <c r="F6" s="332">
        <v>2290193.63</v>
      </c>
      <c r="G6" s="676"/>
    </row>
    <row r="7" spans="1:9">
      <c r="A7" s="458" t="s">
        <v>1310</v>
      </c>
      <c r="B7" s="5" t="s">
        <v>1378</v>
      </c>
      <c r="C7" s="22">
        <v>2038</v>
      </c>
      <c r="D7" s="7" t="s">
        <v>369</v>
      </c>
      <c r="E7" s="332">
        <v>1924978.46</v>
      </c>
      <c r="F7" s="332">
        <v>1924978.46</v>
      </c>
      <c r="G7" s="676"/>
    </row>
    <row r="8" spans="1:9">
      <c r="A8" s="458" t="s">
        <v>1311</v>
      </c>
      <c r="B8" s="5" t="s">
        <v>1379</v>
      </c>
      <c r="C8" s="22">
        <v>2039</v>
      </c>
      <c r="D8" s="7" t="s">
        <v>369</v>
      </c>
      <c r="E8" s="332">
        <v>2030128.36</v>
      </c>
      <c r="F8" s="332">
        <v>2030128.36</v>
      </c>
      <c r="G8" s="676"/>
    </row>
    <row r="9" spans="1:9">
      <c r="A9" s="458" t="s">
        <v>1312</v>
      </c>
      <c r="B9" s="5" t="s">
        <v>1380</v>
      </c>
      <c r="C9" s="22">
        <v>2040</v>
      </c>
      <c r="D9" s="7" t="s">
        <v>369</v>
      </c>
      <c r="E9" s="332">
        <v>2195874.9500000002</v>
      </c>
      <c r="F9" s="332">
        <v>2195874.9500000002</v>
      </c>
      <c r="G9" s="676"/>
    </row>
    <row r="10" spans="1:9">
      <c r="A10" s="458" t="s">
        <v>1313</v>
      </c>
      <c r="B10" s="5" t="s">
        <v>1381</v>
      </c>
      <c r="C10" s="22">
        <v>2041</v>
      </c>
      <c r="D10" s="7" t="s">
        <v>369</v>
      </c>
      <c r="E10" s="332">
        <v>2309222.33</v>
      </c>
      <c r="F10" s="332">
        <v>2309222.33</v>
      </c>
      <c r="G10" s="676"/>
    </row>
    <row r="11" spans="1:9">
      <c r="A11" s="458" t="s">
        <v>1314</v>
      </c>
      <c r="B11" s="5" t="s">
        <v>1382</v>
      </c>
      <c r="C11" s="22">
        <v>2090</v>
      </c>
      <c r="D11" s="7" t="s">
        <v>369</v>
      </c>
      <c r="E11" s="332">
        <v>7308589.0999999996</v>
      </c>
      <c r="F11" s="332">
        <v>7308589.0999999996</v>
      </c>
      <c r="G11" s="676"/>
    </row>
    <row r="12" spans="1:9">
      <c r="A12" s="458" t="s">
        <v>1315</v>
      </c>
      <c r="B12" s="17" t="s">
        <v>1434</v>
      </c>
      <c r="C12" s="26">
        <v>2721</v>
      </c>
      <c r="D12" s="7" t="s">
        <v>369</v>
      </c>
      <c r="E12" s="332">
        <v>123118.32</v>
      </c>
      <c r="F12" s="332">
        <v>123118.32</v>
      </c>
      <c r="G12" s="676"/>
    </row>
    <row r="13" spans="1:9">
      <c r="A13" s="458" t="s">
        <v>1316</v>
      </c>
      <c r="B13" s="5" t="s">
        <v>1383</v>
      </c>
      <c r="C13" s="22">
        <v>3909</v>
      </c>
      <c r="D13" s="7" t="s">
        <v>369</v>
      </c>
      <c r="E13" s="332">
        <v>15725881.48</v>
      </c>
      <c r="F13" s="332">
        <v>15725881.48</v>
      </c>
      <c r="G13" s="676"/>
      <c r="I13" s="8"/>
    </row>
    <row r="14" spans="1:9">
      <c r="A14" s="458" t="s">
        <v>1317</v>
      </c>
      <c r="B14" s="5" t="s">
        <v>3734</v>
      </c>
      <c r="C14" s="22">
        <v>4960</v>
      </c>
      <c r="D14" s="7" t="s">
        <v>369</v>
      </c>
      <c r="E14" s="332">
        <v>8545529.5999999996</v>
      </c>
      <c r="F14" s="332">
        <v>8545529.5999999996</v>
      </c>
      <c r="G14" s="676"/>
    </row>
    <row r="15" spans="1:9" ht="13.8" thickBot="1">
      <c r="A15" s="459" t="s">
        <v>1318</v>
      </c>
      <c r="B15" s="460" t="s">
        <v>3735</v>
      </c>
      <c r="C15" s="461">
        <v>7367</v>
      </c>
      <c r="D15" s="462" t="s">
        <v>369</v>
      </c>
      <c r="E15" s="463">
        <v>14688431.699999999</v>
      </c>
      <c r="F15" s="463">
        <v>14688431.699999999</v>
      </c>
      <c r="G15" s="677"/>
    </row>
    <row r="16" spans="1:9">
      <c r="A16" s="452" t="s">
        <v>1319</v>
      </c>
      <c r="B16" s="453" t="s">
        <v>1374</v>
      </c>
      <c r="C16" s="464">
        <v>2043</v>
      </c>
      <c r="D16" s="456" t="s">
        <v>368</v>
      </c>
      <c r="E16" s="457">
        <v>3124983.75</v>
      </c>
      <c r="F16" s="457">
        <v>3124983.75</v>
      </c>
      <c r="G16" s="666">
        <f>SUM(F16:F19)</f>
        <v>7382265.8499999996</v>
      </c>
    </row>
    <row r="17" spans="1:9">
      <c r="A17" s="458" t="s">
        <v>1320</v>
      </c>
      <c r="B17" s="5" t="s">
        <v>1375</v>
      </c>
      <c r="C17" s="22">
        <v>2044</v>
      </c>
      <c r="D17" s="7" t="s">
        <v>368</v>
      </c>
      <c r="E17" s="332">
        <v>3444454.5</v>
      </c>
      <c r="F17" s="332">
        <v>3444454.5</v>
      </c>
      <c r="G17" s="678"/>
    </row>
    <row r="18" spans="1:9">
      <c r="A18" s="458" t="s">
        <v>1321</v>
      </c>
      <c r="B18" s="5" t="s">
        <v>1384</v>
      </c>
      <c r="C18" s="22">
        <v>2045</v>
      </c>
      <c r="D18" s="7" t="s">
        <v>368</v>
      </c>
      <c r="E18" s="332">
        <v>808478.83</v>
      </c>
      <c r="F18" s="332">
        <v>808478.83</v>
      </c>
      <c r="G18" s="678"/>
    </row>
    <row r="19" spans="1:9" ht="13.8" thickBot="1">
      <c r="A19" s="459" t="s">
        <v>1322</v>
      </c>
      <c r="B19" s="465" t="s">
        <v>1437</v>
      </c>
      <c r="C19" s="466">
        <v>2046</v>
      </c>
      <c r="D19" s="462" t="s">
        <v>368</v>
      </c>
      <c r="E19" s="463">
        <v>4348.7700000000004</v>
      </c>
      <c r="F19" s="463">
        <v>4348.7700000000004</v>
      </c>
      <c r="G19" s="667"/>
    </row>
    <row r="20" spans="1:9">
      <c r="A20" s="452" t="s">
        <v>1323</v>
      </c>
      <c r="B20" s="453" t="s">
        <v>1385</v>
      </c>
      <c r="C20" s="464">
        <v>2005</v>
      </c>
      <c r="D20" s="456" t="s">
        <v>371</v>
      </c>
      <c r="E20" s="457">
        <v>1063558.3</v>
      </c>
      <c r="F20" s="457">
        <v>1063558.3</v>
      </c>
      <c r="G20" s="666">
        <f>SUM(F20:F28)</f>
        <v>4354392.4099999992</v>
      </c>
      <c r="I20" s="8"/>
    </row>
    <row r="21" spans="1:9">
      <c r="A21" s="458" t="s">
        <v>1324</v>
      </c>
      <c r="B21" s="5" t="s">
        <v>1386</v>
      </c>
      <c r="C21" s="22">
        <v>2006</v>
      </c>
      <c r="D21" s="7" t="s">
        <v>371</v>
      </c>
      <c r="E21" s="332">
        <v>1475616.39</v>
      </c>
      <c r="F21" s="332">
        <v>1475616.39</v>
      </c>
      <c r="G21" s="674"/>
    </row>
    <row r="22" spans="1:9">
      <c r="A22" s="458" t="s">
        <v>1329</v>
      </c>
      <c r="B22" s="5" t="s">
        <v>1387</v>
      </c>
      <c r="C22" s="22">
        <v>2007</v>
      </c>
      <c r="D22" s="7" t="s">
        <v>371</v>
      </c>
      <c r="E22" s="332">
        <v>688319.24</v>
      </c>
      <c r="F22" s="332">
        <v>688319.24</v>
      </c>
      <c r="G22" s="674"/>
      <c r="I22" s="8"/>
    </row>
    <row r="23" spans="1:9">
      <c r="A23" s="458" t="s">
        <v>1330</v>
      </c>
      <c r="B23" s="5" t="s">
        <v>1388</v>
      </c>
      <c r="C23" s="22">
        <v>2008</v>
      </c>
      <c r="D23" s="7" t="s">
        <v>371</v>
      </c>
      <c r="E23" s="332">
        <v>269669.36</v>
      </c>
      <c r="F23" s="332">
        <v>269669.36</v>
      </c>
      <c r="G23" s="674"/>
    </row>
    <row r="24" spans="1:9">
      <c r="A24" s="458" t="s">
        <v>1331</v>
      </c>
      <c r="B24" s="5" t="s">
        <v>3120</v>
      </c>
      <c r="C24" s="22">
        <v>2009</v>
      </c>
      <c r="D24" s="7" t="s">
        <v>371</v>
      </c>
      <c r="E24" s="332">
        <v>671352.08</v>
      </c>
      <c r="F24" s="332">
        <v>671352.08</v>
      </c>
      <c r="G24" s="674"/>
    </row>
    <row r="25" spans="1:9">
      <c r="A25" s="458" t="s">
        <v>1332</v>
      </c>
      <c r="B25" s="5" t="s">
        <v>3121</v>
      </c>
      <c r="C25" s="22">
        <v>2011</v>
      </c>
      <c r="D25" s="7" t="s">
        <v>371</v>
      </c>
      <c r="E25" s="332">
        <v>35449.660000000003</v>
      </c>
      <c r="F25" s="332">
        <v>35449.660000000003</v>
      </c>
      <c r="G25" s="674"/>
    </row>
    <row r="26" spans="1:9">
      <c r="A26" s="458" t="s">
        <v>1333</v>
      </c>
      <c r="B26" s="5" t="s">
        <v>1389</v>
      </c>
      <c r="C26" s="22">
        <v>2014</v>
      </c>
      <c r="D26" s="7" t="s">
        <v>371</v>
      </c>
      <c r="E26" s="332">
        <v>37740.49</v>
      </c>
      <c r="F26" s="332">
        <v>37740.49</v>
      </c>
      <c r="G26" s="674"/>
    </row>
    <row r="27" spans="1:9">
      <c r="A27" s="458" t="s">
        <v>1334</v>
      </c>
      <c r="B27" s="5" t="s">
        <v>3122</v>
      </c>
      <c r="C27" s="22">
        <v>4188</v>
      </c>
      <c r="D27" s="7" t="s">
        <v>371</v>
      </c>
      <c r="E27" s="332">
        <v>2100</v>
      </c>
      <c r="F27" s="332">
        <v>2100</v>
      </c>
      <c r="G27" s="674"/>
    </row>
    <row r="28" spans="1:9" ht="13.8" thickBot="1">
      <c r="A28" s="459" t="s">
        <v>1335</v>
      </c>
      <c r="B28" s="467" t="s">
        <v>2168</v>
      </c>
      <c r="C28" s="468">
        <v>4190</v>
      </c>
      <c r="D28" s="462" t="s">
        <v>371</v>
      </c>
      <c r="E28" s="463">
        <v>110586.89</v>
      </c>
      <c r="F28" s="463">
        <v>110586.89</v>
      </c>
      <c r="G28" s="675"/>
    </row>
    <row r="29" spans="1:9">
      <c r="A29" s="452" t="s">
        <v>1336</v>
      </c>
      <c r="B29" s="453" t="s">
        <v>1390</v>
      </c>
      <c r="C29" s="464">
        <v>2031</v>
      </c>
      <c r="D29" s="456" t="s">
        <v>1391</v>
      </c>
      <c r="E29" s="457">
        <v>815194.39</v>
      </c>
      <c r="F29" s="457">
        <v>815194.39</v>
      </c>
      <c r="G29" s="668">
        <f>SUM(F29:F30)</f>
        <v>1635560.48</v>
      </c>
    </row>
    <row r="30" spans="1:9" ht="13.8" thickBot="1">
      <c r="A30" s="459" t="s">
        <v>1338</v>
      </c>
      <c r="B30" s="467" t="s">
        <v>1392</v>
      </c>
      <c r="C30" s="468">
        <v>2032</v>
      </c>
      <c r="D30" s="462" t="s">
        <v>1391</v>
      </c>
      <c r="E30" s="463">
        <v>820366.09</v>
      </c>
      <c r="F30" s="463">
        <v>820366.09</v>
      </c>
      <c r="G30" s="675"/>
    </row>
    <row r="31" spans="1:9">
      <c r="A31" s="452" t="s">
        <v>1339</v>
      </c>
      <c r="B31" s="453" t="s">
        <v>1393</v>
      </c>
      <c r="C31" s="455">
        <v>2058</v>
      </c>
      <c r="D31" s="456" t="s">
        <v>373</v>
      </c>
      <c r="E31" s="457">
        <v>2307942.4300000002</v>
      </c>
      <c r="F31" s="457">
        <v>2307942.4300000002</v>
      </c>
      <c r="G31" s="666">
        <f>SUM(F31:F32)</f>
        <v>2317361.98</v>
      </c>
    </row>
    <row r="32" spans="1:9" ht="13.8" thickBot="1">
      <c r="A32" s="459" t="s">
        <v>1340</v>
      </c>
      <c r="B32" s="467" t="s">
        <v>1434</v>
      </c>
      <c r="C32" s="461">
        <v>2059</v>
      </c>
      <c r="D32" s="462" t="s">
        <v>373</v>
      </c>
      <c r="E32" s="463">
        <v>9419.5499999999993</v>
      </c>
      <c r="F32" s="463">
        <v>9419.5499999999993</v>
      </c>
      <c r="G32" s="667"/>
    </row>
    <row r="33" spans="1:9">
      <c r="A33" s="452" t="s">
        <v>1341</v>
      </c>
      <c r="B33" s="453" t="s">
        <v>1393</v>
      </c>
      <c r="C33" s="464">
        <v>2015</v>
      </c>
      <c r="D33" s="456" t="s">
        <v>370</v>
      </c>
      <c r="E33" s="457">
        <v>1529677.47</v>
      </c>
      <c r="F33" s="457">
        <v>1529677.47</v>
      </c>
      <c r="G33" s="668">
        <f>SUM(F33:F42)</f>
        <v>4371276.71</v>
      </c>
    </row>
    <row r="34" spans="1:9">
      <c r="A34" s="458" t="s">
        <v>1342</v>
      </c>
      <c r="B34" s="5" t="s">
        <v>1398</v>
      </c>
      <c r="C34" s="22">
        <v>2016</v>
      </c>
      <c r="D34" s="7" t="s">
        <v>370</v>
      </c>
      <c r="E34" s="332">
        <v>485070.42</v>
      </c>
      <c r="F34" s="332">
        <v>485070.42</v>
      </c>
      <c r="G34" s="674"/>
    </row>
    <row r="35" spans="1:9">
      <c r="A35" s="458" t="s">
        <v>1343</v>
      </c>
      <c r="B35" s="5" t="s">
        <v>1394</v>
      </c>
      <c r="C35" s="22">
        <v>2017</v>
      </c>
      <c r="D35" s="7" t="s">
        <v>370</v>
      </c>
      <c r="E35" s="332">
        <v>41354.06</v>
      </c>
      <c r="F35" s="332">
        <v>41354.06</v>
      </c>
      <c r="G35" s="674"/>
      <c r="I35" s="8"/>
    </row>
    <row r="36" spans="1:9">
      <c r="A36" s="458" t="s">
        <v>1344</v>
      </c>
      <c r="B36" s="5" t="s">
        <v>1395</v>
      </c>
      <c r="C36" s="22">
        <v>2018</v>
      </c>
      <c r="D36" s="7" t="s">
        <v>370</v>
      </c>
      <c r="E36" s="332">
        <v>212958.07</v>
      </c>
      <c r="F36" s="332">
        <v>212958.07</v>
      </c>
      <c r="G36" s="674"/>
    </row>
    <row r="37" spans="1:9">
      <c r="A37" s="458" t="s">
        <v>1345</v>
      </c>
      <c r="B37" s="5" t="s">
        <v>1396</v>
      </c>
      <c r="C37" s="22">
        <v>2019</v>
      </c>
      <c r="D37" s="7" t="s">
        <v>370</v>
      </c>
      <c r="E37" s="332">
        <v>115818.01</v>
      </c>
      <c r="F37" s="332">
        <v>115818.01</v>
      </c>
      <c r="G37" s="674"/>
    </row>
    <row r="38" spans="1:9">
      <c r="A38" s="458" t="s">
        <v>1346</v>
      </c>
      <c r="B38" s="5" t="s">
        <v>1434</v>
      </c>
      <c r="C38" s="22">
        <v>2020</v>
      </c>
      <c r="D38" s="7" t="s">
        <v>370</v>
      </c>
      <c r="E38" s="332">
        <v>34575.15</v>
      </c>
      <c r="F38" s="332">
        <v>34575.15</v>
      </c>
      <c r="G38" s="674"/>
      <c r="I38" s="8"/>
    </row>
    <row r="39" spans="1:9">
      <c r="A39" s="458" t="s">
        <v>1347</v>
      </c>
      <c r="B39" s="5" t="s">
        <v>1397</v>
      </c>
      <c r="C39" s="22">
        <v>2022</v>
      </c>
      <c r="D39" s="7" t="s">
        <v>370</v>
      </c>
      <c r="E39" s="332">
        <v>12654.84</v>
      </c>
      <c r="F39" s="332">
        <v>12654.84</v>
      </c>
      <c r="G39" s="674"/>
      <c r="I39" s="8"/>
    </row>
    <row r="40" spans="1:9">
      <c r="A40" s="458" t="s">
        <v>1348</v>
      </c>
      <c r="B40" s="5" t="s">
        <v>3733</v>
      </c>
      <c r="C40" s="22">
        <v>2023</v>
      </c>
      <c r="D40" s="7" t="s">
        <v>370</v>
      </c>
      <c r="E40" s="332">
        <v>35387.08</v>
      </c>
      <c r="F40" s="332">
        <v>35387.08</v>
      </c>
      <c r="G40" s="674"/>
    </row>
    <row r="41" spans="1:9">
      <c r="A41" s="458" t="s">
        <v>1349</v>
      </c>
      <c r="B41" s="5" t="s">
        <v>1433</v>
      </c>
      <c r="C41" s="22">
        <v>4202</v>
      </c>
      <c r="D41" s="7" t="s">
        <v>370</v>
      </c>
      <c r="E41" s="332">
        <v>15840</v>
      </c>
      <c r="F41" s="332">
        <v>15840</v>
      </c>
      <c r="G41" s="674"/>
    </row>
    <row r="42" spans="1:9" ht="13.8" thickBot="1">
      <c r="A42" s="459" t="s">
        <v>1350</v>
      </c>
      <c r="B42" s="467" t="s">
        <v>1446</v>
      </c>
      <c r="C42" s="468">
        <v>7751</v>
      </c>
      <c r="D42" s="462" t="s">
        <v>370</v>
      </c>
      <c r="E42" s="463">
        <v>1887941.61</v>
      </c>
      <c r="F42" s="463">
        <v>1887941.61</v>
      </c>
      <c r="G42" s="675"/>
    </row>
    <row r="43" spans="1:9">
      <c r="A43" s="452" t="s">
        <v>1351</v>
      </c>
      <c r="B43" s="469" t="s">
        <v>1408</v>
      </c>
      <c r="C43" s="470">
        <v>2024</v>
      </c>
      <c r="D43" s="471" t="s">
        <v>372</v>
      </c>
      <c r="E43" s="472">
        <v>12860256.940000001</v>
      </c>
      <c r="F43" s="472">
        <v>12860256.940000001</v>
      </c>
      <c r="G43" s="668">
        <f>SUM(F43:F49)</f>
        <v>13578707.15</v>
      </c>
      <c r="I43" s="8"/>
    </row>
    <row r="44" spans="1:9">
      <c r="A44" s="458" t="s">
        <v>1352</v>
      </c>
      <c r="B44" s="134" t="s">
        <v>1399</v>
      </c>
      <c r="C44" s="132">
        <v>2025</v>
      </c>
      <c r="D44" s="23" t="s">
        <v>372</v>
      </c>
      <c r="E44" s="364">
        <v>296512.18</v>
      </c>
      <c r="F44" s="364">
        <v>296512.18</v>
      </c>
      <c r="G44" s="674"/>
    </row>
    <row r="45" spans="1:9">
      <c r="A45" s="458" t="s">
        <v>1353</v>
      </c>
      <c r="B45" s="134" t="s">
        <v>1407</v>
      </c>
      <c r="C45" s="132">
        <v>2026</v>
      </c>
      <c r="D45" s="23" t="s">
        <v>372</v>
      </c>
      <c r="E45" s="364">
        <v>85288.71</v>
      </c>
      <c r="F45" s="364">
        <v>85288.71</v>
      </c>
      <c r="G45" s="674"/>
    </row>
    <row r="46" spans="1:9">
      <c r="A46" s="458" t="s">
        <v>1354</v>
      </c>
      <c r="B46" s="134" t="s">
        <v>1400</v>
      </c>
      <c r="C46" s="132">
        <v>2027</v>
      </c>
      <c r="D46" s="23" t="s">
        <v>372</v>
      </c>
      <c r="E46" s="364">
        <v>20250.04</v>
      </c>
      <c r="F46" s="364">
        <v>20250.04</v>
      </c>
      <c r="G46" s="674"/>
    </row>
    <row r="47" spans="1:9">
      <c r="A47" s="458" t="s">
        <v>1355</v>
      </c>
      <c r="B47" s="134" t="s">
        <v>1406</v>
      </c>
      <c r="C47" s="132">
        <v>2028</v>
      </c>
      <c r="D47" s="23" t="s">
        <v>372</v>
      </c>
      <c r="E47" s="364">
        <v>5190</v>
      </c>
      <c r="F47" s="364">
        <v>5190</v>
      </c>
      <c r="G47" s="674"/>
    </row>
    <row r="48" spans="1:9">
      <c r="A48" s="458" t="s">
        <v>1356</v>
      </c>
      <c r="B48" s="134" t="s">
        <v>1435</v>
      </c>
      <c r="C48" s="132">
        <v>2029</v>
      </c>
      <c r="D48" s="23" t="s">
        <v>372</v>
      </c>
      <c r="E48" s="364">
        <v>3382.03</v>
      </c>
      <c r="F48" s="364">
        <v>3382.03</v>
      </c>
      <c r="G48" s="674"/>
    </row>
    <row r="49" spans="1:7" ht="13.8" thickBot="1">
      <c r="A49" s="459" t="s">
        <v>1357</v>
      </c>
      <c r="B49" s="473" t="s">
        <v>3123</v>
      </c>
      <c r="C49" s="474">
        <v>2030</v>
      </c>
      <c r="D49" s="475" t="s">
        <v>372</v>
      </c>
      <c r="E49" s="476">
        <v>307827.25</v>
      </c>
      <c r="F49" s="476">
        <v>307827.25</v>
      </c>
      <c r="G49" s="675"/>
    </row>
    <row r="50" spans="1:7">
      <c r="A50" s="452" t="s">
        <v>1358</v>
      </c>
      <c r="B50" s="453" t="s">
        <v>3124</v>
      </c>
      <c r="C50" s="455">
        <v>2047</v>
      </c>
      <c r="D50" s="456" t="s">
        <v>1444</v>
      </c>
      <c r="E50" s="457">
        <v>212201.83</v>
      </c>
      <c r="F50" s="457">
        <v>212201.83</v>
      </c>
      <c r="G50" s="666">
        <f>SUM(F50:F55)</f>
        <v>5227401.83</v>
      </c>
    </row>
    <row r="51" spans="1:7">
      <c r="A51" s="458" t="s">
        <v>1359</v>
      </c>
      <c r="B51" s="5" t="s">
        <v>3125</v>
      </c>
      <c r="C51" s="6">
        <v>2048</v>
      </c>
      <c r="D51" s="7" t="s">
        <v>1444</v>
      </c>
      <c r="E51" s="451">
        <v>1230501.33</v>
      </c>
      <c r="F51" s="671">
        <v>5010000</v>
      </c>
      <c r="G51" s="674"/>
    </row>
    <row r="52" spans="1:7">
      <c r="A52" s="458" t="s">
        <v>1360</v>
      </c>
      <c r="B52" s="5" t="s">
        <v>3126</v>
      </c>
      <c r="C52" s="6">
        <v>2049</v>
      </c>
      <c r="D52" s="7" t="s">
        <v>1444</v>
      </c>
      <c r="E52" s="451">
        <v>810502.8</v>
      </c>
      <c r="F52" s="672"/>
      <c r="G52" s="674"/>
    </row>
    <row r="53" spans="1:7">
      <c r="A53" s="458" t="s">
        <v>1361</v>
      </c>
      <c r="B53" s="5" t="s">
        <v>3127</v>
      </c>
      <c r="C53" s="6">
        <v>4192</v>
      </c>
      <c r="D53" s="7" t="s">
        <v>1444</v>
      </c>
      <c r="E53" s="451">
        <v>800575.30999999994</v>
      </c>
      <c r="F53" s="672"/>
      <c r="G53" s="674"/>
    </row>
    <row r="54" spans="1:7">
      <c r="A54" s="458" t="s">
        <v>1362</v>
      </c>
      <c r="B54" s="5" t="s">
        <v>1450</v>
      </c>
      <c r="C54" s="6">
        <v>4194</v>
      </c>
      <c r="D54" s="7" t="s">
        <v>1444</v>
      </c>
      <c r="E54" s="451">
        <v>25100</v>
      </c>
      <c r="F54" s="673"/>
      <c r="G54" s="674"/>
    </row>
    <row r="55" spans="1:7" ht="13.8" thickBot="1">
      <c r="A55" s="459" t="s">
        <v>1363</v>
      </c>
      <c r="B55" s="467" t="s">
        <v>1438</v>
      </c>
      <c r="C55" s="461">
        <v>4203</v>
      </c>
      <c r="D55" s="462" t="s">
        <v>714</v>
      </c>
      <c r="E55" s="463">
        <v>5200</v>
      </c>
      <c r="F55" s="463">
        <v>5200</v>
      </c>
      <c r="G55" s="675"/>
    </row>
    <row r="56" spans="1:7" ht="13.8" thickBot="1">
      <c r="A56" s="477" t="s">
        <v>1364</v>
      </c>
      <c r="B56" s="478" t="s">
        <v>1447</v>
      </c>
      <c r="C56" s="479">
        <v>7733</v>
      </c>
      <c r="D56" s="480" t="s">
        <v>1448</v>
      </c>
      <c r="E56" s="481">
        <v>12308655.220000001</v>
      </c>
      <c r="F56" s="481">
        <v>12308655.220000001</v>
      </c>
      <c r="G56" s="482">
        <f>SUM(F56:F56)</f>
        <v>12308655.220000001</v>
      </c>
    </row>
    <row r="57" spans="1:7">
      <c r="A57" s="452" t="s">
        <v>1365</v>
      </c>
      <c r="B57" s="483" t="s">
        <v>2169</v>
      </c>
      <c r="C57" s="455">
        <v>9670</v>
      </c>
      <c r="D57" s="456" t="s">
        <v>2170</v>
      </c>
      <c r="E57" s="457">
        <v>41031.120000000003</v>
      </c>
      <c r="F57" s="457">
        <v>41031.120000000003</v>
      </c>
      <c r="G57" s="668">
        <f>SUM(F57:F58)</f>
        <v>49077.380000000005</v>
      </c>
    </row>
    <row r="58" spans="1:7" ht="13.8" thickBot="1">
      <c r="A58" s="459" t="s">
        <v>1366</v>
      </c>
      <c r="B58" s="460" t="s">
        <v>2171</v>
      </c>
      <c r="C58" s="461">
        <v>9672</v>
      </c>
      <c r="D58" s="462" t="s">
        <v>2170</v>
      </c>
      <c r="E58" s="463">
        <v>8046.26</v>
      </c>
      <c r="F58" s="463">
        <v>8046.26</v>
      </c>
      <c r="G58" s="670"/>
    </row>
    <row r="59" spans="1:7">
      <c r="A59" s="452" t="s">
        <v>1367</v>
      </c>
      <c r="B59" s="453" t="s">
        <v>1411</v>
      </c>
      <c r="C59" s="455">
        <v>2075</v>
      </c>
      <c r="D59" s="456" t="s">
        <v>1410</v>
      </c>
      <c r="E59" s="457">
        <v>742411.61</v>
      </c>
      <c r="F59" s="457">
        <v>742411.61</v>
      </c>
      <c r="G59" s="666">
        <f>SUM(F59:F60)</f>
        <v>745751.64</v>
      </c>
    </row>
    <row r="60" spans="1:7" ht="13.8" thickBot="1">
      <c r="A60" s="459" t="s">
        <v>1368</v>
      </c>
      <c r="B60" s="467" t="s">
        <v>1409</v>
      </c>
      <c r="C60" s="461">
        <v>2076</v>
      </c>
      <c r="D60" s="462" t="s">
        <v>1410</v>
      </c>
      <c r="E60" s="463">
        <v>3340.03</v>
      </c>
      <c r="F60" s="463">
        <v>3340.03</v>
      </c>
      <c r="G60" s="667"/>
    </row>
    <row r="61" spans="1:7">
      <c r="A61" s="452" t="s">
        <v>1369</v>
      </c>
      <c r="B61" s="453" t="s">
        <v>1413</v>
      </c>
      <c r="C61" s="455">
        <v>2074</v>
      </c>
      <c r="D61" s="456" t="s">
        <v>1412</v>
      </c>
      <c r="E61" s="457">
        <v>9789.75</v>
      </c>
      <c r="F61" s="457">
        <v>9789.75</v>
      </c>
      <c r="G61" s="666">
        <f>SUM(F61:F62)</f>
        <v>12389.75</v>
      </c>
    </row>
    <row r="62" spans="1:7" ht="13.8" thickBot="1">
      <c r="A62" s="459" t="s">
        <v>1370</v>
      </c>
      <c r="B62" s="467" t="s">
        <v>1414</v>
      </c>
      <c r="C62" s="461">
        <v>4198</v>
      </c>
      <c r="D62" s="462" t="s">
        <v>1412</v>
      </c>
      <c r="E62" s="463">
        <v>2600</v>
      </c>
      <c r="F62" s="463">
        <v>2600</v>
      </c>
      <c r="G62" s="667"/>
    </row>
    <row r="63" spans="1:7">
      <c r="A63" s="452" t="s">
        <v>1371</v>
      </c>
      <c r="B63" s="453" t="s">
        <v>1413</v>
      </c>
      <c r="C63" s="455">
        <v>2073</v>
      </c>
      <c r="D63" s="456" t="s">
        <v>1415</v>
      </c>
      <c r="E63" s="457">
        <v>9245.58</v>
      </c>
      <c r="F63" s="457">
        <v>9245.58</v>
      </c>
      <c r="G63" s="666">
        <f>SUM(F63:F64)</f>
        <v>11845.58</v>
      </c>
    </row>
    <row r="64" spans="1:7" ht="13.8" thickBot="1">
      <c r="A64" s="459" t="s">
        <v>1172</v>
      </c>
      <c r="B64" s="467" t="s">
        <v>1414</v>
      </c>
      <c r="C64" s="461">
        <v>4199</v>
      </c>
      <c r="D64" s="462" t="s">
        <v>1415</v>
      </c>
      <c r="E64" s="463">
        <v>2600</v>
      </c>
      <c r="F64" s="463">
        <v>2600</v>
      </c>
      <c r="G64" s="667"/>
    </row>
    <row r="65" spans="1:13">
      <c r="A65" s="452" t="s">
        <v>1174</v>
      </c>
      <c r="B65" s="453" t="s">
        <v>3118</v>
      </c>
      <c r="C65" s="455">
        <v>2533</v>
      </c>
      <c r="D65" s="456" t="s">
        <v>1429</v>
      </c>
      <c r="E65" s="457">
        <v>4000.2</v>
      </c>
      <c r="F65" s="457">
        <v>4000.2</v>
      </c>
      <c r="G65" s="668">
        <f>SUM(F65:F71)</f>
        <v>120100.00000000001</v>
      </c>
    </row>
    <row r="66" spans="1:13">
      <c r="A66" s="458" t="s">
        <v>1176</v>
      </c>
      <c r="B66" s="5" t="s">
        <v>1431</v>
      </c>
      <c r="C66" s="6">
        <v>2535</v>
      </c>
      <c r="D66" s="7" t="s">
        <v>1429</v>
      </c>
      <c r="E66" s="332">
        <v>4664.8999999999996</v>
      </c>
      <c r="F66" s="332">
        <v>4664.8999999999996</v>
      </c>
      <c r="G66" s="669"/>
    </row>
    <row r="67" spans="1:13">
      <c r="A67" s="458" t="s">
        <v>1178</v>
      </c>
      <c r="B67" s="5" t="s">
        <v>1443</v>
      </c>
      <c r="C67" s="6">
        <v>2537</v>
      </c>
      <c r="D67" s="7" t="s">
        <v>1429</v>
      </c>
      <c r="E67" s="332">
        <v>72614.5</v>
      </c>
      <c r="F67" s="332">
        <v>72614.5</v>
      </c>
      <c r="G67" s="669"/>
    </row>
    <row r="68" spans="1:13">
      <c r="A68" s="458" t="s">
        <v>1180</v>
      </c>
      <c r="B68" s="5" t="s">
        <v>1432</v>
      </c>
      <c r="C68" s="6">
        <v>2539</v>
      </c>
      <c r="D68" s="7" t="s">
        <v>1429</v>
      </c>
      <c r="E68" s="332">
        <v>12656.6</v>
      </c>
      <c r="F68" s="332">
        <v>12656.6</v>
      </c>
      <c r="G68" s="669"/>
    </row>
    <row r="69" spans="1:13">
      <c r="A69" s="458" t="s">
        <v>1182</v>
      </c>
      <c r="B69" s="5" t="s">
        <v>1430</v>
      </c>
      <c r="C69" s="6">
        <v>2540</v>
      </c>
      <c r="D69" s="7" t="s">
        <v>1429</v>
      </c>
      <c r="E69" s="332">
        <v>11202.2</v>
      </c>
      <c r="F69" s="332">
        <v>11202.2</v>
      </c>
      <c r="G69" s="669"/>
    </row>
    <row r="70" spans="1:13">
      <c r="A70" s="458" t="s">
        <v>1184</v>
      </c>
      <c r="B70" s="29" t="s">
        <v>1453</v>
      </c>
      <c r="C70" s="6">
        <v>8475</v>
      </c>
      <c r="D70" s="7" t="s">
        <v>1429</v>
      </c>
      <c r="E70" s="332">
        <v>13161.6</v>
      </c>
      <c r="F70" s="332">
        <v>13161.6</v>
      </c>
      <c r="G70" s="669"/>
    </row>
    <row r="71" spans="1:13" ht="13.8" thickBot="1">
      <c r="A71" s="459" t="s">
        <v>1186</v>
      </c>
      <c r="B71" s="460" t="s">
        <v>3736</v>
      </c>
      <c r="C71" s="461">
        <v>10240</v>
      </c>
      <c r="D71" s="462" t="s">
        <v>1429</v>
      </c>
      <c r="E71" s="463">
        <v>1800</v>
      </c>
      <c r="F71" s="463">
        <v>1800</v>
      </c>
      <c r="G71" s="670"/>
    </row>
    <row r="72" spans="1:13" ht="13.8" thickBot="1">
      <c r="A72" s="477" t="s">
        <v>1188</v>
      </c>
      <c r="B72" s="484" t="s">
        <v>3119</v>
      </c>
      <c r="C72" s="479">
        <v>7731</v>
      </c>
      <c r="D72" s="480" t="s">
        <v>1445</v>
      </c>
      <c r="E72" s="490">
        <v>13480</v>
      </c>
      <c r="F72" s="490">
        <v>13480</v>
      </c>
      <c r="G72" s="485">
        <f>F72</f>
        <v>13480</v>
      </c>
    </row>
    <row r="73" spans="1:13" ht="27" customHeight="1" thickBot="1">
      <c r="A73" s="486"/>
      <c r="B73" s="487"/>
      <c r="C73" s="487"/>
      <c r="D73" s="488" t="s">
        <v>1103</v>
      </c>
      <c r="E73" s="489">
        <f>SUM(E4:E72)</f>
        <v>121864616.28</v>
      </c>
      <c r="F73" s="489">
        <f>SUM(F4:F72)</f>
        <v>124007936.84</v>
      </c>
      <c r="G73" s="497">
        <f>SUM(G4:G72)</f>
        <v>124007936.83999999</v>
      </c>
    </row>
    <row r="74" spans="1:13">
      <c r="A74" s="3"/>
      <c r="B74" s="1"/>
      <c r="C74" s="1"/>
      <c r="D74" s="2"/>
      <c r="E74" s="1"/>
      <c r="F74" s="1"/>
    </row>
    <row r="75" spans="1:13">
      <c r="A75" s="3"/>
      <c r="B75" s="1"/>
      <c r="C75" s="1"/>
      <c r="D75" s="2"/>
      <c r="E75" s="1"/>
      <c r="F75" s="1"/>
    </row>
    <row r="76" spans="1:13">
      <c r="I76" s="2"/>
      <c r="J76" s="2"/>
      <c r="K76" s="1"/>
      <c r="L76" s="1"/>
      <c r="M76" s="1"/>
    </row>
  </sheetData>
  <mergeCells count="14">
    <mergeCell ref="G4:G15"/>
    <mergeCell ref="G16:G19"/>
    <mergeCell ref="G20:G28"/>
    <mergeCell ref="G29:G30"/>
    <mergeCell ref="G31:G32"/>
    <mergeCell ref="G33:G42"/>
    <mergeCell ref="G59:G60"/>
    <mergeCell ref="G61:G62"/>
    <mergeCell ref="G63:G64"/>
    <mergeCell ref="G65:G71"/>
    <mergeCell ref="F51:F54"/>
    <mergeCell ref="G43:G49"/>
    <mergeCell ref="G50:G55"/>
    <mergeCell ref="G57:G58"/>
  </mergeCells>
  <printOptions horizontalCentered="1"/>
  <pageMargins left="0.31496062992125984" right="0.31496062992125984" top="0.39370078740157483" bottom="0.39370078740157483" header="0.51181102362204722" footer="0.51181102362204722"/>
  <pageSetup paperSize="9" scale="80" orientation="portrait" r:id="rId1"/>
  <headerFooter alignWithMargins="0">
    <oddFooter>&amp;LUbezpieczający&amp;RUbezpieczyciel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359"/>
  <sheetViews>
    <sheetView view="pageBreakPreview" zoomScaleNormal="100" zoomScaleSheetLayoutView="100" workbookViewId="0"/>
  </sheetViews>
  <sheetFormatPr defaultRowHeight="13.2"/>
  <cols>
    <col min="1" max="1" width="4.6640625" style="360" customWidth="1"/>
    <col min="2" max="2" width="43.44140625" customWidth="1"/>
    <col min="3" max="3" width="16.6640625" style="341" bestFit="1" customWidth="1"/>
    <col min="4" max="4" width="16.6640625" style="8" bestFit="1" customWidth="1"/>
  </cols>
  <sheetData>
    <row r="1" spans="1:4" ht="13.8">
      <c r="A1" s="269" t="s">
        <v>4766</v>
      </c>
    </row>
    <row r="2" spans="1:4">
      <c r="A2" s="362" t="s">
        <v>4767</v>
      </c>
    </row>
    <row r="4" spans="1:4" ht="15.6">
      <c r="A4" s="356" t="s">
        <v>1306</v>
      </c>
      <c r="B4" s="306" t="s">
        <v>1817</v>
      </c>
      <c r="C4" s="306" t="s">
        <v>1442</v>
      </c>
      <c r="D4" s="307" t="s">
        <v>1325</v>
      </c>
    </row>
    <row r="5" spans="1:4" ht="14.4">
      <c r="A5" s="357" t="s">
        <v>1307</v>
      </c>
      <c r="B5" s="351" t="s">
        <v>2621</v>
      </c>
      <c r="C5" s="347" t="s">
        <v>2630</v>
      </c>
      <c r="D5" s="352">
        <v>3075</v>
      </c>
    </row>
    <row r="6" spans="1:4" ht="14.4">
      <c r="A6" s="357" t="s">
        <v>1308</v>
      </c>
      <c r="B6" s="349" t="s">
        <v>2622</v>
      </c>
      <c r="C6" s="347" t="s">
        <v>2627</v>
      </c>
      <c r="D6" s="350">
        <v>1316.1</v>
      </c>
    </row>
    <row r="7" spans="1:4" ht="14.4">
      <c r="A7" s="357" t="s">
        <v>1309</v>
      </c>
      <c r="B7" s="349" t="s">
        <v>2622</v>
      </c>
      <c r="C7" s="347" t="s">
        <v>2628</v>
      </c>
      <c r="D7" s="350">
        <v>1316.1</v>
      </c>
    </row>
    <row r="8" spans="1:4" ht="14.4">
      <c r="A8" s="357" t="s">
        <v>1310</v>
      </c>
      <c r="B8" s="349" t="s">
        <v>2622</v>
      </c>
      <c r="C8" s="347" t="s">
        <v>2629</v>
      </c>
      <c r="D8" s="350">
        <v>1316.1</v>
      </c>
    </row>
    <row r="9" spans="1:4" ht="14.4">
      <c r="A9" s="357" t="s">
        <v>1311</v>
      </c>
      <c r="B9" s="349" t="s">
        <v>2623</v>
      </c>
      <c r="C9" s="347" t="s">
        <v>2625</v>
      </c>
      <c r="D9" s="350">
        <v>1968</v>
      </c>
    </row>
    <row r="10" spans="1:4" ht="14.4">
      <c r="A10" s="357" t="s">
        <v>1312</v>
      </c>
      <c r="B10" s="349" t="s">
        <v>2624</v>
      </c>
      <c r="C10" s="347" t="s">
        <v>2626</v>
      </c>
      <c r="D10" s="350">
        <v>2152.5</v>
      </c>
    </row>
    <row r="11" spans="1:4" ht="14.4">
      <c r="A11" s="357" t="s">
        <v>1313</v>
      </c>
      <c r="B11" s="349" t="s">
        <v>2631</v>
      </c>
      <c r="C11" s="347" t="s">
        <v>2633</v>
      </c>
      <c r="D11" s="350">
        <v>2829</v>
      </c>
    </row>
    <row r="12" spans="1:4" ht="14.4">
      <c r="A12" s="357" t="s">
        <v>1314</v>
      </c>
      <c r="B12" s="349" t="s">
        <v>2632</v>
      </c>
      <c r="C12" s="347" t="s">
        <v>2634</v>
      </c>
      <c r="D12" s="350">
        <v>2829</v>
      </c>
    </row>
    <row r="13" spans="1:4" ht="14.4">
      <c r="A13" s="357" t="s">
        <v>1315</v>
      </c>
      <c r="B13" s="349" t="s">
        <v>2632</v>
      </c>
      <c r="C13" s="347" t="s">
        <v>2635</v>
      </c>
      <c r="D13" s="350">
        <v>2829</v>
      </c>
    </row>
    <row r="14" spans="1:4" ht="14.4">
      <c r="A14" s="357" t="s">
        <v>1316</v>
      </c>
      <c r="B14" s="349" t="s">
        <v>2632</v>
      </c>
      <c r="C14" s="347" t="s">
        <v>2636</v>
      </c>
      <c r="D14" s="350">
        <v>2829</v>
      </c>
    </row>
    <row r="15" spans="1:4" ht="14.4">
      <c r="A15" s="357" t="s">
        <v>1317</v>
      </c>
      <c r="B15" s="349" t="s">
        <v>2637</v>
      </c>
      <c r="C15" s="347" t="s">
        <v>2638</v>
      </c>
      <c r="D15" s="350">
        <v>3233.67</v>
      </c>
    </row>
    <row r="16" spans="1:4" ht="14.4">
      <c r="A16" s="357" t="s">
        <v>1318</v>
      </c>
      <c r="B16" s="349" t="s">
        <v>2639</v>
      </c>
      <c r="C16" s="347" t="s">
        <v>2640</v>
      </c>
      <c r="D16" s="350">
        <v>2275.5</v>
      </c>
    </row>
    <row r="17" spans="1:4" ht="14.4">
      <c r="A17" s="357" t="s">
        <v>1319</v>
      </c>
      <c r="B17" s="349" t="s">
        <v>2641</v>
      </c>
      <c r="C17" s="347" t="s">
        <v>2642</v>
      </c>
      <c r="D17" s="350">
        <v>3038.1</v>
      </c>
    </row>
    <row r="18" spans="1:4" ht="14.4">
      <c r="A18" s="357" t="s">
        <v>1320</v>
      </c>
      <c r="B18" s="349" t="s">
        <v>2643</v>
      </c>
      <c r="C18" s="347" t="s">
        <v>2644</v>
      </c>
      <c r="D18" s="350">
        <v>2273.04</v>
      </c>
    </row>
    <row r="19" spans="1:4" ht="14.4">
      <c r="A19" s="357" t="s">
        <v>1321</v>
      </c>
      <c r="B19" s="349" t="s">
        <v>2643</v>
      </c>
      <c r="C19" s="347" t="s">
        <v>2645</v>
      </c>
      <c r="D19" s="350">
        <v>2273.04</v>
      </c>
    </row>
    <row r="20" spans="1:4" ht="14.4">
      <c r="A20" s="357" t="s">
        <v>1322</v>
      </c>
      <c r="B20" s="349" t="s">
        <v>2643</v>
      </c>
      <c r="C20" s="347" t="s">
        <v>2646</v>
      </c>
      <c r="D20" s="350">
        <v>2273.04</v>
      </c>
    </row>
    <row r="21" spans="1:4" ht="14.4">
      <c r="A21" s="357" t="s">
        <v>1323</v>
      </c>
      <c r="B21" s="349" t="s">
        <v>2643</v>
      </c>
      <c r="C21" s="347" t="s">
        <v>2647</v>
      </c>
      <c r="D21" s="350">
        <v>2273.04</v>
      </c>
    </row>
    <row r="22" spans="1:4" ht="14.4">
      <c r="A22" s="357" t="s">
        <v>1324</v>
      </c>
      <c r="B22" s="349" t="s">
        <v>2643</v>
      </c>
      <c r="C22" s="347" t="s">
        <v>2648</v>
      </c>
      <c r="D22" s="350">
        <v>2273.04</v>
      </c>
    </row>
    <row r="23" spans="1:4" ht="14.4">
      <c r="A23" s="357" t="s">
        <v>1329</v>
      </c>
      <c r="B23" s="349" t="s">
        <v>2649</v>
      </c>
      <c r="C23" s="347" t="s">
        <v>2650</v>
      </c>
      <c r="D23" s="350">
        <v>2610.06</v>
      </c>
    </row>
    <row r="24" spans="1:4" ht="14.4">
      <c r="A24" s="357" t="s">
        <v>1330</v>
      </c>
      <c r="B24" s="349" t="s">
        <v>2651</v>
      </c>
      <c r="C24" s="347" t="s">
        <v>2652</v>
      </c>
      <c r="D24" s="350">
        <v>2199.4299999999998</v>
      </c>
    </row>
    <row r="25" spans="1:4" ht="14.4">
      <c r="A25" s="357" t="s">
        <v>1331</v>
      </c>
      <c r="B25" s="349" t="s">
        <v>2653</v>
      </c>
      <c r="C25" s="347" t="s">
        <v>2654</v>
      </c>
      <c r="D25" s="350">
        <v>2656.8</v>
      </c>
    </row>
    <row r="26" spans="1:4" ht="14.4">
      <c r="A26" s="357" t="s">
        <v>1332</v>
      </c>
      <c r="B26" s="349" t="s">
        <v>2653</v>
      </c>
      <c r="C26" s="347" t="s">
        <v>2655</v>
      </c>
      <c r="D26" s="350">
        <v>2604.14</v>
      </c>
    </row>
    <row r="27" spans="1:4" ht="14.4">
      <c r="A27" s="357" t="s">
        <v>1333</v>
      </c>
      <c r="B27" s="349" t="s">
        <v>2656</v>
      </c>
      <c r="C27" s="347" t="s">
        <v>2657</v>
      </c>
      <c r="D27" s="350">
        <v>389</v>
      </c>
    </row>
    <row r="28" spans="1:4" ht="14.4">
      <c r="A28" s="357" t="s">
        <v>1334</v>
      </c>
      <c r="B28" s="349" t="s">
        <v>2658</v>
      </c>
      <c r="C28" s="347" t="s">
        <v>2659</v>
      </c>
      <c r="D28" s="350">
        <v>3357.49</v>
      </c>
    </row>
    <row r="29" spans="1:4" ht="14.4">
      <c r="A29" s="357" t="s">
        <v>1335</v>
      </c>
      <c r="B29" s="349" t="s">
        <v>2658</v>
      </c>
      <c r="C29" s="347" t="s">
        <v>2660</v>
      </c>
      <c r="D29" s="350">
        <v>3357.51</v>
      </c>
    </row>
    <row r="30" spans="1:4" ht="14.4">
      <c r="A30" s="357" t="s">
        <v>1336</v>
      </c>
      <c r="B30" s="349" t="s">
        <v>2661</v>
      </c>
      <c r="C30" s="347" t="s">
        <v>2663</v>
      </c>
      <c r="D30" s="350">
        <v>1749</v>
      </c>
    </row>
    <row r="31" spans="1:4" ht="14.4">
      <c r="A31" s="357" t="s">
        <v>1338</v>
      </c>
      <c r="B31" s="349" t="s">
        <v>2662</v>
      </c>
      <c r="C31" s="347" t="s">
        <v>2664</v>
      </c>
      <c r="D31" s="350">
        <v>1918.8</v>
      </c>
    </row>
    <row r="32" spans="1:4" ht="14.4">
      <c r="A32" s="357" t="s">
        <v>1339</v>
      </c>
      <c r="B32" s="349" t="s">
        <v>1235</v>
      </c>
      <c r="C32" s="347" t="s">
        <v>2665</v>
      </c>
      <c r="D32" s="350">
        <v>1685</v>
      </c>
    </row>
    <row r="33" spans="1:4" ht="14.4">
      <c r="A33" s="357" t="s">
        <v>1340</v>
      </c>
      <c r="B33" s="349" t="s">
        <v>1235</v>
      </c>
      <c r="C33" s="347" t="s">
        <v>2666</v>
      </c>
      <c r="D33" s="350">
        <v>1685</v>
      </c>
    </row>
    <row r="34" spans="1:4" ht="14.4">
      <c r="A34" s="357" t="s">
        <v>1341</v>
      </c>
      <c r="B34" s="349" t="s">
        <v>1235</v>
      </c>
      <c r="C34" s="347" t="s">
        <v>2667</v>
      </c>
      <c r="D34" s="350">
        <v>1685.3</v>
      </c>
    </row>
    <row r="35" spans="1:4" ht="14.4">
      <c r="A35" s="357" t="s">
        <v>1342</v>
      </c>
      <c r="B35" s="349" t="s">
        <v>2668</v>
      </c>
      <c r="C35" s="347" t="s">
        <v>2670</v>
      </c>
      <c r="D35" s="350">
        <v>3451.06</v>
      </c>
    </row>
    <row r="36" spans="1:4" ht="14.4">
      <c r="A36" s="357" t="s">
        <v>1343</v>
      </c>
      <c r="B36" s="349" t="s">
        <v>2668</v>
      </c>
      <c r="C36" s="347" t="s">
        <v>2671</v>
      </c>
      <c r="D36" s="350">
        <v>3451.06</v>
      </c>
    </row>
    <row r="37" spans="1:4" ht="14.4">
      <c r="A37" s="357" t="s">
        <v>1344</v>
      </c>
      <c r="B37" s="349" t="s">
        <v>2668</v>
      </c>
      <c r="C37" s="347" t="s">
        <v>2672</v>
      </c>
      <c r="D37" s="350">
        <v>3451.06</v>
      </c>
    </row>
    <row r="38" spans="1:4" ht="14.4">
      <c r="A38" s="357" t="s">
        <v>1345</v>
      </c>
      <c r="B38" s="349" t="s">
        <v>2668</v>
      </c>
      <c r="C38" s="347" t="s">
        <v>2673</v>
      </c>
      <c r="D38" s="350">
        <v>3451.06</v>
      </c>
    </row>
    <row r="39" spans="1:4" ht="14.4">
      <c r="A39" s="357" t="s">
        <v>1346</v>
      </c>
      <c r="B39" s="349" t="s">
        <v>2668</v>
      </c>
      <c r="C39" s="347" t="s">
        <v>2674</v>
      </c>
      <c r="D39" s="350">
        <v>3451.05</v>
      </c>
    </row>
    <row r="40" spans="1:4" ht="14.4">
      <c r="A40" s="357" t="s">
        <v>1347</v>
      </c>
      <c r="B40" s="349" t="s">
        <v>2669</v>
      </c>
      <c r="C40" s="347" t="s">
        <v>2675</v>
      </c>
      <c r="D40" s="350">
        <v>2990</v>
      </c>
    </row>
    <row r="41" spans="1:4" ht="14.4">
      <c r="A41" s="357" t="s">
        <v>1348</v>
      </c>
      <c r="B41" s="349" t="s">
        <v>2669</v>
      </c>
      <c r="C41" s="347" t="s">
        <v>2676</v>
      </c>
      <c r="D41" s="350">
        <v>2990</v>
      </c>
    </row>
    <row r="42" spans="1:4" ht="14.4">
      <c r="A42" s="357" t="s">
        <v>1349</v>
      </c>
      <c r="B42" s="349" t="s">
        <v>2656</v>
      </c>
      <c r="C42" s="347" t="s">
        <v>2678</v>
      </c>
      <c r="D42" s="350">
        <v>599</v>
      </c>
    </row>
    <row r="43" spans="1:4" ht="14.4">
      <c r="A43" s="357" t="s">
        <v>1350</v>
      </c>
      <c r="B43" s="349" t="s">
        <v>2677</v>
      </c>
      <c r="C43" s="347" t="s">
        <v>2679</v>
      </c>
      <c r="D43" s="350">
        <v>3033.18</v>
      </c>
    </row>
    <row r="44" spans="1:4" ht="14.4">
      <c r="A44" s="357" t="s">
        <v>1351</v>
      </c>
      <c r="B44" s="349" t="s">
        <v>2680</v>
      </c>
      <c r="C44" s="347" t="s">
        <v>2681</v>
      </c>
      <c r="D44" s="350">
        <v>3455.07</v>
      </c>
    </row>
    <row r="45" spans="1:4" ht="14.4">
      <c r="A45" s="357" t="s">
        <v>1352</v>
      </c>
      <c r="B45" s="349" t="s">
        <v>2680</v>
      </c>
      <c r="C45" s="347" t="s">
        <v>2682</v>
      </c>
      <c r="D45" s="350">
        <v>3455.07</v>
      </c>
    </row>
    <row r="46" spans="1:4" ht="14.4">
      <c r="A46" s="357" t="s">
        <v>1353</v>
      </c>
      <c r="B46" s="349" t="s">
        <v>2680</v>
      </c>
      <c r="C46" s="347" t="s">
        <v>2683</v>
      </c>
      <c r="D46" s="350">
        <v>3455.07</v>
      </c>
    </row>
    <row r="47" spans="1:4" ht="15" thickBot="1">
      <c r="A47" s="357" t="s">
        <v>1354</v>
      </c>
      <c r="B47" s="349" t="s">
        <v>2680</v>
      </c>
      <c r="C47" s="347" t="s">
        <v>2684</v>
      </c>
      <c r="D47" s="348">
        <v>3455.07</v>
      </c>
    </row>
    <row r="48" spans="1:4" ht="15" thickTop="1">
      <c r="A48" s="358"/>
      <c r="B48" s="324"/>
      <c r="C48" s="325" t="s">
        <v>2167</v>
      </c>
      <c r="D48" s="331">
        <f>SUM(D5:D47)</f>
        <v>108957.55000000002</v>
      </c>
    </row>
    <row r="49" spans="1:4" ht="14.4">
      <c r="A49" s="359"/>
      <c r="B49" s="354"/>
      <c r="C49" s="353"/>
      <c r="D49" s="355"/>
    </row>
    <row r="50" spans="1:4" ht="13.8">
      <c r="A50" s="361" t="s">
        <v>3117</v>
      </c>
    </row>
    <row r="51" spans="1:4">
      <c r="A51" s="362" t="s">
        <v>4768</v>
      </c>
    </row>
    <row r="53" spans="1:4" ht="15.6">
      <c r="A53" s="356" t="s">
        <v>1306</v>
      </c>
      <c r="B53" s="306" t="s">
        <v>1817</v>
      </c>
      <c r="C53" s="306" t="s">
        <v>1442</v>
      </c>
      <c r="D53" s="307" t="s">
        <v>1325</v>
      </c>
    </row>
    <row r="54" spans="1:4" ht="14.4">
      <c r="A54" s="357" t="s">
        <v>1307</v>
      </c>
      <c r="B54" s="343" t="s">
        <v>2685</v>
      </c>
      <c r="C54" s="345" t="s">
        <v>2814</v>
      </c>
      <c r="D54" s="342">
        <v>1346.85</v>
      </c>
    </row>
    <row r="55" spans="1:4" ht="14.4">
      <c r="A55" s="357" t="s">
        <v>1308</v>
      </c>
      <c r="B55" s="343" t="s">
        <v>2686</v>
      </c>
      <c r="C55" s="345" t="s">
        <v>2815</v>
      </c>
      <c r="D55" s="342">
        <v>836.4</v>
      </c>
    </row>
    <row r="56" spans="1:4" ht="14.4">
      <c r="A56" s="357" t="s">
        <v>1309</v>
      </c>
      <c r="B56" s="343" t="s">
        <v>2687</v>
      </c>
      <c r="C56" s="345" t="s">
        <v>2816</v>
      </c>
      <c r="D56" s="342">
        <v>3400</v>
      </c>
    </row>
    <row r="57" spans="1:4" ht="14.4">
      <c r="A57" s="357" t="s">
        <v>1310</v>
      </c>
      <c r="B57" s="343" t="s">
        <v>2688</v>
      </c>
      <c r="C57" s="345" t="s">
        <v>2817</v>
      </c>
      <c r="D57" s="342">
        <v>605.75</v>
      </c>
    </row>
    <row r="58" spans="1:4" ht="14.4">
      <c r="A58" s="357" t="s">
        <v>1311</v>
      </c>
      <c r="B58" s="343" t="s">
        <v>2689</v>
      </c>
      <c r="C58" s="345" t="s">
        <v>2818</v>
      </c>
      <c r="D58" s="342">
        <v>1197</v>
      </c>
    </row>
    <row r="59" spans="1:4" ht="14.4">
      <c r="A59" s="357" t="s">
        <v>1312</v>
      </c>
      <c r="B59" s="343" t="s">
        <v>2690</v>
      </c>
      <c r="C59" s="345" t="s">
        <v>2819</v>
      </c>
      <c r="D59" s="342">
        <v>370</v>
      </c>
    </row>
    <row r="60" spans="1:4" ht="14.4">
      <c r="A60" s="357" t="s">
        <v>1313</v>
      </c>
      <c r="B60" s="343" t="s">
        <v>2691</v>
      </c>
      <c r="C60" s="345" t="s">
        <v>2820</v>
      </c>
      <c r="D60" s="342">
        <v>566.99</v>
      </c>
    </row>
    <row r="61" spans="1:4" ht="14.4">
      <c r="A61" s="357" t="s">
        <v>1314</v>
      </c>
      <c r="B61" s="343" t="s">
        <v>2692</v>
      </c>
      <c r="C61" s="345" t="s">
        <v>2821</v>
      </c>
      <c r="D61" s="342">
        <v>2018.62</v>
      </c>
    </row>
    <row r="62" spans="1:4" ht="14.4">
      <c r="A62" s="357" t="s">
        <v>1315</v>
      </c>
      <c r="B62" s="343" t="s">
        <v>2693</v>
      </c>
      <c r="C62" s="345" t="s">
        <v>2822</v>
      </c>
      <c r="D62" s="342">
        <v>795</v>
      </c>
    </row>
    <row r="63" spans="1:4" ht="14.4">
      <c r="A63" s="357" t="s">
        <v>1316</v>
      </c>
      <c r="B63" s="343" t="s">
        <v>2692</v>
      </c>
      <c r="C63" s="345" t="s">
        <v>2823</v>
      </c>
      <c r="D63" s="342">
        <v>2018.62</v>
      </c>
    </row>
    <row r="64" spans="1:4" ht="14.4">
      <c r="A64" s="357" t="s">
        <v>1317</v>
      </c>
      <c r="B64" s="343" t="s">
        <v>2694</v>
      </c>
      <c r="C64" s="345" t="s">
        <v>2824</v>
      </c>
      <c r="D64" s="342">
        <v>795</v>
      </c>
    </row>
    <row r="65" spans="1:4" ht="14.4">
      <c r="A65" s="357" t="s">
        <v>1318</v>
      </c>
      <c r="B65" s="343" t="s">
        <v>2695</v>
      </c>
      <c r="C65" s="345" t="s">
        <v>2825</v>
      </c>
      <c r="D65" s="342">
        <v>2018.62</v>
      </c>
    </row>
    <row r="66" spans="1:4" ht="14.4">
      <c r="A66" s="357" t="s">
        <v>1319</v>
      </c>
      <c r="B66" s="343" t="s">
        <v>2696</v>
      </c>
      <c r="C66" s="345" t="s">
        <v>2826</v>
      </c>
      <c r="D66" s="342">
        <v>1750</v>
      </c>
    </row>
    <row r="67" spans="1:4" ht="14.4">
      <c r="A67" s="357" t="s">
        <v>1320</v>
      </c>
      <c r="B67" s="343" t="s">
        <v>2697</v>
      </c>
      <c r="C67" s="345" t="s">
        <v>2827</v>
      </c>
      <c r="D67" s="342">
        <v>1000</v>
      </c>
    </row>
    <row r="68" spans="1:4" ht="14.4">
      <c r="A68" s="357" t="s">
        <v>1321</v>
      </c>
      <c r="B68" s="343" t="s">
        <v>2698</v>
      </c>
      <c r="C68" s="345" t="s">
        <v>2828</v>
      </c>
      <c r="D68" s="342">
        <v>795</v>
      </c>
    </row>
    <row r="69" spans="1:4" ht="14.4">
      <c r="A69" s="357" t="s">
        <v>1322</v>
      </c>
      <c r="B69" s="343" t="s">
        <v>2692</v>
      </c>
      <c r="C69" s="345" t="s">
        <v>2829</v>
      </c>
      <c r="D69" s="342">
        <v>2018.62</v>
      </c>
    </row>
    <row r="70" spans="1:4" ht="14.4">
      <c r="A70" s="357" t="s">
        <v>1323</v>
      </c>
      <c r="B70" s="343" t="s">
        <v>2698</v>
      </c>
      <c r="C70" s="345" t="s">
        <v>2830</v>
      </c>
      <c r="D70" s="342">
        <v>795</v>
      </c>
    </row>
    <row r="71" spans="1:4" ht="14.4">
      <c r="A71" s="357" t="s">
        <v>1324</v>
      </c>
      <c r="B71" s="343" t="s">
        <v>2698</v>
      </c>
      <c r="C71" s="345" t="s">
        <v>2831</v>
      </c>
      <c r="D71" s="342">
        <v>795</v>
      </c>
    </row>
    <row r="72" spans="1:4" ht="14.4">
      <c r="A72" s="357" t="s">
        <v>1329</v>
      </c>
      <c r="B72" s="343" t="s">
        <v>2698</v>
      </c>
      <c r="C72" s="345" t="s">
        <v>2832</v>
      </c>
      <c r="D72" s="342">
        <v>795</v>
      </c>
    </row>
    <row r="73" spans="1:4" ht="14.4">
      <c r="A73" s="357" t="s">
        <v>1330</v>
      </c>
      <c r="B73" s="343" t="s">
        <v>2698</v>
      </c>
      <c r="C73" s="345" t="s">
        <v>2833</v>
      </c>
      <c r="D73" s="342">
        <v>795</v>
      </c>
    </row>
    <row r="74" spans="1:4" ht="14.4">
      <c r="A74" s="357" t="s">
        <v>1331</v>
      </c>
      <c r="B74" s="343" t="s">
        <v>2692</v>
      </c>
      <c r="C74" s="345" t="s">
        <v>2834</v>
      </c>
      <c r="D74" s="342">
        <v>2813.62</v>
      </c>
    </row>
    <row r="75" spans="1:4" ht="14.4">
      <c r="A75" s="357" t="s">
        <v>1332</v>
      </c>
      <c r="B75" s="343" t="s">
        <v>2697</v>
      </c>
      <c r="C75" s="345" t="s">
        <v>2835</v>
      </c>
      <c r="D75" s="342">
        <v>1000</v>
      </c>
    </row>
    <row r="76" spans="1:4" ht="14.4">
      <c r="A76" s="357" t="s">
        <v>1333</v>
      </c>
      <c r="B76" s="343" t="s">
        <v>2698</v>
      </c>
      <c r="C76" s="345" t="s">
        <v>2836</v>
      </c>
      <c r="D76" s="342">
        <v>795</v>
      </c>
    </row>
    <row r="77" spans="1:4" ht="14.4">
      <c r="A77" s="357" t="s">
        <v>1334</v>
      </c>
      <c r="B77" s="343" t="s">
        <v>2692</v>
      </c>
      <c r="C77" s="345" t="s">
        <v>2837</v>
      </c>
      <c r="D77" s="342">
        <v>2018.62</v>
      </c>
    </row>
    <row r="78" spans="1:4" ht="14.4">
      <c r="A78" s="357" t="s">
        <v>1335</v>
      </c>
      <c r="B78" s="343" t="s">
        <v>2698</v>
      </c>
      <c r="C78" s="345" t="s">
        <v>2838</v>
      </c>
      <c r="D78" s="342">
        <v>795</v>
      </c>
    </row>
    <row r="79" spans="1:4" ht="14.4">
      <c r="A79" s="357" t="s">
        <v>1336</v>
      </c>
      <c r="B79" s="343" t="s">
        <v>2698</v>
      </c>
      <c r="C79" s="345" t="s">
        <v>2839</v>
      </c>
      <c r="D79" s="342">
        <v>795</v>
      </c>
    </row>
    <row r="80" spans="1:4" ht="14.4">
      <c r="A80" s="357" t="s">
        <v>1338</v>
      </c>
      <c r="B80" s="343" t="s">
        <v>2699</v>
      </c>
      <c r="C80" s="345" t="s">
        <v>2840</v>
      </c>
      <c r="D80" s="342">
        <v>2018.62</v>
      </c>
    </row>
    <row r="81" spans="1:4" ht="14.4">
      <c r="A81" s="357" t="s">
        <v>1339</v>
      </c>
      <c r="B81" s="343" t="s">
        <v>2700</v>
      </c>
      <c r="C81" s="345" t="s">
        <v>2841</v>
      </c>
      <c r="D81" s="342">
        <v>300</v>
      </c>
    </row>
    <row r="82" spans="1:4" ht="14.4">
      <c r="A82" s="357" t="s">
        <v>1340</v>
      </c>
      <c r="B82" s="343" t="s">
        <v>2697</v>
      </c>
      <c r="C82" s="345" t="s">
        <v>2842</v>
      </c>
      <c r="D82" s="342">
        <v>1000</v>
      </c>
    </row>
    <row r="83" spans="1:4" ht="14.4">
      <c r="A83" s="357" t="s">
        <v>1341</v>
      </c>
      <c r="B83" s="343" t="s">
        <v>2698</v>
      </c>
      <c r="C83" s="345" t="s">
        <v>2843</v>
      </c>
      <c r="D83" s="342">
        <v>795</v>
      </c>
    </row>
    <row r="84" spans="1:4" ht="14.4">
      <c r="A84" s="357" t="s">
        <v>1342</v>
      </c>
      <c r="B84" s="343" t="s">
        <v>2699</v>
      </c>
      <c r="C84" s="345" t="s">
        <v>2844</v>
      </c>
      <c r="D84" s="342">
        <v>2018.62</v>
      </c>
    </row>
    <row r="85" spans="1:4" ht="14.4">
      <c r="A85" s="357" t="s">
        <v>1343</v>
      </c>
      <c r="B85" s="343" t="s">
        <v>2692</v>
      </c>
      <c r="C85" s="345" t="s">
        <v>2845</v>
      </c>
      <c r="D85" s="342">
        <v>2813.62</v>
      </c>
    </row>
    <row r="86" spans="1:4" ht="14.4">
      <c r="A86" s="357" t="s">
        <v>1344</v>
      </c>
      <c r="B86" s="343" t="s">
        <v>2692</v>
      </c>
      <c r="C86" s="345" t="s">
        <v>2846</v>
      </c>
      <c r="D86" s="342">
        <v>2202.35</v>
      </c>
    </row>
    <row r="87" spans="1:4" ht="14.4">
      <c r="A87" s="357" t="s">
        <v>1345</v>
      </c>
      <c r="B87" s="343" t="s">
        <v>2692</v>
      </c>
      <c r="C87" s="345" t="s">
        <v>2847</v>
      </c>
      <c r="D87" s="342">
        <v>2018.62</v>
      </c>
    </row>
    <row r="88" spans="1:4" ht="14.4">
      <c r="A88" s="357" t="s">
        <v>1346</v>
      </c>
      <c r="B88" s="343" t="s">
        <v>2692</v>
      </c>
      <c r="C88" s="345" t="s">
        <v>2848</v>
      </c>
      <c r="D88" s="342">
        <v>2018.62</v>
      </c>
    </row>
    <row r="89" spans="1:4" ht="14.4">
      <c r="A89" s="357" t="s">
        <v>1347</v>
      </c>
      <c r="B89" s="343" t="s">
        <v>2701</v>
      </c>
      <c r="C89" s="345" t="s">
        <v>2849</v>
      </c>
      <c r="D89" s="342">
        <v>300</v>
      </c>
    </row>
    <row r="90" spans="1:4" ht="14.4">
      <c r="A90" s="357" t="s">
        <v>1348</v>
      </c>
      <c r="B90" s="343" t="s">
        <v>2702</v>
      </c>
      <c r="C90" s="345" t="s">
        <v>2850</v>
      </c>
      <c r="D90" s="342">
        <v>2018.62</v>
      </c>
    </row>
    <row r="91" spans="1:4" ht="14.4">
      <c r="A91" s="357" t="s">
        <v>1349</v>
      </c>
      <c r="B91" s="343" t="s">
        <v>2697</v>
      </c>
      <c r="C91" s="345" t="s">
        <v>2851</v>
      </c>
      <c r="D91" s="342">
        <v>1000</v>
      </c>
    </row>
    <row r="92" spans="1:4" ht="14.4">
      <c r="A92" s="357" t="s">
        <v>1350</v>
      </c>
      <c r="B92" s="343" t="s">
        <v>2698</v>
      </c>
      <c r="C92" s="345" t="s">
        <v>2852</v>
      </c>
      <c r="D92" s="342">
        <v>795</v>
      </c>
    </row>
    <row r="93" spans="1:4" ht="14.4">
      <c r="A93" s="357" t="s">
        <v>1351</v>
      </c>
      <c r="B93" s="343" t="s">
        <v>2703</v>
      </c>
      <c r="C93" s="345" t="s">
        <v>2853</v>
      </c>
      <c r="D93" s="342">
        <v>5313.62</v>
      </c>
    </row>
    <row r="94" spans="1:4" ht="14.4">
      <c r="A94" s="357" t="s">
        <v>1352</v>
      </c>
      <c r="B94" s="343" t="s">
        <v>2704</v>
      </c>
      <c r="C94" s="345" t="s">
        <v>2854</v>
      </c>
      <c r="D94" s="342">
        <v>2999</v>
      </c>
    </row>
    <row r="95" spans="1:4" ht="14.4">
      <c r="A95" s="357" t="s">
        <v>1353</v>
      </c>
      <c r="B95" s="343" t="s">
        <v>2705</v>
      </c>
      <c r="C95" s="345" t="s">
        <v>2855</v>
      </c>
      <c r="D95" s="342">
        <v>749.9</v>
      </c>
    </row>
    <row r="96" spans="1:4" ht="14.4">
      <c r="A96" s="357" t="s">
        <v>1354</v>
      </c>
      <c r="B96" s="343" t="s">
        <v>2705</v>
      </c>
      <c r="C96" s="345" t="s">
        <v>2856</v>
      </c>
      <c r="D96" s="342">
        <v>749.9</v>
      </c>
    </row>
    <row r="97" spans="1:4" ht="14.4">
      <c r="A97" s="357" t="s">
        <v>1355</v>
      </c>
      <c r="B97" s="343" t="s">
        <v>2705</v>
      </c>
      <c r="C97" s="345" t="s">
        <v>2857</v>
      </c>
      <c r="D97" s="342">
        <v>749.9</v>
      </c>
    </row>
    <row r="98" spans="1:4" ht="14.4">
      <c r="A98" s="357" t="s">
        <v>1356</v>
      </c>
      <c r="B98" s="343" t="s">
        <v>2275</v>
      </c>
      <c r="C98" s="345" t="s">
        <v>2858</v>
      </c>
      <c r="D98" s="342">
        <v>147.6</v>
      </c>
    </row>
    <row r="99" spans="1:4" ht="14.4">
      <c r="A99" s="357" t="s">
        <v>1357</v>
      </c>
      <c r="B99" s="343" t="s">
        <v>2275</v>
      </c>
      <c r="C99" s="345" t="s">
        <v>2859</v>
      </c>
      <c r="D99" s="342">
        <v>147.6</v>
      </c>
    </row>
    <row r="100" spans="1:4" ht="14.4">
      <c r="A100" s="357" t="s">
        <v>1358</v>
      </c>
      <c r="B100" s="343" t="s">
        <v>2275</v>
      </c>
      <c r="C100" s="345" t="s">
        <v>2860</v>
      </c>
      <c r="D100" s="342">
        <v>147.6</v>
      </c>
    </row>
    <row r="101" spans="1:4" ht="14.4">
      <c r="A101" s="357" t="s">
        <v>1359</v>
      </c>
      <c r="B101" s="343" t="s">
        <v>2706</v>
      </c>
      <c r="C101" s="345" t="s">
        <v>2861</v>
      </c>
      <c r="D101" s="342">
        <v>2929.86</v>
      </c>
    </row>
    <row r="102" spans="1:4" ht="14.4">
      <c r="A102" s="357" t="s">
        <v>1360</v>
      </c>
      <c r="B102" s="343" t="s">
        <v>2692</v>
      </c>
      <c r="C102" s="345" t="s">
        <v>2862</v>
      </c>
      <c r="D102" s="342">
        <v>2018.62</v>
      </c>
    </row>
    <row r="103" spans="1:4" ht="14.4">
      <c r="A103" s="357" t="s">
        <v>1361</v>
      </c>
      <c r="B103" s="343" t="s">
        <v>2698</v>
      </c>
      <c r="C103" s="345" t="s">
        <v>2863</v>
      </c>
      <c r="D103" s="342">
        <v>795</v>
      </c>
    </row>
    <row r="104" spans="1:4" ht="14.4">
      <c r="A104" s="357" t="s">
        <v>1362</v>
      </c>
      <c r="B104" s="343" t="s">
        <v>2692</v>
      </c>
      <c r="C104" s="345" t="s">
        <v>2864</v>
      </c>
      <c r="D104" s="342">
        <v>2018.62</v>
      </c>
    </row>
    <row r="105" spans="1:4" ht="14.4">
      <c r="A105" s="357" t="s">
        <v>1363</v>
      </c>
      <c r="B105" s="343" t="s">
        <v>2707</v>
      </c>
      <c r="C105" s="345" t="s">
        <v>2865</v>
      </c>
      <c r="D105" s="342">
        <v>1349</v>
      </c>
    </row>
    <row r="106" spans="1:4" ht="14.4">
      <c r="A106" s="357" t="s">
        <v>1364</v>
      </c>
      <c r="B106" s="343" t="s">
        <v>2698</v>
      </c>
      <c r="C106" s="345" t="s">
        <v>2866</v>
      </c>
      <c r="D106" s="342">
        <v>795</v>
      </c>
    </row>
    <row r="107" spans="1:4" ht="14.4">
      <c r="A107" s="357" t="s">
        <v>1365</v>
      </c>
      <c r="B107" s="343" t="s">
        <v>2692</v>
      </c>
      <c r="C107" s="345" t="s">
        <v>2867</v>
      </c>
      <c r="D107" s="342">
        <v>2018.62</v>
      </c>
    </row>
    <row r="108" spans="1:4" ht="14.4">
      <c r="A108" s="357" t="s">
        <v>1366</v>
      </c>
      <c r="B108" s="343" t="s">
        <v>2698</v>
      </c>
      <c r="C108" s="345" t="s">
        <v>2868</v>
      </c>
      <c r="D108" s="342">
        <v>795</v>
      </c>
    </row>
    <row r="109" spans="1:4" ht="14.4">
      <c r="A109" s="357" t="s">
        <v>1367</v>
      </c>
      <c r="B109" s="343" t="s">
        <v>2708</v>
      </c>
      <c r="C109" s="345" t="s">
        <v>2869</v>
      </c>
      <c r="D109" s="342">
        <v>2018.62</v>
      </c>
    </row>
    <row r="110" spans="1:4" ht="14.4">
      <c r="A110" s="357" t="s">
        <v>1368</v>
      </c>
      <c r="B110" s="343" t="s">
        <v>2698</v>
      </c>
      <c r="C110" s="345" t="s">
        <v>2870</v>
      </c>
      <c r="D110" s="342">
        <v>795</v>
      </c>
    </row>
    <row r="111" spans="1:4" ht="14.4">
      <c r="A111" s="357" t="s">
        <v>1369</v>
      </c>
      <c r="B111" s="343" t="s">
        <v>2692</v>
      </c>
      <c r="C111" s="345" t="s">
        <v>2871</v>
      </c>
      <c r="D111" s="342">
        <v>2018.62</v>
      </c>
    </row>
    <row r="112" spans="1:4" ht="14.4">
      <c r="A112" s="357" t="s">
        <v>1370</v>
      </c>
      <c r="B112" s="343" t="s">
        <v>2698</v>
      </c>
      <c r="C112" s="345" t="s">
        <v>2872</v>
      </c>
      <c r="D112" s="342">
        <v>795</v>
      </c>
    </row>
    <row r="113" spans="1:4" ht="14.4">
      <c r="A113" s="357" t="s">
        <v>1371</v>
      </c>
      <c r="B113" s="343" t="s">
        <v>2692</v>
      </c>
      <c r="C113" s="345" t="s">
        <v>2873</v>
      </c>
      <c r="D113" s="342">
        <v>2018.62</v>
      </c>
    </row>
    <row r="114" spans="1:4" ht="14.4">
      <c r="A114" s="357" t="s">
        <v>1172</v>
      </c>
      <c r="B114" s="343" t="s">
        <v>2698</v>
      </c>
      <c r="C114" s="345" t="s">
        <v>2874</v>
      </c>
      <c r="D114" s="342">
        <v>795</v>
      </c>
    </row>
    <row r="115" spans="1:4" ht="14.4">
      <c r="A115" s="357" t="s">
        <v>1174</v>
      </c>
      <c r="B115" s="343" t="s">
        <v>2692</v>
      </c>
      <c r="C115" s="345" t="s">
        <v>2875</v>
      </c>
      <c r="D115" s="342">
        <v>2018.62</v>
      </c>
    </row>
    <row r="116" spans="1:4" ht="14.4">
      <c r="A116" s="357" t="s">
        <v>1176</v>
      </c>
      <c r="B116" s="343" t="s">
        <v>2698</v>
      </c>
      <c r="C116" s="345" t="s">
        <v>2876</v>
      </c>
      <c r="D116" s="342">
        <v>795</v>
      </c>
    </row>
    <row r="117" spans="1:4" ht="14.4">
      <c r="A117" s="357" t="s">
        <v>1178</v>
      </c>
      <c r="B117" s="343" t="s">
        <v>2692</v>
      </c>
      <c r="C117" s="345" t="s">
        <v>2877</v>
      </c>
      <c r="D117" s="342">
        <v>2018.62</v>
      </c>
    </row>
    <row r="118" spans="1:4" ht="14.4">
      <c r="A118" s="357" t="s">
        <v>1180</v>
      </c>
      <c r="B118" s="343" t="s">
        <v>2698</v>
      </c>
      <c r="C118" s="345" t="s">
        <v>2878</v>
      </c>
      <c r="D118" s="342">
        <v>795</v>
      </c>
    </row>
    <row r="119" spans="1:4" ht="14.4">
      <c r="A119" s="357" t="s">
        <v>1182</v>
      </c>
      <c r="B119" s="343" t="s">
        <v>2692</v>
      </c>
      <c r="C119" s="345" t="s">
        <v>2879</v>
      </c>
      <c r="D119" s="342">
        <v>2018.62</v>
      </c>
    </row>
    <row r="120" spans="1:4" ht="14.4">
      <c r="A120" s="357" t="s">
        <v>1184</v>
      </c>
      <c r="B120" s="343" t="s">
        <v>2698</v>
      </c>
      <c r="C120" s="345" t="s">
        <v>2880</v>
      </c>
      <c r="D120" s="342">
        <v>795</v>
      </c>
    </row>
    <row r="121" spans="1:4" ht="14.4">
      <c r="A121" s="357" t="s">
        <v>1186</v>
      </c>
      <c r="B121" s="343" t="s">
        <v>2692</v>
      </c>
      <c r="C121" s="345" t="s">
        <v>2881</v>
      </c>
      <c r="D121" s="342">
        <v>2018.62</v>
      </c>
    </row>
    <row r="122" spans="1:4" ht="14.4">
      <c r="A122" s="357" t="s">
        <v>1188</v>
      </c>
      <c r="B122" s="343" t="s">
        <v>2698</v>
      </c>
      <c r="C122" s="345" t="s">
        <v>2882</v>
      </c>
      <c r="D122" s="342">
        <v>795</v>
      </c>
    </row>
    <row r="123" spans="1:4" ht="14.4">
      <c r="A123" s="357" t="s">
        <v>1190</v>
      </c>
      <c r="B123" s="343" t="s">
        <v>2692</v>
      </c>
      <c r="C123" s="345" t="s">
        <v>2883</v>
      </c>
      <c r="D123" s="342">
        <v>2018.62</v>
      </c>
    </row>
    <row r="124" spans="1:4" ht="14.4">
      <c r="A124" s="357" t="s">
        <v>1192</v>
      </c>
      <c r="B124" s="343" t="s">
        <v>2698</v>
      </c>
      <c r="C124" s="345" t="s">
        <v>2884</v>
      </c>
      <c r="D124" s="342">
        <v>795</v>
      </c>
    </row>
    <row r="125" spans="1:4" ht="14.4">
      <c r="A125" s="357" t="s">
        <v>1193</v>
      </c>
      <c r="B125" s="343" t="s">
        <v>2692</v>
      </c>
      <c r="C125" s="345" t="s">
        <v>2885</v>
      </c>
      <c r="D125" s="342">
        <v>2018.62</v>
      </c>
    </row>
    <row r="126" spans="1:4" ht="14.4">
      <c r="A126" s="357" t="s">
        <v>1195</v>
      </c>
      <c r="B126" s="343" t="s">
        <v>2698</v>
      </c>
      <c r="C126" s="345" t="s">
        <v>2886</v>
      </c>
      <c r="D126" s="342">
        <v>795</v>
      </c>
    </row>
    <row r="127" spans="1:4" ht="14.4">
      <c r="A127" s="357" t="s">
        <v>1196</v>
      </c>
      <c r="B127" s="343" t="s">
        <v>2692</v>
      </c>
      <c r="C127" s="345" t="s">
        <v>2887</v>
      </c>
      <c r="D127" s="342">
        <v>2018.62</v>
      </c>
    </row>
    <row r="128" spans="1:4" ht="14.4">
      <c r="A128" s="357" t="s">
        <v>1198</v>
      </c>
      <c r="B128" s="343" t="s">
        <v>2698</v>
      </c>
      <c r="C128" s="345" t="s">
        <v>2888</v>
      </c>
      <c r="D128" s="342">
        <v>795</v>
      </c>
    </row>
    <row r="129" spans="1:4" ht="14.4">
      <c r="A129" s="357" t="s">
        <v>1200</v>
      </c>
      <c r="B129" s="343" t="s">
        <v>2692</v>
      </c>
      <c r="C129" s="345" t="s">
        <v>2889</v>
      </c>
      <c r="D129" s="342">
        <v>2018.62</v>
      </c>
    </row>
    <row r="130" spans="1:4" ht="14.4">
      <c r="A130" s="357" t="s">
        <v>1202</v>
      </c>
      <c r="B130" s="343" t="s">
        <v>2698</v>
      </c>
      <c r="C130" s="345" t="s">
        <v>2890</v>
      </c>
      <c r="D130" s="342">
        <v>795</v>
      </c>
    </row>
    <row r="131" spans="1:4" ht="14.4">
      <c r="A131" s="357" t="s">
        <v>1204</v>
      </c>
      <c r="B131" s="343" t="s">
        <v>2692</v>
      </c>
      <c r="C131" s="345" t="s">
        <v>2891</v>
      </c>
      <c r="D131" s="342">
        <v>2018.62</v>
      </c>
    </row>
    <row r="132" spans="1:4" ht="14.4">
      <c r="A132" s="357" t="s">
        <v>1206</v>
      </c>
      <c r="B132" s="343" t="s">
        <v>2698</v>
      </c>
      <c r="C132" s="345" t="s">
        <v>2892</v>
      </c>
      <c r="D132" s="342">
        <v>795</v>
      </c>
    </row>
    <row r="133" spans="1:4" ht="14.4">
      <c r="A133" s="357" t="s">
        <v>1208</v>
      </c>
      <c r="B133" s="343" t="s">
        <v>2709</v>
      </c>
      <c r="C133" s="345" t="s">
        <v>2893</v>
      </c>
      <c r="D133" s="342">
        <v>2018.62</v>
      </c>
    </row>
    <row r="134" spans="1:4" ht="14.4">
      <c r="A134" s="357" t="s">
        <v>1210</v>
      </c>
      <c r="B134" s="343" t="s">
        <v>2698</v>
      </c>
      <c r="C134" s="345" t="s">
        <v>2894</v>
      </c>
      <c r="D134" s="342">
        <v>795</v>
      </c>
    </row>
    <row r="135" spans="1:4" ht="14.4">
      <c r="A135" s="357" t="s">
        <v>1212</v>
      </c>
      <c r="B135" s="343" t="s">
        <v>2710</v>
      </c>
      <c r="C135" s="345" t="s">
        <v>2895</v>
      </c>
      <c r="D135" s="342">
        <v>1402.2</v>
      </c>
    </row>
    <row r="136" spans="1:4" ht="14.4">
      <c r="A136" s="357" t="s">
        <v>1214</v>
      </c>
      <c r="B136" s="343" t="s">
        <v>2711</v>
      </c>
      <c r="C136" s="345" t="s">
        <v>2896</v>
      </c>
      <c r="D136" s="342">
        <v>1377.6</v>
      </c>
    </row>
    <row r="137" spans="1:4" ht="14.4">
      <c r="A137" s="357" t="s">
        <v>1216</v>
      </c>
      <c r="B137" s="343" t="s">
        <v>2712</v>
      </c>
      <c r="C137" s="345" t="s">
        <v>2897</v>
      </c>
      <c r="D137" s="342">
        <v>1910.6</v>
      </c>
    </row>
    <row r="138" spans="1:4" ht="14.4">
      <c r="A138" s="357" t="s">
        <v>1218</v>
      </c>
      <c r="B138" s="343" t="s">
        <v>2713</v>
      </c>
      <c r="C138" s="345" t="s">
        <v>2898</v>
      </c>
      <c r="D138" s="342">
        <v>239.84</v>
      </c>
    </row>
    <row r="139" spans="1:4" ht="14.4">
      <c r="A139" s="357" t="s">
        <v>1219</v>
      </c>
      <c r="B139" s="343" t="s">
        <v>2713</v>
      </c>
      <c r="C139" s="345" t="s">
        <v>2899</v>
      </c>
      <c r="D139" s="342">
        <v>239.84</v>
      </c>
    </row>
    <row r="140" spans="1:4" ht="14.4">
      <c r="A140" s="357" t="s">
        <v>1221</v>
      </c>
      <c r="B140" s="343" t="s">
        <v>2714</v>
      </c>
      <c r="C140" s="345" t="s">
        <v>2900</v>
      </c>
      <c r="D140" s="342">
        <v>460</v>
      </c>
    </row>
    <row r="141" spans="1:4" ht="14.4">
      <c r="A141" s="357" t="s">
        <v>1223</v>
      </c>
      <c r="B141" s="343" t="s">
        <v>2715</v>
      </c>
      <c r="C141" s="345" t="s">
        <v>2901</v>
      </c>
      <c r="D141" s="342">
        <v>375</v>
      </c>
    </row>
    <row r="142" spans="1:4" ht="14.4">
      <c r="A142" s="357" t="s">
        <v>1225</v>
      </c>
      <c r="B142" s="343" t="s">
        <v>2716</v>
      </c>
      <c r="C142" s="345" t="s">
        <v>2902</v>
      </c>
      <c r="D142" s="342">
        <v>848.7</v>
      </c>
    </row>
    <row r="143" spans="1:4" ht="14.4">
      <c r="A143" s="357" t="s">
        <v>1227</v>
      </c>
      <c r="B143" s="343" t="s">
        <v>2716</v>
      </c>
      <c r="C143" s="345" t="s">
        <v>2903</v>
      </c>
      <c r="D143" s="342">
        <v>848.7</v>
      </c>
    </row>
    <row r="144" spans="1:4" ht="14.4">
      <c r="A144" s="357" t="s">
        <v>745</v>
      </c>
      <c r="B144" s="343" t="s">
        <v>2717</v>
      </c>
      <c r="C144" s="345" t="s">
        <v>2904</v>
      </c>
      <c r="D144" s="342">
        <v>2244.75</v>
      </c>
    </row>
    <row r="145" spans="1:4" ht="14.4">
      <c r="A145" s="357" t="s">
        <v>1230</v>
      </c>
      <c r="B145" s="343" t="s">
        <v>2717</v>
      </c>
      <c r="C145" s="345" t="s">
        <v>2905</v>
      </c>
      <c r="D145" s="342">
        <v>2244.75</v>
      </c>
    </row>
    <row r="146" spans="1:4" ht="14.4">
      <c r="A146" s="357" t="s">
        <v>1232</v>
      </c>
      <c r="B146" s="343" t="s">
        <v>2717</v>
      </c>
      <c r="C146" s="345" t="s">
        <v>2906</v>
      </c>
      <c r="D146" s="342">
        <v>2244.75</v>
      </c>
    </row>
    <row r="147" spans="1:4" ht="14.4">
      <c r="A147" s="357" t="s">
        <v>1234</v>
      </c>
      <c r="B147" s="343" t="s">
        <v>2715</v>
      </c>
      <c r="C147" s="345" t="s">
        <v>2907</v>
      </c>
      <c r="D147" s="342">
        <v>330</v>
      </c>
    </row>
    <row r="148" spans="1:4" ht="14.4">
      <c r="A148" s="357" t="s">
        <v>1236</v>
      </c>
      <c r="B148" s="343" t="s">
        <v>2718</v>
      </c>
      <c r="C148" s="345" t="s">
        <v>2908</v>
      </c>
      <c r="D148" s="342">
        <v>1510</v>
      </c>
    </row>
    <row r="149" spans="1:4" ht="14.4">
      <c r="A149" s="357" t="s">
        <v>1238</v>
      </c>
      <c r="B149" s="343" t="s">
        <v>2719</v>
      </c>
      <c r="C149" s="345" t="s">
        <v>2909</v>
      </c>
      <c r="D149" s="342">
        <v>3370</v>
      </c>
    </row>
    <row r="150" spans="1:4" ht="14.4">
      <c r="A150" s="357" t="s">
        <v>1240</v>
      </c>
      <c r="B150" s="343" t="s">
        <v>2720</v>
      </c>
      <c r="C150" s="345" t="s">
        <v>2910</v>
      </c>
      <c r="D150" s="342">
        <v>982.77</v>
      </c>
    </row>
    <row r="151" spans="1:4" ht="14.4">
      <c r="A151" s="357" t="s">
        <v>1242</v>
      </c>
      <c r="B151" s="343" t="s">
        <v>2721</v>
      </c>
      <c r="C151" s="345" t="s">
        <v>2911</v>
      </c>
      <c r="D151" s="342">
        <v>2500</v>
      </c>
    </row>
    <row r="152" spans="1:4" ht="14.4">
      <c r="A152" s="357" t="s">
        <v>1244</v>
      </c>
      <c r="B152" s="343" t="s">
        <v>2722</v>
      </c>
      <c r="C152" s="345" t="s">
        <v>2912</v>
      </c>
      <c r="D152" s="342">
        <v>340</v>
      </c>
    </row>
    <row r="153" spans="1:4" ht="14.4">
      <c r="A153" s="357" t="s">
        <v>1246</v>
      </c>
      <c r="B153" s="343" t="s">
        <v>2723</v>
      </c>
      <c r="C153" s="345" t="s">
        <v>2913</v>
      </c>
      <c r="D153" s="342">
        <v>50</v>
      </c>
    </row>
    <row r="154" spans="1:4" ht="14.4">
      <c r="A154" s="357" t="s">
        <v>1247</v>
      </c>
      <c r="B154" s="343" t="s">
        <v>2723</v>
      </c>
      <c r="C154" s="345" t="s">
        <v>2914</v>
      </c>
      <c r="D154" s="342">
        <v>50</v>
      </c>
    </row>
    <row r="155" spans="1:4" ht="14.4">
      <c r="A155" s="357" t="s">
        <v>1249</v>
      </c>
      <c r="B155" s="343" t="s">
        <v>2723</v>
      </c>
      <c r="C155" s="345" t="s">
        <v>2915</v>
      </c>
      <c r="D155" s="342">
        <v>50</v>
      </c>
    </row>
    <row r="156" spans="1:4" ht="14.4">
      <c r="A156" s="357" t="s">
        <v>1251</v>
      </c>
      <c r="B156" s="343" t="s">
        <v>2723</v>
      </c>
      <c r="C156" s="345" t="s">
        <v>2916</v>
      </c>
      <c r="D156" s="342">
        <v>50</v>
      </c>
    </row>
    <row r="157" spans="1:4" ht="14.4">
      <c r="A157" s="357" t="s">
        <v>1254</v>
      </c>
      <c r="B157" s="343" t="s">
        <v>2723</v>
      </c>
      <c r="C157" s="345" t="s">
        <v>2917</v>
      </c>
      <c r="D157" s="342">
        <v>50</v>
      </c>
    </row>
    <row r="158" spans="1:4" ht="14.4">
      <c r="A158" s="357" t="s">
        <v>1256</v>
      </c>
      <c r="B158" s="343" t="s">
        <v>2723</v>
      </c>
      <c r="C158" s="345" t="s">
        <v>2918</v>
      </c>
      <c r="D158" s="342">
        <v>50</v>
      </c>
    </row>
    <row r="159" spans="1:4" ht="14.4">
      <c r="A159" s="357" t="s">
        <v>1258</v>
      </c>
      <c r="B159" s="343" t="s">
        <v>2723</v>
      </c>
      <c r="C159" s="345" t="s">
        <v>2919</v>
      </c>
      <c r="D159" s="342">
        <v>50</v>
      </c>
    </row>
    <row r="160" spans="1:4" ht="14.4">
      <c r="A160" s="357" t="s">
        <v>1259</v>
      </c>
      <c r="B160" s="343" t="s">
        <v>2723</v>
      </c>
      <c r="C160" s="345" t="s">
        <v>2920</v>
      </c>
      <c r="D160" s="342">
        <v>50</v>
      </c>
    </row>
    <row r="161" spans="1:4" ht="14.4">
      <c r="A161" s="357" t="s">
        <v>1262</v>
      </c>
      <c r="B161" s="343" t="s">
        <v>2723</v>
      </c>
      <c r="C161" s="345" t="s">
        <v>2921</v>
      </c>
      <c r="D161" s="342">
        <v>50</v>
      </c>
    </row>
    <row r="162" spans="1:4" ht="14.4">
      <c r="A162" s="357" t="s">
        <v>1264</v>
      </c>
      <c r="B162" s="343" t="s">
        <v>2723</v>
      </c>
      <c r="C162" s="345" t="s">
        <v>2922</v>
      </c>
      <c r="D162" s="342">
        <v>50</v>
      </c>
    </row>
    <row r="163" spans="1:4" ht="14.4">
      <c r="A163" s="357" t="s">
        <v>746</v>
      </c>
      <c r="B163" s="343" t="s">
        <v>2724</v>
      </c>
      <c r="C163" s="345" t="s">
        <v>2923</v>
      </c>
      <c r="D163" s="342">
        <v>1783.5</v>
      </c>
    </row>
    <row r="164" spans="1:4" ht="14.4">
      <c r="A164" s="357" t="s">
        <v>747</v>
      </c>
      <c r="B164" s="343" t="s">
        <v>2725</v>
      </c>
      <c r="C164" s="345" t="s">
        <v>2924</v>
      </c>
      <c r="D164" s="342">
        <v>2541.1799999999998</v>
      </c>
    </row>
    <row r="165" spans="1:4" ht="14.4">
      <c r="A165" s="357" t="s">
        <v>748</v>
      </c>
      <c r="B165" s="343" t="s">
        <v>2726</v>
      </c>
      <c r="C165" s="345" t="s">
        <v>2925</v>
      </c>
      <c r="D165" s="342">
        <v>200</v>
      </c>
    </row>
    <row r="166" spans="1:4" ht="14.4">
      <c r="A166" s="357" t="s">
        <v>749</v>
      </c>
      <c r="B166" s="343" t="s">
        <v>2726</v>
      </c>
      <c r="C166" s="345" t="s">
        <v>2926</v>
      </c>
      <c r="D166" s="342">
        <v>200</v>
      </c>
    </row>
    <row r="167" spans="1:4" ht="14.4">
      <c r="A167" s="357" t="s">
        <v>750</v>
      </c>
      <c r="B167" s="343" t="s">
        <v>2726</v>
      </c>
      <c r="C167" s="345" t="s">
        <v>2927</v>
      </c>
      <c r="D167" s="342">
        <v>200</v>
      </c>
    </row>
    <row r="168" spans="1:4" ht="14.4">
      <c r="A168" s="357" t="s">
        <v>751</v>
      </c>
      <c r="B168" s="343" t="s">
        <v>2726</v>
      </c>
      <c r="C168" s="345" t="s">
        <v>2928</v>
      </c>
      <c r="D168" s="342">
        <v>200</v>
      </c>
    </row>
    <row r="169" spans="1:4" ht="14.4">
      <c r="A169" s="357" t="s">
        <v>752</v>
      </c>
      <c r="B169" s="343" t="s">
        <v>2726</v>
      </c>
      <c r="C169" s="345" t="s">
        <v>2929</v>
      </c>
      <c r="D169" s="342">
        <v>200</v>
      </c>
    </row>
    <row r="170" spans="1:4" ht="14.4">
      <c r="A170" s="357" t="s">
        <v>753</v>
      </c>
      <c r="B170" s="343" t="s">
        <v>2726</v>
      </c>
      <c r="C170" s="345" t="s">
        <v>2930</v>
      </c>
      <c r="D170" s="342">
        <v>200</v>
      </c>
    </row>
    <row r="171" spans="1:4" ht="14.4">
      <c r="A171" s="357" t="s">
        <v>754</v>
      </c>
      <c r="B171" s="343" t="s">
        <v>2727</v>
      </c>
      <c r="C171" s="345" t="s">
        <v>2931</v>
      </c>
      <c r="D171" s="342">
        <v>200</v>
      </c>
    </row>
    <row r="172" spans="1:4" ht="14.4">
      <c r="A172" s="357" t="s">
        <v>755</v>
      </c>
      <c r="B172" s="343" t="s">
        <v>2727</v>
      </c>
      <c r="C172" s="345" t="s">
        <v>2932</v>
      </c>
      <c r="D172" s="342">
        <v>200</v>
      </c>
    </row>
    <row r="173" spans="1:4" ht="14.4">
      <c r="A173" s="357" t="s">
        <v>756</v>
      </c>
      <c r="B173" s="343" t="s">
        <v>2728</v>
      </c>
      <c r="C173" s="345" t="s">
        <v>2933</v>
      </c>
      <c r="D173" s="342">
        <v>499</v>
      </c>
    </row>
    <row r="174" spans="1:4" ht="14.4">
      <c r="A174" s="357" t="s">
        <v>757</v>
      </c>
      <c r="B174" s="343" t="s">
        <v>2729</v>
      </c>
      <c r="C174" s="345" t="s">
        <v>2934</v>
      </c>
      <c r="D174" s="342">
        <v>848.7</v>
      </c>
    </row>
    <row r="175" spans="1:4" ht="14.4">
      <c r="A175" s="357" t="s">
        <v>758</v>
      </c>
      <c r="B175" s="343" t="s">
        <v>2730</v>
      </c>
      <c r="C175" s="345" t="s">
        <v>2935</v>
      </c>
      <c r="D175" s="342">
        <v>650</v>
      </c>
    </row>
    <row r="176" spans="1:4" ht="14.4">
      <c r="A176" s="357" t="s">
        <v>759</v>
      </c>
      <c r="B176" s="343" t="s">
        <v>2731</v>
      </c>
      <c r="C176" s="345" t="s">
        <v>2936</v>
      </c>
      <c r="D176" s="342">
        <v>1480</v>
      </c>
    </row>
    <row r="177" spans="1:4" ht="14.4">
      <c r="A177" s="357" t="s">
        <v>760</v>
      </c>
      <c r="B177" s="343" t="s">
        <v>2693</v>
      </c>
      <c r="C177" s="345" t="s">
        <v>2937</v>
      </c>
      <c r="D177" s="342">
        <v>1665.3</v>
      </c>
    </row>
    <row r="178" spans="1:4" ht="14.4">
      <c r="A178" s="357" t="s">
        <v>761</v>
      </c>
      <c r="B178" s="343" t="s">
        <v>2732</v>
      </c>
      <c r="C178" s="345" t="s">
        <v>2938</v>
      </c>
      <c r="D178" s="342">
        <v>2226.5</v>
      </c>
    </row>
    <row r="179" spans="1:4" ht="14.4">
      <c r="A179" s="357" t="s">
        <v>762</v>
      </c>
      <c r="B179" s="343" t="s">
        <v>2732</v>
      </c>
      <c r="C179" s="345" t="s">
        <v>2939</v>
      </c>
      <c r="D179" s="342">
        <v>2226.5</v>
      </c>
    </row>
    <row r="180" spans="1:4" ht="14.4">
      <c r="A180" s="357" t="s">
        <v>763</v>
      </c>
      <c r="B180" s="343" t="s">
        <v>2461</v>
      </c>
      <c r="C180" s="345" t="s">
        <v>2940</v>
      </c>
      <c r="D180" s="342">
        <v>570</v>
      </c>
    </row>
    <row r="181" spans="1:4" ht="14.4">
      <c r="A181" s="357" t="s">
        <v>764</v>
      </c>
      <c r="B181" s="343" t="s">
        <v>2733</v>
      </c>
      <c r="C181" s="345" t="s">
        <v>2941</v>
      </c>
      <c r="D181" s="342">
        <v>1236.1500000000001</v>
      </c>
    </row>
    <row r="182" spans="1:4" ht="14.4">
      <c r="A182" s="357" t="s">
        <v>765</v>
      </c>
      <c r="B182" s="343" t="s">
        <v>2734</v>
      </c>
      <c r="C182" s="345" t="s">
        <v>2942</v>
      </c>
      <c r="D182" s="342">
        <v>2106.25</v>
      </c>
    </row>
    <row r="183" spans="1:4" ht="14.4">
      <c r="A183" s="357" t="s">
        <v>766</v>
      </c>
      <c r="B183" s="343" t="s">
        <v>2735</v>
      </c>
      <c r="C183" s="345" t="s">
        <v>2943</v>
      </c>
      <c r="D183" s="342">
        <v>543.66</v>
      </c>
    </row>
    <row r="184" spans="1:4" ht="14.4">
      <c r="A184" s="357" t="s">
        <v>767</v>
      </c>
      <c r="B184" s="343" t="s">
        <v>2736</v>
      </c>
      <c r="C184" s="345" t="s">
        <v>2944</v>
      </c>
      <c r="D184" s="342">
        <v>442.8</v>
      </c>
    </row>
    <row r="185" spans="1:4" ht="14.4">
      <c r="A185" s="357" t="s">
        <v>768</v>
      </c>
      <c r="B185" s="343" t="s">
        <v>2737</v>
      </c>
      <c r="C185" s="345" t="s">
        <v>2945</v>
      </c>
      <c r="D185" s="342">
        <v>418.2</v>
      </c>
    </row>
    <row r="186" spans="1:4" ht="14.4">
      <c r="A186" s="357" t="s">
        <v>769</v>
      </c>
      <c r="B186" s="343" t="s">
        <v>2738</v>
      </c>
      <c r="C186" s="345" t="s">
        <v>2946</v>
      </c>
      <c r="D186" s="342">
        <v>788</v>
      </c>
    </row>
    <row r="187" spans="1:4" ht="14.4">
      <c r="A187" s="357" t="s">
        <v>770</v>
      </c>
      <c r="B187" s="343" t="s">
        <v>2739</v>
      </c>
      <c r="C187" s="345" t="s">
        <v>2947</v>
      </c>
      <c r="D187" s="342">
        <v>988.61</v>
      </c>
    </row>
    <row r="188" spans="1:4" ht="14.4">
      <c r="A188" s="357" t="s">
        <v>771</v>
      </c>
      <c r="B188" s="343" t="s">
        <v>2740</v>
      </c>
      <c r="C188" s="345" t="s">
        <v>2948</v>
      </c>
      <c r="D188" s="342">
        <v>1400</v>
      </c>
    </row>
    <row r="189" spans="1:4" ht="14.4">
      <c r="A189" s="357" t="s">
        <v>772</v>
      </c>
      <c r="B189" s="343" t="s">
        <v>2741</v>
      </c>
      <c r="C189" s="345" t="s">
        <v>2949</v>
      </c>
      <c r="D189" s="342">
        <v>720</v>
      </c>
    </row>
    <row r="190" spans="1:4" ht="14.4">
      <c r="A190" s="357" t="s">
        <v>773</v>
      </c>
      <c r="B190" s="343" t="s">
        <v>2382</v>
      </c>
      <c r="C190" s="345" t="s">
        <v>2950</v>
      </c>
      <c r="D190" s="342">
        <v>1325.94</v>
      </c>
    </row>
    <row r="191" spans="1:4" ht="14.4">
      <c r="A191" s="357" t="s">
        <v>774</v>
      </c>
      <c r="B191" s="343" t="s">
        <v>2742</v>
      </c>
      <c r="C191" s="345" t="s">
        <v>2951</v>
      </c>
      <c r="D191" s="342">
        <v>1214.01</v>
      </c>
    </row>
    <row r="192" spans="1:4" ht="14.4">
      <c r="A192" s="357" t="s">
        <v>775</v>
      </c>
      <c r="B192" s="343" t="s">
        <v>2743</v>
      </c>
      <c r="C192" s="345" t="s">
        <v>2952</v>
      </c>
      <c r="D192" s="342">
        <v>1948</v>
      </c>
    </row>
    <row r="193" spans="1:4" ht="14.4">
      <c r="A193" s="357" t="s">
        <v>776</v>
      </c>
      <c r="B193" s="343" t="s">
        <v>2744</v>
      </c>
      <c r="C193" s="345" t="s">
        <v>2953</v>
      </c>
      <c r="D193" s="342">
        <v>390</v>
      </c>
    </row>
    <row r="194" spans="1:4" ht="14.4">
      <c r="A194" s="357" t="s">
        <v>777</v>
      </c>
      <c r="B194" s="343" t="s">
        <v>2745</v>
      </c>
      <c r="C194" s="345" t="s">
        <v>2954</v>
      </c>
      <c r="D194" s="342">
        <v>528.9</v>
      </c>
    </row>
    <row r="195" spans="1:4" ht="14.4">
      <c r="A195" s="357" t="s">
        <v>778</v>
      </c>
      <c r="B195" s="343" t="s">
        <v>2746</v>
      </c>
      <c r="C195" s="345" t="s">
        <v>2955</v>
      </c>
      <c r="D195" s="342">
        <v>2581</v>
      </c>
    </row>
    <row r="196" spans="1:4" ht="14.4">
      <c r="A196" s="357" t="s">
        <v>779</v>
      </c>
      <c r="B196" s="343" t="s">
        <v>2747</v>
      </c>
      <c r="C196" s="345" t="s">
        <v>2956</v>
      </c>
      <c r="D196" s="342">
        <v>384</v>
      </c>
    </row>
    <row r="197" spans="1:4" ht="14.4">
      <c r="A197" s="357" t="s">
        <v>780</v>
      </c>
      <c r="B197" s="343" t="s">
        <v>2692</v>
      </c>
      <c r="C197" s="345" t="s">
        <v>2957</v>
      </c>
      <c r="D197" s="342">
        <v>2813.62</v>
      </c>
    </row>
    <row r="198" spans="1:4" ht="14.4">
      <c r="A198" s="357" t="s">
        <v>781</v>
      </c>
      <c r="B198" s="343" t="s">
        <v>2692</v>
      </c>
      <c r="C198" s="345" t="s">
        <v>2958</v>
      </c>
      <c r="D198" s="342">
        <v>2813.62</v>
      </c>
    </row>
    <row r="199" spans="1:4" ht="14.4">
      <c r="A199" s="357" t="s">
        <v>782</v>
      </c>
      <c r="B199" s="343" t="s">
        <v>2692</v>
      </c>
      <c r="C199" s="345" t="s">
        <v>2959</v>
      </c>
      <c r="D199" s="342">
        <v>2813.62</v>
      </c>
    </row>
    <row r="200" spans="1:4" ht="14.4">
      <c r="A200" s="357" t="s">
        <v>783</v>
      </c>
      <c r="B200" s="343" t="s">
        <v>2709</v>
      </c>
      <c r="C200" s="345" t="s">
        <v>2960</v>
      </c>
      <c r="D200" s="342">
        <v>2813.62</v>
      </c>
    </row>
    <row r="201" spans="1:4" ht="14.4">
      <c r="A201" s="357" t="s">
        <v>784</v>
      </c>
      <c r="B201" s="343" t="s">
        <v>2699</v>
      </c>
      <c r="C201" s="345" t="s">
        <v>2961</v>
      </c>
      <c r="D201" s="342">
        <v>2813.62</v>
      </c>
    </row>
    <row r="202" spans="1:4" ht="14.4">
      <c r="A202" s="357" t="s">
        <v>785</v>
      </c>
      <c r="B202" s="343" t="s">
        <v>2692</v>
      </c>
      <c r="C202" s="345" t="s">
        <v>2962</v>
      </c>
      <c r="D202" s="342">
        <v>2813.62</v>
      </c>
    </row>
    <row r="203" spans="1:4" ht="14.4">
      <c r="A203" s="357" t="s">
        <v>786</v>
      </c>
      <c r="B203" s="343" t="s">
        <v>2692</v>
      </c>
      <c r="C203" s="345" t="s">
        <v>2963</v>
      </c>
      <c r="D203" s="342">
        <v>2813.62</v>
      </c>
    </row>
    <row r="204" spans="1:4" ht="14.4">
      <c r="A204" s="357" t="s">
        <v>787</v>
      </c>
      <c r="B204" s="343" t="s">
        <v>2748</v>
      </c>
      <c r="C204" s="345" t="s">
        <v>2964</v>
      </c>
      <c r="D204" s="342">
        <v>289</v>
      </c>
    </row>
    <row r="205" spans="1:4" ht="14.4">
      <c r="A205" s="357" t="s">
        <v>788</v>
      </c>
      <c r="B205" s="343" t="s">
        <v>2749</v>
      </c>
      <c r="C205" s="345" t="s">
        <v>2965</v>
      </c>
      <c r="D205" s="342">
        <v>2769.47</v>
      </c>
    </row>
    <row r="206" spans="1:4" ht="14.4">
      <c r="A206" s="357" t="s">
        <v>789</v>
      </c>
      <c r="B206" s="343" t="s">
        <v>2750</v>
      </c>
      <c r="C206" s="345" t="s">
        <v>2966</v>
      </c>
      <c r="D206" s="342">
        <v>2769.47</v>
      </c>
    </row>
    <row r="207" spans="1:4" ht="14.4">
      <c r="A207" s="357" t="s">
        <v>790</v>
      </c>
      <c r="B207" s="343" t="s">
        <v>2751</v>
      </c>
      <c r="C207" s="345" t="s">
        <v>2967</v>
      </c>
      <c r="D207" s="342">
        <v>1365.3</v>
      </c>
    </row>
    <row r="208" spans="1:4" ht="14.4">
      <c r="A208" s="357" t="s">
        <v>791</v>
      </c>
      <c r="B208" s="343" t="s">
        <v>2752</v>
      </c>
      <c r="C208" s="345" t="s">
        <v>2968</v>
      </c>
      <c r="D208" s="342">
        <v>2350</v>
      </c>
    </row>
    <row r="209" spans="1:4" ht="14.4">
      <c r="A209" s="357" t="s">
        <v>792</v>
      </c>
      <c r="B209" s="343" t="s">
        <v>2753</v>
      </c>
      <c r="C209" s="345" t="s">
        <v>2969</v>
      </c>
      <c r="D209" s="342">
        <v>550.97</v>
      </c>
    </row>
    <row r="210" spans="1:4" ht="14.4">
      <c r="A210" s="357" t="s">
        <v>793</v>
      </c>
      <c r="B210" s="343" t="s">
        <v>2753</v>
      </c>
      <c r="C210" s="345" t="s">
        <v>2970</v>
      </c>
      <c r="D210" s="342">
        <v>550.97</v>
      </c>
    </row>
    <row r="211" spans="1:4" ht="14.4">
      <c r="A211" s="357" t="s">
        <v>794</v>
      </c>
      <c r="B211" s="343" t="s">
        <v>2754</v>
      </c>
      <c r="C211" s="345" t="s">
        <v>2971</v>
      </c>
      <c r="D211" s="342">
        <v>940.39</v>
      </c>
    </row>
    <row r="212" spans="1:4" ht="14.4">
      <c r="A212" s="357" t="s">
        <v>795</v>
      </c>
      <c r="B212" s="343" t="s">
        <v>2754</v>
      </c>
      <c r="C212" s="345" t="s">
        <v>2972</v>
      </c>
      <c r="D212" s="342">
        <v>940.38</v>
      </c>
    </row>
    <row r="213" spans="1:4" ht="14.4">
      <c r="A213" s="357" t="s">
        <v>796</v>
      </c>
      <c r="B213" s="343" t="s">
        <v>2755</v>
      </c>
      <c r="C213" s="345" t="s">
        <v>2973</v>
      </c>
      <c r="D213" s="342">
        <v>1383.75</v>
      </c>
    </row>
    <row r="214" spans="1:4" ht="14.4">
      <c r="A214" s="357" t="s">
        <v>797</v>
      </c>
      <c r="B214" s="343" t="s">
        <v>2756</v>
      </c>
      <c r="C214" s="345" t="s">
        <v>2974</v>
      </c>
      <c r="D214" s="342">
        <v>900.36</v>
      </c>
    </row>
    <row r="215" spans="1:4" ht="14.4">
      <c r="A215" s="357" t="s">
        <v>798</v>
      </c>
      <c r="B215" s="343" t="s">
        <v>2757</v>
      </c>
      <c r="C215" s="345" t="s">
        <v>2975</v>
      </c>
      <c r="D215" s="342">
        <v>900.36</v>
      </c>
    </row>
    <row r="216" spans="1:4" ht="14.4">
      <c r="A216" s="357" t="s">
        <v>799</v>
      </c>
      <c r="B216" s="343" t="s">
        <v>2757</v>
      </c>
      <c r="C216" s="345" t="s">
        <v>2976</v>
      </c>
      <c r="D216" s="342">
        <v>900.36</v>
      </c>
    </row>
    <row r="217" spans="1:4" ht="14.4">
      <c r="A217" s="357" t="s">
        <v>800</v>
      </c>
      <c r="B217" s="343" t="s">
        <v>2757</v>
      </c>
      <c r="C217" s="345" t="s">
        <v>2977</v>
      </c>
      <c r="D217" s="342">
        <v>900.36</v>
      </c>
    </row>
    <row r="218" spans="1:4" ht="14.4">
      <c r="A218" s="357" t="s">
        <v>801</v>
      </c>
      <c r="B218" s="343" t="s">
        <v>2757</v>
      </c>
      <c r="C218" s="345" t="s">
        <v>2978</v>
      </c>
      <c r="D218" s="342">
        <v>900.36</v>
      </c>
    </row>
    <row r="219" spans="1:4" ht="14.4">
      <c r="A219" s="357" t="s">
        <v>802</v>
      </c>
      <c r="B219" s="343" t="s">
        <v>2757</v>
      </c>
      <c r="C219" s="345" t="s">
        <v>2979</v>
      </c>
      <c r="D219" s="342">
        <v>900.36</v>
      </c>
    </row>
    <row r="220" spans="1:4" ht="14.4">
      <c r="A220" s="357" t="s">
        <v>803</v>
      </c>
      <c r="B220" s="343" t="s">
        <v>2757</v>
      </c>
      <c r="C220" s="345" t="s">
        <v>2980</v>
      </c>
      <c r="D220" s="342">
        <v>900.36</v>
      </c>
    </row>
    <row r="221" spans="1:4" ht="14.4">
      <c r="A221" s="357" t="s">
        <v>804</v>
      </c>
      <c r="B221" s="343" t="s">
        <v>2757</v>
      </c>
      <c r="C221" s="345" t="s">
        <v>2981</v>
      </c>
      <c r="D221" s="342">
        <v>900.36</v>
      </c>
    </row>
    <row r="222" spans="1:4" ht="14.4">
      <c r="A222" s="357" t="s">
        <v>805</v>
      </c>
      <c r="B222" s="343" t="s">
        <v>2757</v>
      </c>
      <c r="C222" s="345" t="s">
        <v>2982</v>
      </c>
      <c r="D222" s="342">
        <v>900.36</v>
      </c>
    </row>
    <row r="223" spans="1:4" ht="14.4">
      <c r="A223" s="357" t="s">
        <v>806</v>
      </c>
      <c r="B223" s="343" t="s">
        <v>2758</v>
      </c>
      <c r="C223" s="345" t="s">
        <v>2983</v>
      </c>
      <c r="D223" s="342">
        <v>1175.22</v>
      </c>
    </row>
    <row r="224" spans="1:4" ht="14.4">
      <c r="A224" s="357" t="s">
        <v>807</v>
      </c>
      <c r="B224" s="343" t="s">
        <v>2759</v>
      </c>
      <c r="C224" s="345" t="s">
        <v>2984</v>
      </c>
      <c r="D224" s="342">
        <v>1285.19</v>
      </c>
    </row>
    <row r="225" spans="1:4" ht="14.4">
      <c r="A225" s="357" t="s">
        <v>808</v>
      </c>
      <c r="B225" s="343" t="s">
        <v>2692</v>
      </c>
      <c r="C225" s="345" t="s">
        <v>2985</v>
      </c>
      <c r="D225" s="342">
        <v>2813.62</v>
      </c>
    </row>
    <row r="226" spans="1:4" ht="14.4">
      <c r="A226" s="357" t="s">
        <v>809</v>
      </c>
      <c r="B226" s="343" t="s">
        <v>2692</v>
      </c>
      <c r="C226" s="345" t="s">
        <v>2986</v>
      </c>
      <c r="D226" s="342">
        <v>2813.62</v>
      </c>
    </row>
    <row r="227" spans="1:4" ht="14.4">
      <c r="A227" s="357" t="s">
        <v>810</v>
      </c>
      <c r="B227" s="343" t="s">
        <v>2760</v>
      </c>
      <c r="C227" s="345" t="s">
        <v>2987</v>
      </c>
      <c r="D227" s="342">
        <v>2813.62</v>
      </c>
    </row>
    <row r="228" spans="1:4" ht="14.4">
      <c r="A228" s="357" t="s">
        <v>811</v>
      </c>
      <c r="B228" s="343" t="s">
        <v>2760</v>
      </c>
      <c r="C228" s="345" t="s">
        <v>2988</v>
      </c>
      <c r="D228" s="342">
        <v>2813.62</v>
      </c>
    </row>
    <row r="229" spans="1:4" ht="14.4">
      <c r="A229" s="357" t="s">
        <v>812</v>
      </c>
      <c r="B229" s="343" t="s">
        <v>2760</v>
      </c>
      <c r="C229" s="345" t="s">
        <v>2989</v>
      </c>
      <c r="D229" s="342">
        <v>2813.62</v>
      </c>
    </row>
    <row r="230" spans="1:4" ht="14.4">
      <c r="A230" s="357" t="s">
        <v>813</v>
      </c>
      <c r="B230" s="343" t="s">
        <v>2760</v>
      </c>
      <c r="C230" s="345" t="s">
        <v>2990</v>
      </c>
      <c r="D230" s="342">
        <v>2813.62</v>
      </c>
    </row>
    <row r="231" spans="1:4" ht="14.4">
      <c r="A231" s="357" t="s">
        <v>814</v>
      </c>
      <c r="B231" s="343" t="s">
        <v>2760</v>
      </c>
      <c r="C231" s="345" t="s">
        <v>2991</v>
      </c>
      <c r="D231" s="342">
        <v>2813.62</v>
      </c>
    </row>
    <row r="232" spans="1:4" ht="14.4">
      <c r="A232" s="357" t="s">
        <v>815</v>
      </c>
      <c r="B232" s="343" t="s">
        <v>2760</v>
      </c>
      <c r="C232" s="345" t="s">
        <v>2992</v>
      </c>
      <c r="D232" s="342">
        <v>2813.62</v>
      </c>
    </row>
    <row r="233" spans="1:4" ht="14.4">
      <c r="A233" s="357" t="s">
        <v>816</v>
      </c>
      <c r="B233" s="343" t="s">
        <v>2761</v>
      </c>
      <c r="C233" s="345" t="s">
        <v>2993</v>
      </c>
      <c r="D233" s="342">
        <v>2813.62</v>
      </c>
    </row>
    <row r="234" spans="1:4" ht="14.4">
      <c r="A234" s="357" t="s">
        <v>817</v>
      </c>
      <c r="B234" s="343" t="s">
        <v>2762</v>
      </c>
      <c r="C234" s="345" t="s">
        <v>2994</v>
      </c>
      <c r="D234" s="342">
        <v>375.15</v>
      </c>
    </row>
    <row r="235" spans="1:4" ht="14.4">
      <c r="A235" s="357" t="s">
        <v>818</v>
      </c>
      <c r="B235" s="343" t="s">
        <v>2763</v>
      </c>
      <c r="C235" s="345" t="s">
        <v>2995</v>
      </c>
      <c r="D235" s="342">
        <v>568</v>
      </c>
    </row>
    <row r="236" spans="1:4" ht="14.4">
      <c r="A236" s="357" t="s">
        <v>819</v>
      </c>
      <c r="B236" s="343" t="s">
        <v>2763</v>
      </c>
      <c r="C236" s="345" t="s">
        <v>2996</v>
      </c>
      <c r="D236" s="342">
        <v>568</v>
      </c>
    </row>
    <row r="237" spans="1:4" ht="14.4">
      <c r="A237" s="357" t="s">
        <v>820</v>
      </c>
      <c r="B237" s="343" t="s">
        <v>2763</v>
      </c>
      <c r="C237" s="345" t="s">
        <v>2997</v>
      </c>
      <c r="D237" s="342">
        <v>568</v>
      </c>
    </row>
    <row r="238" spans="1:4" ht="14.4">
      <c r="A238" s="357" t="s">
        <v>821</v>
      </c>
      <c r="B238" s="343" t="s">
        <v>2763</v>
      </c>
      <c r="C238" s="345" t="s">
        <v>2998</v>
      </c>
      <c r="D238" s="342">
        <v>568</v>
      </c>
    </row>
    <row r="239" spans="1:4" ht="14.4">
      <c r="A239" s="357" t="s">
        <v>822</v>
      </c>
      <c r="B239" s="343" t="s">
        <v>2764</v>
      </c>
      <c r="C239" s="345" t="s">
        <v>2999</v>
      </c>
      <c r="D239" s="342">
        <v>568</v>
      </c>
    </row>
    <row r="240" spans="1:4" ht="14.4">
      <c r="A240" s="357" t="s">
        <v>823</v>
      </c>
      <c r="B240" s="343" t="s">
        <v>2765</v>
      </c>
      <c r="C240" s="345" t="s">
        <v>3000</v>
      </c>
      <c r="D240" s="342">
        <v>568</v>
      </c>
    </row>
    <row r="241" spans="1:4" ht="14.4">
      <c r="A241" s="357" t="s">
        <v>824</v>
      </c>
      <c r="B241" s="343" t="s">
        <v>2763</v>
      </c>
      <c r="C241" s="345" t="s">
        <v>3001</v>
      </c>
      <c r="D241" s="342">
        <v>568</v>
      </c>
    </row>
    <row r="242" spans="1:4" ht="14.4">
      <c r="A242" s="357" t="s">
        <v>825</v>
      </c>
      <c r="B242" s="343" t="s">
        <v>2763</v>
      </c>
      <c r="C242" s="345" t="s">
        <v>3002</v>
      </c>
      <c r="D242" s="342">
        <v>568</v>
      </c>
    </row>
    <row r="243" spans="1:4" ht="14.4">
      <c r="A243" s="357" t="s">
        <v>826</v>
      </c>
      <c r="B243" s="343" t="s">
        <v>2766</v>
      </c>
      <c r="C243" s="345" t="s">
        <v>3003</v>
      </c>
      <c r="D243" s="342">
        <v>2813.62</v>
      </c>
    </row>
    <row r="244" spans="1:4" ht="14.4">
      <c r="A244" s="357" t="s">
        <v>827</v>
      </c>
      <c r="B244" s="343" t="s">
        <v>2767</v>
      </c>
      <c r="C244" s="345" t="s">
        <v>3004</v>
      </c>
      <c r="D244" s="342">
        <v>674.8</v>
      </c>
    </row>
    <row r="245" spans="1:4" ht="14.4">
      <c r="A245" s="357" t="s">
        <v>828</v>
      </c>
      <c r="B245" s="343" t="s">
        <v>2767</v>
      </c>
      <c r="C245" s="345" t="s">
        <v>3005</v>
      </c>
      <c r="D245" s="342">
        <v>674.8</v>
      </c>
    </row>
    <row r="246" spans="1:4" ht="14.4">
      <c r="A246" s="357" t="s">
        <v>829</v>
      </c>
      <c r="B246" s="343" t="s">
        <v>2767</v>
      </c>
      <c r="C246" s="345" t="s">
        <v>3006</v>
      </c>
      <c r="D246" s="342">
        <v>674.8</v>
      </c>
    </row>
    <row r="247" spans="1:4" ht="14.4">
      <c r="A247" s="357" t="s">
        <v>830</v>
      </c>
      <c r="B247" s="343" t="s">
        <v>2767</v>
      </c>
      <c r="C247" s="345" t="s">
        <v>3007</v>
      </c>
      <c r="D247" s="342">
        <v>674.8</v>
      </c>
    </row>
    <row r="248" spans="1:4" ht="14.4">
      <c r="A248" s="357" t="s">
        <v>831</v>
      </c>
      <c r="B248" s="343" t="s">
        <v>2768</v>
      </c>
      <c r="C248" s="345" t="s">
        <v>3008</v>
      </c>
      <c r="D248" s="342">
        <v>699</v>
      </c>
    </row>
    <row r="249" spans="1:4" ht="14.4">
      <c r="A249" s="357" t="s">
        <v>832</v>
      </c>
      <c r="B249" s="343" t="s">
        <v>2767</v>
      </c>
      <c r="C249" s="345" t="s">
        <v>3009</v>
      </c>
      <c r="D249" s="342">
        <v>674.8</v>
      </c>
    </row>
    <row r="250" spans="1:4" ht="14.4">
      <c r="A250" s="357" t="s">
        <v>833</v>
      </c>
      <c r="B250" s="343" t="s">
        <v>2767</v>
      </c>
      <c r="C250" s="345" t="s">
        <v>3010</v>
      </c>
      <c r="D250" s="342">
        <v>674.8</v>
      </c>
    </row>
    <row r="251" spans="1:4" ht="14.4">
      <c r="A251" s="357" t="s">
        <v>834</v>
      </c>
      <c r="B251" s="343" t="s">
        <v>2767</v>
      </c>
      <c r="C251" s="345" t="s">
        <v>3011</v>
      </c>
      <c r="D251" s="342">
        <v>674.8</v>
      </c>
    </row>
    <row r="252" spans="1:4" ht="14.4">
      <c r="A252" s="357" t="s">
        <v>835</v>
      </c>
      <c r="B252" s="343" t="s">
        <v>2769</v>
      </c>
      <c r="C252" s="345" t="s">
        <v>3012</v>
      </c>
      <c r="D252" s="342">
        <v>699</v>
      </c>
    </row>
    <row r="253" spans="1:4" ht="14.4">
      <c r="A253" s="357" t="s">
        <v>836</v>
      </c>
      <c r="B253" s="343" t="s">
        <v>2770</v>
      </c>
      <c r="C253" s="345" t="s">
        <v>3013</v>
      </c>
      <c r="D253" s="342">
        <v>699</v>
      </c>
    </row>
    <row r="254" spans="1:4" ht="14.4">
      <c r="A254" s="357" t="s">
        <v>837</v>
      </c>
      <c r="B254" s="343" t="s">
        <v>2767</v>
      </c>
      <c r="C254" s="345" t="s">
        <v>3014</v>
      </c>
      <c r="D254" s="342">
        <v>674.8</v>
      </c>
    </row>
    <row r="255" spans="1:4" ht="14.4">
      <c r="A255" s="357" t="s">
        <v>838</v>
      </c>
      <c r="B255" s="343" t="s">
        <v>2767</v>
      </c>
      <c r="C255" s="345" t="s">
        <v>3015</v>
      </c>
      <c r="D255" s="342">
        <v>674.8</v>
      </c>
    </row>
    <row r="256" spans="1:4" ht="14.4">
      <c r="A256" s="357" t="s">
        <v>839</v>
      </c>
      <c r="B256" s="343" t="s">
        <v>2767</v>
      </c>
      <c r="C256" s="345" t="s">
        <v>3016</v>
      </c>
      <c r="D256" s="342">
        <v>674.8</v>
      </c>
    </row>
    <row r="257" spans="1:4" ht="14.4">
      <c r="A257" s="357" t="s">
        <v>840</v>
      </c>
      <c r="B257" s="343" t="s">
        <v>2767</v>
      </c>
      <c r="C257" s="345" t="s">
        <v>3017</v>
      </c>
      <c r="D257" s="342">
        <v>674.8</v>
      </c>
    </row>
    <row r="258" spans="1:4" ht="14.4">
      <c r="A258" s="357" t="s">
        <v>841</v>
      </c>
      <c r="B258" s="343" t="s">
        <v>2767</v>
      </c>
      <c r="C258" s="345" t="s">
        <v>3018</v>
      </c>
      <c r="D258" s="342">
        <v>674.8</v>
      </c>
    </row>
    <row r="259" spans="1:4" ht="14.4">
      <c r="A259" s="357" t="s">
        <v>842</v>
      </c>
      <c r="B259" s="343" t="s">
        <v>2767</v>
      </c>
      <c r="C259" s="345" t="s">
        <v>3019</v>
      </c>
      <c r="D259" s="342">
        <v>674.8</v>
      </c>
    </row>
    <row r="260" spans="1:4" ht="14.4">
      <c r="A260" s="357" t="s">
        <v>843</v>
      </c>
      <c r="B260" s="343" t="s">
        <v>2767</v>
      </c>
      <c r="C260" s="345" t="s">
        <v>3020</v>
      </c>
      <c r="D260" s="342">
        <v>674.8</v>
      </c>
    </row>
    <row r="261" spans="1:4" ht="14.4">
      <c r="A261" s="357" t="s">
        <v>844</v>
      </c>
      <c r="B261" s="343" t="s">
        <v>2767</v>
      </c>
      <c r="C261" s="345" t="s">
        <v>3021</v>
      </c>
      <c r="D261" s="342">
        <v>674.8</v>
      </c>
    </row>
    <row r="262" spans="1:4" ht="14.4">
      <c r="A262" s="357" t="s">
        <v>845</v>
      </c>
      <c r="B262" s="343" t="s">
        <v>2767</v>
      </c>
      <c r="C262" s="345" t="s">
        <v>3022</v>
      </c>
      <c r="D262" s="342">
        <v>674.8</v>
      </c>
    </row>
    <row r="263" spans="1:4" ht="14.4">
      <c r="A263" s="357" t="s">
        <v>846</v>
      </c>
      <c r="B263" s="343" t="s">
        <v>2767</v>
      </c>
      <c r="C263" s="345" t="s">
        <v>3023</v>
      </c>
      <c r="D263" s="342">
        <v>674.8</v>
      </c>
    </row>
    <row r="264" spans="1:4" ht="14.4">
      <c r="A264" s="357" t="s">
        <v>847</v>
      </c>
      <c r="B264" s="343" t="s">
        <v>2771</v>
      </c>
      <c r="C264" s="345" t="s">
        <v>3024</v>
      </c>
      <c r="D264" s="342">
        <v>243.9</v>
      </c>
    </row>
    <row r="265" spans="1:4" ht="14.4">
      <c r="A265" s="357" t="s">
        <v>848</v>
      </c>
      <c r="B265" s="343" t="s">
        <v>2771</v>
      </c>
      <c r="C265" s="345" t="s">
        <v>3025</v>
      </c>
      <c r="D265" s="342">
        <v>243.9</v>
      </c>
    </row>
    <row r="266" spans="1:4" ht="14.4">
      <c r="A266" s="357" t="s">
        <v>849</v>
      </c>
      <c r="B266" s="343" t="s">
        <v>2771</v>
      </c>
      <c r="C266" s="345" t="s">
        <v>3026</v>
      </c>
      <c r="D266" s="342">
        <v>243.9</v>
      </c>
    </row>
    <row r="267" spans="1:4" ht="14.4">
      <c r="A267" s="357" t="s">
        <v>850</v>
      </c>
      <c r="B267" s="343" t="s">
        <v>2771</v>
      </c>
      <c r="C267" s="345" t="s">
        <v>3027</v>
      </c>
      <c r="D267" s="342">
        <v>243.9</v>
      </c>
    </row>
    <row r="268" spans="1:4" ht="14.4">
      <c r="A268" s="357" t="s">
        <v>851</v>
      </c>
      <c r="B268" s="343" t="s">
        <v>2772</v>
      </c>
      <c r="C268" s="345" t="s">
        <v>3028</v>
      </c>
      <c r="D268" s="342">
        <v>1335.3</v>
      </c>
    </row>
    <row r="269" spans="1:4" ht="14.4">
      <c r="A269" s="357" t="s">
        <v>852</v>
      </c>
      <c r="B269" s="343" t="s">
        <v>2771</v>
      </c>
      <c r="C269" s="345" t="s">
        <v>3029</v>
      </c>
      <c r="D269" s="342">
        <v>243.9</v>
      </c>
    </row>
    <row r="270" spans="1:4" ht="14.4">
      <c r="A270" s="357" t="s">
        <v>853</v>
      </c>
      <c r="B270" s="343" t="s">
        <v>2771</v>
      </c>
      <c r="C270" s="345" t="s">
        <v>3030</v>
      </c>
      <c r="D270" s="342">
        <v>243.9</v>
      </c>
    </row>
    <row r="271" spans="1:4" ht="14.4">
      <c r="A271" s="357" t="s">
        <v>854</v>
      </c>
      <c r="B271" s="343" t="s">
        <v>2771</v>
      </c>
      <c r="C271" s="345" t="s">
        <v>3031</v>
      </c>
      <c r="D271" s="342">
        <v>243.9</v>
      </c>
    </row>
    <row r="272" spans="1:4" ht="14.4">
      <c r="A272" s="357" t="s">
        <v>855</v>
      </c>
      <c r="B272" s="343" t="s">
        <v>2771</v>
      </c>
      <c r="C272" s="345" t="s">
        <v>3032</v>
      </c>
      <c r="D272" s="342">
        <v>243.9</v>
      </c>
    </row>
    <row r="273" spans="1:4" ht="14.4">
      <c r="A273" s="357" t="s">
        <v>856</v>
      </c>
      <c r="B273" s="343" t="s">
        <v>2771</v>
      </c>
      <c r="C273" s="345" t="s">
        <v>3033</v>
      </c>
      <c r="D273" s="342">
        <v>243.9</v>
      </c>
    </row>
    <row r="274" spans="1:4" ht="14.4">
      <c r="A274" s="357" t="s">
        <v>857</v>
      </c>
      <c r="B274" s="343" t="s">
        <v>2771</v>
      </c>
      <c r="C274" s="345" t="s">
        <v>3034</v>
      </c>
      <c r="D274" s="342">
        <v>243.9</v>
      </c>
    </row>
    <row r="275" spans="1:4" ht="14.4">
      <c r="A275" s="357" t="s">
        <v>858</v>
      </c>
      <c r="B275" s="343" t="s">
        <v>2771</v>
      </c>
      <c r="C275" s="345" t="s">
        <v>3035</v>
      </c>
      <c r="D275" s="342">
        <v>243.9</v>
      </c>
    </row>
    <row r="276" spans="1:4" ht="14.4">
      <c r="A276" s="357" t="s">
        <v>859</v>
      </c>
      <c r="B276" s="343" t="s">
        <v>2771</v>
      </c>
      <c r="C276" s="345" t="s">
        <v>3036</v>
      </c>
      <c r="D276" s="342">
        <v>243.9</v>
      </c>
    </row>
    <row r="277" spans="1:4" ht="14.4">
      <c r="A277" s="357" t="s">
        <v>860</v>
      </c>
      <c r="B277" s="343" t="s">
        <v>2771</v>
      </c>
      <c r="C277" s="345" t="s">
        <v>3037</v>
      </c>
      <c r="D277" s="342">
        <v>243.9</v>
      </c>
    </row>
    <row r="278" spans="1:4" ht="14.4">
      <c r="A278" s="357" t="s">
        <v>861</v>
      </c>
      <c r="B278" s="343" t="s">
        <v>2771</v>
      </c>
      <c r="C278" s="345" t="s">
        <v>3038</v>
      </c>
      <c r="D278" s="342">
        <v>243.9</v>
      </c>
    </row>
    <row r="279" spans="1:4" ht="14.4">
      <c r="A279" s="357" t="s">
        <v>862</v>
      </c>
      <c r="B279" s="343" t="s">
        <v>2771</v>
      </c>
      <c r="C279" s="345" t="s">
        <v>3039</v>
      </c>
      <c r="D279" s="342">
        <v>243.9</v>
      </c>
    </row>
    <row r="280" spans="1:4" ht="14.4">
      <c r="A280" s="357" t="s">
        <v>863</v>
      </c>
      <c r="B280" s="343" t="s">
        <v>2771</v>
      </c>
      <c r="C280" s="345" t="s">
        <v>3040</v>
      </c>
      <c r="D280" s="342">
        <v>243.9</v>
      </c>
    </row>
    <row r="281" spans="1:4" ht="14.4">
      <c r="A281" s="357" t="s">
        <v>864</v>
      </c>
      <c r="B281" s="343" t="s">
        <v>2771</v>
      </c>
      <c r="C281" s="345" t="s">
        <v>3041</v>
      </c>
      <c r="D281" s="342">
        <v>243.89</v>
      </c>
    </row>
    <row r="282" spans="1:4" ht="14.4">
      <c r="A282" s="357" t="s">
        <v>865</v>
      </c>
      <c r="B282" s="343" t="s">
        <v>2773</v>
      </c>
      <c r="C282" s="345" t="s">
        <v>3042</v>
      </c>
      <c r="D282" s="342">
        <v>751.53</v>
      </c>
    </row>
    <row r="283" spans="1:4" ht="14.4">
      <c r="A283" s="357" t="s">
        <v>866</v>
      </c>
      <c r="B283" s="343" t="s">
        <v>2773</v>
      </c>
      <c r="C283" s="345" t="s">
        <v>3043</v>
      </c>
      <c r="D283" s="342">
        <v>751.53</v>
      </c>
    </row>
    <row r="284" spans="1:4" ht="14.4">
      <c r="A284" s="357" t="s">
        <v>867</v>
      </c>
      <c r="B284" s="343" t="s">
        <v>2774</v>
      </c>
      <c r="C284" s="345" t="s">
        <v>3044</v>
      </c>
      <c r="D284" s="342">
        <v>1199.25</v>
      </c>
    </row>
    <row r="285" spans="1:4" ht="14.4">
      <c r="A285" s="357" t="s">
        <v>868</v>
      </c>
      <c r="B285" s="343" t="s">
        <v>2775</v>
      </c>
      <c r="C285" s="345" t="s">
        <v>3045</v>
      </c>
      <c r="D285" s="342">
        <v>446</v>
      </c>
    </row>
    <row r="286" spans="1:4" ht="14.4">
      <c r="A286" s="357" t="s">
        <v>869</v>
      </c>
      <c r="B286" s="343" t="s">
        <v>2776</v>
      </c>
      <c r="C286" s="345" t="s">
        <v>3046</v>
      </c>
      <c r="D286" s="342">
        <v>509.22</v>
      </c>
    </row>
    <row r="287" spans="1:4" ht="14.4">
      <c r="A287" s="357" t="s">
        <v>870</v>
      </c>
      <c r="B287" s="343" t="s">
        <v>2728</v>
      </c>
      <c r="C287" s="345" t="s">
        <v>3047</v>
      </c>
      <c r="D287" s="342">
        <v>250</v>
      </c>
    </row>
    <row r="288" spans="1:4" ht="14.4">
      <c r="A288" s="357" t="s">
        <v>871</v>
      </c>
      <c r="B288" s="343" t="s">
        <v>2728</v>
      </c>
      <c r="C288" s="345" t="s">
        <v>3048</v>
      </c>
      <c r="D288" s="342">
        <v>250</v>
      </c>
    </row>
    <row r="289" spans="1:4" ht="14.4">
      <c r="A289" s="357" t="s">
        <v>872</v>
      </c>
      <c r="B289" s="343" t="s">
        <v>2728</v>
      </c>
      <c r="C289" s="345" t="s">
        <v>3049</v>
      </c>
      <c r="D289" s="342">
        <v>250</v>
      </c>
    </row>
    <row r="290" spans="1:4" ht="14.4">
      <c r="A290" s="357" t="s">
        <v>873</v>
      </c>
      <c r="B290" s="343" t="s">
        <v>2728</v>
      </c>
      <c r="C290" s="345" t="s">
        <v>3050</v>
      </c>
      <c r="D290" s="342">
        <v>250</v>
      </c>
    </row>
    <row r="291" spans="1:4" ht="14.4">
      <c r="A291" s="357" t="s">
        <v>874</v>
      </c>
      <c r="B291" s="343" t="s">
        <v>2777</v>
      </c>
      <c r="C291" s="345" t="s">
        <v>3051</v>
      </c>
      <c r="D291" s="342">
        <v>762.6</v>
      </c>
    </row>
    <row r="292" spans="1:4" ht="14.4">
      <c r="A292" s="357" t="s">
        <v>875</v>
      </c>
      <c r="B292" s="343" t="s">
        <v>2312</v>
      </c>
      <c r="C292" s="345" t="s">
        <v>3052</v>
      </c>
      <c r="D292" s="342">
        <v>379</v>
      </c>
    </row>
    <row r="293" spans="1:4" ht="14.4">
      <c r="A293" s="357" t="s">
        <v>876</v>
      </c>
      <c r="B293" s="343" t="s">
        <v>2778</v>
      </c>
      <c r="C293" s="345" t="s">
        <v>3053</v>
      </c>
      <c r="D293" s="342">
        <v>716</v>
      </c>
    </row>
    <row r="294" spans="1:4" ht="14.4">
      <c r="A294" s="357" t="s">
        <v>877</v>
      </c>
      <c r="B294" s="343" t="s">
        <v>2779</v>
      </c>
      <c r="C294" s="345" t="s">
        <v>3054</v>
      </c>
      <c r="D294" s="342">
        <v>615</v>
      </c>
    </row>
    <row r="295" spans="1:4" ht="14.4">
      <c r="A295" s="357" t="s">
        <v>878</v>
      </c>
      <c r="B295" s="343" t="s">
        <v>2780</v>
      </c>
      <c r="C295" s="345" t="s">
        <v>3055</v>
      </c>
      <c r="D295" s="342">
        <v>375.15</v>
      </c>
    </row>
    <row r="296" spans="1:4" ht="14.4">
      <c r="A296" s="357" t="s">
        <v>879</v>
      </c>
      <c r="B296" s="343" t="s">
        <v>2781</v>
      </c>
      <c r="C296" s="345" t="s">
        <v>3056</v>
      </c>
      <c r="D296" s="342">
        <v>701.1</v>
      </c>
    </row>
    <row r="297" spans="1:4" ht="14.4">
      <c r="A297" s="357" t="s">
        <v>880</v>
      </c>
      <c r="B297" s="343" t="s">
        <v>2781</v>
      </c>
      <c r="C297" s="345" t="s">
        <v>3057</v>
      </c>
      <c r="D297" s="342">
        <v>701.1</v>
      </c>
    </row>
    <row r="298" spans="1:4" ht="14.4">
      <c r="A298" s="357" t="s">
        <v>881</v>
      </c>
      <c r="B298" s="343" t="s">
        <v>2704</v>
      </c>
      <c r="C298" s="345" t="s">
        <v>3058</v>
      </c>
      <c r="D298" s="342">
        <v>3490</v>
      </c>
    </row>
    <row r="299" spans="1:4" ht="14.4">
      <c r="A299" s="357" t="s">
        <v>882</v>
      </c>
      <c r="B299" s="343" t="s">
        <v>2782</v>
      </c>
      <c r="C299" s="345" t="s">
        <v>3059</v>
      </c>
      <c r="D299" s="342">
        <v>506.36</v>
      </c>
    </row>
    <row r="300" spans="1:4" ht="14.4">
      <c r="A300" s="357" t="s">
        <v>883</v>
      </c>
      <c r="B300" s="343" t="s">
        <v>2783</v>
      </c>
      <c r="C300" s="345" t="s">
        <v>3060</v>
      </c>
      <c r="D300" s="342">
        <v>439</v>
      </c>
    </row>
    <row r="301" spans="1:4" ht="14.4">
      <c r="A301" s="357" t="s">
        <v>884</v>
      </c>
      <c r="B301" s="343" t="s">
        <v>2784</v>
      </c>
      <c r="C301" s="345" t="s">
        <v>3061</v>
      </c>
      <c r="D301" s="342">
        <v>590.4</v>
      </c>
    </row>
    <row r="302" spans="1:4" ht="14.4">
      <c r="A302" s="357" t="s">
        <v>885</v>
      </c>
      <c r="B302" s="343" t="s">
        <v>2785</v>
      </c>
      <c r="C302" s="345" t="s">
        <v>3062</v>
      </c>
      <c r="D302" s="342">
        <v>3488.37</v>
      </c>
    </row>
    <row r="303" spans="1:4" ht="14.4">
      <c r="A303" s="357" t="s">
        <v>886</v>
      </c>
      <c r="B303" s="343" t="s">
        <v>2786</v>
      </c>
      <c r="C303" s="345" t="s">
        <v>3063</v>
      </c>
      <c r="D303" s="342">
        <v>504.3</v>
      </c>
    </row>
    <row r="304" spans="1:4" ht="14.4">
      <c r="A304" s="357" t="s">
        <v>887</v>
      </c>
      <c r="B304" s="343" t="s">
        <v>2362</v>
      </c>
      <c r="C304" s="345" t="s">
        <v>3064</v>
      </c>
      <c r="D304" s="342">
        <v>2693.7</v>
      </c>
    </row>
    <row r="305" spans="1:4" ht="14.4">
      <c r="A305" s="357" t="s">
        <v>888</v>
      </c>
      <c r="B305" s="343" t="s">
        <v>2787</v>
      </c>
      <c r="C305" s="345" t="s">
        <v>3065</v>
      </c>
      <c r="D305" s="342">
        <v>3124.2</v>
      </c>
    </row>
    <row r="306" spans="1:4" ht="14.4">
      <c r="A306" s="357" t="s">
        <v>889</v>
      </c>
      <c r="B306" s="343" t="s">
        <v>2787</v>
      </c>
      <c r="C306" s="345" t="s">
        <v>3066</v>
      </c>
      <c r="D306" s="342">
        <v>3124.2</v>
      </c>
    </row>
    <row r="307" spans="1:4" ht="14.4">
      <c r="A307" s="357" t="s">
        <v>890</v>
      </c>
      <c r="B307" s="343" t="s">
        <v>2788</v>
      </c>
      <c r="C307" s="345" t="s">
        <v>3067</v>
      </c>
      <c r="D307" s="342">
        <v>3322.23</v>
      </c>
    </row>
    <row r="308" spans="1:4" ht="14.4">
      <c r="A308" s="357" t="s">
        <v>891</v>
      </c>
      <c r="B308" s="343" t="s">
        <v>2789</v>
      </c>
      <c r="C308" s="345" t="s">
        <v>3068</v>
      </c>
      <c r="D308" s="342">
        <v>1586.7</v>
      </c>
    </row>
    <row r="309" spans="1:4" ht="14.4">
      <c r="A309" s="357" t="s">
        <v>892</v>
      </c>
      <c r="B309" s="343" t="s">
        <v>2790</v>
      </c>
      <c r="C309" s="345" t="s">
        <v>3069</v>
      </c>
      <c r="D309" s="342">
        <v>990.15</v>
      </c>
    </row>
    <row r="310" spans="1:4" ht="14.4">
      <c r="A310" s="357" t="s">
        <v>893</v>
      </c>
      <c r="B310" s="343" t="s">
        <v>2790</v>
      </c>
      <c r="C310" s="345" t="s">
        <v>3070</v>
      </c>
      <c r="D310" s="342">
        <v>990.15</v>
      </c>
    </row>
    <row r="311" spans="1:4" ht="14.4">
      <c r="A311" s="357" t="s">
        <v>894</v>
      </c>
      <c r="B311" s="343" t="s">
        <v>2790</v>
      </c>
      <c r="C311" s="345" t="s">
        <v>3071</v>
      </c>
      <c r="D311" s="342">
        <v>990.15</v>
      </c>
    </row>
    <row r="312" spans="1:4" ht="14.4">
      <c r="A312" s="357" t="s">
        <v>895</v>
      </c>
      <c r="B312" s="343" t="s">
        <v>2790</v>
      </c>
      <c r="C312" s="345" t="s">
        <v>3072</v>
      </c>
      <c r="D312" s="342">
        <v>990.15</v>
      </c>
    </row>
    <row r="313" spans="1:4" ht="14.4">
      <c r="A313" s="357" t="s">
        <v>896</v>
      </c>
      <c r="B313" s="343" t="s">
        <v>2790</v>
      </c>
      <c r="C313" s="345" t="s">
        <v>3073</v>
      </c>
      <c r="D313" s="342">
        <v>990.15</v>
      </c>
    </row>
    <row r="314" spans="1:4" ht="14.4">
      <c r="A314" s="357" t="s">
        <v>897</v>
      </c>
      <c r="B314" s="343" t="s">
        <v>2790</v>
      </c>
      <c r="C314" s="345" t="s">
        <v>3074</v>
      </c>
      <c r="D314" s="342">
        <v>990.15</v>
      </c>
    </row>
    <row r="315" spans="1:4" ht="14.4">
      <c r="A315" s="357" t="s">
        <v>898</v>
      </c>
      <c r="B315" s="343" t="s">
        <v>2791</v>
      </c>
      <c r="C315" s="345" t="s">
        <v>3075</v>
      </c>
      <c r="D315" s="342">
        <v>1586.7</v>
      </c>
    </row>
    <row r="316" spans="1:4" ht="14.4">
      <c r="A316" s="357" t="s">
        <v>899</v>
      </c>
      <c r="B316" s="343" t="s">
        <v>2792</v>
      </c>
      <c r="C316" s="345" t="s">
        <v>3076</v>
      </c>
      <c r="D316" s="342">
        <v>1894.2</v>
      </c>
    </row>
    <row r="317" spans="1:4" ht="14.4">
      <c r="A317" s="357" t="s">
        <v>900</v>
      </c>
      <c r="B317" s="343" t="s">
        <v>2793</v>
      </c>
      <c r="C317" s="345" t="s">
        <v>3077</v>
      </c>
      <c r="D317" s="342">
        <v>553.5</v>
      </c>
    </row>
    <row r="318" spans="1:4" ht="14.4">
      <c r="A318" s="357" t="s">
        <v>901</v>
      </c>
      <c r="B318" s="343" t="s">
        <v>2794</v>
      </c>
      <c r="C318" s="345" t="s">
        <v>3078</v>
      </c>
      <c r="D318" s="342">
        <v>2447.6999999999998</v>
      </c>
    </row>
    <row r="319" spans="1:4" ht="14.4">
      <c r="A319" s="357" t="s">
        <v>902</v>
      </c>
      <c r="B319" s="343" t="s">
        <v>2795</v>
      </c>
      <c r="C319" s="345" t="s">
        <v>3079</v>
      </c>
      <c r="D319" s="342">
        <v>620</v>
      </c>
    </row>
    <row r="320" spans="1:4" ht="14.4">
      <c r="A320" s="357" t="s">
        <v>903</v>
      </c>
      <c r="B320" s="343" t="s">
        <v>2796</v>
      </c>
      <c r="C320" s="345" t="s">
        <v>3080</v>
      </c>
      <c r="D320" s="342">
        <v>2488.29</v>
      </c>
    </row>
    <row r="321" spans="1:4" ht="14.4">
      <c r="A321" s="357" t="s">
        <v>904</v>
      </c>
      <c r="B321" s="343" t="s">
        <v>2796</v>
      </c>
      <c r="C321" s="345" t="s">
        <v>3081</v>
      </c>
      <c r="D321" s="342">
        <v>2488.29</v>
      </c>
    </row>
    <row r="322" spans="1:4" ht="14.4">
      <c r="A322" s="357" t="s">
        <v>905</v>
      </c>
      <c r="B322" s="343" t="s">
        <v>2796</v>
      </c>
      <c r="C322" s="345" t="s">
        <v>3082</v>
      </c>
      <c r="D322" s="342">
        <v>2488.29</v>
      </c>
    </row>
    <row r="323" spans="1:4" ht="14.4">
      <c r="A323" s="357" t="s">
        <v>906</v>
      </c>
      <c r="B323" s="343" t="s">
        <v>2796</v>
      </c>
      <c r="C323" s="345" t="s">
        <v>3083</v>
      </c>
      <c r="D323" s="342">
        <v>2488.29</v>
      </c>
    </row>
    <row r="324" spans="1:4" ht="14.4">
      <c r="A324" s="357" t="s">
        <v>907</v>
      </c>
      <c r="B324" s="343" t="s">
        <v>2796</v>
      </c>
      <c r="C324" s="345" t="s">
        <v>3084</v>
      </c>
      <c r="D324" s="342">
        <v>2488.29</v>
      </c>
    </row>
    <row r="325" spans="1:4" ht="14.4">
      <c r="A325" s="357" t="s">
        <v>908</v>
      </c>
      <c r="B325" s="343" t="s">
        <v>2796</v>
      </c>
      <c r="C325" s="345" t="s">
        <v>3085</v>
      </c>
      <c r="D325" s="342">
        <v>2488.29</v>
      </c>
    </row>
    <row r="326" spans="1:4" ht="14.4">
      <c r="A326" s="357" t="s">
        <v>909</v>
      </c>
      <c r="B326" s="343" t="s">
        <v>2796</v>
      </c>
      <c r="C326" s="345" t="s">
        <v>3086</v>
      </c>
      <c r="D326" s="342">
        <v>2488.29</v>
      </c>
    </row>
    <row r="327" spans="1:4" ht="14.4">
      <c r="A327" s="357" t="s">
        <v>910</v>
      </c>
      <c r="B327" s="343" t="s">
        <v>2797</v>
      </c>
      <c r="C327" s="345" t="s">
        <v>3087</v>
      </c>
      <c r="D327" s="342">
        <v>611.30999999999995</v>
      </c>
    </row>
    <row r="328" spans="1:4" ht="14.4">
      <c r="A328" s="357" t="s">
        <v>911</v>
      </c>
      <c r="B328" s="343" t="s">
        <v>2798</v>
      </c>
      <c r="C328" s="345" t="s">
        <v>3088</v>
      </c>
      <c r="D328" s="342">
        <v>611.30999999999995</v>
      </c>
    </row>
    <row r="329" spans="1:4" ht="14.4">
      <c r="A329" s="357" t="s">
        <v>912</v>
      </c>
      <c r="B329" s="343" t="s">
        <v>2797</v>
      </c>
      <c r="C329" s="345" t="s">
        <v>3089</v>
      </c>
      <c r="D329" s="342">
        <v>611.30999999999995</v>
      </c>
    </row>
    <row r="330" spans="1:4" ht="14.4">
      <c r="A330" s="357" t="s">
        <v>913</v>
      </c>
      <c r="B330" s="343" t="s">
        <v>2798</v>
      </c>
      <c r="C330" s="345" t="s">
        <v>3090</v>
      </c>
      <c r="D330" s="342">
        <v>611.30999999999995</v>
      </c>
    </row>
    <row r="331" spans="1:4" ht="14.4">
      <c r="A331" s="357" t="s">
        <v>914</v>
      </c>
      <c r="B331" s="343" t="s">
        <v>2797</v>
      </c>
      <c r="C331" s="345" t="s">
        <v>3091</v>
      </c>
      <c r="D331" s="342">
        <v>611.30999999999995</v>
      </c>
    </row>
    <row r="332" spans="1:4" ht="14.4">
      <c r="A332" s="357" t="s">
        <v>915</v>
      </c>
      <c r="B332" s="343" t="s">
        <v>2797</v>
      </c>
      <c r="C332" s="345" t="s">
        <v>3092</v>
      </c>
      <c r="D332" s="342">
        <v>611.30999999999995</v>
      </c>
    </row>
    <row r="333" spans="1:4" ht="14.4">
      <c r="A333" s="357" t="s">
        <v>916</v>
      </c>
      <c r="B333" s="343" t="s">
        <v>2797</v>
      </c>
      <c r="C333" s="345" t="s">
        <v>3093</v>
      </c>
      <c r="D333" s="342">
        <v>611.30999999999995</v>
      </c>
    </row>
    <row r="334" spans="1:4" ht="14.4">
      <c r="A334" s="357" t="s">
        <v>917</v>
      </c>
      <c r="B334" s="343" t="s">
        <v>2799</v>
      </c>
      <c r="C334" s="345" t="s">
        <v>3094</v>
      </c>
      <c r="D334" s="342">
        <v>450</v>
      </c>
    </row>
    <row r="335" spans="1:4" ht="14.4">
      <c r="A335" s="357" t="s">
        <v>918</v>
      </c>
      <c r="B335" s="343" t="s">
        <v>2799</v>
      </c>
      <c r="C335" s="345" t="s">
        <v>3095</v>
      </c>
      <c r="D335" s="342">
        <v>450</v>
      </c>
    </row>
    <row r="336" spans="1:4" ht="14.4">
      <c r="A336" s="357" t="s">
        <v>919</v>
      </c>
      <c r="B336" s="343" t="s">
        <v>2800</v>
      </c>
      <c r="C336" s="345" t="s">
        <v>3096</v>
      </c>
      <c r="D336" s="342">
        <v>2674.02</v>
      </c>
    </row>
    <row r="337" spans="1:4" ht="14.4">
      <c r="A337" s="357" t="s">
        <v>920</v>
      </c>
      <c r="B337" s="343" t="s">
        <v>2801</v>
      </c>
      <c r="C337" s="345" t="s">
        <v>3097</v>
      </c>
      <c r="D337" s="342">
        <v>1686.98</v>
      </c>
    </row>
    <row r="338" spans="1:4" ht="14.4">
      <c r="A338" s="357" t="s">
        <v>921</v>
      </c>
      <c r="B338" s="343" t="s">
        <v>2802</v>
      </c>
      <c r="C338" s="345" t="s">
        <v>3098</v>
      </c>
      <c r="D338" s="342">
        <v>3253.35</v>
      </c>
    </row>
    <row r="339" spans="1:4" ht="14.4">
      <c r="A339" s="357" t="s">
        <v>922</v>
      </c>
      <c r="B339" s="343" t="s">
        <v>2802</v>
      </c>
      <c r="C339" s="345" t="s">
        <v>3099</v>
      </c>
      <c r="D339" s="342">
        <v>3253.35</v>
      </c>
    </row>
    <row r="340" spans="1:4" ht="14.4">
      <c r="A340" s="357" t="s">
        <v>923</v>
      </c>
      <c r="B340" s="343" t="s">
        <v>2803</v>
      </c>
      <c r="C340" s="345" t="s">
        <v>3100</v>
      </c>
      <c r="D340" s="342">
        <v>3253.35</v>
      </c>
    </row>
    <row r="341" spans="1:4" ht="14.4">
      <c r="A341" s="357" t="s">
        <v>924</v>
      </c>
      <c r="B341" s="343" t="s">
        <v>2802</v>
      </c>
      <c r="C341" s="345" t="s">
        <v>3101</v>
      </c>
      <c r="D341" s="342">
        <v>3253.35</v>
      </c>
    </row>
    <row r="342" spans="1:4" ht="14.4">
      <c r="A342" s="357" t="s">
        <v>925</v>
      </c>
      <c r="B342" s="343" t="s">
        <v>2802</v>
      </c>
      <c r="C342" s="345" t="s">
        <v>3102</v>
      </c>
      <c r="D342" s="342">
        <v>3253.35</v>
      </c>
    </row>
    <row r="343" spans="1:4" ht="14.4">
      <c r="A343" s="357" t="s">
        <v>926</v>
      </c>
      <c r="B343" s="343" t="s">
        <v>2804</v>
      </c>
      <c r="C343" s="345" t="s">
        <v>3103</v>
      </c>
      <c r="D343" s="342">
        <v>3087.8</v>
      </c>
    </row>
    <row r="344" spans="1:4" ht="14.4">
      <c r="A344" s="357" t="s">
        <v>927</v>
      </c>
      <c r="B344" s="343" t="s">
        <v>2805</v>
      </c>
      <c r="C344" s="345" t="s">
        <v>3104</v>
      </c>
      <c r="D344" s="342">
        <v>2845.53</v>
      </c>
    </row>
    <row r="345" spans="1:4" ht="14.4">
      <c r="A345" s="357" t="s">
        <v>928</v>
      </c>
      <c r="B345" s="343" t="s">
        <v>2806</v>
      </c>
      <c r="C345" s="345" t="s">
        <v>3105</v>
      </c>
      <c r="D345" s="342">
        <v>738</v>
      </c>
    </row>
    <row r="346" spans="1:4" ht="14.4">
      <c r="A346" s="357" t="s">
        <v>929</v>
      </c>
      <c r="B346" s="343" t="s">
        <v>2807</v>
      </c>
      <c r="C346" s="345" t="s">
        <v>3106</v>
      </c>
      <c r="D346" s="342">
        <v>1088.55</v>
      </c>
    </row>
    <row r="347" spans="1:4" ht="14.4">
      <c r="A347" s="357" t="s">
        <v>930</v>
      </c>
      <c r="B347" s="343" t="s">
        <v>2808</v>
      </c>
      <c r="C347" s="345" t="s">
        <v>3107</v>
      </c>
      <c r="D347" s="342">
        <v>540</v>
      </c>
    </row>
    <row r="348" spans="1:4" ht="14.4">
      <c r="A348" s="357" t="s">
        <v>931</v>
      </c>
      <c r="B348" s="343" t="s">
        <v>2809</v>
      </c>
      <c r="C348" s="345" t="s">
        <v>3108</v>
      </c>
      <c r="D348" s="342">
        <v>2400</v>
      </c>
    </row>
    <row r="349" spans="1:4" ht="14.4">
      <c r="A349" s="357" t="s">
        <v>932</v>
      </c>
      <c r="B349" s="343" t="s">
        <v>2810</v>
      </c>
      <c r="C349" s="345" t="s">
        <v>3109</v>
      </c>
      <c r="D349" s="342">
        <v>1948.32</v>
      </c>
    </row>
    <row r="350" spans="1:4" ht="14.4">
      <c r="A350" s="357" t="s">
        <v>933</v>
      </c>
      <c r="B350" s="343" t="s">
        <v>2810</v>
      </c>
      <c r="C350" s="345" t="s">
        <v>3110</v>
      </c>
      <c r="D350" s="342">
        <v>1948.32</v>
      </c>
    </row>
    <row r="351" spans="1:4" ht="14.4">
      <c r="A351" s="357" t="s">
        <v>934</v>
      </c>
      <c r="B351" s="343" t="s">
        <v>2811</v>
      </c>
      <c r="C351" s="345" t="s">
        <v>3111</v>
      </c>
      <c r="D351" s="342">
        <v>536.28</v>
      </c>
    </row>
    <row r="352" spans="1:4" ht="14.4">
      <c r="A352" s="357" t="s">
        <v>935</v>
      </c>
      <c r="B352" s="343" t="s">
        <v>2811</v>
      </c>
      <c r="C352" s="345" t="s">
        <v>3112</v>
      </c>
      <c r="D352" s="342">
        <v>536.28</v>
      </c>
    </row>
    <row r="353" spans="1:4" ht="14.4">
      <c r="A353" s="357" t="s">
        <v>936</v>
      </c>
      <c r="B353" s="343" t="s">
        <v>2812</v>
      </c>
      <c r="C353" s="345" t="s">
        <v>3113</v>
      </c>
      <c r="D353" s="342">
        <v>3461.22</v>
      </c>
    </row>
    <row r="354" spans="1:4" ht="14.4">
      <c r="A354" s="357" t="s">
        <v>937</v>
      </c>
      <c r="B354" s="343" t="s">
        <v>2812</v>
      </c>
      <c r="C354" s="345" t="s">
        <v>3114</v>
      </c>
      <c r="D354" s="342">
        <v>3461.22</v>
      </c>
    </row>
    <row r="355" spans="1:4" ht="14.4">
      <c r="A355" s="357" t="s">
        <v>938</v>
      </c>
      <c r="B355" s="343" t="s">
        <v>2812</v>
      </c>
      <c r="C355" s="345" t="s">
        <v>3115</v>
      </c>
      <c r="D355" s="342">
        <v>3461.22</v>
      </c>
    </row>
    <row r="356" spans="1:4" ht="15" thickBot="1">
      <c r="A356" s="372" t="s">
        <v>939</v>
      </c>
      <c r="B356" s="343" t="s">
        <v>2813</v>
      </c>
      <c r="C356" s="345" t="s">
        <v>3116</v>
      </c>
      <c r="D356" s="346">
        <v>4292.7</v>
      </c>
    </row>
    <row r="357" spans="1:4" ht="15" thickTop="1">
      <c r="A357" s="358"/>
      <c r="B357" s="324"/>
      <c r="C357" s="325" t="s">
        <v>2167</v>
      </c>
      <c r="D357" s="331">
        <f>SUM(D54:D356)</f>
        <v>384270.93999999965</v>
      </c>
    </row>
    <row r="359" spans="1:4">
      <c r="D359" s="657">
        <f>D48+D357</f>
        <v>493228.48999999964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&amp;R&amp;P / &amp;N</oddFooter>
  </headerFooter>
  <rowBreaks count="1" manualBreakCount="1">
    <brk id="4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Normal="100" zoomScaleSheetLayoutView="100" workbookViewId="0"/>
  </sheetViews>
  <sheetFormatPr defaultRowHeight="13.2"/>
  <cols>
    <col min="1" max="1" width="3.5546875" bestFit="1" customWidth="1"/>
    <col min="2" max="2" width="43.44140625" customWidth="1"/>
    <col min="3" max="4" width="16.6640625" bestFit="1" customWidth="1"/>
  </cols>
  <sheetData>
    <row r="1" spans="1:4" ht="15.6">
      <c r="A1" s="269" t="s">
        <v>4769</v>
      </c>
      <c r="B1" s="128"/>
      <c r="C1" s="146"/>
      <c r="D1" s="128"/>
    </row>
    <row r="2" spans="1:4">
      <c r="A2" s="276" t="s">
        <v>4770</v>
      </c>
      <c r="B2" s="128"/>
      <c r="C2" s="139"/>
      <c r="D2" s="128"/>
    </row>
    <row r="3" spans="1:4">
      <c r="A3" s="139"/>
      <c r="B3" s="128"/>
      <c r="C3" s="139"/>
      <c r="D3" s="128"/>
    </row>
    <row r="4" spans="1:4" ht="15.6">
      <c r="A4" s="305" t="s">
        <v>1306</v>
      </c>
      <c r="B4" s="306" t="s">
        <v>1817</v>
      </c>
      <c r="C4" s="306" t="s">
        <v>1442</v>
      </c>
      <c r="D4" s="307" t="s">
        <v>1325</v>
      </c>
    </row>
    <row r="5" spans="1:4" ht="14.4">
      <c r="A5" s="320" t="s">
        <v>1307</v>
      </c>
      <c r="B5" s="390" t="s">
        <v>3129</v>
      </c>
      <c r="C5" s="391" t="s">
        <v>3155</v>
      </c>
      <c r="D5" s="392">
        <v>3693.69</v>
      </c>
    </row>
    <row r="6" spans="1:4" ht="14.4">
      <c r="A6" s="320" t="s">
        <v>1308</v>
      </c>
      <c r="B6" s="390" t="s">
        <v>3130</v>
      </c>
      <c r="C6" s="391" t="s">
        <v>3156</v>
      </c>
      <c r="D6" s="392">
        <v>4612.5</v>
      </c>
    </row>
    <row r="7" spans="1:4" ht="14.4">
      <c r="A7" s="320" t="s">
        <v>1309</v>
      </c>
      <c r="B7" s="390" t="s">
        <v>3130</v>
      </c>
      <c r="C7" s="391" t="s">
        <v>3157</v>
      </c>
      <c r="D7" s="392">
        <v>4612.5</v>
      </c>
    </row>
    <row r="8" spans="1:4" ht="14.4">
      <c r="A8" s="320" t="s">
        <v>1310</v>
      </c>
      <c r="B8" s="335" t="s">
        <v>3131</v>
      </c>
      <c r="C8" s="370" t="s">
        <v>3158</v>
      </c>
      <c r="D8" s="336">
        <v>3730</v>
      </c>
    </row>
    <row r="9" spans="1:4" ht="14.4">
      <c r="A9" s="320" t="s">
        <v>1311</v>
      </c>
      <c r="B9" s="335" t="s">
        <v>3132</v>
      </c>
      <c r="C9" s="370" t="s">
        <v>3159</v>
      </c>
      <c r="D9" s="336">
        <v>3876</v>
      </c>
    </row>
    <row r="10" spans="1:4" ht="14.4">
      <c r="A10" s="320" t="s">
        <v>1312</v>
      </c>
      <c r="B10" s="390" t="s">
        <v>2658</v>
      </c>
      <c r="C10" s="391" t="s">
        <v>3160</v>
      </c>
      <c r="D10" s="392">
        <v>4920</v>
      </c>
    </row>
    <row r="11" spans="1:4" ht="14.4">
      <c r="A11" s="320" t="s">
        <v>1313</v>
      </c>
      <c r="B11" s="390" t="s">
        <v>3133</v>
      </c>
      <c r="C11" s="391" t="s">
        <v>3161</v>
      </c>
      <c r="D11" s="392">
        <v>4698.6000000000004</v>
      </c>
    </row>
    <row r="12" spans="1:4" ht="14.4">
      <c r="A12" s="320" t="s">
        <v>1314</v>
      </c>
      <c r="B12" s="335" t="s">
        <v>3134</v>
      </c>
      <c r="C12" s="370" t="s">
        <v>3162</v>
      </c>
      <c r="D12" s="336">
        <v>6065.13</v>
      </c>
    </row>
    <row r="13" spans="1:4" ht="14.4">
      <c r="A13" s="320" t="s">
        <v>1315</v>
      </c>
      <c r="B13" s="390" t="s">
        <v>3135</v>
      </c>
      <c r="C13" s="391" t="s">
        <v>3163</v>
      </c>
      <c r="D13" s="392">
        <v>3936</v>
      </c>
    </row>
    <row r="14" spans="1:4" ht="14.4">
      <c r="A14" s="320" t="s">
        <v>1316</v>
      </c>
      <c r="B14" s="390" t="s">
        <v>3135</v>
      </c>
      <c r="C14" s="391" t="s">
        <v>3164</v>
      </c>
      <c r="D14" s="392">
        <v>3936</v>
      </c>
    </row>
    <row r="15" spans="1:4" ht="14.4">
      <c r="A15" s="320" t="s">
        <v>1317</v>
      </c>
      <c r="B15" s="390" t="s">
        <v>3136</v>
      </c>
      <c r="C15" s="391" t="s">
        <v>3165</v>
      </c>
      <c r="D15" s="392">
        <v>3756.42</v>
      </c>
    </row>
    <row r="16" spans="1:4" ht="14.4">
      <c r="A16" s="320" t="s">
        <v>1318</v>
      </c>
      <c r="B16" s="335" t="s">
        <v>3137</v>
      </c>
      <c r="C16" s="370" t="s">
        <v>3166</v>
      </c>
      <c r="D16" s="336">
        <v>9142.59</v>
      </c>
    </row>
    <row r="17" spans="1:4" ht="14.4">
      <c r="A17" s="320" t="s">
        <v>1319</v>
      </c>
      <c r="B17" s="390" t="s">
        <v>3138</v>
      </c>
      <c r="C17" s="391" t="s">
        <v>3167</v>
      </c>
      <c r="D17" s="392">
        <v>9312.4</v>
      </c>
    </row>
    <row r="18" spans="1:4" ht="14.4">
      <c r="A18" s="320" t="s">
        <v>1320</v>
      </c>
      <c r="B18" s="335" t="s">
        <v>3139</v>
      </c>
      <c r="C18" s="370" t="s">
        <v>3168</v>
      </c>
      <c r="D18" s="336">
        <v>3849.9</v>
      </c>
    </row>
    <row r="19" spans="1:4" ht="14.4">
      <c r="A19" s="320" t="s">
        <v>1321</v>
      </c>
      <c r="B19" s="390" t="s">
        <v>3140</v>
      </c>
      <c r="C19" s="391" t="s">
        <v>3169</v>
      </c>
      <c r="D19" s="392">
        <v>5463.66</v>
      </c>
    </row>
    <row r="20" spans="1:4" ht="14.4">
      <c r="A20" s="320" t="s">
        <v>1322</v>
      </c>
      <c r="B20" s="390" t="s">
        <v>3141</v>
      </c>
      <c r="C20" s="391" t="s">
        <v>3170</v>
      </c>
      <c r="D20" s="392">
        <v>4251.6499999999996</v>
      </c>
    </row>
    <row r="21" spans="1:4" ht="14.4">
      <c r="A21" s="320" t="s">
        <v>1323</v>
      </c>
      <c r="B21" s="390" t="s">
        <v>3142</v>
      </c>
      <c r="C21" s="391" t="s">
        <v>3171</v>
      </c>
      <c r="D21" s="392">
        <v>4791.45</v>
      </c>
    </row>
    <row r="22" spans="1:4" ht="14.4">
      <c r="A22" s="320" t="s">
        <v>1324</v>
      </c>
      <c r="B22" s="390" t="s">
        <v>3143</v>
      </c>
      <c r="C22" s="391" t="s">
        <v>3172</v>
      </c>
      <c r="D22" s="392">
        <v>6186.44</v>
      </c>
    </row>
    <row r="23" spans="1:4" ht="14.4">
      <c r="A23" s="320" t="s">
        <v>1329</v>
      </c>
      <c r="B23" s="390" t="s">
        <v>3143</v>
      </c>
      <c r="C23" s="391" t="s">
        <v>3173</v>
      </c>
      <c r="D23" s="392">
        <v>6186.43</v>
      </c>
    </row>
    <row r="24" spans="1:4" ht="14.4">
      <c r="A24" s="320" t="s">
        <v>1330</v>
      </c>
      <c r="B24" s="390" t="s">
        <v>3144</v>
      </c>
      <c r="C24" s="391" t="s">
        <v>3174</v>
      </c>
      <c r="D24" s="392">
        <v>3665.12</v>
      </c>
    </row>
    <row r="25" spans="1:4" ht="14.4">
      <c r="A25" s="320" t="s">
        <v>1331</v>
      </c>
      <c r="B25" s="390" t="s">
        <v>3145</v>
      </c>
      <c r="C25" s="391" t="s">
        <v>3175</v>
      </c>
      <c r="D25" s="392">
        <v>4200</v>
      </c>
    </row>
    <row r="26" spans="1:4" ht="14.4">
      <c r="A26" s="320" t="s">
        <v>1332</v>
      </c>
      <c r="B26" s="390" t="s">
        <v>3145</v>
      </c>
      <c r="C26" s="391" t="s">
        <v>3176</v>
      </c>
      <c r="D26" s="392">
        <v>4200</v>
      </c>
    </row>
    <row r="27" spans="1:4" ht="14.4">
      <c r="A27" s="320" t="s">
        <v>1333</v>
      </c>
      <c r="B27" s="390" t="s">
        <v>3146</v>
      </c>
      <c r="C27" s="391" t="s">
        <v>3177</v>
      </c>
      <c r="D27" s="392">
        <v>6251.05</v>
      </c>
    </row>
    <row r="28" spans="1:4" ht="14.4">
      <c r="A28" s="320" t="s">
        <v>1334</v>
      </c>
      <c r="B28" s="390" t="s">
        <v>3147</v>
      </c>
      <c r="C28" s="391" t="s">
        <v>3178</v>
      </c>
      <c r="D28" s="392">
        <v>4551</v>
      </c>
    </row>
    <row r="29" spans="1:4" ht="14.4">
      <c r="A29" s="320" t="s">
        <v>1335</v>
      </c>
      <c r="B29" s="335" t="s">
        <v>3148</v>
      </c>
      <c r="C29" s="370" t="s">
        <v>3179</v>
      </c>
      <c r="D29" s="336">
        <v>9931.0400000000009</v>
      </c>
    </row>
    <row r="30" spans="1:4" ht="14.4">
      <c r="A30" s="320" t="s">
        <v>1336</v>
      </c>
      <c r="B30" s="390" t="s">
        <v>3149</v>
      </c>
      <c r="C30" s="391" t="s">
        <v>3180</v>
      </c>
      <c r="D30" s="392">
        <v>13206.3</v>
      </c>
    </row>
    <row r="31" spans="1:4" ht="14.4">
      <c r="A31" s="320" t="s">
        <v>1338</v>
      </c>
      <c r="B31" s="390" t="s">
        <v>3149</v>
      </c>
      <c r="C31" s="391" t="s">
        <v>3181</v>
      </c>
      <c r="D31" s="392">
        <v>13206.3</v>
      </c>
    </row>
    <row r="32" spans="1:4" ht="14.4">
      <c r="A32" s="320" t="s">
        <v>1339</v>
      </c>
      <c r="B32" s="390" t="s">
        <v>3149</v>
      </c>
      <c r="C32" s="391" t="s">
        <v>3182</v>
      </c>
      <c r="D32" s="392">
        <v>13206.3</v>
      </c>
    </row>
    <row r="33" spans="1:4" ht="14.4">
      <c r="A33" s="320" t="s">
        <v>1340</v>
      </c>
      <c r="B33" s="390" t="s">
        <v>3149</v>
      </c>
      <c r="C33" s="391" t="s">
        <v>3183</v>
      </c>
      <c r="D33" s="392">
        <v>10886.74</v>
      </c>
    </row>
    <row r="34" spans="1:4" ht="14.4">
      <c r="A34" s="320" t="s">
        <v>1341</v>
      </c>
      <c r="B34" s="390" t="s">
        <v>3149</v>
      </c>
      <c r="C34" s="391" t="s">
        <v>3184</v>
      </c>
      <c r="D34" s="393">
        <v>10886.74</v>
      </c>
    </row>
    <row r="35" spans="1:4" ht="14.4">
      <c r="A35" s="320" t="s">
        <v>1342</v>
      </c>
      <c r="B35" s="390" t="s">
        <v>3149</v>
      </c>
      <c r="C35" s="391" t="s">
        <v>3185</v>
      </c>
      <c r="D35" s="393">
        <v>10886.74</v>
      </c>
    </row>
    <row r="36" spans="1:4" ht="14.4">
      <c r="A36" s="320" t="s">
        <v>1343</v>
      </c>
      <c r="B36" s="390" t="s">
        <v>3149</v>
      </c>
      <c r="C36" s="391" t="s">
        <v>3186</v>
      </c>
      <c r="D36" s="393">
        <v>10886.73</v>
      </c>
    </row>
    <row r="37" spans="1:4" ht="14.4">
      <c r="A37" s="320" t="s">
        <v>1344</v>
      </c>
      <c r="B37" s="335" t="s">
        <v>3150</v>
      </c>
      <c r="C37" s="370" t="s">
        <v>3187</v>
      </c>
      <c r="D37" s="389">
        <v>4234.8900000000003</v>
      </c>
    </row>
    <row r="38" spans="1:4" ht="14.4">
      <c r="A38" s="320" t="s">
        <v>1345</v>
      </c>
      <c r="B38" s="335" t="s">
        <v>3151</v>
      </c>
      <c r="C38" s="370" t="s">
        <v>3188</v>
      </c>
      <c r="D38" s="389">
        <v>4536.43</v>
      </c>
    </row>
    <row r="39" spans="1:4" ht="14.4">
      <c r="A39" s="320" t="s">
        <v>1346</v>
      </c>
      <c r="B39" s="335" t="s">
        <v>3151</v>
      </c>
      <c r="C39" s="370" t="s">
        <v>3189</v>
      </c>
      <c r="D39" s="389">
        <v>4536.42</v>
      </c>
    </row>
    <row r="40" spans="1:4" ht="14.4">
      <c r="A40" s="320" t="s">
        <v>1347</v>
      </c>
      <c r="B40" s="390" t="s">
        <v>3152</v>
      </c>
      <c r="C40" s="391" t="s">
        <v>3190</v>
      </c>
      <c r="D40" s="393">
        <v>3690</v>
      </c>
    </row>
    <row r="41" spans="1:4" ht="14.4">
      <c r="A41" s="320" t="s">
        <v>1348</v>
      </c>
      <c r="B41" s="390" t="s">
        <v>3153</v>
      </c>
      <c r="C41" s="391" t="s">
        <v>3191</v>
      </c>
      <c r="D41" s="393">
        <v>4479.68</v>
      </c>
    </row>
    <row r="42" spans="1:4" ht="14.4">
      <c r="A42" s="320" t="s">
        <v>1349</v>
      </c>
      <c r="B42" s="390" t="s">
        <v>3153</v>
      </c>
      <c r="C42" s="391" t="s">
        <v>3192</v>
      </c>
      <c r="D42" s="393">
        <v>4479.67</v>
      </c>
    </row>
    <row r="43" spans="1:4" ht="14.4">
      <c r="A43" s="320" t="s">
        <v>1350</v>
      </c>
      <c r="B43" s="390" t="s">
        <v>3153</v>
      </c>
      <c r="C43" s="391" t="s">
        <v>3193</v>
      </c>
      <c r="D43" s="393">
        <v>4044.18</v>
      </c>
    </row>
    <row r="44" spans="1:4" ht="14.4">
      <c r="A44" s="320" t="s">
        <v>1351</v>
      </c>
      <c r="B44" s="390" t="s">
        <v>3154</v>
      </c>
      <c r="C44" s="391" t="s">
        <v>3194</v>
      </c>
      <c r="D44" s="393">
        <v>3871.08</v>
      </c>
    </row>
    <row r="45" spans="1:4" ht="14.4">
      <c r="A45" s="320" t="s">
        <v>1352</v>
      </c>
      <c r="B45" s="390" t="s">
        <v>1130</v>
      </c>
      <c r="C45" s="391" t="s">
        <v>3195</v>
      </c>
      <c r="D45" s="393">
        <v>3871.08</v>
      </c>
    </row>
    <row r="46" spans="1:4" ht="15" thickBot="1">
      <c r="A46" s="320" t="s">
        <v>1353</v>
      </c>
      <c r="B46" s="390" t="s">
        <v>1130</v>
      </c>
      <c r="C46" s="391" t="s">
        <v>3196</v>
      </c>
      <c r="D46" s="394">
        <v>3871.08</v>
      </c>
    </row>
    <row r="47" spans="1:4" ht="15" thickTop="1">
      <c r="A47" s="323"/>
      <c r="B47" s="324"/>
      <c r="C47" s="325" t="s">
        <v>2167</v>
      </c>
      <c r="D47" s="331">
        <f>SUM(D5:D46)</f>
        <v>254599.92999999991</v>
      </c>
    </row>
    <row r="48" spans="1:4" ht="13.8">
      <c r="A48" s="323"/>
      <c r="B48" s="324"/>
      <c r="C48" s="326" t="s">
        <v>2165</v>
      </c>
      <c r="D48" s="329">
        <f>SUM(D8:D9)+D12+D16+D18+D29+SUM(D37:D39)</f>
        <v>49902.400000000001</v>
      </c>
    </row>
    <row r="49" spans="1:4" ht="13.8">
      <c r="A49" s="323"/>
      <c r="B49" s="324"/>
      <c r="C49" s="326" t="s">
        <v>2166</v>
      </c>
      <c r="D49" s="329">
        <f>D47-D48</f>
        <v>204697.52999999991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99"/>
  <sheetViews>
    <sheetView view="pageBreakPreview" zoomScaleNormal="100" zoomScaleSheetLayoutView="100" workbookViewId="0"/>
  </sheetViews>
  <sheetFormatPr defaultRowHeight="13.2"/>
  <cols>
    <col min="1" max="1" width="4.6640625" style="360" customWidth="1"/>
    <col min="2" max="2" width="43.44140625" customWidth="1"/>
    <col min="3" max="3" width="16.6640625" style="341" bestFit="1" customWidth="1"/>
    <col min="4" max="4" width="16.6640625" style="8" bestFit="1" customWidth="1"/>
  </cols>
  <sheetData>
    <row r="1" spans="1:4" ht="13.8">
      <c r="A1" s="269" t="s">
        <v>4771</v>
      </c>
    </row>
    <row r="2" spans="1:4">
      <c r="A2" s="362" t="s">
        <v>4772</v>
      </c>
    </row>
    <row r="4" spans="1:4" ht="15.6">
      <c r="A4" s="356" t="s">
        <v>1306</v>
      </c>
      <c r="B4" s="306" t="s">
        <v>1817</v>
      </c>
      <c r="C4" s="306" t="s">
        <v>1442</v>
      </c>
      <c r="D4" s="307" t="s">
        <v>1325</v>
      </c>
    </row>
    <row r="5" spans="1:4" ht="14.4">
      <c r="A5" s="357" t="s">
        <v>1307</v>
      </c>
      <c r="B5" s="351" t="s">
        <v>3200</v>
      </c>
      <c r="C5" s="347" t="s">
        <v>3349</v>
      </c>
      <c r="D5" s="352">
        <v>2173.41</v>
      </c>
    </row>
    <row r="6" spans="1:4" ht="14.4">
      <c r="A6" s="357" t="s">
        <v>1308</v>
      </c>
      <c r="B6" s="349" t="s">
        <v>3218</v>
      </c>
      <c r="C6" s="347" t="s">
        <v>3374</v>
      </c>
      <c r="D6" s="350">
        <v>1058.22</v>
      </c>
    </row>
    <row r="7" spans="1:4" ht="14.4">
      <c r="A7" s="357" t="s">
        <v>1309</v>
      </c>
      <c r="B7" s="349" t="s">
        <v>3227</v>
      </c>
      <c r="C7" s="347" t="s">
        <v>3405</v>
      </c>
      <c r="D7" s="350">
        <v>2583</v>
      </c>
    </row>
    <row r="8" spans="1:4" ht="14.4">
      <c r="A8" s="357" t="s">
        <v>1310</v>
      </c>
      <c r="B8" s="349" t="s">
        <v>3229</v>
      </c>
      <c r="C8" s="347" t="s">
        <v>3408</v>
      </c>
      <c r="D8" s="350">
        <v>3025.8</v>
      </c>
    </row>
    <row r="9" spans="1:4" ht="14.4">
      <c r="A9" s="357" t="s">
        <v>1311</v>
      </c>
      <c r="B9" s="349" t="s">
        <v>3231</v>
      </c>
      <c r="C9" s="347" t="s">
        <v>3410</v>
      </c>
      <c r="D9" s="350">
        <v>750.3</v>
      </c>
    </row>
    <row r="10" spans="1:4" ht="14.4">
      <c r="A10" s="357" t="s">
        <v>1312</v>
      </c>
      <c r="B10" s="349" t="s">
        <v>3232</v>
      </c>
      <c r="C10" s="347" t="s">
        <v>3411</v>
      </c>
      <c r="D10" s="350">
        <v>750.3</v>
      </c>
    </row>
    <row r="11" spans="1:4" ht="14.4">
      <c r="A11" s="357" t="s">
        <v>1313</v>
      </c>
      <c r="B11" s="349" t="s">
        <v>3243</v>
      </c>
      <c r="C11" s="347" t="s">
        <v>3424</v>
      </c>
      <c r="D11" s="350">
        <v>2767.5</v>
      </c>
    </row>
    <row r="12" spans="1:4" ht="14.4">
      <c r="A12" s="357" t="s">
        <v>1314</v>
      </c>
      <c r="B12" s="349" t="s">
        <v>3248</v>
      </c>
      <c r="C12" s="347" t="s">
        <v>3434</v>
      </c>
      <c r="D12" s="350">
        <v>3419.52</v>
      </c>
    </row>
    <row r="13" spans="1:4" ht="14.4">
      <c r="A13" s="357" t="s">
        <v>1315</v>
      </c>
      <c r="B13" s="349" t="s">
        <v>3249</v>
      </c>
      <c r="C13" s="347" t="s">
        <v>3435</v>
      </c>
      <c r="D13" s="350">
        <v>3419.52</v>
      </c>
    </row>
    <row r="14" spans="1:4" ht="14.4">
      <c r="A14" s="357" t="s">
        <v>1316</v>
      </c>
      <c r="B14" s="349" t="s">
        <v>3253</v>
      </c>
      <c r="C14" s="347" t="s">
        <v>3464</v>
      </c>
      <c r="D14" s="350">
        <v>3321</v>
      </c>
    </row>
    <row r="15" spans="1:4" ht="14.4">
      <c r="A15" s="357" t="s">
        <v>1317</v>
      </c>
      <c r="B15" s="349" t="s">
        <v>3259</v>
      </c>
      <c r="C15" s="347" t="s">
        <v>3489</v>
      </c>
      <c r="D15" s="350">
        <v>3419.52</v>
      </c>
    </row>
    <row r="16" spans="1:4" ht="14.4">
      <c r="A16" s="357" t="s">
        <v>1318</v>
      </c>
      <c r="B16" s="349" t="s">
        <v>3260</v>
      </c>
      <c r="C16" s="347" t="s">
        <v>3490</v>
      </c>
      <c r="D16" s="350">
        <v>3419.52</v>
      </c>
    </row>
    <row r="17" spans="1:4" ht="14.4">
      <c r="A17" s="357" t="s">
        <v>1319</v>
      </c>
      <c r="B17" s="349" t="s">
        <v>3262</v>
      </c>
      <c r="C17" s="347" t="s">
        <v>3492</v>
      </c>
      <c r="D17" s="350">
        <v>1795.8</v>
      </c>
    </row>
    <row r="18" spans="1:4" ht="14.4">
      <c r="A18" s="357" t="s">
        <v>1320</v>
      </c>
      <c r="B18" s="349" t="s">
        <v>3262</v>
      </c>
      <c r="C18" s="347" t="s">
        <v>3493</v>
      </c>
      <c r="D18" s="350">
        <v>1795.8</v>
      </c>
    </row>
    <row r="19" spans="1:4" ht="14.4">
      <c r="A19" s="357" t="s">
        <v>1321</v>
      </c>
      <c r="B19" s="349" t="s">
        <v>3253</v>
      </c>
      <c r="C19" s="347" t="s">
        <v>3498</v>
      </c>
      <c r="D19" s="350">
        <v>3321</v>
      </c>
    </row>
    <row r="20" spans="1:4" ht="14.4">
      <c r="A20" s="357" t="s">
        <v>1322</v>
      </c>
      <c r="B20" s="349" t="s">
        <v>3253</v>
      </c>
      <c r="C20" s="347" t="s">
        <v>3499</v>
      </c>
      <c r="D20" s="350">
        <v>3321</v>
      </c>
    </row>
    <row r="21" spans="1:4" ht="14.4">
      <c r="A21" s="357" t="s">
        <v>1323</v>
      </c>
      <c r="B21" s="349" t="s">
        <v>3266</v>
      </c>
      <c r="C21" s="347" t="s">
        <v>3500</v>
      </c>
      <c r="D21" s="350">
        <v>2999.99</v>
      </c>
    </row>
    <row r="22" spans="1:4" ht="14.4">
      <c r="A22" s="357" t="s">
        <v>1324</v>
      </c>
      <c r="B22" s="349" t="s">
        <v>3270</v>
      </c>
      <c r="C22" s="347" t="s">
        <v>3515</v>
      </c>
      <c r="D22" s="350">
        <v>1824</v>
      </c>
    </row>
    <row r="23" spans="1:4" ht="14.4">
      <c r="A23" s="357" t="s">
        <v>1329</v>
      </c>
      <c r="B23" s="349" t="s">
        <v>3274</v>
      </c>
      <c r="C23" s="347" t="s">
        <v>3522</v>
      </c>
      <c r="D23" s="350">
        <v>2842.53</v>
      </c>
    </row>
    <row r="24" spans="1:4" ht="14.4">
      <c r="A24" s="357" t="s">
        <v>1330</v>
      </c>
      <c r="B24" s="349" t="s">
        <v>3275</v>
      </c>
      <c r="C24" s="347" t="s">
        <v>3523</v>
      </c>
      <c r="D24" s="350">
        <v>2944.62</v>
      </c>
    </row>
    <row r="25" spans="1:4" ht="14.4">
      <c r="A25" s="357" t="s">
        <v>1331</v>
      </c>
      <c r="B25" s="349" t="s">
        <v>1235</v>
      </c>
      <c r="C25" s="347" t="s">
        <v>3529</v>
      </c>
      <c r="D25" s="350">
        <v>2944.62</v>
      </c>
    </row>
    <row r="26" spans="1:4" ht="14.4">
      <c r="A26" s="357" t="s">
        <v>1332</v>
      </c>
      <c r="B26" s="349" t="s">
        <v>1235</v>
      </c>
      <c r="C26" s="347" t="s">
        <v>3530</v>
      </c>
      <c r="D26" s="350">
        <v>2944.62</v>
      </c>
    </row>
    <row r="27" spans="1:4" ht="14.4">
      <c r="A27" s="357" t="s">
        <v>1333</v>
      </c>
      <c r="B27" s="349" t="s">
        <v>3277</v>
      </c>
      <c r="C27" s="347" t="s">
        <v>3531</v>
      </c>
      <c r="D27" s="350">
        <v>2944.62</v>
      </c>
    </row>
    <row r="28" spans="1:4" ht="14.4">
      <c r="A28" s="357" t="s">
        <v>1334</v>
      </c>
      <c r="B28" s="349" t="s">
        <v>3277</v>
      </c>
      <c r="C28" s="347" t="s">
        <v>3532</v>
      </c>
      <c r="D28" s="350">
        <v>2944.62</v>
      </c>
    </row>
    <row r="29" spans="1:4" ht="14.4">
      <c r="A29" s="357" t="s">
        <v>1335</v>
      </c>
      <c r="B29" s="349" t="s">
        <v>3278</v>
      </c>
      <c r="C29" s="347" t="s">
        <v>3533</v>
      </c>
      <c r="D29" s="350">
        <v>1222.55</v>
      </c>
    </row>
    <row r="30" spans="1:4" ht="14.4">
      <c r="A30" s="357" t="s">
        <v>1336</v>
      </c>
      <c r="B30" s="349" t="s">
        <v>1839</v>
      </c>
      <c r="C30" s="347" t="s">
        <v>3537</v>
      </c>
      <c r="D30" s="350">
        <v>2826.54</v>
      </c>
    </row>
    <row r="31" spans="1:4" ht="14.4">
      <c r="A31" s="357" t="s">
        <v>1338</v>
      </c>
      <c r="B31" s="349" t="s">
        <v>3290</v>
      </c>
      <c r="C31" s="347" t="s">
        <v>3549</v>
      </c>
      <c r="D31" s="350">
        <v>2944.62</v>
      </c>
    </row>
    <row r="32" spans="1:4" ht="14.4">
      <c r="A32" s="357" t="s">
        <v>1339</v>
      </c>
      <c r="B32" s="349" t="s">
        <v>3290</v>
      </c>
      <c r="C32" s="347" t="s">
        <v>3551</v>
      </c>
      <c r="D32" s="350">
        <v>2944.62</v>
      </c>
    </row>
    <row r="33" spans="1:4" ht="14.4">
      <c r="A33" s="357" t="s">
        <v>1340</v>
      </c>
      <c r="B33" s="349" t="s">
        <v>3293</v>
      </c>
      <c r="C33" s="347" t="s">
        <v>3553</v>
      </c>
      <c r="D33" s="350">
        <v>2944.62</v>
      </c>
    </row>
    <row r="34" spans="1:4" ht="14.4">
      <c r="A34" s="357" t="s">
        <v>1341</v>
      </c>
      <c r="B34" s="349" t="s">
        <v>3293</v>
      </c>
      <c r="C34" s="347" t="s">
        <v>3554</v>
      </c>
      <c r="D34" s="350">
        <v>2944.62</v>
      </c>
    </row>
    <row r="35" spans="1:4" ht="14.4">
      <c r="A35" s="357" t="s">
        <v>1342</v>
      </c>
      <c r="B35" s="349" t="s">
        <v>3293</v>
      </c>
      <c r="C35" s="347" t="s">
        <v>3555</v>
      </c>
      <c r="D35" s="350">
        <v>2944.62</v>
      </c>
    </row>
    <row r="36" spans="1:4" ht="14.4">
      <c r="A36" s="357" t="s">
        <v>1343</v>
      </c>
      <c r="B36" s="349" t="s">
        <v>1235</v>
      </c>
      <c r="C36" s="347" t="s">
        <v>3563</v>
      </c>
      <c r="D36" s="350">
        <v>2944.62</v>
      </c>
    </row>
    <row r="37" spans="1:4" ht="14.4">
      <c r="A37" s="357" t="s">
        <v>1344</v>
      </c>
      <c r="B37" s="349" t="s">
        <v>3299</v>
      </c>
      <c r="C37" s="347" t="s">
        <v>3564</v>
      </c>
      <c r="D37" s="350">
        <v>2944.62</v>
      </c>
    </row>
    <row r="38" spans="1:4" ht="14.4">
      <c r="A38" s="357" t="s">
        <v>1345</v>
      </c>
      <c r="B38" s="349" t="s">
        <v>1235</v>
      </c>
      <c r="C38" s="347" t="s">
        <v>3574</v>
      </c>
      <c r="D38" s="350">
        <v>3077.46</v>
      </c>
    </row>
    <row r="39" spans="1:4" ht="14.4">
      <c r="A39" s="357" t="s">
        <v>1346</v>
      </c>
      <c r="B39" s="349" t="s">
        <v>1235</v>
      </c>
      <c r="C39" s="347" t="s">
        <v>3575</v>
      </c>
      <c r="D39" s="350">
        <v>3077.46</v>
      </c>
    </row>
    <row r="40" spans="1:4" ht="14.4">
      <c r="A40" s="357" t="s">
        <v>1347</v>
      </c>
      <c r="B40" s="349" t="s">
        <v>3313</v>
      </c>
      <c r="C40" s="347" t="s">
        <v>3581</v>
      </c>
      <c r="D40" s="350">
        <v>2564.12</v>
      </c>
    </row>
    <row r="41" spans="1:4" ht="14.4">
      <c r="A41" s="357" t="s">
        <v>1348</v>
      </c>
      <c r="B41" s="349" t="s">
        <v>3316</v>
      </c>
      <c r="C41" s="347" t="s">
        <v>3604</v>
      </c>
      <c r="D41" s="350">
        <v>1190.05</v>
      </c>
    </row>
    <row r="42" spans="1:4" ht="14.4">
      <c r="A42" s="357" t="s">
        <v>1349</v>
      </c>
      <c r="B42" s="349" t="s">
        <v>3316</v>
      </c>
      <c r="C42" s="347" t="s">
        <v>3605</v>
      </c>
      <c r="D42" s="350">
        <v>1190.04</v>
      </c>
    </row>
    <row r="43" spans="1:4" ht="14.4">
      <c r="A43" s="357" t="s">
        <v>1350</v>
      </c>
      <c r="B43" s="349" t="s">
        <v>1235</v>
      </c>
      <c r="C43" s="347" t="s">
        <v>3606</v>
      </c>
      <c r="D43" s="350">
        <v>3077.46</v>
      </c>
    </row>
    <row r="44" spans="1:4" ht="14.4">
      <c r="A44" s="357" t="s">
        <v>1351</v>
      </c>
      <c r="B44" s="349" t="s">
        <v>3326</v>
      </c>
      <c r="C44" s="347" t="s">
        <v>3673</v>
      </c>
      <c r="D44" s="350">
        <v>2794.56</v>
      </c>
    </row>
    <row r="45" spans="1:4" ht="14.4">
      <c r="A45" s="357" t="s">
        <v>1352</v>
      </c>
      <c r="B45" s="349" t="s">
        <v>3326</v>
      </c>
      <c r="C45" s="347" t="s">
        <v>3674</v>
      </c>
      <c r="D45" s="350">
        <v>2794.56</v>
      </c>
    </row>
    <row r="46" spans="1:4" ht="14.4">
      <c r="A46" s="357" t="s">
        <v>1353</v>
      </c>
      <c r="B46" s="349" t="s">
        <v>3328</v>
      </c>
      <c r="C46" s="347" t="s">
        <v>3694</v>
      </c>
      <c r="D46" s="350">
        <v>3135.27</v>
      </c>
    </row>
    <row r="47" spans="1:4" ht="14.4">
      <c r="A47" s="357" t="s">
        <v>1354</v>
      </c>
      <c r="B47" s="349" t="s">
        <v>3329</v>
      </c>
      <c r="C47" s="347" t="s">
        <v>3700</v>
      </c>
      <c r="D47" s="350">
        <v>3500</v>
      </c>
    </row>
    <row r="48" spans="1:4" ht="15" thickBot="1">
      <c r="A48" s="357" t="s">
        <v>1355</v>
      </c>
      <c r="B48" s="349" t="s">
        <v>3329</v>
      </c>
      <c r="C48" s="347" t="s">
        <v>3701</v>
      </c>
      <c r="D48" s="348">
        <v>3500</v>
      </c>
    </row>
    <row r="49" spans="1:4" ht="15" thickTop="1">
      <c r="A49" s="358"/>
      <c r="B49" s="324"/>
      <c r="C49" s="325" t="s">
        <v>2167</v>
      </c>
      <c r="D49" s="331">
        <f>SUM(D5:D48)</f>
        <v>117293.23999999999</v>
      </c>
    </row>
    <row r="50" spans="1:4" ht="14.4">
      <c r="A50" s="359"/>
      <c r="B50" s="354"/>
      <c r="C50" s="353"/>
      <c r="D50" s="355"/>
    </row>
    <row r="51" spans="1:4">
      <c r="A51" s="362" t="s">
        <v>4773</v>
      </c>
    </row>
    <row r="53" spans="1:4" ht="15.6">
      <c r="A53" s="356" t="s">
        <v>1306</v>
      </c>
      <c r="B53" s="306" t="s">
        <v>1817</v>
      </c>
      <c r="C53" s="306" t="s">
        <v>1442</v>
      </c>
      <c r="D53" s="307" t="s">
        <v>1325</v>
      </c>
    </row>
    <row r="54" spans="1:4" ht="14.4">
      <c r="A54" s="357" t="s">
        <v>1307</v>
      </c>
      <c r="B54" s="343" t="s">
        <v>3197</v>
      </c>
      <c r="C54" s="345" t="s">
        <v>3346</v>
      </c>
      <c r="D54" s="342">
        <v>2750</v>
      </c>
    </row>
    <row r="55" spans="1:4" ht="14.4">
      <c r="A55" s="357" t="s">
        <v>1308</v>
      </c>
      <c r="B55" s="343" t="s">
        <v>3198</v>
      </c>
      <c r="C55" s="345" t="s">
        <v>3347</v>
      </c>
      <c r="D55" s="342">
        <v>330</v>
      </c>
    </row>
    <row r="56" spans="1:4" ht="14.4">
      <c r="A56" s="357" t="s">
        <v>1309</v>
      </c>
      <c r="B56" s="343" t="s">
        <v>3199</v>
      </c>
      <c r="C56" s="345" t="s">
        <v>3348</v>
      </c>
      <c r="D56" s="342">
        <v>1993.83</v>
      </c>
    </row>
    <row r="57" spans="1:4" ht="14.4">
      <c r="A57" s="357" t="s">
        <v>1310</v>
      </c>
      <c r="B57" s="343" t="s">
        <v>3201</v>
      </c>
      <c r="C57" s="345" t="s">
        <v>3350</v>
      </c>
      <c r="D57" s="342">
        <v>492</v>
      </c>
    </row>
    <row r="58" spans="1:4" ht="14.4">
      <c r="A58" s="357" t="s">
        <v>1311</v>
      </c>
      <c r="B58" s="343" t="s">
        <v>3201</v>
      </c>
      <c r="C58" s="345" t="s">
        <v>3351</v>
      </c>
      <c r="D58" s="342">
        <v>492</v>
      </c>
    </row>
    <row r="59" spans="1:4" ht="14.4">
      <c r="A59" s="357" t="s">
        <v>1312</v>
      </c>
      <c r="B59" s="343" t="s">
        <v>3201</v>
      </c>
      <c r="C59" s="345" t="s">
        <v>3352</v>
      </c>
      <c r="D59" s="342">
        <v>492</v>
      </c>
    </row>
    <row r="60" spans="1:4" ht="14.4">
      <c r="A60" s="357" t="s">
        <v>1313</v>
      </c>
      <c r="B60" s="343" t="s">
        <v>3202</v>
      </c>
      <c r="C60" s="345" t="s">
        <v>3353</v>
      </c>
      <c r="D60" s="342">
        <v>492</v>
      </c>
    </row>
    <row r="61" spans="1:4" ht="14.4">
      <c r="A61" s="357" t="s">
        <v>1314</v>
      </c>
      <c r="B61" s="343" t="s">
        <v>3203</v>
      </c>
      <c r="C61" s="345" t="s">
        <v>3354</v>
      </c>
      <c r="D61" s="342">
        <v>3240</v>
      </c>
    </row>
    <row r="62" spans="1:4" ht="14.4">
      <c r="A62" s="357" t="s">
        <v>1315</v>
      </c>
      <c r="B62" s="343" t="s">
        <v>3204</v>
      </c>
      <c r="C62" s="345" t="s">
        <v>3355</v>
      </c>
      <c r="D62" s="342">
        <v>350</v>
      </c>
    </row>
    <row r="63" spans="1:4" ht="14.4">
      <c r="A63" s="357" t="s">
        <v>1316</v>
      </c>
      <c r="B63" s="343" t="s">
        <v>3204</v>
      </c>
      <c r="C63" s="345" t="s">
        <v>3356</v>
      </c>
      <c r="D63" s="342">
        <v>350</v>
      </c>
    </row>
    <row r="64" spans="1:4" ht="14.4">
      <c r="A64" s="357" t="s">
        <v>1317</v>
      </c>
      <c r="B64" s="343" t="s">
        <v>3205</v>
      </c>
      <c r="C64" s="345" t="s">
        <v>3357</v>
      </c>
      <c r="D64" s="342">
        <v>824.1</v>
      </c>
    </row>
    <row r="65" spans="1:4" ht="14.4">
      <c r="A65" s="357" t="s">
        <v>1318</v>
      </c>
      <c r="B65" s="343" t="s">
        <v>3206</v>
      </c>
      <c r="C65" s="345" t="s">
        <v>3358</v>
      </c>
      <c r="D65" s="342">
        <v>3052.85</v>
      </c>
    </row>
    <row r="66" spans="1:4" ht="14.4">
      <c r="A66" s="357" t="s">
        <v>1319</v>
      </c>
      <c r="B66" s="343" t="s">
        <v>3207</v>
      </c>
      <c r="C66" s="345" t="s">
        <v>3359</v>
      </c>
      <c r="D66" s="342">
        <v>3143.88</v>
      </c>
    </row>
    <row r="67" spans="1:4" ht="14.4">
      <c r="A67" s="357" t="s">
        <v>1320</v>
      </c>
      <c r="B67" s="343" t="s">
        <v>3208</v>
      </c>
      <c r="C67" s="345" t="s">
        <v>3360</v>
      </c>
      <c r="D67" s="342">
        <v>615</v>
      </c>
    </row>
    <row r="68" spans="1:4" ht="14.4">
      <c r="A68" s="357" t="s">
        <v>1321</v>
      </c>
      <c r="B68" s="343" t="s">
        <v>3209</v>
      </c>
      <c r="C68" s="345" t="s">
        <v>3361</v>
      </c>
      <c r="D68" s="342">
        <v>922.5</v>
      </c>
    </row>
    <row r="69" spans="1:4" ht="14.4">
      <c r="A69" s="357" t="s">
        <v>1322</v>
      </c>
      <c r="B69" s="343" t="s">
        <v>3209</v>
      </c>
      <c r="C69" s="345" t="s">
        <v>3362</v>
      </c>
      <c r="D69" s="342">
        <v>922.5</v>
      </c>
    </row>
    <row r="70" spans="1:4" ht="14.4">
      <c r="A70" s="357" t="s">
        <v>1323</v>
      </c>
      <c r="B70" s="343" t="s">
        <v>3210</v>
      </c>
      <c r="C70" s="345" t="s">
        <v>3363</v>
      </c>
      <c r="D70" s="342">
        <v>553.5</v>
      </c>
    </row>
    <row r="71" spans="1:4" ht="14.4">
      <c r="A71" s="357" t="s">
        <v>1324</v>
      </c>
      <c r="B71" s="343" t="s">
        <v>3210</v>
      </c>
      <c r="C71" s="345" t="s">
        <v>3364</v>
      </c>
      <c r="D71" s="342">
        <v>553.5</v>
      </c>
    </row>
    <row r="72" spans="1:4" ht="14.4">
      <c r="A72" s="357" t="s">
        <v>1329</v>
      </c>
      <c r="B72" s="343" t="s">
        <v>3211</v>
      </c>
      <c r="C72" s="345" t="s">
        <v>3365</v>
      </c>
      <c r="D72" s="342">
        <v>744.15</v>
      </c>
    </row>
    <row r="73" spans="1:4" ht="14.4">
      <c r="A73" s="357" t="s">
        <v>1330</v>
      </c>
      <c r="B73" s="343" t="s">
        <v>3211</v>
      </c>
      <c r="C73" s="345" t="s">
        <v>3366</v>
      </c>
      <c r="D73" s="342">
        <v>744.15</v>
      </c>
    </row>
    <row r="74" spans="1:4" ht="14.4">
      <c r="A74" s="357" t="s">
        <v>1331</v>
      </c>
      <c r="B74" s="343" t="s">
        <v>3212</v>
      </c>
      <c r="C74" s="345" t="s">
        <v>3367</v>
      </c>
      <c r="D74" s="342">
        <v>1660.5</v>
      </c>
    </row>
    <row r="75" spans="1:4" ht="14.4">
      <c r="A75" s="357" t="s">
        <v>1332</v>
      </c>
      <c r="B75" s="343" t="s">
        <v>3212</v>
      </c>
      <c r="C75" s="345" t="s">
        <v>3368</v>
      </c>
      <c r="D75" s="342">
        <v>1660.5</v>
      </c>
    </row>
    <row r="76" spans="1:4" ht="14.4">
      <c r="A76" s="357" t="s">
        <v>1333</v>
      </c>
      <c r="B76" s="343" t="s">
        <v>3213</v>
      </c>
      <c r="C76" s="345" t="s">
        <v>3369</v>
      </c>
      <c r="D76" s="342">
        <v>700</v>
      </c>
    </row>
    <row r="77" spans="1:4" ht="14.4">
      <c r="A77" s="357" t="s">
        <v>1334</v>
      </c>
      <c r="B77" s="343" t="s">
        <v>3214</v>
      </c>
      <c r="C77" s="345" t="s">
        <v>3370</v>
      </c>
      <c r="D77" s="342">
        <v>80</v>
      </c>
    </row>
    <row r="78" spans="1:4" ht="14.4">
      <c r="A78" s="357" t="s">
        <v>1335</v>
      </c>
      <c r="B78" s="343" t="s">
        <v>3215</v>
      </c>
      <c r="C78" s="345" t="s">
        <v>3371</v>
      </c>
      <c r="D78" s="342">
        <v>80</v>
      </c>
    </row>
    <row r="79" spans="1:4" ht="14.4">
      <c r="A79" s="357" t="s">
        <v>1336</v>
      </c>
      <c r="B79" s="343" t="s">
        <v>3216</v>
      </c>
      <c r="C79" s="345" t="s">
        <v>3372</v>
      </c>
      <c r="D79" s="342">
        <v>70</v>
      </c>
    </row>
    <row r="80" spans="1:4" ht="14.4">
      <c r="A80" s="357" t="s">
        <v>1338</v>
      </c>
      <c r="B80" s="343" t="s">
        <v>3217</v>
      </c>
      <c r="C80" s="345" t="s">
        <v>3373</v>
      </c>
      <c r="D80" s="342">
        <v>80</v>
      </c>
    </row>
    <row r="81" spans="1:4" ht="14.4">
      <c r="A81" s="357" t="s">
        <v>1339</v>
      </c>
      <c r="B81" s="343" t="s">
        <v>2704</v>
      </c>
      <c r="C81" s="345" t="s">
        <v>3375</v>
      </c>
      <c r="D81" s="342">
        <v>1869.11</v>
      </c>
    </row>
    <row r="82" spans="1:4" ht="14.4">
      <c r="A82" s="357" t="s">
        <v>1340</v>
      </c>
      <c r="B82" s="343" t="s">
        <v>3219</v>
      </c>
      <c r="C82" s="345" t="s">
        <v>3376</v>
      </c>
      <c r="D82" s="342">
        <v>1920.04</v>
      </c>
    </row>
    <row r="83" spans="1:4" ht="14.4">
      <c r="A83" s="357" t="s">
        <v>1341</v>
      </c>
      <c r="B83" s="343" t="s">
        <v>3220</v>
      </c>
      <c r="C83" s="345" t="s">
        <v>3377</v>
      </c>
      <c r="D83" s="342">
        <v>135</v>
      </c>
    </row>
    <row r="84" spans="1:4" ht="14.4">
      <c r="A84" s="357" t="s">
        <v>1342</v>
      </c>
      <c r="B84" s="343" t="s">
        <v>3220</v>
      </c>
      <c r="C84" s="345" t="s">
        <v>3378</v>
      </c>
      <c r="D84" s="342">
        <v>135</v>
      </c>
    </row>
    <row r="85" spans="1:4" ht="14.4">
      <c r="A85" s="357" t="s">
        <v>1343</v>
      </c>
      <c r="B85" s="343" t="s">
        <v>3220</v>
      </c>
      <c r="C85" s="345" t="s">
        <v>3379</v>
      </c>
      <c r="D85" s="342">
        <v>135</v>
      </c>
    </row>
    <row r="86" spans="1:4" ht="14.4">
      <c r="A86" s="357" t="s">
        <v>1344</v>
      </c>
      <c r="B86" s="343" t="s">
        <v>3220</v>
      </c>
      <c r="C86" s="345" t="s">
        <v>3380</v>
      </c>
      <c r="D86" s="342">
        <v>135</v>
      </c>
    </row>
    <row r="87" spans="1:4" ht="14.4">
      <c r="A87" s="357" t="s">
        <v>1345</v>
      </c>
      <c r="B87" s="343" t="s">
        <v>3220</v>
      </c>
      <c r="C87" s="345" t="s">
        <v>3381</v>
      </c>
      <c r="D87" s="342">
        <v>135</v>
      </c>
    </row>
    <row r="88" spans="1:4" ht="14.4">
      <c r="A88" s="357" t="s">
        <v>1346</v>
      </c>
      <c r="B88" s="343" t="s">
        <v>3220</v>
      </c>
      <c r="C88" s="345" t="s">
        <v>3382</v>
      </c>
      <c r="D88" s="342">
        <v>135</v>
      </c>
    </row>
    <row r="89" spans="1:4" ht="14.4">
      <c r="A89" s="357" t="s">
        <v>1347</v>
      </c>
      <c r="B89" s="343" t="s">
        <v>3220</v>
      </c>
      <c r="C89" s="345" t="s">
        <v>3383</v>
      </c>
      <c r="D89" s="342">
        <v>135</v>
      </c>
    </row>
    <row r="90" spans="1:4" ht="14.4">
      <c r="A90" s="357" t="s">
        <v>1348</v>
      </c>
      <c r="B90" s="343" t="s">
        <v>3220</v>
      </c>
      <c r="C90" s="345" t="s">
        <v>3384</v>
      </c>
      <c r="D90" s="342">
        <v>135</v>
      </c>
    </row>
    <row r="91" spans="1:4" ht="14.4">
      <c r="A91" s="357" t="s">
        <v>1349</v>
      </c>
      <c r="B91" s="343" t="s">
        <v>3220</v>
      </c>
      <c r="C91" s="345" t="s">
        <v>3385</v>
      </c>
      <c r="D91" s="342">
        <v>135</v>
      </c>
    </row>
    <row r="92" spans="1:4" ht="14.4">
      <c r="A92" s="357" t="s">
        <v>1350</v>
      </c>
      <c r="B92" s="343" t="s">
        <v>3221</v>
      </c>
      <c r="C92" s="345" t="s">
        <v>3386</v>
      </c>
      <c r="D92" s="342">
        <v>525</v>
      </c>
    </row>
    <row r="93" spans="1:4" ht="14.4">
      <c r="A93" s="357" t="s">
        <v>1351</v>
      </c>
      <c r="B93" s="343" t="s">
        <v>3221</v>
      </c>
      <c r="C93" s="345" t="s">
        <v>3387</v>
      </c>
      <c r="D93" s="342">
        <v>525</v>
      </c>
    </row>
    <row r="94" spans="1:4" ht="14.4">
      <c r="A94" s="357" t="s">
        <v>1352</v>
      </c>
      <c r="B94" s="343" t="s">
        <v>3221</v>
      </c>
      <c r="C94" s="345" t="s">
        <v>3388</v>
      </c>
      <c r="D94" s="342">
        <v>525</v>
      </c>
    </row>
    <row r="95" spans="1:4" ht="14.4">
      <c r="A95" s="357" t="s">
        <v>1353</v>
      </c>
      <c r="B95" s="343" t="s">
        <v>3221</v>
      </c>
      <c r="C95" s="345" t="s">
        <v>3389</v>
      </c>
      <c r="D95" s="342">
        <v>525</v>
      </c>
    </row>
    <row r="96" spans="1:4" ht="14.4">
      <c r="A96" s="357" t="s">
        <v>1354</v>
      </c>
      <c r="B96" s="343" t="s">
        <v>3221</v>
      </c>
      <c r="C96" s="345" t="s">
        <v>3390</v>
      </c>
      <c r="D96" s="342">
        <v>525</v>
      </c>
    </row>
    <row r="97" spans="1:4" ht="14.4">
      <c r="A97" s="357" t="s">
        <v>1355</v>
      </c>
      <c r="B97" s="343" t="s">
        <v>3221</v>
      </c>
      <c r="C97" s="345" t="s">
        <v>3391</v>
      </c>
      <c r="D97" s="342">
        <v>525</v>
      </c>
    </row>
    <row r="98" spans="1:4" ht="14.4">
      <c r="A98" s="357" t="s">
        <v>1356</v>
      </c>
      <c r="B98" s="343" t="s">
        <v>3221</v>
      </c>
      <c r="C98" s="345" t="s">
        <v>3392</v>
      </c>
      <c r="D98" s="342">
        <v>525</v>
      </c>
    </row>
    <row r="99" spans="1:4" ht="14.4">
      <c r="A99" s="357" t="s">
        <v>1357</v>
      </c>
      <c r="B99" s="343" t="s">
        <v>3221</v>
      </c>
      <c r="C99" s="345" t="s">
        <v>3393</v>
      </c>
      <c r="D99" s="342">
        <v>525</v>
      </c>
    </row>
    <row r="100" spans="1:4" ht="14.4">
      <c r="A100" s="357" t="s">
        <v>1358</v>
      </c>
      <c r="B100" s="343" t="s">
        <v>3221</v>
      </c>
      <c r="C100" s="345" t="s">
        <v>3394</v>
      </c>
      <c r="D100" s="342">
        <v>525</v>
      </c>
    </row>
    <row r="101" spans="1:4" ht="14.4">
      <c r="A101" s="357" t="s">
        <v>1359</v>
      </c>
      <c r="B101" s="343" t="s">
        <v>3222</v>
      </c>
      <c r="C101" s="345" t="s">
        <v>3395</v>
      </c>
      <c r="D101" s="342">
        <v>362.19</v>
      </c>
    </row>
    <row r="102" spans="1:4" ht="14.4">
      <c r="A102" s="357" t="s">
        <v>1360</v>
      </c>
      <c r="B102" s="343" t="s">
        <v>3222</v>
      </c>
      <c r="C102" s="345" t="s">
        <v>3396</v>
      </c>
      <c r="D102" s="342">
        <v>362.19</v>
      </c>
    </row>
    <row r="103" spans="1:4" ht="14.4">
      <c r="A103" s="357" t="s">
        <v>1361</v>
      </c>
      <c r="B103" s="343" t="s">
        <v>3222</v>
      </c>
      <c r="C103" s="345" t="s">
        <v>3397</v>
      </c>
      <c r="D103" s="342">
        <v>362.19</v>
      </c>
    </row>
    <row r="104" spans="1:4" ht="14.4">
      <c r="A104" s="357" t="s">
        <v>1362</v>
      </c>
      <c r="B104" s="343" t="s">
        <v>3223</v>
      </c>
      <c r="C104" s="345" t="s">
        <v>3398</v>
      </c>
      <c r="D104" s="342">
        <v>150.01</v>
      </c>
    </row>
    <row r="105" spans="1:4" ht="14.4">
      <c r="A105" s="357" t="s">
        <v>1363</v>
      </c>
      <c r="B105" s="343" t="s">
        <v>3223</v>
      </c>
      <c r="C105" s="345" t="s">
        <v>3399</v>
      </c>
      <c r="D105" s="342">
        <v>150.01</v>
      </c>
    </row>
    <row r="106" spans="1:4" ht="14.4">
      <c r="A106" s="357" t="s">
        <v>1364</v>
      </c>
      <c r="B106" s="343" t="s">
        <v>3223</v>
      </c>
      <c r="C106" s="345" t="s">
        <v>3400</v>
      </c>
      <c r="D106" s="342">
        <v>150.01</v>
      </c>
    </row>
    <row r="107" spans="1:4" ht="14.4">
      <c r="A107" s="357" t="s">
        <v>1365</v>
      </c>
      <c r="B107" s="343" t="s">
        <v>3224</v>
      </c>
      <c r="C107" s="345" t="s">
        <v>3401</v>
      </c>
      <c r="D107" s="342">
        <v>2152.5</v>
      </c>
    </row>
    <row r="108" spans="1:4" ht="14.4">
      <c r="A108" s="357" t="s">
        <v>1366</v>
      </c>
      <c r="B108" s="343" t="s">
        <v>3225</v>
      </c>
      <c r="C108" s="345" t="s">
        <v>3402</v>
      </c>
      <c r="D108" s="342">
        <v>279</v>
      </c>
    </row>
    <row r="109" spans="1:4" ht="14.4">
      <c r="A109" s="357" t="s">
        <v>1367</v>
      </c>
      <c r="B109" s="343" t="s">
        <v>3226</v>
      </c>
      <c r="C109" s="345" t="s">
        <v>3403</v>
      </c>
      <c r="D109" s="342">
        <v>359</v>
      </c>
    </row>
    <row r="110" spans="1:4" ht="14.4">
      <c r="A110" s="357" t="s">
        <v>1368</v>
      </c>
      <c r="B110" s="343" t="s">
        <v>2419</v>
      </c>
      <c r="C110" s="345" t="s">
        <v>3404</v>
      </c>
      <c r="D110" s="342">
        <v>579</v>
      </c>
    </row>
    <row r="111" spans="1:4" ht="14.4">
      <c r="A111" s="357" t="s">
        <v>1369</v>
      </c>
      <c r="B111" s="343" t="s">
        <v>3228</v>
      </c>
      <c r="C111" s="345" t="s">
        <v>3406</v>
      </c>
      <c r="D111" s="342">
        <v>397.5</v>
      </c>
    </row>
    <row r="112" spans="1:4" ht="14.4">
      <c r="A112" s="357" t="s">
        <v>1370</v>
      </c>
      <c r="B112" s="343" t="s">
        <v>3228</v>
      </c>
      <c r="C112" s="345" t="s">
        <v>3407</v>
      </c>
      <c r="D112" s="342">
        <v>397.5</v>
      </c>
    </row>
    <row r="113" spans="1:4" ht="14.4">
      <c r="A113" s="357" t="s">
        <v>1371</v>
      </c>
      <c r="B113" s="343" t="s">
        <v>3230</v>
      </c>
      <c r="C113" s="345" t="s">
        <v>3409</v>
      </c>
      <c r="D113" s="342">
        <v>701.1</v>
      </c>
    </row>
    <row r="114" spans="1:4" ht="14.4">
      <c r="A114" s="357" t="s">
        <v>1172</v>
      </c>
      <c r="B114" s="343" t="s">
        <v>3233</v>
      </c>
      <c r="C114" s="345" t="s">
        <v>3412</v>
      </c>
      <c r="D114" s="342">
        <v>2500.59</v>
      </c>
    </row>
    <row r="115" spans="1:4" ht="14.4">
      <c r="A115" s="357" t="s">
        <v>1174</v>
      </c>
      <c r="B115" s="343" t="s">
        <v>3234</v>
      </c>
      <c r="C115" s="345" t="s">
        <v>3413</v>
      </c>
      <c r="D115" s="342">
        <v>632.22</v>
      </c>
    </row>
    <row r="116" spans="1:4" ht="14.4">
      <c r="A116" s="357" t="s">
        <v>1176</v>
      </c>
      <c r="B116" s="343" t="s">
        <v>3235</v>
      </c>
      <c r="C116" s="345" t="s">
        <v>3414</v>
      </c>
      <c r="D116" s="342">
        <v>1168.5</v>
      </c>
    </row>
    <row r="117" spans="1:4" ht="14.4">
      <c r="A117" s="357" t="s">
        <v>1178</v>
      </c>
      <c r="B117" s="343" t="s">
        <v>3236</v>
      </c>
      <c r="C117" s="345" t="s">
        <v>3415</v>
      </c>
      <c r="D117" s="342">
        <v>2634.14</v>
      </c>
    </row>
    <row r="118" spans="1:4" ht="14.4">
      <c r="A118" s="357" t="s">
        <v>1180</v>
      </c>
      <c r="B118" s="343" t="s">
        <v>3237</v>
      </c>
      <c r="C118" s="345" t="s">
        <v>3416</v>
      </c>
      <c r="D118" s="342">
        <v>2057</v>
      </c>
    </row>
    <row r="119" spans="1:4" ht="14.4">
      <c r="A119" s="357" t="s">
        <v>1182</v>
      </c>
      <c r="B119" s="343" t="s">
        <v>3238</v>
      </c>
      <c r="C119" s="345" t="s">
        <v>3417</v>
      </c>
      <c r="D119" s="342">
        <v>431</v>
      </c>
    </row>
    <row r="120" spans="1:4" ht="14.4">
      <c r="A120" s="357" t="s">
        <v>1184</v>
      </c>
      <c r="B120" s="343" t="s">
        <v>3239</v>
      </c>
      <c r="C120" s="345" t="s">
        <v>3418</v>
      </c>
      <c r="D120" s="342">
        <v>2335.77</v>
      </c>
    </row>
    <row r="121" spans="1:4" ht="14.4">
      <c r="A121" s="357" t="s">
        <v>1186</v>
      </c>
      <c r="B121" s="343" t="s">
        <v>3239</v>
      </c>
      <c r="C121" s="345" t="s">
        <v>3419</v>
      </c>
      <c r="D121" s="342">
        <v>2335.77</v>
      </c>
    </row>
    <row r="122" spans="1:4" ht="14.4">
      <c r="A122" s="357" t="s">
        <v>1188</v>
      </c>
      <c r="B122" s="343" t="s">
        <v>3240</v>
      </c>
      <c r="C122" s="345" t="s">
        <v>3420</v>
      </c>
      <c r="D122" s="342">
        <v>2128</v>
      </c>
    </row>
    <row r="123" spans="1:4" ht="14.4">
      <c r="A123" s="357" t="s">
        <v>1190</v>
      </c>
      <c r="B123" s="343" t="s">
        <v>3241</v>
      </c>
      <c r="C123" s="345" t="s">
        <v>3421</v>
      </c>
      <c r="D123" s="342">
        <v>492</v>
      </c>
    </row>
    <row r="124" spans="1:4" ht="14.4">
      <c r="A124" s="357" t="s">
        <v>1192</v>
      </c>
      <c r="B124" s="343" t="s">
        <v>3242</v>
      </c>
      <c r="C124" s="345" t="s">
        <v>3422</v>
      </c>
      <c r="D124" s="342">
        <v>2128</v>
      </c>
    </row>
    <row r="125" spans="1:4" ht="14.4">
      <c r="A125" s="357" t="s">
        <v>1193</v>
      </c>
      <c r="B125" s="343" t="s">
        <v>3241</v>
      </c>
      <c r="C125" s="345" t="s">
        <v>3423</v>
      </c>
      <c r="D125" s="342">
        <v>492</v>
      </c>
    </row>
    <row r="126" spans="1:4" ht="14.4">
      <c r="A126" s="357" t="s">
        <v>1195</v>
      </c>
      <c r="B126" s="343" t="s">
        <v>3244</v>
      </c>
      <c r="C126" s="345" t="s">
        <v>3425</v>
      </c>
      <c r="D126" s="342">
        <v>3444</v>
      </c>
    </row>
    <row r="127" spans="1:4" ht="14.4">
      <c r="A127" s="357" t="s">
        <v>1196</v>
      </c>
      <c r="B127" s="343" t="s">
        <v>3214</v>
      </c>
      <c r="C127" s="345" t="s">
        <v>3426</v>
      </c>
      <c r="D127" s="342">
        <v>300</v>
      </c>
    </row>
    <row r="128" spans="1:4" ht="14.4">
      <c r="A128" s="357" t="s">
        <v>1198</v>
      </c>
      <c r="B128" s="343" t="s">
        <v>3245</v>
      </c>
      <c r="C128" s="345" t="s">
        <v>3427</v>
      </c>
      <c r="D128" s="342">
        <v>1152.3699999999999</v>
      </c>
    </row>
    <row r="129" spans="1:4" ht="14.4">
      <c r="A129" s="357" t="s">
        <v>1200</v>
      </c>
      <c r="B129" s="343" t="s">
        <v>3246</v>
      </c>
      <c r="C129" s="345" t="s">
        <v>3428</v>
      </c>
      <c r="D129" s="342">
        <v>3148.8</v>
      </c>
    </row>
    <row r="130" spans="1:4" ht="14.4">
      <c r="A130" s="357" t="s">
        <v>1202</v>
      </c>
      <c r="B130" s="343" t="s">
        <v>3246</v>
      </c>
      <c r="C130" s="345" t="s">
        <v>3429</v>
      </c>
      <c r="D130" s="342">
        <v>2730.6</v>
      </c>
    </row>
    <row r="131" spans="1:4" ht="14.4">
      <c r="A131" s="357" t="s">
        <v>1204</v>
      </c>
      <c r="B131" s="343" t="s">
        <v>3247</v>
      </c>
      <c r="C131" s="345" t="s">
        <v>3430</v>
      </c>
      <c r="D131" s="342">
        <v>508.26</v>
      </c>
    </row>
    <row r="132" spans="1:4" ht="14.4">
      <c r="A132" s="357" t="s">
        <v>1206</v>
      </c>
      <c r="B132" s="343" t="s">
        <v>3247</v>
      </c>
      <c r="C132" s="345" t="s">
        <v>3431</v>
      </c>
      <c r="D132" s="342">
        <v>508.26</v>
      </c>
    </row>
    <row r="133" spans="1:4" ht="14.4">
      <c r="A133" s="357" t="s">
        <v>1208</v>
      </c>
      <c r="B133" s="343" t="s">
        <v>3247</v>
      </c>
      <c r="C133" s="345" t="s">
        <v>3432</v>
      </c>
      <c r="D133" s="342">
        <v>508.26</v>
      </c>
    </row>
    <row r="134" spans="1:4" ht="14.4">
      <c r="A134" s="357" t="s">
        <v>1210</v>
      </c>
      <c r="B134" s="343" t="s">
        <v>3247</v>
      </c>
      <c r="C134" s="345" t="s">
        <v>3433</v>
      </c>
      <c r="D134" s="342">
        <v>508.26</v>
      </c>
    </row>
    <row r="135" spans="1:4" ht="14.4">
      <c r="A135" s="357" t="s">
        <v>1212</v>
      </c>
      <c r="B135" s="343" t="s">
        <v>3250</v>
      </c>
      <c r="C135" s="345" t="s">
        <v>3436</v>
      </c>
      <c r="D135" s="342">
        <v>1373.15</v>
      </c>
    </row>
    <row r="136" spans="1:4" ht="14.4">
      <c r="A136" s="357" t="s">
        <v>1214</v>
      </c>
      <c r="B136" s="343" t="s">
        <v>3251</v>
      </c>
      <c r="C136" s="345" t="s">
        <v>3437</v>
      </c>
      <c r="D136" s="342">
        <v>3446.77</v>
      </c>
    </row>
    <row r="137" spans="1:4" ht="14.4">
      <c r="A137" s="357" t="s">
        <v>1216</v>
      </c>
      <c r="B137" s="343" t="s">
        <v>3251</v>
      </c>
      <c r="C137" s="345" t="s">
        <v>3438</v>
      </c>
      <c r="D137" s="342">
        <v>3446.76</v>
      </c>
    </row>
    <row r="138" spans="1:4" ht="14.4">
      <c r="A138" s="357" t="s">
        <v>1218</v>
      </c>
      <c r="B138" s="343" t="s">
        <v>3252</v>
      </c>
      <c r="C138" s="345" t="s">
        <v>3439</v>
      </c>
      <c r="D138" s="342">
        <v>508.26</v>
      </c>
    </row>
    <row r="139" spans="1:4" ht="14.4">
      <c r="A139" s="357" t="s">
        <v>1219</v>
      </c>
      <c r="B139" s="343" t="s">
        <v>3252</v>
      </c>
      <c r="C139" s="345" t="s">
        <v>3440</v>
      </c>
      <c r="D139" s="342">
        <v>508.26</v>
      </c>
    </row>
    <row r="140" spans="1:4" ht="14.4">
      <c r="A140" s="357" t="s">
        <v>1221</v>
      </c>
      <c r="B140" s="343" t="s">
        <v>3252</v>
      </c>
      <c r="C140" s="345" t="s">
        <v>3441</v>
      </c>
      <c r="D140" s="342">
        <v>508.26</v>
      </c>
    </row>
    <row r="141" spans="1:4" ht="14.4">
      <c r="A141" s="357" t="s">
        <v>1223</v>
      </c>
      <c r="B141" s="343" t="s">
        <v>3252</v>
      </c>
      <c r="C141" s="345" t="s">
        <v>3442</v>
      </c>
      <c r="D141" s="342">
        <v>508.26</v>
      </c>
    </row>
    <row r="142" spans="1:4" ht="14.4">
      <c r="A142" s="357" t="s">
        <v>1225</v>
      </c>
      <c r="B142" s="343" t="s">
        <v>3252</v>
      </c>
      <c r="C142" s="345" t="s">
        <v>3443</v>
      </c>
      <c r="D142" s="342">
        <v>508.26</v>
      </c>
    </row>
    <row r="143" spans="1:4" ht="14.4">
      <c r="A143" s="357" t="s">
        <v>1227</v>
      </c>
      <c r="B143" s="343" t="s">
        <v>3252</v>
      </c>
      <c r="C143" s="345" t="s">
        <v>3444</v>
      </c>
      <c r="D143" s="342">
        <v>508.26</v>
      </c>
    </row>
    <row r="144" spans="1:4" ht="14.4">
      <c r="A144" s="357" t="s">
        <v>745</v>
      </c>
      <c r="B144" s="343" t="s">
        <v>3252</v>
      </c>
      <c r="C144" s="345" t="s">
        <v>3445</v>
      </c>
      <c r="D144" s="342">
        <v>508.26</v>
      </c>
    </row>
    <row r="145" spans="1:4" ht="14.4">
      <c r="A145" s="357" t="s">
        <v>1230</v>
      </c>
      <c r="B145" s="343" t="s">
        <v>3252</v>
      </c>
      <c r="C145" s="345" t="s">
        <v>3446</v>
      </c>
      <c r="D145" s="342">
        <v>508.26</v>
      </c>
    </row>
    <row r="146" spans="1:4" ht="14.4">
      <c r="A146" s="357" t="s">
        <v>1232</v>
      </c>
      <c r="B146" s="343" t="s">
        <v>3252</v>
      </c>
      <c r="C146" s="345" t="s">
        <v>3447</v>
      </c>
      <c r="D146" s="342">
        <v>508.26</v>
      </c>
    </row>
    <row r="147" spans="1:4" ht="14.4">
      <c r="A147" s="357" t="s">
        <v>1234</v>
      </c>
      <c r="B147" s="343" t="s">
        <v>3252</v>
      </c>
      <c r="C147" s="345" t="s">
        <v>3448</v>
      </c>
      <c r="D147" s="342">
        <v>508.26</v>
      </c>
    </row>
    <row r="148" spans="1:4" ht="14.4">
      <c r="A148" s="357" t="s">
        <v>1236</v>
      </c>
      <c r="B148" s="343" t="s">
        <v>3252</v>
      </c>
      <c r="C148" s="345" t="s">
        <v>3449</v>
      </c>
      <c r="D148" s="342">
        <v>508.26</v>
      </c>
    </row>
    <row r="149" spans="1:4" ht="14.4">
      <c r="A149" s="357" t="s">
        <v>1238</v>
      </c>
      <c r="B149" s="343" t="s">
        <v>3252</v>
      </c>
      <c r="C149" s="345" t="s">
        <v>3450</v>
      </c>
      <c r="D149" s="342">
        <v>508.26</v>
      </c>
    </row>
    <row r="150" spans="1:4" ht="14.4">
      <c r="A150" s="357" t="s">
        <v>1240</v>
      </c>
      <c r="B150" s="343" t="s">
        <v>3252</v>
      </c>
      <c r="C150" s="345" t="s">
        <v>3451</v>
      </c>
      <c r="D150" s="342">
        <v>508.25</v>
      </c>
    </row>
    <row r="151" spans="1:4" ht="14.4">
      <c r="A151" s="357" t="s">
        <v>1242</v>
      </c>
      <c r="B151" s="343" t="s">
        <v>3252</v>
      </c>
      <c r="C151" s="345" t="s">
        <v>3452</v>
      </c>
      <c r="D151" s="342">
        <v>508.25</v>
      </c>
    </row>
    <row r="152" spans="1:4" ht="14.4">
      <c r="A152" s="357" t="s">
        <v>1244</v>
      </c>
      <c r="B152" s="343" t="s">
        <v>3252</v>
      </c>
      <c r="C152" s="345" t="s">
        <v>3453</v>
      </c>
      <c r="D152" s="342">
        <v>508.25</v>
      </c>
    </row>
    <row r="153" spans="1:4" ht="14.4">
      <c r="A153" s="357" t="s">
        <v>1246</v>
      </c>
      <c r="B153" s="343" t="s">
        <v>1194</v>
      </c>
      <c r="C153" s="345" t="s">
        <v>3454</v>
      </c>
      <c r="D153" s="342">
        <v>1100.21</v>
      </c>
    </row>
    <row r="154" spans="1:4" ht="14.4">
      <c r="A154" s="357" t="s">
        <v>1247</v>
      </c>
      <c r="B154" s="343" t="s">
        <v>1194</v>
      </c>
      <c r="C154" s="345" t="s">
        <v>3455</v>
      </c>
      <c r="D154" s="342">
        <v>1100.21</v>
      </c>
    </row>
    <row r="155" spans="1:4" ht="14.4">
      <c r="A155" s="357" t="s">
        <v>1249</v>
      </c>
      <c r="B155" s="343" t="s">
        <v>1194</v>
      </c>
      <c r="C155" s="345" t="s">
        <v>3456</v>
      </c>
      <c r="D155" s="342">
        <v>1100.21</v>
      </c>
    </row>
    <row r="156" spans="1:4" ht="14.4">
      <c r="A156" s="357" t="s">
        <v>1251</v>
      </c>
      <c r="B156" s="343" t="s">
        <v>1194</v>
      </c>
      <c r="C156" s="345" t="s">
        <v>3457</v>
      </c>
      <c r="D156" s="342">
        <v>1100.21</v>
      </c>
    </row>
    <row r="157" spans="1:4" ht="14.4">
      <c r="A157" s="357" t="s">
        <v>1254</v>
      </c>
      <c r="B157" s="343" t="s">
        <v>1194</v>
      </c>
      <c r="C157" s="345" t="s">
        <v>3458</v>
      </c>
      <c r="D157" s="342">
        <v>1100.21</v>
      </c>
    </row>
    <row r="158" spans="1:4" ht="14.4">
      <c r="A158" s="357" t="s">
        <v>1256</v>
      </c>
      <c r="B158" s="343" t="s">
        <v>1194</v>
      </c>
      <c r="C158" s="345" t="s">
        <v>3459</v>
      </c>
      <c r="D158" s="342">
        <v>1100.21</v>
      </c>
    </row>
    <row r="159" spans="1:4" ht="14.4">
      <c r="A159" s="357" t="s">
        <v>1258</v>
      </c>
      <c r="B159" s="343" t="s">
        <v>1194</v>
      </c>
      <c r="C159" s="345" t="s">
        <v>3460</v>
      </c>
      <c r="D159" s="342">
        <v>1100.21</v>
      </c>
    </row>
    <row r="160" spans="1:4" ht="14.4">
      <c r="A160" s="357" t="s">
        <v>1259</v>
      </c>
      <c r="B160" s="343" t="s">
        <v>1194</v>
      </c>
      <c r="C160" s="345" t="s">
        <v>3461</v>
      </c>
      <c r="D160" s="342">
        <v>1100.21</v>
      </c>
    </row>
    <row r="161" spans="1:4" ht="14.4">
      <c r="A161" s="357" t="s">
        <v>1262</v>
      </c>
      <c r="B161" s="343" t="s">
        <v>1194</v>
      </c>
      <c r="C161" s="345" t="s">
        <v>3462</v>
      </c>
      <c r="D161" s="342">
        <v>1100.21</v>
      </c>
    </row>
    <row r="162" spans="1:4" ht="14.4">
      <c r="A162" s="357" t="s">
        <v>1264</v>
      </c>
      <c r="B162" s="343" t="s">
        <v>1194</v>
      </c>
      <c r="C162" s="345" t="s">
        <v>3463</v>
      </c>
      <c r="D162" s="342">
        <v>1100.21</v>
      </c>
    </row>
    <row r="163" spans="1:4" ht="14.4">
      <c r="A163" s="357" t="s">
        <v>746</v>
      </c>
      <c r="B163" s="343" t="s">
        <v>3254</v>
      </c>
      <c r="C163" s="345" t="s">
        <v>3465</v>
      </c>
      <c r="D163" s="342">
        <v>615</v>
      </c>
    </row>
    <row r="164" spans="1:4" ht="14.4">
      <c r="A164" s="357" t="s">
        <v>747</v>
      </c>
      <c r="B164" s="343" t="s">
        <v>3254</v>
      </c>
      <c r="C164" s="345" t="s">
        <v>3466</v>
      </c>
      <c r="D164" s="342">
        <v>615</v>
      </c>
    </row>
    <row r="165" spans="1:4" ht="14.4">
      <c r="A165" s="357" t="s">
        <v>748</v>
      </c>
      <c r="B165" s="343" t="s">
        <v>3254</v>
      </c>
      <c r="C165" s="345" t="s">
        <v>3467</v>
      </c>
      <c r="D165" s="342">
        <v>615</v>
      </c>
    </row>
    <row r="166" spans="1:4" ht="14.4">
      <c r="A166" s="357" t="s">
        <v>749</v>
      </c>
      <c r="B166" s="343" t="s">
        <v>3255</v>
      </c>
      <c r="C166" s="345" t="s">
        <v>3468</v>
      </c>
      <c r="D166" s="342">
        <v>1722</v>
      </c>
    </row>
    <row r="167" spans="1:4" ht="14.4">
      <c r="A167" s="357" t="s">
        <v>750</v>
      </c>
      <c r="B167" s="343" t="s">
        <v>3255</v>
      </c>
      <c r="C167" s="345" t="s">
        <v>3469</v>
      </c>
      <c r="D167" s="342">
        <v>1722</v>
      </c>
    </row>
    <row r="168" spans="1:4" ht="14.4">
      <c r="A168" s="357" t="s">
        <v>751</v>
      </c>
      <c r="B168" s="343" t="s">
        <v>3255</v>
      </c>
      <c r="C168" s="345" t="s">
        <v>3470</v>
      </c>
      <c r="D168" s="342">
        <v>1722</v>
      </c>
    </row>
    <row r="169" spans="1:4" ht="14.4">
      <c r="A169" s="357" t="s">
        <v>752</v>
      </c>
      <c r="B169" s="343" t="s">
        <v>3256</v>
      </c>
      <c r="C169" s="345" t="s">
        <v>3471</v>
      </c>
      <c r="D169" s="342">
        <v>1100.21</v>
      </c>
    </row>
    <row r="170" spans="1:4" ht="14.4">
      <c r="A170" s="357" t="s">
        <v>753</v>
      </c>
      <c r="B170" s="343" t="s">
        <v>1194</v>
      </c>
      <c r="C170" s="345" t="s">
        <v>3472</v>
      </c>
      <c r="D170" s="342">
        <v>1100.22</v>
      </c>
    </row>
    <row r="171" spans="1:4" ht="14.4">
      <c r="A171" s="357" t="s">
        <v>754</v>
      </c>
      <c r="B171" s="343" t="s">
        <v>1194</v>
      </c>
      <c r="C171" s="345" t="s">
        <v>3473</v>
      </c>
      <c r="D171" s="342">
        <v>1100.22</v>
      </c>
    </row>
    <row r="172" spans="1:4" ht="14.4">
      <c r="A172" s="357" t="s">
        <v>755</v>
      </c>
      <c r="B172" s="343" t="s">
        <v>1194</v>
      </c>
      <c r="C172" s="345" t="s">
        <v>3474</v>
      </c>
      <c r="D172" s="342">
        <v>1100.22</v>
      </c>
    </row>
    <row r="173" spans="1:4" ht="14.4">
      <c r="A173" s="357" t="s">
        <v>756</v>
      </c>
      <c r="B173" s="343" t="s">
        <v>1194</v>
      </c>
      <c r="C173" s="345" t="s">
        <v>3475</v>
      </c>
      <c r="D173" s="342">
        <v>1100.22</v>
      </c>
    </row>
    <row r="174" spans="1:4" ht="14.4">
      <c r="A174" s="357" t="s">
        <v>757</v>
      </c>
      <c r="B174" s="343" t="s">
        <v>1194</v>
      </c>
      <c r="C174" s="345" t="s">
        <v>3476</v>
      </c>
      <c r="D174" s="342">
        <v>1100.22</v>
      </c>
    </row>
    <row r="175" spans="1:4" ht="14.4">
      <c r="A175" s="357" t="s">
        <v>758</v>
      </c>
      <c r="B175" s="343" t="s">
        <v>3252</v>
      </c>
      <c r="C175" s="345" t="s">
        <v>3477</v>
      </c>
      <c r="D175" s="342">
        <v>508.25</v>
      </c>
    </row>
    <row r="176" spans="1:4" ht="14.4">
      <c r="A176" s="357" t="s">
        <v>759</v>
      </c>
      <c r="B176" s="343" t="s">
        <v>1194</v>
      </c>
      <c r="C176" s="345" t="s">
        <v>3478</v>
      </c>
      <c r="D176" s="342">
        <v>1100.22</v>
      </c>
    </row>
    <row r="177" spans="1:4" ht="14.4">
      <c r="A177" s="357" t="s">
        <v>760</v>
      </c>
      <c r="B177" s="343" t="s">
        <v>3252</v>
      </c>
      <c r="C177" s="345" t="s">
        <v>3479</v>
      </c>
      <c r="D177" s="342">
        <v>508.26</v>
      </c>
    </row>
    <row r="178" spans="1:4" ht="14.4">
      <c r="A178" s="357" t="s">
        <v>761</v>
      </c>
      <c r="B178" s="343" t="s">
        <v>3252</v>
      </c>
      <c r="C178" s="345" t="s">
        <v>3480</v>
      </c>
      <c r="D178" s="342">
        <v>508.26</v>
      </c>
    </row>
    <row r="179" spans="1:4" ht="14.4">
      <c r="A179" s="357" t="s">
        <v>762</v>
      </c>
      <c r="B179" s="343" t="s">
        <v>3252</v>
      </c>
      <c r="C179" s="345" t="s">
        <v>3481</v>
      </c>
      <c r="D179" s="342">
        <v>508.26</v>
      </c>
    </row>
    <row r="180" spans="1:4" ht="14.4">
      <c r="A180" s="357" t="s">
        <v>763</v>
      </c>
      <c r="B180" s="343" t="s">
        <v>3252</v>
      </c>
      <c r="C180" s="345" t="s">
        <v>3482</v>
      </c>
      <c r="D180" s="342">
        <v>508.26</v>
      </c>
    </row>
    <row r="181" spans="1:4" ht="14.4">
      <c r="A181" s="357" t="s">
        <v>764</v>
      </c>
      <c r="B181" s="343" t="s">
        <v>3252</v>
      </c>
      <c r="C181" s="345" t="s">
        <v>3483</v>
      </c>
      <c r="D181" s="342">
        <v>508.26</v>
      </c>
    </row>
    <row r="182" spans="1:4" ht="14.4">
      <c r="A182" s="357" t="s">
        <v>765</v>
      </c>
      <c r="B182" s="343" t="s">
        <v>3252</v>
      </c>
      <c r="C182" s="345" t="s">
        <v>3484</v>
      </c>
      <c r="D182" s="342">
        <v>508.26</v>
      </c>
    </row>
    <row r="183" spans="1:4" ht="14.4">
      <c r="A183" s="357" t="s">
        <v>766</v>
      </c>
      <c r="B183" s="343" t="s">
        <v>3252</v>
      </c>
      <c r="C183" s="345" t="s">
        <v>3485</v>
      </c>
      <c r="D183" s="342">
        <v>508.26</v>
      </c>
    </row>
    <row r="184" spans="1:4" ht="14.4">
      <c r="A184" s="357" t="s">
        <v>767</v>
      </c>
      <c r="B184" s="343" t="s">
        <v>3257</v>
      </c>
      <c r="C184" s="345" t="s">
        <v>3486</v>
      </c>
      <c r="D184" s="342">
        <v>1100.21</v>
      </c>
    </row>
    <row r="185" spans="1:4" ht="14.4">
      <c r="A185" s="357" t="s">
        <v>768</v>
      </c>
      <c r="B185" s="343" t="s">
        <v>3257</v>
      </c>
      <c r="C185" s="345" t="s">
        <v>3487</v>
      </c>
      <c r="D185" s="342">
        <v>1100.21</v>
      </c>
    </row>
    <row r="186" spans="1:4" ht="14.4">
      <c r="A186" s="357" t="s">
        <v>769</v>
      </c>
      <c r="B186" s="343" t="s">
        <v>3258</v>
      </c>
      <c r="C186" s="345" t="s">
        <v>3488</v>
      </c>
      <c r="D186" s="342">
        <v>2242</v>
      </c>
    </row>
    <row r="187" spans="1:4" ht="14.4">
      <c r="A187" s="357" t="s">
        <v>770</v>
      </c>
      <c r="B187" s="343" t="s">
        <v>3261</v>
      </c>
      <c r="C187" s="345" t="s">
        <v>3491</v>
      </c>
      <c r="D187" s="342">
        <v>356.7</v>
      </c>
    </row>
    <row r="188" spans="1:4" ht="14.4">
      <c r="A188" s="357" t="s">
        <v>771</v>
      </c>
      <c r="B188" s="343" t="s">
        <v>3263</v>
      </c>
      <c r="C188" s="345" t="s">
        <v>3494</v>
      </c>
      <c r="D188" s="342">
        <v>526.44000000000005</v>
      </c>
    </row>
    <row r="189" spans="1:4" ht="14.4">
      <c r="A189" s="357" t="s">
        <v>772</v>
      </c>
      <c r="B189" s="343" t="s">
        <v>3264</v>
      </c>
      <c r="C189" s="345" t="s">
        <v>3495</v>
      </c>
      <c r="D189" s="342">
        <v>2910.18</v>
      </c>
    </row>
    <row r="190" spans="1:4" ht="14.4">
      <c r="A190" s="357" t="s">
        <v>773</v>
      </c>
      <c r="B190" s="343" t="s">
        <v>3265</v>
      </c>
      <c r="C190" s="345" t="s">
        <v>3496</v>
      </c>
      <c r="D190" s="342">
        <v>2098.38</v>
      </c>
    </row>
    <row r="191" spans="1:4" ht="14.4">
      <c r="A191" s="357" t="s">
        <v>774</v>
      </c>
      <c r="B191" s="343" t="s">
        <v>3204</v>
      </c>
      <c r="C191" s="345" t="s">
        <v>3497</v>
      </c>
      <c r="D191" s="342">
        <v>543.66</v>
      </c>
    </row>
    <row r="192" spans="1:4" ht="14.4">
      <c r="A192" s="357" t="s">
        <v>775</v>
      </c>
      <c r="B192" s="343" t="s">
        <v>3267</v>
      </c>
      <c r="C192" s="345" t="s">
        <v>3501</v>
      </c>
      <c r="D192" s="342">
        <v>2339.46</v>
      </c>
    </row>
    <row r="193" spans="1:4" ht="14.4">
      <c r="A193" s="357" t="s">
        <v>776</v>
      </c>
      <c r="B193" s="343" t="s">
        <v>3268</v>
      </c>
      <c r="C193" s="345" t="s">
        <v>3502</v>
      </c>
      <c r="D193" s="342">
        <v>734.26</v>
      </c>
    </row>
    <row r="194" spans="1:4" ht="14.4">
      <c r="A194" s="357" t="s">
        <v>777</v>
      </c>
      <c r="B194" s="343" t="s">
        <v>3268</v>
      </c>
      <c r="C194" s="345" t="s">
        <v>3503</v>
      </c>
      <c r="D194" s="342">
        <v>734.26</v>
      </c>
    </row>
    <row r="195" spans="1:4" ht="14.4">
      <c r="A195" s="357" t="s">
        <v>778</v>
      </c>
      <c r="B195" s="343" t="s">
        <v>3268</v>
      </c>
      <c r="C195" s="345" t="s">
        <v>3504</v>
      </c>
      <c r="D195" s="342">
        <v>734.26</v>
      </c>
    </row>
    <row r="196" spans="1:4" ht="14.4">
      <c r="A196" s="357" t="s">
        <v>779</v>
      </c>
      <c r="B196" s="343" t="s">
        <v>3268</v>
      </c>
      <c r="C196" s="345" t="s">
        <v>3505</v>
      </c>
      <c r="D196" s="342">
        <v>734.26</v>
      </c>
    </row>
    <row r="197" spans="1:4" ht="14.4">
      <c r="A197" s="357" t="s">
        <v>780</v>
      </c>
      <c r="B197" s="343" t="s">
        <v>3268</v>
      </c>
      <c r="C197" s="345" t="s">
        <v>3506</v>
      </c>
      <c r="D197" s="342">
        <v>734.26</v>
      </c>
    </row>
    <row r="198" spans="1:4" ht="14.4">
      <c r="A198" s="357" t="s">
        <v>781</v>
      </c>
      <c r="B198" s="343" t="s">
        <v>3268</v>
      </c>
      <c r="C198" s="345" t="s">
        <v>3507</v>
      </c>
      <c r="D198" s="342">
        <v>734.27</v>
      </c>
    </row>
    <row r="199" spans="1:4" ht="14.4">
      <c r="A199" s="357" t="s">
        <v>782</v>
      </c>
      <c r="B199" s="343" t="s">
        <v>3269</v>
      </c>
      <c r="C199" s="345" t="s">
        <v>3508</v>
      </c>
      <c r="D199" s="342">
        <v>252.1</v>
      </c>
    </row>
    <row r="200" spans="1:4" ht="14.4">
      <c r="A200" s="357" t="s">
        <v>783</v>
      </c>
      <c r="B200" s="343" t="s">
        <v>3269</v>
      </c>
      <c r="C200" s="345" t="s">
        <v>3509</v>
      </c>
      <c r="D200" s="342">
        <v>252.1</v>
      </c>
    </row>
    <row r="201" spans="1:4" ht="14.4">
      <c r="A201" s="357" t="s">
        <v>784</v>
      </c>
      <c r="B201" s="343" t="s">
        <v>3269</v>
      </c>
      <c r="C201" s="345" t="s">
        <v>3510</v>
      </c>
      <c r="D201" s="342">
        <v>252.1</v>
      </c>
    </row>
    <row r="202" spans="1:4" ht="14.4">
      <c r="A202" s="357" t="s">
        <v>785</v>
      </c>
      <c r="B202" s="343" t="s">
        <v>3269</v>
      </c>
      <c r="C202" s="345" t="s">
        <v>3511</v>
      </c>
      <c r="D202" s="342">
        <v>252.1</v>
      </c>
    </row>
    <row r="203" spans="1:4" ht="14.4">
      <c r="A203" s="357" t="s">
        <v>786</v>
      </c>
      <c r="B203" s="343" t="s">
        <v>3269</v>
      </c>
      <c r="C203" s="345" t="s">
        <v>3512</v>
      </c>
      <c r="D203" s="342">
        <v>252.1</v>
      </c>
    </row>
    <row r="204" spans="1:4" ht="14.4">
      <c r="A204" s="357" t="s">
        <v>787</v>
      </c>
      <c r="B204" s="343" t="s">
        <v>3269</v>
      </c>
      <c r="C204" s="345" t="s">
        <v>3513</v>
      </c>
      <c r="D204" s="342">
        <v>252.1</v>
      </c>
    </row>
    <row r="205" spans="1:4" ht="14.4">
      <c r="A205" s="357" t="s">
        <v>788</v>
      </c>
      <c r="B205" s="343" t="s">
        <v>3269</v>
      </c>
      <c r="C205" s="345" t="s">
        <v>3514</v>
      </c>
      <c r="D205" s="342">
        <v>252.11</v>
      </c>
    </row>
    <row r="206" spans="1:4" ht="14.4">
      <c r="A206" s="357" t="s">
        <v>789</v>
      </c>
      <c r="B206" s="343" t="s">
        <v>3271</v>
      </c>
      <c r="C206" s="345" t="s">
        <v>3516</v>
      </c>
      <c r="D206" s="342">
        <v>533.72</v>
      </c>
    </row>
    <row r="207" spans="1:4" ht="14.4">
      <c r="A207" s="357" t="s">
        <v>790</v>
      </c>
      <c r="B207" s="343" t="s">
        <v>3272</v>
      </c>
      <c r="C207" s="345" t="s">
        <v>3517</v>
      </c>
      <c r="D207" s="342">
        <v>2416.6999999999998</v>
      </c>
    </row>
    <row r="208" spans="1:4" ht="14.4">
      <c r="A208" s="357" t="s">
        <v>791</v>
      </c>
      <c r="B208" s="343" t="s">
        <v>3273</v>
      </c>
      <c r="C208" s="345" t="s">
        <v>3518</v>
      </c>
      <c r="D208" s="342">
        <v>1100.22</v>
      </c>
    </row>
    <row r="209" spans="1:4" ht="14.4">
      <c r="A209" s="357" t="s">
        <v>792</v>
      </c>
      <c r="B209" s="343" t="s">
        <v>3273</v>
      </c>
      <c r="C209" s="345" t="s">
        <v>3519</v>
      </c>
      <c r="D209" s="342">
        <v>1100.22</v>
      </c>
    </row>
    <row r="210" spans="1:4" ht="14.4">
      <c r="A210" s="357" t="s">
        <v>793</v>
      </c>
      <c r="B210" s="343" t="s">
        <v>3273</v>
      </c>
      <c r="C210" s="345" t="s">
        <v>3520</v>
      </c>
      <c r="D210" s="342">
        <v>1100.22</v>
      </c>
    </row>
    <row r="211" spans="1:4" ht="14.4">
      <c r="A211" s="357" t="s">
        <v>794</v>
      </c>
      <c r="B211" s="343" t="s">
        <v>3247</v>
      </c>
      <c r="C211" s="345" t="s">
        <v>3521</v>
      </c>
      <c r="D211" s="342">
        <v>508.25</v>
      </c>
    </row>
    <row r="212" spans="1:4" ht="14.4">
      <c r="A212" s="357" t="s">
        <v>795</v>
      </c>
      <c r="B212" s="343" t="s">
        <v>1194</v>
      </c>
      <c r="C212" s="345" t="s">
        <v>3524</v>
      </c>
      <c r="D212" s="342">
        <v>1100.22</v>
      </c>
    </row>
    <row r="213" spans="1:4" ht="14.4">
      <c r="A213" s="357" t="s">
        <v>796</v>
      </c>
      <c r="B213" s="343" t="s">
        <v>1194</v>
      </c>
      <c r="C213" s="345" t="s">
        <v>3525</v>
      </c>
      <c r="D213" s="342">
        <v>1100.22</v>
      </c>
    </row>
    <row r="214" spans="1:4" ht="14.4">
      <c r="A214" s="357" t="s">
        <v>797</v>
      </c>
      <c r="B214" s="343" t="s">
        <v>3252</v>
      </c>
      <c r="C214" s="345" t="s">
        <v>3526</v>
      </c>
      <c r="D214" s="342">
        <v>508.25</v>
      </c>
    </row>
    <row r="215" spans="1:4" ht="14.4">
      <c r="A215" s="357" t="s">
        <v>798</v>
      </c>
      <c r="B215" s="343" t="s">
        <v>3276</v>
      </c>
      <c r="C215" s="345" t="s">
        <v>3527</v>
      </c>
      <c r="D215" s="342">
        <v>1100.21</v>
      </c>
    </row>
    <row r="216" spans="1:4" ht="14.4">
      <c r="A216" s="357" t="s">
        <v>799</v>
      </c>
      <c r="B216" s="343" t="s">
        <v>3252</v>
      </c>
      <c r="C216" s="345" t="s">
        <v>3528</v>
      </c>
      <c r="D216" s="342">
        <v>508.26</v>
      </c>
    </row>
    <row r="217" spans="1:4" ht="14.4">
      <c r="A217" s="357" t="s">
        <v>800</v>
      </c>
      <c r="B217" s="343" t="s">
        <v>3279</v>
      </c>
      <c r="C217" s="345" t="s">
        <v>3534</v>
      </c>
      <c r="D217" s="342">
        <v>1091.8</v>
      </c>
    </row>
    <row r="218" spans="1:4" ht="14.4">
      <c r="A218" s="357" t="s">
        <v>801</v>
      </c>
      <c r="B218" s="343" t="s">
        <v>3280</v>
      </c>
      <c r="C218" s="345" t="s">
        <v>3535</v>
      </c>
      <c r="D218" s="342">
        <v>2769.96</v>
      </c>
    </row>
    <row r="219" spans="1:4" ht="14.4">
      <c r="A219" s="357" t="s">
        <v>802</v>
      </c>
      <c r="B219" s="343" t="s">
        <v>3281</v>
      </c>
      <c r="C219" s="345" t="s">
        <v>3536</v>
      </c>
      <c r="D219" s="342">
        <v>461.25</v>
      </c>
    </row>
    <row r="220" spans="1:4" ht="14.4">
      <c r="A220" s="357" t="s">
        <v>803</v>
      </c>
      <c r="B220" s="343" t="s">
        <v>3282</v>
      </c>
      <c r="C220" s="345" t="s">
        <v>3538</v>
      </c>
      <c r="D220" s="342">
        <v>2911.41</v>
      </c>
    </row>
    <row r="221" spans="1:4" ht="14.4">
      <c r="A221" s="357" t="s">
        <v>804</v>
      </c>
      <c r="B221" s="343" t="s">
        <v>3283</v>
      </c>
      <c r="C221" s="345" t="s">
        <v>3539</v>
      </c>
      <c r="D221" s="342">
        <v>479.7</v>
      </c>
    </row>
    <row r="222" spans="1:4" ht="14.4">
      <c r="A222" s="357" t="s">
        <v>805</v>
      </c>
      <c r="B222" s="343" t="s">
        <v>3284</v>
      </c>
      <c r="C222" s="345" t="s">
        <v>3540</v>
      </c>
      <c r="D222" s="342">
        <v>350</v>
      </c>
    </row>
    <row r="223" spans="1:4" ht="14.4">
      <c r="A223" s="357" t="s">
        <v>806</v>
      </c>
      <c r="B223" s="343" t="s">
        <v>2692</v>
      </c>
      <c r="C223" s="345" t="s">
        <v>3541</v>
      </c>
      <c r="D223" s="342">
        <v>2202.35</v>
      </c>
    </row>
    <row r="224" spans="1:4" ht="14.4">
      <c r="A224" s="357" t="s">
        <v>807</v>
      </c>
      <c r="B224" s="343" t="s">
        <v>3285</v>
      </c>
      <c r="C224" s="345" t="s">
        <v>3542</v>
      </c>
      <c r="D224" s="342">
        <v>1700</v>
      </c>
    </row>
    <row r="225" spans="1:4" ht="14.4">
      <c r="A225" s="357" t="s">
        <v>808</v>
      </c>
      <c r="B225" s="343" t="s">
        <v>3286</v>
      </c>
      <c r="C225" s="345" t="s">
        <v>3543</v>
      </c>
      <c r="D225" s="342">
        <v>875</v>
      </c>
    </row>
    <row r="226" spans="1:4" ht="14.4">
      <c r="A226" s="357" t="s">
        <v>809</v>
      </c>
      <c r="B226" s="343" t="s">
        <v>3287</v>
      </c>
      <c r="C226" s="345" t="s">
        <v>3544</v>
      </c>
      <c r="D226" s="342">
        <v>708.5</v>
      </c>
    </row>
    <row r="227" spans="1:4" ht="14.4">
      <c r="A227" s="357" t="s">
        <v>810</v>
      </c>
      <c r="B227" s="343" t="s">
        <v>3288</v>
      </c>
      <c r="C227" s="345" t="s">
        <v>3545</v>
      </c>
      <c r="D227" s="342">
        <v>1504.2</v>
      </c>
    </row>
    <row r="228" spans="1:4" ht="14.4">
      <c r="A228" s="357" t="s">
        <v>811</v>
      </c>
      <c r="B228" s="343" t="s">
        <v>3287</v>
      </c>
      <c r="C228" s="345" t="s">
        <v>3546</v>
      </c>
      <c r="D228" s="342">
        <v>708.5</v>
      </c>
    </row>
    <row r="229" spans="1:4" ht="14.4">
      <c r="A229" s="357" t="s">
        <v>812</v>
      </c>
      <c r="B229" s="343" t="s">
        <v>3289</v>
      </c>
      <c r="C229" s="345" t="s">
        <v>3547</v>
      </c>
      <c r="D229" s="342">
        <v>2751.51</v>
      </c>
    </row>
    <row r="230" spans="1:4" ht="14.4">
      <c r="A230" s="357" t="s">
        <v>813</v>
      </c>
      <c r="B230" s="343" t="s">
        <v>3281</v>
      </c>
      <c r="C230" s="345" t="s">
        <v>3548</v>
      </c>
      <c r="D230" s="342">
        <v>461.25</v>
      </c>
    </row>
    <row r="231" spans="1:4" ht="14.4">
      <c r="A231" s="357" t="s">
        <v>814</v>
      </c>
      <c r="B231" s="343" t="s">
        <v>3291</v>
      </c>
      <c r="C231" s="345" t="s">
        <v>3550</v>
      </c>
      <c r="D231" s="342">
        <v>2461.11</v>
      </c>
    </row>
    <row r="232" spans="1:4" ht="14.4">
      <c r="A232" s="357" t="s">
        <v>815</v>
      </c>
      <c r="B232" s="343" t="s">
        <v>3292</v>
      </c>
      <c r="C232" s="345" t="s">
        <v>3552</v>
      </c>
      <c r="D232" s="342">
        <v>350</v>
      </c>
    </row>
    <row r="233" spans="1:4" ht="14.4">
      <c r="A233" s="357" t="s">
        <v>816</v>
      </c>
      <c r="B233" s="343" t="s">
        <v>3284</v>
      </c>
      <c r="C233" s="345" t="s">
        <v>3556</v>
      </c>
      <c r="D233" s="342">
        <v>50</v>
      </c>
    </row>
    <row r="234" spans="1:4" ht="14.4">
      <c r="A234" s="357" t="s">
        <v>817</v>
      </c>
      <c r="B234" s="343" t="s">
        <v>3294</v>
      </c>
      <c r="C234" s="345" t="s">
        <v>3557</v>
      </c>
      <c r="D234" s="342">
        <v>50</v>
      </c>
    </row>
    <row r="235" spans="1:4" ht="14.4">
      <c r="A235" s="357" t="s">
        <v>818</v>
      </c>
      <c r="B235" s="343" t="s">
        <v>3295</v>
      </c>
      <c r="C235" s="345" t="s">
        <v>3558</v>
      </c>
      <c r="D235" s="342">
        <v>50</v>
      </c>
    </row>
    <row r="236" spans="1:4" ht="14.4">
      <c r="A236" s="357" t="s">
        <v>819</v>
      </c>
      <c r="B236" s="343" t="s">
        <v>3296</v>
      </c>
      <c r="C236" s="345" t="s">
        <v>3559</v>
      </c>
      <c r="D236" s="342">
        <v>100</v>
      </c>
    </row>
    <row r="237" spans="1:4" ht="14.4">
      <c r="A237" s="357" t="s">
        <v>820</v>
      </c>
      <c r="B237" s="343" t="s">
        <v>3297</v>
      </c>
      <c r="C237" s="345" t="s">
        <v>3560</v>
      </c>
      <c r="D237" s="342">
        <v>50</v>
      </c>
    </row>
    <row r="238" spans="1:4" ht="14.4">
      <c r="A238" s="357" t="s">
        <v>821</v>
      </c>
      <c r="B238" s="343" t="s">
        <v>3296</v>
      </c>
      <c r="C238" s="345" t="s">
        <v>3561</v>
      </c>
      <c r="D238" s="342">
        <v>100</v>
      </c>
    </row>
    <row r="239" spans="1:4" ht="14.4">
      <c r="A239" s="357" t="s">
        <v>822</v>
      </c>
      <c r="B239" s="343" t="s">
        <v>3298</v>
      </c>
      <c r="C239" s="345" t="s">
        <v>3562</v>
      </c>
      <c r="D239" s="342">
        <v>50</v>
      </c>
    </row>
    <row r="240" spans="1:4" ht="14.4">
      <c r="A240" s="357" t="s">
        <v>823</v>
      </c>
      <c r="B240" s="343" t="s">
        <v>3300</v>
      </c>
      <c r="C240" s="345" t="s">
        <v>3565</v>
      </c>
      <c r="D240" s="342">
        <v>559.65</v>
      </c>
    </row>
    <row r="241" spans="1:4" ht="14.4">
      <c r="A241" s="357" t="s">
        <v>824</v>
      </c>
      <c r="B241" s="343" t="s">
        <v>3301</v>
      </c>
      <c r="C241" s="345" t="s">
        <v>3566</v>
      </c>
      <c r="D241" s="342">
        <v>2767.5</v>
      </c>
    </row>
    <row r="242" spans="1:4" ht="14.4">
      <c r="A242" s="357" t="s">
        <v>825</v>
      </c>
      <c r="B242" s="343" t="s">
        <v>3302</v>
      </c>
      <c r="C242" s="345" t="s">
        <v>3567</v>
      </c>
      <c r="D242" s="342">
        <v>2767.5</v>
      </c>
    </row>
    <row r="243" spans="1:4" ht="14.4">
      <c r="A243" s="357" t="s">
        <v>826</v>
      </c>
      <c r="B243" s="343" t="s">
        <v>3303</v>
      </c>
      <c r="C243" s="345" t="s">
        <v>3568</v>
      </c>
      <c r="D243" s="342">
        <v>738</v>
      </c>
    </row>
    <row r="244" spans="1:4" ht="14.4">
      <c r="A244" s="357" t="s">
        <v>827</v>
      </c>
      <c r="B244" s="343" t="s">
        <v>3303</v>
      </c>
      <c r="C244" s="345" t="s">
        <v>3569</v>
      </c>
      <c r="D244" s="342">
        <v>738</v>
      </c>
    </row>
    <row r="245" spans="1:4" ht="14.4">
      <c r="A245" s="357" t="s">
        <v>828</v>
      </c>
      <c r="B245" s="343" t="s">
        <v>3304</v>
      </c>
      <c r="C245" s="345" t="s">
        <v>3570</v>
      </c>
      <c r="D245" s="342">
        <v>1073.6300000000001</v>
      </c>
    </row>
    <row r="246" spans="1:4" ht="14.4">
      <c r="A246" s="357" t="s">
        <v>829</v>
      </c>
      <c r="B246" s="343" t="s">
        <v>3305</v>
      </c>
      <c r="C246" s="345" t="s">
        <v>3571</v>
      </c>
      <c r="D246" s="342">
        <v>2952</v>
      </c>
    </row>
    <row r="247" spans="1:4" ht="14.4">
      <c r="A247" s="357" t="s">
        <v>830</v>
      </c>
      <c r="B247" s="343" t="s">
        <v>3306</v>
      </c>
      <c r="C247" s="345" t="s">
        <v>3572</v>
      </c>
      <c r="D247" s="342">
        <v>229</v>
      </c>
    </row>
    <row r="248" spans="1:4" ht="14.4">
      <c r="A248" s="357" t="s">
        <v>831</v>
      </c>
      <c r="B248" s="343" t="s">
        <v>3307</v>
      </c>
      <c r="C248" s="345" t="s">
        <v>3573</v>
      </c>
      <c r="D248" s="342">
        <v>2194.31</v>
      </c>
    </row>
    <row r="249" spans="1:4" ht="14.4">
      <c r="A249" s="357" t="s">
        <v>832</v>
      </c>
      <c r="B249" s="343" t="s">
        <v>3308</v>
      </c>
      <c r="C249" s="345" t="s">
        <v>3576</v>
      </c>
      <c r="D249" s="342">
        <v>600</v>
      </c>
    </row>
    <row r="250" spans="1:4" ht="14.4">
      <c r="A250" s="357" t="s">
        <v>833</v>
      </c>
      <c r="B250" s="343" t="s">
        <v>3309</v>
      </c>
      <c r="C250" s="345" t="s">
        <v>3577</v>
      </c>
      <c r="D250" s="342">
        <v>150</v>
      </c>
    </row>
    <row r="251" spans="1:4" ht="14.4">
      <c r="A251" s="357" t="s">
        <v>834</v>
      </c>
      <c r="B251" s="343" t="s">
        <v>3310</v>
      </c>
      <c r="C251" s="345" t="s">
        <v>3578</v>
      </c>
      <c r="D251" s="342">
        <v>200</v>
      </c>
    </row>
    <row r="252" spans="1:4" ht="14.4">
      <c r="A252" s="357" t="s">
        <v>835</v>
      </c>
      <c r="B252" s="343" t="s">
        <v>3311</v>
      </c>
      <c r="C252" s="345" t="s">
        <v>3579</v>
      </c>
      <c r="D252" s="342">
        <v>553.5</v>
      </c>
    </row>
    <row r="253" spans="1:4" ht="14.4">
      <c r="A253" s="357" t="s">
        <v>836</v>
      </c>
      <c r="B253" s="343" t="s">
        <v>3312</v>
      </c>
      <c r="C253" s="345" t="s">
        <v>3580</v>
      </c>
      <c r="D253" s="342">
        <v>391.25</v>
      </c>
    </row>
    <row r="254" spans="1:4" ht="14.4">
      <c r="A254" s="357" t="s">
        <v>837</v>
      </c>
      <c r="B254" s="343" t="s">
        <v>3314</v>
      </c>
      <c r="C254" s="345" t="s">
        <v>3582</v>
      </c>
      <c r="D254" s="342">
        <v>901.59</v>
      </c>
    </row>
    <row r="255" spans="1:4" ht="14.4">
      <c r="A255" s="357" t="s">
        <v>838</v>
      </c>
      <c r="B255" s="343" t="s">
        <v>3314</v>
      </c>
      <c r="C255" s="345" t="s">
        <v>3583</v>
      </c>
      <c r="D255" s="342">
        <v>901.59</v>
      </c>
    </row>
    <row r="256" spans="1:4" ht="14.4">
      <c r="A256" s="357" t="s">
        <v>839</v>
      </c>
      <c r="B256" s="343" t="s">
        <v>3314</v>
      </c>
      <c r="C256" s="345" t="s">
        <v>3584</v>
      </c>
      <c r="D256" s="342">
        <v>901.59</v>
      </c>
    </row>
    <row r="257" spans="1:4" ht="14.4">
      <c r="A257" s="357" t="s">
        <v>840</v>
      </c>
      <c r="B257" s="343" t="s">
        <v>3314</v>
      </c>
      <c r="C257" s="345" t="s">
        <v>3585</v>
      </c>
      <c r="D257" s="342">
        <v>901.59</v>
      </c>
    </row>
    <row r="258" spans="1:4" ht="14.4">
      <c r="A258" s="357" t="s">
        <v>841</v>
      </c>
      <c r="B258" s="343" t="s">
        <v>3314</v>
      </c>
      <c r="C258" s="345" t="s">
        <v>3586</v>
      </c>
      <c r="D258" s="342">
        <v>901.59</v>
      </c>
    </row>
    <row r="259" spans="1:4" ht="14.4">
      <c r="A259" s="357" t="s">
        <v>842</v>
      </c>
      <c r="B259" s="343" t="s">
        <v>3315</v>
      </c>
      <c r="C259" s="345" t="s">
        <v>3587</v>
      </c>
      <c r="D259" s="342">
        <v>901.59</v>
      </c>
    </row>
    <row r="260" spans="1:4" ht="14.4">
      <c r="A260" s="357" t="s">
        <v>843</v>
      </c>
      <c r="B260" s="343" t="s">
        <v>3314</v>
      </c>
      <c r="C260" s="345" t="s">
        <v>3588</v>
      </c>
      <c r="D260" s="342">
        <v>901.59</v>
      </c>
    </row>
    <row r="261" spans="1:4" ht="14.4">
      <c r="A261" s="357" t="s">
        <v>844</v>
      </c>
      <c r="B261" s="343" t="s">
        <v>3314</v>
      </c>
      <c r="C261" s="345" t="s">
        <v>3589</v>
      </c>
      <c r="D261" s="342">
        <v>901.59</v>
      </c>
    </row>
    <row r="262" spans="1:4" ht="14.4">
      <c r="A262" s="357" t="s">
        <v>845</v>
      </c>
      <c r="B262" s="343" t="s">
        <v>3314</v>
      </c>
      <c r="C262" s="345" t="s">
        <v>3590</v>
      </c>
      <c r="D262" s="342">
        <v>901.59</v>
      </c>
    </row>
    <row r="263" spans="1:4" ht="14.4">
      <c r="A263" s="357" t="s">
        <v>846</v>
      </c>
      <c r="B263" s="343" t="s">
        <v>3314</v>
      </c>
      <c r="C263" s="345" t="s">
        <v>3591</v>
      </c>
      <c r="D263" s="342">
        <v>901.59</v>
      </c>
    </row>
    <row r="264" spans="1:4" ht="14.4">
      <c r="A264" s="357" t="s">
        <v>847</v>
      </c>
      <c r="B264" s="343" t="s">
        <v>3314</v>
      </c>
      <c r="C264" s="345" t="s">
        <v>3592</v>
      </c>
      <c r="D264" s="342">
        <v>901.59</v>
      </c>
    </row>
    <row r="265" spans="1:4" ht="14.4">
      <c r="A265" s="357" t="s">
        <v>848</v>
      </c>
      <c r="B265" s="343" t="s">
        <v>3314</v>
      </c>
      <c r="C265" s="345" t="s">
        <v>3593</v>
      </c>
      <c r="D265" s="342">
        <v>901.59</v>
      </c>
    </row>
    <row r="266" spans="1:4" ht="14.4">
      <c r="A266" s="357" t="s">
        <v>849</v>
      </c>
      <c r="B266" s="343" t="s">
        <v>3314</v>
      </c>
      <c r="C266" s="345" t="s">
        <v>3594</v>
      </c>
      <c r="D266" s="342">
        <v>901.59</v>
      </c>
    </row>
    <row r="267" spans="1:4" ht="14.4">
      <c r="A267" s="357" t="s">
        <v>850</v>
      </c>
      <c r="B267" s="343" t="s">
        <v>3314</v>
      </c>
      <c r="C267" s="345" t="s">
        <v>3595</v>
      </c>
      <c r="D267" s="342">
        <v>901.59</v>
      </c>
    </row>
    <row r="268" spans="1:4" ht="14.4">
      <c r="A268" s="357" t="s">
        <v>851</v>
      </c>
      <c r="B268" s="343" t="s">
        <v>3314</v>
      </c>
      <c r="C268" s="345" t="s">
        <v>3596</v>
      </c>
      <c r="D268" s="342">
        <v>901.59</v>
      </c>
    </row>
    <row r="269" spans="1:4" ht="14.4">
      <c r="A269" s="357" t="s">
        <v>852</v>
      </c>
      <c r="B269" s="343" t="s">
        <v>3314</v>
      </c>
      <c r="C269" s="345" t="s">
        <v>3597</v>
      </c>
      <c r="D269" s="342">
        <v>901.59</v>
      </c>
    </row>
    <row r="270" spans="1:4" ht="14.4">
      <c r="A270" s="357" t="s">
        <v>853</v>
      </c>
      <c r="B270" s="343" t="s">
        <v>3314</v>
      </c>
      <c r="C270" s="345" t="s">
        <v>3598</v>
      </c>
      <c r="D270" s="342">
        <v>901.59</v>
      </c>
    </row>
    <row r="271" spans="1:4" ht="14.4">
      <c r="A271" s="357" t="s">
        <v>854</v>
      </c>
      <c r="B271" s="343" t="s">
        <v>3314</v>
      </c>
      <c r="C271" s="345" t="s">
        <v>3599</v>
      </c>
      <c r="D271" s="342">
        <v>901.59</v>
      </c>
    </row>
    <row r="272" spans="1:4" ht="14.4">
      <c r="A272" s="357" t="s">
        <v>855</v>
      </c>
      <c r="B272" s="343" t="s">
        <v>3314</v>
      </c>
      <c r="C272" s="345" t="s">
        <v>3600</v>
      </c>
      <c r="D272" s="342">
        <v>901.59</v>
      </c>
    </row>
    <row r="273" spans="1:4" ht="14.4">
      <c r="A273" s="357" t="s">
        <v>856</v>
      </c>
      <c r="B273" s="343" t="s">
        <v>3314</v>
      </c>
      <c r="C273" s="345" t="s">
        <v>3601</v>
      </c>
      <c r="D273" s="342">
        <v>901.59</v>
      </c>
    </row>
    <row r="274" spans="1:4" ht="14.4">
      <c r="A274" s="357" t="s">
        <v>857</v>
      </c>
      <c r="B274" s="343" t="s">
        <v>3314</v>
      </c>
      <c r="C274" s="345" t="s">
        <v>3602</v>
      </c>
      <c r="D274" s="342">
        <v>901.59</v>
      </c>
    </row>
    <row r="275" spans="1:4" ht="14.4">
      <c r="A275" s="357" t="s">
        <v>858</v>
      </c>
      <c r="B275" s="343" t="s">
        <v>3314</v>
      </c>
      <c r="C275" s="345" t="s">
        <v>3603</v>
      </c>
      <c r="D275" s="342">
        <v>901.59</v>
      </c>
    </row>
    <row r="276" spans="1:4" ht="14.4">
      <c r="A276" s="357" t="s">
        <v>859</v>
      </c>
      <c r="B276" s="343" t="s">
        <v>3317</v>
      </c>
      <c r="C276" s="345" t="s">
        <v>3607</v>
      </c>
      <c r="D276" s="342">
        <v>846.8</v>
      </c>
    </row>
    <row r="277" spans="1:4" ht="14.4">
      <c r="A277" s="357" t="s">
        <v>860</v>
      </c>
      <c r="B277" s="343" t="s">
        <v>3318</v>
      </c>
      <c r="C277" s="345" t="s">
        <v>3608</v>
      </c>
      <c r="D277" s="342">
        <v>3218.91</v>
      </c>
    </row>
    <row r="278" spans="1:4" ht="14.4">
      <c r="A278" s="357" t="s">
        <v>861</v>
      </c>
      <c r="B278" s="343" t="s">
        <v>3318</v>
      </c>
      <c r="C278" s="345" t="s">
        <v>3609</v>
      </c>
      <c r="D278" s="342">
        <v>3218.91</v>
      </c>
    </row>
    <row r="279" spans="1:4" ht="14.4">
      <c r="A279" s="357" t="s">
        <v>862</v>
      </c>
      <c r="B279" s="343" t="s">
        <v>3318</v>
      </c>
      <c r="C279" s="345" t="s">
        <v>3610</v>
      </c>
      <c r="D279" s="342">
        <v>3218.91</v>
      </c>
    </row>
    <row r="280" spans="1:4" ht="14.4">
      <c r="A280" s="357" t="s">
        <v>863</v>
      </c>
      <c r="B280" s="343" t="s">
        <v>3318</v>
      </c>
      <c r="C280" s="345" t="s">
        <v>3611</v>
      </c>
      <c r="D280" s="342">
        <v>3218.91</v>
      </c>
    </row>
    <row r="281" spans="1:4" ht="14.4">
      <c r="A281" s="357" t="s">
        <v>864</v>
      </c>
      <c r="B281" s="343" t="s">
        <v>3318</v>
      </c>
      <c r="C281" s="345" t="s">
        <v>3612</v>
      </c>
      <c r="D281" s="342">
        <v>3218.91</v>
      </c>
    </row>
    <row r="282" spans="1:4" ht="14.4">
      <c r="A282" s="357" t="s">
        <v>865</v>
      </c>
      <c r="B282" s="343" t="s">
        <v>3318</v>
      </c>
      <c r="C282" s="345" t="s">
        <v>3613</v>
      </c>
      <c r="D282" s="342">
        <v>3218.91</v>
      </c>
    </row>
    <row r="283" spans="1:4" ht="14.4">
      <c r="A283" s="357" t="s">
        <v>866</v>
      </c>
      <c r="B283" s="343" t="s">
        <v>3318</v>
      </c>
      <c r="C283" s="345" t="s">
        <v>3614</v>
      </c>
      <c r="D283" s="342">
        <v>3218.91</v>
      </c>
    </row>
    <row r="284" spans="1:4" ht="14.4">
      <c r="A284" s="357" t="s">
        <v>867</v>
      </c>
      <c r="B284" s="343" t="s">
        <v>3318</v>
      </c>
      <c r="C284" s="345" t="s">
        <v>3615</v>
      </c>
      <c r="D284" s="342">
        <v>3218.91</v>
      </c>
    </row>
    <row r="285" spans="1:4" ht="14.4">
      <c r="A285" s="357" t="s">
        <v>868</v>
      </c>
      <c r="B285" s="343" t="s">
        <v>3318</v>
      </c>
      <c r="C285" s="345" t="s">
        <v>3616</v>
      </c>
      <c r="D285" s="342">
        <v>3218.91</v>
      </c>
    </row>
    <row r="286" spans="1:4" ht="14.4">
      <c r="A286" s="357" t="s">
        <v>869</v>
      </c>
      <c r="B286" s="343" t="s">
        <v>3319</v>
      </c>
      <c r="C286" s="345" t="s">
        <v>3617</v>
      </c>
      <c r="D286" s="342">
        <v>3218.91</v>
      </c>
    </row>
    <row r="287" spans="1:4" ht="14.4">
      <c r="A287" s="357" t="s">
        <v>870</v>
      </c>
      <c r="B287" s="343" t="s">
        <v>3318</v>
      </c>
      <c r="C287" s="345" t="s">
        <v>3618</v>
      </c>
      <c r="D287" s="342">
        <v>3218.91</v>
      </c>
    </row>
    <row r="288" spans="1:4" ht="14.4">
      <c r="A288" s="357" t="s">
        <v>871</v>
      </c>
      <c r="B288" s="343" t="s">
        <v>3318</v>
      </c>
      <c r="C288" s="345" t="s">
        <v>3619</v>
      </c>
      <c r="D288" s="342">
        <v>3218.91</v>
      </c>
    </row>
    <row r="289" spans="1:4" ht="14.4">
      <c r="A289" s="357" t="s">
        <v>872</v>
      </c>
      <c r="B289" s="343" t="s">
        <v>3318</v>
      </c>
      <c r="C289" s="345" t="s">
        <v>3620</v>
      </c>
      <c r="D289" s="342">
        <v>3218.91</v>
      </c>
    </row>
    <row r="290" spans="1:4" ht="14.4">
      <c r="A290" s="357" t="s">
        <v>873</v>
      </c>
      <c r="B290" s="343" t="s">
        <v>3320</v>
      </c>
      <c r="C290" s="345" t="s">
        <v>3621</v>
      </c>
      <c r="D290" s="342">
        <v>2102.0700000000002</v>
      </c>
    </row>
    <row r="291" spans="1:4" ht="14.4">
      <c r="A291" s="357" t="s">
        <v>874</v>
      </c>
      <c r="B291" s="343" t="s">
        <v>3321</v>
      </c>
      <c r="C291" s="345" t="s">
        <v>3622</v>
      </c>
      <c r="D291" s="342">
        <v>2102.0700000000002</v>
      </c>
    </row>
    <row r="292" spans="1:4" ht="14.4">
      <c r="A292" s="357" t="s">
        <v>875</v>
      </c>
      <c r="B292" s="343" t="s">
        <v>3321</v>
      </c>
      <c r="C292" s="345" t="s">
        <v>3623</v>
      </c>
      <c r="D292" s="342">
        <v>2102.0700000000002</v>
      </c>
    </row>
    <row r="293" spans="1:4" ht="14.4">
      <c r="A293" s="357" t="s">
        <v>876</v>
      </c>
      <c r="B293" s="343" t="s">
        <v>3320</v>
      </c>
      <c r="C293" s="345" t="s">
        <v>3624</v>
      </c>
      <c r="D293" s="342">
        <v>2102.0700000000002</v>
      </c>
    </row>
    <row r="294" spans="1:4" ht="14.4">
      <c r="A294" s="357" t="s">
        <v>877</v>
      </c>
      <c r="B294" s="343" t="s">
        <v>3320</v>
      </c>
      <c r="C294" s="345" t="s">
        <v>3625</v>
      </c>
      <c r="D294" s="342">
        <v>2102.0700000000002</v>
      </c>
    </row>
    <row r="295" spans="1:4" ht="14.4">
      <c r="A295" s="357" t="s">
        <v>878</v>
      </c>
      <c r="B295" s="343" t="s">
        <v>3321</v>
      </c>
      <c r="C295" s="345" t="s">
        <v>3626</v>
      </c>
      <c r="D295" s="342">
        <v>2102.0700000000002</v>
      </c>
    </row>
    <row r="296" spans="1:4" ht="14.4">
      <c r="A296" s="357" t="s">
        <v>879</v>
      </c>
      <c r="B296" s="343" t="s">
        <v>3320</v>
      </c>
      <c r="C296" s="345" t="s">
        <v>3627</v>
      </c>
      <c r="D296" s="342">
        <v>2102.0700000000002</v>
      </c>
    </row>
    <row r="297" spans="1:4" ht="14.4">
      <c r="A297" s="357" t="s">
        <v>880</v>
      </c>
      <c r="B297" s="343" t="s">
        <v>3320</v>
      </c>
      <c r="C297" s="345" t="s">
        <v>3628</v>
      </c>
      <c r="D297" s="342">
        <v>2102.0700000000002</v>
      </c>
    </row>
    <row r="298" spans="1:4" ht="14.4">
      <c r="A298" s="357" t="s">
        <v>881</v>
      </c>
      <c r="B298" s="343" t="s">
        <v>3321</v>
      </c>
      <c r="C298" s="345" t="s">
        <v>3629</v>
      </c>
      <c r="D298" s="342">
        <v>2102.0700000000002</v>
      </c>
    </row>
    <row r="299" spans="1:4" ht="14.4">
      <c r="A299" s="357" t="s">
        <v>882</v>
      </c>
      <c r="B299" s="343" t="s">
        <v>3320</v>
      </c>
      <c r="C299" s="345" t="s">
        <v>3630</v>
      </c>
      <c r="D299" s="342">
        <v>2102.0700000000002</v>
      </c>
    </row>
    <row r="300" spans="1:4" ht="14.4">
      <c r="A300" s="357" t="s">
        <v>883</v>
      </c>
      <c r="B300" s="343" t="s">
        <v>3320</v>
      </c>
      <c r="C300" s="345" t="s">
        <v>3631</v>
      </c>
      <c r="D300" s="342">
        <v>2102.0700000000002</v>
      </c>
    </row>
    <row r="301" spans="1:4" ht="14.4">
      <c r="A301" s="357" t="s">
        <v>884</v>
      </c>
      <c r="B301" s="343" t="s">
        <v>3320</v>
      </c>
      <c r="C301" s="345" t="s">
        <v>3632</v>
      </c>
      <c r="D301" s="342">
        <v>2102.0700000000002</v>
      </c>
    </row>
    <row r="302" spans="1:4" ht="14.4">
      <c r="A302" s="357" t="s">
        <v>885</v>
      </c>
      <c r="B302" s="343" t="s">
        <v>3320</v>
      </c>
      <c r="C302" s="345" t="s">
        <v>3633</v>
      </c>
      <c r="D302" s="342">
        <v>2102.0700000000002</v>
      </c>
    </row>
    <row r="303" spans="1:4" ht="14.4">
      <c r="A303" s="357" t="s">
        <v>886</v>
      </c>
      <c r="B303" s="343" t="s">
        <v>3320</v>
      </c>
      <c r="C303" s="345" t="s">
        <v>3634</v>
      </c>
      <c r="D303" s="342">
        <v>2102.0700000000002</v>
      </c>
    </row>
    <row r="304" spans="1:4" ht="14.4">
      <c r="A304" s="357" t="s">
        <v>887</v>
      </c>
      <c r="B304" s="343" t="s">
        <v>3320</v>
      </c>
      <c r="C304" s="345" t="s">
        <v>3635</v>
      </c>
      <c r="D304" s="342">
        <v>2102.0700000000002</v>
      </c>
    </row>
    <row r="305" spans="1:4" ht="14.4">
      <c r="A305" s="357" t="s">
        <v>888</v>
      </c>
      <c r="B305" s="343" t="s">
        <v>3320</v>
      </c>
      <c r="C305" s="345" t="s">
        <v>3636</v>
      </c>
      <c r="D305" s="342">
        <v>2102.0700000000002</v>
      </c>
    </row>
    <row r="306" spans="1:4" ht="14.4">
      <c r="A306" s="357" t="s">
        <v>889</v>
      </c>
      <c r="B306" s="343" t="s">
        <v>3320</v>
      </c>
      <c r="C306" s="345" t="s">
        <v>3637</v>
      </c>
      <c r="D306" s="342">
        <v>2102.0700000000002</v>
      </c>
    </row>
    <row r="307" spans="1:4" ht="14.4">
      <c r="A307" s="357" t="s">
        <v>890</v>
      </c>
      <c r="B307" s="343" t="s">
        <v>3322</v>
      </c>
      <c r="C307" s="345" t="s">
        <v>3638</v>
      </c>
      <c r="D307" s="342">
        <v>473.55</v>
      </c>
    </row>
    <row r="308" spans="1:4" ht="14.4">
      <c r="A308" s="357" t="s">
        <v>891</v>
      </c>
      <c r="B308" s="343" t="s">
        <v>3322</v>
      </c>
      <c r="C308" s="345" t="s">
        <v>3639</v>
      </c>
      <c r="D308" s="342">
        <v>473.55</v>
      </c>
    </row>
    <row r="309" spans="1:4" ht="14.4">
      <c r="A309" s="357" t="s">
        <v>892</v>
      </c>
      <c r="B309" s="343" t="s">
        <v>3322</v>
      </c>
      <c r="C309" s="345" t="s">
        <v>3640</v>
      </c>
      <c r="D309" s="342">
        <v>473.55</v>
      </c>
    </row>
    <row r="310" spans="1:4" ht="14.4">
      <c r="A310" s="357" t="s">
        <v>893</v>
      </c>
      <c r="B310" s="343" t="s">
        <v>3322</v>
      </c>
      <c r="C310" s="345" t="s">
        <v>3641</v>
      </c>
      <c r="D310" s="342">
        <v>473.55</v>
      </c>
    </row>
    <row r="311" spans="1:4" ht="14.4">
      <c r="A311" s="357" t="s">
        <v>894</v>
      </c>
      <c r="B311" s="343" t="s">
        <v>3322</v>
      </c>
      <c r="C311" s="345" t="s">
        <v>3642</v>
      </c>
      <c r="D311" s="342">
        <v>473.55</v>
      </c>
    </row>
    <row r="312" spans="1:4" ht="14.4">
      <c r="A312" s="357" t="s">
        <v>895</v>
      </c>
      <c r="B312" s="343" t="s">
        <v>3322</v>
      </c>
      <c r="C312" s="345" t="s">
        <v>3643</v>
      </c>
      <c r="D312" s="342">
        <v>473.55</v>
      </c>
    </row>
    <row r="313" spans="1:4" ht="14.4">
      <c r="A313" s="357" t="s">
        <v>896</v>
      </c>
      <c r="B313" s="343" t="s">
        <v>3322</v>
      </c>
      <c r="C313" s="345" t="s">
        <v>3644</v>
      </c>
      <c r="D313" s="342">
        <v>473.55</v>
      </c>
    </row>
    <row r="314" spans="1:4" ht="14.4">
      <c r="A314" s="357" t="s">
        <v>897</v>
      </c>
      <c r="B314" s="343" t="s">
        <v>3322</v>
      </c>
      <c r="C314" s="345" t="s">
        <v>3645</v>
      </c>
      <c r="D314" s="342">
        <v>473.55</v>
      </c>
    </row>
    <row r="315" spans="1:4" ht="14.4">
      <c r="A315" s="357" t="s">
        <v>898</v>
      </c>
      <c r="B315" s="343" t="s">
        <v>3322</v>
      </c>
      <c r="C315" s="345" t="s">
        <v>3646</v>
      </c>
      <c r="D315" s="342">
        <v>473.55</v>
      </c>
    </row>
    <row r="316" spans="1:4" ht="14.4">
      <c r="A316" s="357" t="s">
        <v>899</v>
      </c>
      <c r="B316" s="343" t="s">
        <v>3322</v>
      </c>
      <c r="C316" s="345" t="s">
        <v>3647</v>
      </c>
      <c r="D316" s="342">
        <v>473.55</v>
      </c>
    </row>
    <row r="317" spans="1:4" ht="14.4">
      <c r="A317" s="357" t="s">
        <v>900</v>
      </c>
      <c r="B317" s="343" t="s">
        <v>3322</v>
      </c>
      <c r="C317" s="345" t="s">
        <v>3648</v>
      </c>
      <c r="D317" s="342">
        <v>473.55</v>
      </c>
    </row>
    <row r="318" spans="1:4" ht="14.4">
      <c r="A318" s="357" t="s">
        <v>901</v>
      </c>
      <c r="B318" s="343" t="s">
        <v>3322</v>
      </c>
      <c r="C318" s="345" t="s">
        <v>3649</v>
      </c>
      <c r="D318" s="342">
        <v>473.55</v>
      </c>
    </row>
    <row r="319" spans="1:4" ht="14.4">
      <c r="A319" s="357" t="s">
        <v>902</v>
      </c>
      <c r="B319" s="343" t="s">
        <v>3322</v>
      </c>
      <c r="C319" s="345" t="s">
        <v>3650</v>
      </c>
      <c r="D319" s="342">
        <v>473.55</v>
      </c>
    </row>
    <row r="320" spans="1:4" ht="14.4">
      <c r="A320" s="357" t="s">
        <v>903</v>
      </c>
      <c r="B320" s="343" t="s">
        <v>3322</v>
      </c>
      <c r="C320" s="345" t="s">
        <v>3651</v>
      </c>
      <c r="D320" s="342">
        <v>473.55</v>
      </c>
    </row>
    <row r="321" spans="1:4" ht="14.4">
      <c r="A321" s="357" t="s">
        <v>904</v>
      </c>
      <c r="B321" s="343" t="s">
        <v>3322</v>
      </c>
      <c r="C321" s="345" t="s">
        <v>3652</v>
      </c>
      <c r="D321" s="342">
        <v>473.55</v>
      </c>
    </row>
    <row r="322" spans="1:4" ht="14.4">
      <c r="A322" s="357" t="s">
        <v>905</v>
      </c>
      <c r="B322" s="343" t="s">
        <v>3322</v>
      </c>
      <c r="C322" s="345" t="s">
        <v>3653</v>
      </c>
      <c r="D322" s="342">
        <v>473.55</v>
      </c>
    </row>
    <row r="323" spans="1:4" ht="14.4">
      <c r="A323" s="357" t="s">
        <v>906</v>
      </c>
      <c r="B323" s="343" t="s">
        <v>3322</v>
      </c>
      <c r="C323" s="345" t="s">
        <v>3654</v>
      </c>
      <c r="D323" s="342">
        <v>473.55</v>
      </c>
    </row>
    <row r="324" spans="1:4" ht="14.4">
      <c r="A324" s="357" t="s">
        <v>907</v>
      </c>
      <c r="B324" s="343" t="s">
        <v>3323</v>
      </c>
      <c r="C324" s="345" t="s">
        <v>3655</v>
      </c>
      <c r="D324" s="342">
        <v>2102.0700000000002</v>
      </c>
    </row>
    <row r="325" spans="1:4" ht="14.4">
      <c r="A325" s="357" t="s">
        <v>908</v>
      </c>
      <c r="B325" s="343" t="s">
        <v>3323</v>
      </c>
      <c r="C325" s="345" t="s">
        <v>3656</v>
      </c>
      <c r="D325" s="342">
        <v>2102.0700000000002</v>
      </c>
    </row>
    <row r="326" spans="1:4" ht="14.4">
      <c r="A326" s="357" t="s">
        <v>909</v>
      </c>
      <c r="B326" s="343" t="s">
        <v>3323</v>
      </c>
      <c r="C326" s="345" t="s">
        <v>3657</v>
      </c>
      <c r="D326" s="342">
        <v>2102.0700000000002</v>
      </c>
    </row>
    <row r="327" spans="1:4" ht="14.4">
      <c r="A327" s="357" t="s">
        <v>910</v>
      </c>
      <c r="B327" s="343" t="s">
        <v>3323</v>
      </c>
      <c r="C327" s="345" t="s">
        <v>3658</v>
      </c>
      <c r="D327" s="342">
        <v>2102.0700000000002</v>
      </c>
    </row>
    <row r="328" spans="1:4" ht="14.4">
      <c r="A328" s="357" t="s">
        <v>911</v>
      </c>
      <c r="B328" s="343" t="s">
        <v>3323</v>
      </c>
      <c r="C328" s="345" t="s">
        <v>3659</v>
      </c>
      <c r="D328" s="342">
        <v>2102.0700000000002</v>
      </c>
    </row>
    <row r="329" spans="1:4" ht="14.4">
      <c r="A329" s="357" t="s">
        <v>912</v>
      </c>
      <c r="B329" s="343" t="s">
        <v>3324</v>
      </c>
      <c r="C329" s="345" t="s">
        <v>3660</v>
      </c>
      <c r="D329" s="342">
        <v>1480.92</v>
      </c>
    </row>
    <row r="330" spans="1:4" ht="14.4">
      <c r="A330" s="357" t="s">
        <v>913</v>
      </c>
      <c r="B330" s="343" t="s">
        <v>3323</v>
      </c>
      <c r="C330" s="345" t="s">
        <v>3661</v>
      </c>
      <c r="D330" s="342">
        <v>2102.0700000000002</v>
      </c>
    </row>
    <row r="331" spans="1:4" ht="14.4">
      <c r="A331" s="357" t="s">
        <v>914</v>
      </c>
      <c r="B331" s="343" t="s">
        <v>3323</v>
      </c>
      <c r="C331" s="345" t="s">
        <v>3662</v>
      </c>
      <c r="D331" s="342">
        <v>2102.0700000000002</v>
      </c>
    </row>
    <row r="332" spans="1:4" ht="14.4">
      <c r="A332" s="357" t="s">
        <v>915</v>
      </c>
      <c r="B332" s="343" t="s">
        <v>3322</v>
      </c>
      <c r="C332" s="345" t="s">
        <v>3663</v>
      </c>
      <c r="D332" s="342">
        <v>473.55</v>
      </c>
    </row>
    <row r="333" spans="1:4" ht="14.4">
      <c r="A333" s="357" t="s">
        <v>916</v>
      </c>
      <c r="B333" s="343" t="s">
        <v>3322</v>
      </c>
      <c r="C333" s="345" t="s">
        <v>3664</v>
      </c>
      <c r="D333" s="342">
        <v>473.55</v>
      </c>
    </row>
    <row r="334" spans="1:4" ht="14.4">
      <c r="A334" s="357" t="s">
        <v>917</v>
      </c>
      <c r="B334" s="343" t="s">
        <v>3322</v>
      </c>
      <c r="C334" s="345" t="s">
        <v>3665</v>
      </c>
      <c r="D334" s="342">
        <v>473.55</v>
      </c>
    </row>
    <row r="335" spans="1:4" ht="14.4">
      <c r="A335" s="357" t="s">
        <v>918</v>
      </c>
      <c r="B335" s="343" t="s">
        <v>3322</v>
      </c>
      <c r="C335" s="345" t="s">
        <v>3666</v>
      </c>
      <c r="D335" s="342">
        <v>473.55</v>
      </c>
    </row>
    <row r="336" spans="1:4" ht="14.4">
      <c r="A336" s="357" t="s">
        <v>919</v>
      </c>
      <c r="B336" s="343" t="s">
        <v>3322</v>
      </c>
      <c r="C336" s="345" t="s">
        <v>3667</v>
      </c>
      <c r="D336" s="342">
        <v>473.55</v>
      </c>
    </row>
    <row r="337" spans="1:4" ht="14.4">
      <c r="A337" s="357" t="s">
        <v>920</v>
      </c>
      <c r="B337" s="343" t="s">
        <v>3322</v>
      </c>
      <c r="C337" s="345" t="s">
        <v>3668</v>
      </c>
      <c r="D337" s="342">
        <v>473.55</v>
      </c>
    </row>
    <row r="338" spans="1:4" ht="14.4">
      <c r="A338" s="357" t="s">
        <v>921</v>
      </c>
      <c r="B338" s="343" t="s">
        <v>3322</v>
      </c>
      <c r="C338" s="345" t="s">
        <v>3669</v>
      </c>
      <c r="D338" s="342">
        <v>473.55</v>
      </c>
    </row>
    <row r="339" spans="1:4" ht="14.4">
      <c r="A339" s="357" t="s">
        <v>922</v>
      </c>
      <c r="B339" s="343" t="s">
        <v>3322</v>
      </c>
      <c r="C339" s="345" t="s">
        <v>3670</v>
      </c>
      <c r="D339" s="342">
        <v>473.55</v>
      </c>
    </row>
    <row r="340" spans="1:4" ht="14.4">
      <c r="A340" s="357" t="s">
        <v>923</v>
      </c>
      <c r="B340" s="343" t="s">
        <v>3325</v>
      </c>
      <c r="C340" s="345" t="s">
        <v>3671</v>
      </c>
      <c r="D340" s="342">
        <v>1439.1</v>
      </c>
    </row>
    <row r="341" spans="1:4" ht="14.4">
      <c r="A341" s="357" t="s">
        <v>924</v>
      </c>
      <c r="B341" s="343" t="s">
        <v>3325</v>
      </c>
      <c r="C341" s="345" t="s">
        <v>3672</v>
      </c>
      <c r="D341" s="342">
        <v>1439.1</v>
      </c>
    </row>
    <row r="342" spans="1:4" ht="14.4">
      <c r="A342" s="357" t="s">
        <v>925</v>
      </c>
      <c r="B342" s="343" t="s">
        <v>3323</v>
      </c>
      <c r="C342" s="345" t="s">
        <v>3675</v>
      </c>
      <c r="D342" s="342">
        <v>2102.0700000000002</v>
      </c>
    </row>
    <row r="343" spans="1:4" ht="14.4">
      <c r="A343" s="357" t="s">
        <v>926</v>
      </c>
      <c r="B343" s="343" t="s">
        <v>3323</v>
      </c>
      <c r="C343" s="345" t="s">
        <v>3676</v>
      </c>
      <c r="D343" s="342">
        <v>2102.0700000000002</v>
      </c>
    </row>
    <row r="344" spans="1:4" ht="14.4">
      <c r="A344" s="357" t="s">
        <v>927</v>
      </c>
      <c r="B344" s="343" t="s">
        <v>3323</v>
      </c>
      <c r="C344" s="345" t="s">
        <v>3677</v>
      </c>
      <c r="D344" s="342">
        <v>2102.0700000000002</v>
      </c>
    </row>
    <row r="345" spans="1:4" ht="14.4">
      <c r="A345" s="357" t="s">
        <v>928</v>
      </c>
      <c r="B345" s="343" t="s">
        <v>3323</v>
      </c>
      <c r="C345" s="345" t="s">
        <v>3678</v>
      </c>
      <c r="D345" s="342">
        <v>2102.0700000000002</v>
      </c>
    </row>
    <row r="346" spans="1:4" ht="14.4">
      <c r="A346" s="357" t="s">
        <v>929</v>
      </c>
      <c r="B346" s="343" t="s">
        <v>3323</v>
      </c>
      <c r="C346" s="345" t="s">
        <v>3679</v>
      </c>
      <c r="D346" s="342">
        <v>2102.0700000000002</v>
      </c>
    </row>
    <row r="347" spans="1:4" ht="14.4">
      <c r="A347" s="357" t="s">
        <v>930</v>
      </c>
      <c r="B347" s="343" t="s">
        <v>3323</v>
      </c>
      <c r="C347" s="345" t="s">
        <v>3680</v>
      </c>
      <c r="D347" s="342">
        <v>2102.0700000000002</v>
      </c>
    </row>
    <row r="348" spans="1:4" ht="14.4">
      <c r="A348" s="357" t="s">
        <v>931</v>
      </c>
      <c r="B348" s="343" t="s">
        <v>3323</v>
      </c>
      <c r="C348" s="345" t="s">
        <v>3681</v>
      </c>
      <c r="D348" s="342">
        <v>2102.0700000000002</v>
      </c>
    </row>
    <row r="349" spans="1:4" ht="14.4">
      <c r="A349" s="357" t="s">
        <v>932</v>
      </c>
      <c r="B349" s="343" t="s">
        <v>3323</v>
      </c>
      <c r="C349" s="345" t="s">
        <v>3682</v>
      </c>
      <c r="D349" s="342">
        <v>2102.0700000000002</v>
      </c>
    </row>
    <row r="350" spans="1:4" ht="14.4">
      <c r="A350" s="357" t="s">
        <v>933</v>
      </c>
      <c r="B350" s="343" t="s">
        <v>3323</v>
      </c>
      <c r="C350" s="345" t="s">
        <v>3683</v>
      </c>
      <c r="D350" s="342">
        <v>2102.0700000000002</v>
      </c>
    </row>
    <row r="351" spans="1:4" ht="14.4">
      <c r="A351" s="357" t="s">
        <v>934</v>
      </c>
      <c r="B351" s="343" t="s">
        <v>3322</v>
      </c>
      <c r="C351" s="345" t="s">
        <v>3684</v>
      </c>
      <c r="D351" s="342">
        <v>473.55</v>
      </c>
    </row>
    <row r="352" spans="1:4" ht="14.4">
      <c r="A352" s="357" t="s">
        <v>935</v>
      </c>
      <c r="B352" s="343" t="s">
        <v>3322</v>
      </c>
      <c r="C352" s="345" t="s">
        <v>3685</v>
      </c>
      <c r="D352" s="342">
        <v>473.55</v>
      </c>
    </row>
    <row r="353" spans="1:4" ht="14.4">
      <c r="A353" s="357" t="s">
        <v>936</v>
      </c>
      <c r="B353" s="343" t="s">
        <v>3322</v>
      </c>
      <c r="C353" s="345" t="s">
        <v>3686</v>
      </c>
      <c r="D353" s="342">
        <v>473.55</v>
      </c>
    </row>
    <row r="354" spans="1:4" ht="14.4">
      <c r="A354" s="357" t="s">
        <v>937</v>
      </c>
      <c r="B354" s="343" t="s">
        <v>3322</v>
      </c>
      <c r="C354" s="345" t="s">
        <v>3687</v>
      </c>
      <c r="D354" s="342">
        <v>473.55</v>
      </c>
    </row>
    <row r="355" spans="1:4" ht="14.4">
      <c r="A355" s="357" t="s">
        <v>938</v>
      </c>
      <c r="B355" s="343" t="s">
        <v>3322</v>
      </c>
      <c r="C355" s="345" t="s">
        <v>3688</v>
      </c>
      <c r="D355" s="342">
        <v>473.55</v>
      </c>
    </row>
    <row r="356" spans="1:4" ht="14.4">
      <c r="A356" s="357" t="s">
        <v>939</v>
      </c>
      <c r="B356" s="343" t="s">
        <v>3322</v>
      </c>
      <c r="C356" s="345" t="s">
        <v>3689</v>
      </c>
      <c r="D356" s="342">
        <v>473.55</v>
      </c>
    </row>
    <row r="357" spans="1:4" ht="14.4">
      <c r="A357" s="357" t="s">
        <v>940</v>
      </c>
      <c r="B357" s="343" t="s">
        <v>3322</v>
      </c>
      <c r="C357" s="345" t="s">
        <v>3690</v>
      </c>
      <c r="D357" s="342">
        <v>473.55</v>
      </c>
    </row>
    <row r="358" spans="1:4" ht="14.4">
      <c r="A358" s="357" t="s">
        <v>941</v>
      </c>
      <c r="B358" s="343" t="s">
        <v>3322</v>
      </c>
      <c r="C358" s="345" t="s">
        <v>3691</v>
      </c>
      <c r="D358" s="342">
        <v>473.55</v>
      </c>
    </row>
    <row r="359" spans="1:4" ht="14.4">
      <c r="A359" s="357" t="s">
        <v>942</v>
      </c>
      <c r="B359" s="343" t="s">
        <v>3322</v>
      </c>
      <c r="C359" s="345" t="s">
        <v>3692</v>
      </c>
      <c r="D359" s="342">
        <v>473.55</v>
      </c>
    </row>
    <row r="360" spans="1:4" ht="14.4">
      <c r="A360" s="357" t="s">
        <v>943</v>
      </c>
      <c r="B360" s="343" t="s">
        <v>3327</v>
      </c>
      <c r="C360" s="345" t="s">
        <v>3693</v>
      </c>
      <c r="D360" s="342">
        <v>899.13</v>
      </c>
    </row>
    <row r="361" spans="1:4" ht="14.4">
      <c r="A361" s="357" t="s">
        <v>944</v>
      </c>
      <c r="B361" s="343" t="s">
        <v>3327</v>
      </c>
      <c r="C361" s="345" t="s">
        <v>3695</v>
      </c>
      <c r="D361" s="342">
        <v>899.13</v>
      </c>
    </row>
    <row r="362" spans="1:4" ht="14.4">
      <c r="A362" s="357" t="s">
        <v>945</v>
      </c>
      <c r="B362" s="343" t="s">
        <v>3317</v>
      </c>
      <c r="C362" s="345" t="s">
        <v>3696</v>
      </c>
      <c r="D362" s="342">
        <v>846.8</v>
      </c>
    </row>
    <row r="363" spans="1:4" ht="14.4">
      <c r="A363" s="357" t="s">
        <v>946</v>
      </c>
      <c r="B363" s="343" t="s">
        <v>3317</v>
      </c>
      <c r="C363" s="345" t="s">
        <v>3697</v>
      </c>
      <c r="D363" s="342">
        <v>846.8</v>
      </c>
    </row>
    <row r="364" spans="1:4" ht="14.4">
      <c r="A364" s="357" t="s">
        <v>947</v>
      </c>
      <c r="B364" s="343" t="s">
        <v>3317</v>
      </c>
      <c r="C364" s="345" t="s">
        <v>3698</v>
      </c>
      <c r="D364" s="342">
        <v>846.8</v>
      </c>
    </row>
    <row r="365" spans="1:4" ht="14.4">
      <c r="A365" s="357" t="s">
        <v>948</v>
      </c>
      <c r="B365" s="343" t="s">
        <v>3317</v>
      </c>
      <c r="C365" s="345" t="s">
        <v>3699</v>
      </c>
      <c r="D365" s="342">
        <v>846.8</v>
      </c>
    </row>
    <row r="366" spans="1:4" ht="14.4">
      <c r="A366" s="357" t="s">
        <v>949</v>
      </c>
      <c r="B366" s="343" t="s">
        <v>3330</v>
      </c>
      <c r="C366" s="345" t="s">
        <v>3702</v>
      </c>
      <c r="D366" s="342">
        <v>3757.65</v>
      </c>
    </row>
    <row r="367" spans="1:4" ht="14.4">
      <c r="A367" s="357" t="s">
        <v>950</v>
      </c>
      <c r="B367" s="343" t="s">
        <v>3331</v>
      </c>
      <c r="C367" s="345" t="s">
        <v>3703</v>
      </c>
      <c r="D367" s="342">
        <v>1480.92</v>
      </c>
    </row>
    <row r="368" spans="1:4" ht="14.4">
      <c r="A368" s="357" t="s">
        <v>951</v>
      </c>
      <c r="B368" s="343" t="s">
        <v>3332</v>
      </c>
      <c r="C368" s="345" t="s">
        <v>3704</v>
      </c>
      <c r="D368" s="342">
        <v>1722.6</v>
      </c>
    </row>
    <row r="369" spans="1:4" ht="14.4">
      <c r="A369" s="357" t="s">
        <v>952</v>
      </c>
      <c r="B369" s="343" t="s">
        <v>3333</v>
      </c>
      <c r="C369" s="345" t="s">
        <v>3705</v>
      </c>
      <c r="D369" s="342">
        <v>2240.1999999999998</v>
      </c>
    </row>
    <row r="370" spans="1:4" ht="14.4">
      <c r="A370" s="357" t="s">
        <v>953</v>
      </c>
      <c r="B370" s="343" t="s">
        <v>3334</v>
      </c>
      <c r="C370" s="345" t="s">
        <v>3706</v>
      </c>
      <c r="D370" s="342">
        <v>803</v>
      </c>
    </row>
    <row r="371" spans="1:4" ht="14.4">
      <c r="A371" s="357" t="s">
        <v>954</v>
      </c>
      <c r="B371" s="343" t="s">
        <v>3335</v>
      </c>
      <c r="C371" s="345" t="s">
        <v>3707</v>
      </c>
      <c r="D371" s="342">
        <v>1079</v>
      </c>
    </row>
    <row r="372" spans="1:4" ht="14.4">
      <c r="A372" s="357" t="s">
        <v>955</v>
      </c>
      <c r="B372" s="343" t="s">
        <v>3336</v>
      </c>
      <c r="C372" s="345" t="s">
        <v>3708</v>
      </c>
      <c r="D372" s="342">
        <v>930.01</v>
      </c>
    </row>
    <row r="373" spans="1:4" ht="14.4">
      <c r="A373" s="357" t="s">
        <v>956</v>
      </c>
      <c r="B373" s="343" t="s">
        <v>3287</v>
      </c>
      <c r="C373" s="345" t="s">
        <v>3709</v>
      </c>
      <c r="D373" s="342">
        <v>708.5</v>
      </c>
    </row>
    <row r="374" spans="1:4" ht="14.4">
      <c r="A374" s="357" t="s">
        <v>957</v>
      </c>
      <c r="B374" s="343" t="s">
        <v>3287</v>
      </c>
      <c r="C374" s="345" t="s">
        <v>3710</v>
      </c>
      <c r="D374" s="342">
        <v>708.5</v>
      </c>
    </row>
    <row r="375" spans="1:4" ht="14.4">
      <c r="A375" s="357" t="s">
        <v>958</v>
      </c>
      <c r="B375" s="343" t="s">
        <v>3337</v>
      </c>
      <c r="C375" s="345" t="s">
        <v>3711</v>
      </c>
      <c r="D375" s="342">
        <v>286.2</v>
      </c>
    </row>
    <row r="376" spans="1:4" ht="14.4">
      <c r="A376" s="357" t="s">
        <v>959</v>
      </c>
      <c r="B376" s="343" t="s">
        <v>3338</v>
      </c>
      <c r="C376" s="345" t="s">
        <v>3712</v>
      </c>
      <c r="D376" s="342">
        <v>1286.2</v>
      </c>
    </row>
    <row r="377" spans="1:4" ht="14.4">
      <c r="A377" s="357" t="s">
        <v>960</v>
      </c>
      <c r="B377" s="343" t="s">
        <v>3339</v>
      </c>
      <c r="C377" s="345" t="s">
        <v>3713</v>
      </c>
      <c r="D377" s="342">
        <v>309</v>
      </c>
    </row>
    <row r="378" spans="1:4" ht="14.4">
      <c r="A378" s="357" t="s">
        <v>2510</v>
      </c>
      <c r="B378" s="343" t="s">
        <v>3340</v>
      </c>
      <c r="C378" s="345" t="s">
        <v>3714</v>
      </c>
      <c r="D378" s="342">
        <v>607.5</v>
      </c>
    </row>
    <row r="379" spans="1:4" ht="14.4">
      <c r="A379" s="357" t="s">
        <v>2511</v>
      </c>
      <c r="B379" s="343" t="s">
        <v>3287</v>
      </c>
      <c r="C379" s="345" t="s">
        <v>3715</v>
      </c>
      <c r="D379" s="342">
        <v>708.5</v>
      </c>
    </row>
    <row r="380" spans="1:4" ht="14.4">
      <c r="A380" s="357" t="s">
        <v>2512</v>
      </c>
      <c r="B380" s="343" t="s">
        <v>3334</v>
      </c>
      <c r="C380" s="345" t="s">
        <v>3716</v>
      </c>
      <c r="D380" s="342">
        <v>803</v>
      </c>
    </row>
    <row r="381" spans="1:4" ht="14.4">
      <c r="A381" s="357" t="s">
        <v>2513</v>
      </c>
      <c r="B381" s="343" t="s">
        <v>3341</v>
      </c>
      <c r="C381" s="345" t="s">
        <v>3717</v>
      </c>
      <c r="D381" s="342">
        <v>1272.5999999999999</v>
      </c>
    </row>
    <row r="382" spans="1:4" ht="14.4">
      <c r="A382" s="357" t="s">
        <v>2514</v>
      </c>
      <c r="B382" s="343" t="s">
        <v>3334</v>
      </c>
      <c r="C382" s="345" t="s">
        <v>3718</v>
      </c>
      <c r="D382" s="342">
        <v>803</v>
      </c>
    </row>
    <row r="383" spans="1:4" ht="14.4">
      <c r="A383" s="357" t="s">
        <v>2515</v>
      </c>
      <c r="B383" s="343" t="s">
        <v>3287</v>
      </c>
      <c r="C383" s="345" t="s">
        <v>3719</v>
      </c>
      <c r="D383" s="342">
        <v>708.5</v>
      </c>
    </row>
    <row r="384" spans="1:4" ht="14.4">
      <c r="A384" s="357" t="s">
        <v>2516</v>
      </c>
      <c r="B384" s="343" t="s">
        <v>3338</v>
      </c>
      <c r="C384" s="345" t="s">
        <v>3720</v>
      </c>
      <c r="D384" s="342">
        <v>1286.5999999999999</v>
      </c>
    </row>
    <row r="385" spans="1:4" ht="14.4">
      <c r="A385" s="357" t="s">
        <v>2517</v>
      </c>
      <c r="B385" s="343" t="s">
        <v>3342</v>
      </c>
      <c r="C385" s="345" t="s">
        <v>3721</v>
      </c>
      <c r="D385" s="342">
        <v>649.01</v>
      </c>
    </row>
    <row r="386" spans="1:4" ht="14.4">
      <c r="A386" s="357" t="s">
        <v>2518</v>
      </c>
      <c r="B386" s="343" t="s">
        <v>3342</v>
      </c>
      <c r="C386" s="345" t="s">
        <v>3722</v>
      </c>
      <c r="D386" s="342">
        <v>649</v>
      </c>
    </row>
    <row r="387" spans="1:4" ht="14.4">
      <c r="A387" s="357" t="s">
        <v>2519</v>
      </c>
      <c r="B387" s="343" t="s">
        <v>3342</v>
      </c>
      <c r="C387" s="345" t="s">
        <v>3723</v>
      </c>
      <c r="D387" s="342">
        <v>649</v>
      </c>
    </row>
    <row r="388" spans="1:4" ht="14.4">
      <c r="A388" s="357" t="s">
        <v>2520</v>
      </c>
      <c r="B388" s="343" t="s">
        <v>3342</v>
      </c>
      <c r="C388" s="345" t="s">
        <v>3724</v>
      </c>
      <c r="D388" s="342">
        <v>649</v>
      </c>
    </row>
    <row r="389" spans="1:4" ht="14.4">
      <c r="A389" s="357" t="s">
        <v>2521</v>
      </c>
      <c r="B389" s="343" t="s">
        <v>3342</v>
      </c>
      <c r="C389" s="345" t="s">
        <v>3725</v>
      </c>
      <c r="D389" s="342">
        <v>649.01</v>
      </c>
    </row>
    <row r="390" spans="1:4" ht="14.4">
      <c r="A390" s="357" t="s">
        <v>2522</v>
      </c>
      <c r="B390" s="343" t="s">
        <v>3342</v>
      </c>
      <c r="C390" s="345" t="s">
        <v>3726</v>
      </c>
      <c r="D390" s="342">
        <v>649.01</v>
      </c>
    </row>
    <row r="391" spans="1:4" ht="14.4">
      <c r="A391" s="357" t="s">
        <v>2523</v>
      </c>
      <c r="B391" s="343" t="s">
        <v>2275</v>
      </c>
      <c r="C391" s="345" t="s">
        <v>3727</v>
      </c>
      <c r="D391" s="342">
        <v>600</v>
      </c>
    </row>
    <row r="392" spans="1:4" ht="14.4">
      <c r="A392" s="357" t="s">
        <v>2524</v>
      </c>
      <c r="B392" s="343" t="s">
        <v>2275</v>
      </c>
      <c r="C392" s="345" t="s">
        <v>3728</v>
      </c>
      <c r="D392" s="342">
        <v>600</v>
      </c>
    </row>
    <row r="393" spans="1:4" ht="14.4">
      <c r="A393" s="357" t="s">
        <v>2525</v>
      </c>
      <c r="B393" s="343" t="s">
        <v>3343</v>
      </c>
      <c r="C393" s="345" t="s">
        <v>3729</v>
      </c>
      <c r="D393" s="342">
        <v>3757.65</v>
      </c>
    </row>
    <row r="394" spans="1:4" ht="14.4">
      <c r="A394" s="357" t="s">
        <v>2526</v>
      </c>
      <c r="B394" s="343" t="s">
        <v>3344</v>
      </c>
      <c r="C394" s="345" t="s">
        <v>3730</v>
      </c>
      <c r="D394" s="342">
        <v>1510.5</v>
      </c>
    </row>
    <row r="395" spans="1:4" ht="14.4">
      <c r="A395" s="357" t="s">
        <v>2527</v>
      </c>
      <c r="B395" s="343" t="s">
        <v>3345</v>
      </c>
      <c r="C395" s="345" t="s">
        <v>3731</v>
      </c>
      <c r="D395" s="342">
        <v>559</v>
      </c>
    </row>
    <row r="396" spans="1:4" ht="15" thickBot="1">
      <c r="A396" s="357" t="s">
        <v>2528</v>
      </c>
      <c r="B396" s="343" t="s">
        <v>3323</v>
      </c>
      <c r="C396" s="345" t="s">
        <v>3732</v>
      </c>
      <c r="D396" s="346">
        <v>2102.0700000000002</v>
      </c>
    </row>
    <row r="397" spans="1:4" ht="15" thickTop="1">
      <c r="A397" s="358"/>
      <c r="B397" s="324"/>
      <c r="C397" s="325" t="s">
        <v>2167</v>
      </c>
      <c r="D397" s="331">
        <f>SUM(D54:D396)</f>
        <v>382016.17999999976</v>
      </c>
    </row>
    <row r="399" spans="1:4">
      <c r="D399" s="396">
        <f>D49+D397</f>
        <v>499309.41999999975</v>
      </c>
    </row>
  </sheetData>
  <printOptions horizontalCentered="1"/>
  <pageMargins left="0.70866141732283472" right="0.70866141732283472" top="0.55118110236220474" bottom="0.55118110236220474" header="0.31496062992125984" footer="0.31496062992125984"/>
  <pageSetup paperSize="9" scale="78" orientation="portrait" r:id="rId1"/>
  <headerFooter>
    <oddFooter>&amp;R&amp;P / &amp;N</oddFooter>
  </headerFooter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Normal="100" zoomScaleSheetLayoutView="100" workbookViewId="0"/>
  </sheetViews>
  <sheetFormatPr defaultColWidth="9.109375" defaultRowHeight="13.2"/>
  <cols>
    <col min="1" max="1" width="4.5546875" style="422" bestFit="1" customWidth="1"/>
    <col min="2" max="2" width="42.88671875" style="422" bestFit="1" customWidth="1"/>
    <col min="3" max="3" width="16.6640625" style="425" bestFit="1" customWidth="1"/>
    <col min="4" max="4" width="15" style="424" bestFit="1" customWidth="1"/>
    <col min="5" max="5" width="11.44140625" style="422" bestFit="1" customWidth="1"/>
    <col min="6" max="16384" width="9.109375" style="422"/>
  </cols>
  <sheetData>
    <row r="1" spans="1:5" ht="13.8">
      <c r="B1" s="269" t="s">
        <v>4774</v>
      </c>
    </row>
    <row r="2" spans="1:5">
      <c r="B2" s="362" t="s">
        <v>4268</v>
      </c>
    </row>
    <row r="3" spans="1:5">
      <c r="A3" s="427"/>
      <c r="B3" s="427"/>
      <c r="C3" s="428"/>
      <c r="D3" s="429"/>
      <c r="E3" s="427"/>
    </row>
    <row r="4" spans="1:5">
      <c r="A4" s="440" t="s">
        <v>1306</v>
      </c>
      <c r="B4" s="440" t="s">
        <v>3739</v>
      </c>
      <c r="C4" s="440" t="s">
        <v>3738</v>
      </c>
      <c r="D4" s="441" t="s">
        <v>1328</v>
      </c>
      <c r="E4" s="441" t="s">
        <v>4218</v>
      </c>
    </row>
    <row r="5" spans="1:5">
      <c r="A5" s="426" t="s">
        <v>1307</v>
      </c>
      <c r="B5" s="423" t="s">
        <v>4223</v>
      </c>
      <c r="C5" s="426" t="s">
        <v>4222</v>
      </c>
      <c r="D5" s="430">
        <v>54500</v>
      </c>
      <c r="E5" s="423" t="s">
        <v>4220</v>
      </c>
    </row>
    <row r="6" spans="1:5">
      <c r="A6" s="426" t="s">
        <v>1308</v>
      </c>
      <c r="B6" s="423" t="s">
        <v>4225</v>
      </c>
      <c r="C6" s="426" t="s">
        <v>4224</v>
      </c>
      <c r="D6" s="430">
        <v>30388</v>
      </c>
      <c r="E6" s="423" t="s">
        <v>4220</v>
      </c>
    </row>
    <row r="7" spans="1:5">
      <c r="A7" s="426" t="s">
        <v>1309</v>
      </c>
      <c r="B7" s="423" t="s">
        <v>4227</v>
      </c>
      <c r="C7" s="426" t="s">
        <v>4226</v>
      </c>
      <c r="D7" s="430">
        <v>67650</v>
      </c>
      <c r="E7" s="423" t="s">
        <v>4220</v>
      </c>
    </row>
    <row r="8" spans="1:5">
      <c r="A8" s="426" t="s">
        <v>1310</v>
      </c>
      <c r="B8" s="423" t="s">
        <v>4229</v>
      </c>
      <c r="C8" s="426" t="s">
        <v>4228</v>
      </c>
      <c r="D8" s="430">
        <v>14747.7</v>
      </c>
      <c r="E8" s="423" t="s">
        <v>4220</v>
      </c>
    </row>
    <row r="9" spans="1:5">
      <c r="A9" s="426" t="s">
        <v>1311</v>
      </c>
      <c r="B9" s="423" t="s">
        <v>4231</v>
      </c>
      <c r="C9" s="426" t="s">
        <v>4230</v>
      </c>
      <c r="D9" s="430">
        <v>150431.71</v>
      </c>
      <c r="E9" s="423" t="s">
        <v>4220</v>
      </c>
    </row>
    <row r="10" spans="1:5">
      <c r="A10" s="426" t="s">
        <v>1312</v>
      </c>
      <c r="B10" s="423" t="s">
        <v>4233</v>
      </c>
      <c r="C10" s="426" t="s">
        <v>4232</v>
      </c>
      <c r="D10" s="430">
        <v>157485.91</v>
      </c>
      <c r="E10" s="423" t="s">
        <v>4220</v>
      </c>
    </row>
    <row r="11" spans="1:5">
      <c r="A11" s="426" t="s">
        <v>1313</v>
      </c>
      <c r="B11" s="443" t="s">
        <v>4264</v>
      </c>
      <c r="C11" s="426" t="s">
        <v>4266</v>
      </c>
      <c r="D11" s="430">
        <v>18686.400000000001</v>
      </c>
      <c r="E11" s="423" t="s">
        <v>4220</v>
      </c>
    </row>
    <row r="12" spans="1:5">
      <c r="A12" s="426" t="s">
        <v>1314</v>
      </c>
      <c r="B12" s="443" t="s">
        <v>4265</v>
      </c>
      <c r="C12" s="426" t="s">
        <v>4267</v>
      </c>
      <c r="D12" s="430">
        <v>18686.400000000001</v>
      </c>
      <c r="E12" s="423" t="s">
        <v>4220</v>
      </c>
    </row>
    <row r="13" spans="1:5">
      <c r="A13" s="431"/>
      <c r="B13" s="432"/>
      <c r="C13" s="437" t="s">
        <v>4221</v>
      </c>
      <c r="D13" s="438">
        <f>SUM(D5:D12)</f>
        <v>512576.12000000011</v>
      </c>
      <c r="E13" s="439"/>
    </row>
    <row r="14" spans="1:5">
      <c r="A14" s="433"/>
      <c r="B14" s="434"/>
      <c r="C14" s="417" t="s">
        <v>1506</v>
      </c>
      <c r="D14" s="421">
        <f>SUMIF(E5:E12,E14,D5:D12)</f>
        <v>512576.12000000011</v>
      </c>
      <c r="E14" s="399" t="s">
        <v>4220</v>
      </c>
    </row>
    <row r="15" spans="1:5">
      <c r="A15" s="435"/>
      <c r="B15" s="436"/>
      <c r="C15" s="415"/>
      <c r="D15" s="421">
        <f>SUMIF(E5:E12,E15,D5:D12)</f>
        <v>0</v>
      </c>
      <c r="E15" s="416" t="s">
        <v>4219</v>
      </c>
    </row>
  </sheetData>
  <printOptions horizontalCentered="1"/>
  <pageMargins left="0.74803149606299213" right="0.74803149606299213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41"/>
  <sheetViews>
    <sheetView view="pageBreakPreview" zoomScaleNormal="100" zoomScaleSheetLayoutView="100" workbookViewId="0">
      <selection activeCell="B1" sqref="B1"/>
    </sheetView>
  </sheetViews>
  <sheetFormatPr defaultColWidth="9.109375" defaultRowHeight="13.2"/>
  <cols>
    <col min="1" max="1" width="4.5546875" style="398" bestFit="1" customWidth="1"/>
    <col min="2" max="2" width="47.109375" style="398" bestFit="1" customWidth="1"/>
    <col min="3" max="3" width="16.6640625" style="413" bestFit="1" customWidth="1"/>
    <col min="4" max="4" width="15.109375" style="400" customWidth="1"/>
    <col min="5" max="5" width="11.88671875" style="398" bestFit="1" customWidth="1"/>
    <col min="6" max="16384" width="9.109375" style="398"/>
  </cols>
  <sheetData>
    <row r="1" spans="1:5" ht="13.8">
      <c r="B1" s="269" t="s">
        <v>4775</v>
      </c>
    </row>
    <row r="2" spans="1:5">
      <c r="B2" s="362" t="s">
        <v>4269</v>
      </c>
    </row>
    <row r="3" spans="1:5">
      <c r="D3" s="402"/>
      <c r="E3" s="401"/>
    </row>
    <row r="4" spans="1:5" ht="21.75" customHeight="1">
      <c r="A4" s="411" t="s">
        <v>1306</v>
      </c>
      <c r="B4" s="411" t="s">
        <v>3739</v>
      </c>
      <c r="C4" s="411" t="s">
        <v>3738</v>
      </c>
      <c r="D4" s="412" t="s">
        <v>1328</v>
      </c>
      <c r="E4" s="412" t="s">
        <v>4218</v>
      </c>
    </row>
    <row r="5" spans="1:5">
      <c r="A5" s="444" t="s">
        <v>1307</v>
      </c>
      <c r="B5" s="404" t="s">
        <v>3741</v>
      </c>
      <c r="C5" s="414" t="s">
        <v>3740</v>
      </c>
      <c r="D5" s="419">
        <v>3600</v>
      </c>
      <c r="E5" s="404" t="s">
        <v>4219</v>
      </c>
    </row>
    <row r="6" spans="1:5">
      <c r="A6" s="444" t="s">
        <v>1308</v>
      </c>
      <c r="B6" s="404" t="s">
        <v>2705</v>
      </c>
      <c r="C6" s="414" t="s">
        <v>3742</v>
      </c>
      <c r="D6" s="419">
        <v>596.96</v>
      </c>
      <c r="E6" s="404" t="s">
        <v>4220</v>
      </c>
    </row>
    <row r="7" spans="1:5">
      <c r="A7" s="444" t="s">
        <v>1309</v>
      </c>
      <c r="B7" s="404" t="s">
        <v>3744</v>
      </c>
      <c r="C7" s="414" t="s">
        <v>3743</v>
      </c>
      <c r="D7" s="419">
        <v>947</v>
      </c>
      <c r="E7" s="404" t="s">
        <v>4220</v>
      </c>
    </row>
    <row r="8" spans="1:5">
      <c r="A8" s="444" t="s">
        <v>1310</v>
      </c>
      <c r="B8" s="404" t="s">
        <v>1235</v>
      </c>
      <c r="C8" s="414" t="s">
        <v>3745</v>
      </c>
      <c r="D8" s="419">
        <v>2944.62</v>
      </c>
      <c r="E8" s="404" t="s">
        <v>4219</v>
      </c>
    </row>
    <row r="9" spans="1:5">
      <c r="A9" s="444" t="s">
        <v>1311</v>
      </c>
      <c r="B9" s="404" t="s">
        <v>2705</v>
      </c>
      <c r="C9" s="414" t="s">
        <v>3746</v>
      </c>
      <c r="D9" s="419">
        <v>749.9</v>
      </c>
      <c r="E9" s="404" t="s">
        <v>4220</v>
      </c>
    </row>
    <row r="10" spans="1:5">
      <c r="A10" s="444" t="s">
        <v>1312</v>
      </c>
      <c r="B10" s="404" t="s">
        <v>2705</v>
      </c>
      <c r="C10" s="414" t="s">
        <v>3747</v>
      </c>
      <c r="D10" s="419">
        <v>749.9</v>
      </c>
      <c r="E10" s="404" t="s">
        <v>4220</v>
      </c>
    </row>
    <row r="11" spans="1:5">
      <c r="A11" s="444" t="s">
        <v>1313</v>
      </c>
      <c r="B11" s="404" t="s">
        <v>2261</v>
      </c>
      <c r="C11" s="414" t="s">
        <v>3748</v>
      </c>
      <c r="D11" s="419">
        <v>147.6</v>
      </c>
      <c r="E11" s="404" t="s">
        <v>4220</v>
      </c>
    </row>
    <row r="12" spans="1:5">
      <c r="A12" s="444" t="s">
        <v>1314</v>
      </c>
      <c r="B12" s="404" t="s">
        <v>2261</v>
      </c>
      <c r="C12" s="414" t="s">
        <v>3749</v>
      </c>
      <c r="D12" s="419">
        <v>147.6</v>
      </c>
      <c r="E12" s="404" t="s">
        <v>4220</v>
      </c>
    </row>
    <row r="13" spans="1:5">
      <c r="A13" s="444" t="s">
        <v>1315</v>
      </c>
      <c r="B13" s="404" t="s">
        <v>2261</v>
      </c>
      <c r="C13" s="414" t="s">
        <v>3750</v>
      </c>
      <c r="D13" s="419">
        <v>147.6</v>
      </c>
      <c r="E13" s="404" t="s">
        <v>4220</v>
      </c>
    </row>
    <row r="14" spans="1:5">
      <c r="A14" s="444" t="s">
        <v>1316</v>
      </c>
      <c r="B14" s="404" t="s">
        <v>3752</v>
      </c>
      <c r="C14" s="414" t="s">
        <v>3751</v>
      </c>
      <c r="D14" s="419">
        <v>458.9</v>
      </c>
      <c r="E14" s="404" t="s">
        <v>4220</v>
      </c>
    </row>
    <row r="15" spans="1:5">
      <c r="A15" s="444" t="s">
        <v>1317</v>
      </c>
      <c r="B15" s="404" t="s">
        <v>3754</v>
      </c>
      <c r="C15" s="414" t="s">
        <v>3753</v>
      </c>
      <c r="D15" s="419">
        <v>2024</v>
      </c>
      <c r="E15" s="404" t="s">
        <v>4220</v>
      </c>
    </row>
    <row r="16" spans="1:5">
      <c r="A16" s="444" t="s">
        <v>1318</v>
      </c>
      <c r="B16" s="404" t="s">
        <v>3754</v>
      </c>
      <c r="C16" s="414" t="s">
        <v>3755</v>
      </c>
      <c r="D16" s="419">
        <v>2024</v>
      </c>
      <c r="E16" s="404" t="s">
        <v>4220</v>
      </c>
    </row>
    <row r="17" spans="1:5">
      <c r="A17" s="444" t="s">
        <v>1319</v>
      </c>
      <c r="B17" s="404" t="s">
        <v>2705</v>
      </c>
      <c r="C17" s="414" t="s">
        <v>3756</v>
      </c>
      <c r="D17" s="419">
        <v>596.96</v>
      </c>
      <c r="E17" s="404" t="s">
        <v>4220</v>
      </c>
    </row>
    <row r="18" spans="1:5">
      <c r="A18" s="444" t="s">
        <v>1320</v>
      </c>
      <c r="B18" s="404" t="s">
        <v>2705</v>
      </c>
      <c r="C18" s="414" t="s">
        <v>3757</v>
      </c>
      <c r="D18" s="419">
        <v>596.96</v>
      </c>
      <c r="E18" s="404" t="s">
        <v>4220</v>
      </c>
    </row>
    <row r="19" spans="1:5">
      <c r="A19" s="444" t="s">
        <v>1321</v>
      </c>
      <c r="B19" s="404" t="s">
        <v>2705</v>
      </c>
      <c r="C19" s="414" t="s">
        <v>3758</v>
      </c>
      <c r="D19" s="419">
        <v>596.96</v>
      </c>
      <c r="E19" s="404" t="s">
        <v>4220</v>
      </c>
    </row>
    <row r="20" spans="1:5">
      <c r="A20" s="444" t="s">
        <v>1322</v>
      </c>
      <c r="B20" s="404" t="s">
        <v>2705</v>
      </c>
      <c r="C20" s="414" t="s">
        <v>3759</v>
      </c>
      <c r="D20" s="419">
        <v>596.96</v>
      </c>
      <c r="E20" s="404" t="s">
        <v>4220</v>
      </c>
    </row>
    <row r="21" spans="1:5">
      <c r="A21" s="444" t="s">
        <v>1323</v>
      </c>
      <c r="B21" s="404" t="s">
        <v>2705</v>
      </c>
      <c r="C21" s="414" t="s">
        <v>3760</v>
      </c>
      <c r="D21" s="419">
        <v>596.96</v>
      </c>
      <c r="E21" s="404" t="s">
        <v>4220</v>
      </c>
    </row>
    <row r="22" spans="1:5">
      <c r="A22" s="444" t="s">
        <v>1324</v>
      </c>
      <c r="B22" s="404" t="s">
        <v>2705</v>
      </c>
      <c r="C22" s="414" t="s">
        <v>3761</v>
      </c>
      <c r="D22" s="419">
        <v>596.96</v>
      </c>
      <c r="E22" s="404" t="s">
        <v>4220</v>
      </c>
    </row>
    <row r="23" spans="1:5">
      <c r="A23" s="444" t="s">
        <v>1329</v>
      </c>
      <c r="B23" s="404" t="s">
        <v>2705</v>
      </c>
      <c r="C23" s="414" t="s">
        <v>3762</v>
      </c>
      <c r="D23" s="419">
        <v>596.96</v>
      </c>
      <c r="E23" s="404" t="s">
        <v>4220</v>
      </c>
    </row>
    <row r="24" spans="1:5">
      <c r="A24" s="444" t="s">
        <v>1330</v>
      </c>
      <c r="B24" s="404" t="s">
        <v>2705</v>
      </c>
      <c r="C24" s="414" t="s">
        <v>3763</v>
      </c>
      <c r="D24" s="419">
        <v>596.96</v>
      </c>
      <c r="E24" s="404" t="s">
        <v>4220</v>
      </c>
    </row>
    <row r="25" spans="1:5">
      <c r="A25" s="444" t="s">
        <v>1331</v>
      </c>
      <c r="B25" s="404" t="s">
        <v>2705</v>
      </c>
      <c r="C25" s="414" t="s">
        <v>3764</v>
      </c>
      <c r="D25" s="419">
        <v>596.96</v>
      </c>
      <c r="E25" s="404" t="s">
        <v>4220</v>
      </c>
    </row>
    <row r="26" spans="1:5">
      <c r="A26" s="444" t="s">
        <v>1332</v>
      </c>
      <c r="B26" s="404" t="s">
        <v>3766</v>
      </c>
      <c r="C26" s="414" t="s">
        <v>3765</v>
      </c>
      <c r="D26" s="419">
        <v>543.04999999999995</v>
      </c>
      <c r="E26" s="404" t="s">
        <v>4220</v>
      </c>
    </row>
    <row r="27" spans="1:5">
      <c r="A27" s="444" t="s">
        <v>1333</v>
      </c>
      <c r="B27" s="404" t="s">
        <v>3768</v>
      </c>
      <c r="C27" s="414" t="s">
        <v>3767</v>
      </c>
      <c r="D27" s="419">
        <v>799</v>
      </c>
      <c r="E27" s="404" t="s">
        <v>4220</v>
      </c>
    </row>
    <row r="28" spans="1:5">
      <c r="A28" s="444" t="s">
        <v>1334</v>
      </c>
      <c r="B28" s="404" t="s">
        <v>3770</v>
      </c>
      <c r="C28" s="414" t="s">
        <v>3769</v>
      </c>
      <c r="D28" s="419">
        <v>973.23</v>
      </c>
      <c r="E28" s="404" t="s">
        <v>4219</v>
      </c>
    </row>
    <row r="29" spans="1:5">
      <c r="A29" s="444" t="s">
        <v>1335</v>
      </c>
      <c r="B29" s="404" t="s">
        <v>3268</v>
      </c>
      <c r="C29" s="414" t="s">
        <v>3771</v>
      </c>
      <c r="D29" s="419">
        <v>1657.6</v>
      </c>
      <c r="E29" s="404" t="s">
        <v>4220</v>
      </c>
    </row>
    <row r="30" spans="1:5">
      <c r="A30" s="444" t="s">
        <v>1336</v>
      </c>
      <c r="B30" s="404" t="s">
        <v>3773</v>
      </c>
      <c r="C30" s="414" t="s">
        <v>3772</v>
      </c>
      <c r="D30" s="419">
        <v>1816.71</v>
      </c>
      <c r="E30" s="404" t="s">
        <v>4220</v>
      </c>
    </row>
    <row r="31" spans="1:5">
      <c r="A31" s="444" t="s">
        <v>1338</v>
      </c>
      <c r="B31" s="404" t="s">
        <v>3775</v>
      </c>
      <c r="C31" s="414" t="s">
        <v>3774</v>
      </c>
      <c r="D31" s="419">
        <v>1816.71</v>
      </c>
      <c r="E31" s="404" t="s">
        <v>4220</v>
      </c>
    </row>
    <row r="32" spans="1:5">
      <c r="A32" s="444" t="s">
        <v>1339</v>
      </c>
      <c r="B32" s="404" t="s">
        <v>3777</v>
      </c>
      <c r="C32" s="414" t="s">
        <v>3776</v>
      </c>
      <c r="D32" s="419">
        <v>512.91</v>
      </c>
      <c r="E32" s="404" t="s">
        <v>4220</v>
      </c>
    </row>
    <row r="33" spans="1:5">
      <c r="A33" s="444" t="s">
        <v>1340</v>
      </c>
      <c r="B33" s="404" t="s">
        <v>3779</v>
      </c>
      <c r="C33" s="414" t="s">
        <v>3778</v>
      </c>
      <c r="D33" s="419">
        <v>675.27</v>
      </c>
      <c r="E33" s="404" t="s">
        <v>4220</v>
      </c>
    </row>
    <row r="34" spans="1:5">
      <c r="A34" s="444" t="s">
        <v>1341</v>
      </c>
      <c r="B34" s="404" t="s">
        <v>3781</v>
      </c>
      <c r="C34" s="414" t="s">
        <v>3780</v>
      </c>
      <c r="D34" s="419">
        <v>2300</v>
      </c>
      <c r="E34" s="404" t="s">
        <v>4219</v>
      </c>
    </row>
    <row r="35" spans="1:5">
      <c r="A35" s="444" t="s">
        <v>1342</v>
      </c>
      <c r="B35" s="404" t="s">
        <v>3779</v>
      </c>
      <c r="C35" s="414" t="s">
        <v>3782</v>
      </c>
      <c r="D35" s="419">
        <v>675.27</v>
      </c>
      <c r="E35" s="404" t="s">
        <v>4220</v>
      </c>
    </row>
    <row r="36" spans="1:5">
      <c r="A36" s="444" t="s">
        <v>1343</v>
      </c>
      <c r="B36" s="404" t="s">
        <v>3784</v>
      </c>
      <c r="C36" s="414" t="s">
        <v>3783</v>
      </c>
      <c r="D36" s="419">
        <v>520.29</v>
      </c>
      <c r="E36" s="404" t="s">
        <v>4220</v>
      </c>
    </row>
    <row r="37" spans="1:5">
      <c r="A37" s="444" t="s">
        <v>1344</v>
      </c>
      <c r="B37" s="404" t="s">
        <v>3786</v>
      </c>
      <c r="C37" s="414" t="s">
        <v>3785</v>
      </c>
      <c r="D37" s="419">
        <v>9800.64</v>
      </c>
      <c r="E37" s="404" t="s">
        <v>4219</v>
      </c>
    </row>
    <row r="38" spans="1:5">
      <c r="A38" s="444" t="s">
        <v>1345</v>
      </c>
      <c r="B38" s="404" t="s">
        <v>3788</v>
      </c>
      <c r="C38" s="414" t="s">
        <v>3787</v>
      </c>
      <c r="D38" s="419">
        <v>7398.45</v>
      </c>
      <c r="E38" s="404" t="s">
        <v>4220</v>
      </c>
    </row>
    <row r="39" spans="1:5">
      <c r="A39" s="444" t="s">
        <v>1346</v>
      </c>
      <c r="B39" s="404" t="s">
        <v>2573</v>
      </c>
      <c r="C39" s="414" t="s">
        <v>3789</v>
      </c>
      <c r="D39" s="419">
        <v>3548.55</v>
      </c>
      <c r="E39" s="404" t="s">
        <v>4219</v>
      </c>
    </row>
    <row r="40" spans="1:5">
      <c r="A40" s="444" t="s">
        <v>1347</v>
      </c>
      <c r="B40" s="404" t="s">
        <v>3791</v>
      </c>
      <c r="C40" s="414" t="s">
        <v>3790</v>
      </c>
      <c r="D40" s="419">
        <v>3505.5</v>
      </c>
      <c r="E40" s="404" t="s">
        <v>4219</v>
      </c>
    </row>
    <row r="41" spans="1:5">
      <c r="A41" s="444" t="s">
        <v>1348</v>
      </c>
      <c r="B41" s="404" t="s">
        <v>3793</v>
      </c>
      <c r="C41" s="414" t="s">
        <v>3792</v>
      </c>
      <c r="D41" s="419">
        <v>6959.34</v>
      </c>
      <c r="E41" s="404" t="s">
        <v>4219</v>
      </c>
    </row>
    <row r="42" spans="1:5">
      <c r="A42" s="444" t="s">
        <v>1349</v>
      </c>
      <c r="B42" s="404" t="s">
        <v>3795</v>
      </c>
      <c r="C42" s="414" t="s">
        <v>3794</v>
      </c>
      <c r="D42" s="419">
        <v>5566.98</v>
      </c>
      <c r="E42" s="404" t="s">
        <v>4219</v>
      </c>
    </row>
    <row r="43" spans="1:5">
      <c r="A43" s="444" t="s">
        <v>1350</v>
      </c>
      <c r="B43" s="404" t="s">
        <v>3797</v>
      </c>
      <c r="C43" s="414" t="s">
        <v>3796</v>
      </c>
      <c r="D43" s="419">
        <v>4749.03</v>
      </c>
      <c r="E43" s="404" t="s">
        <v>4219</v>
      </c>
    </row>
    <row r="44" spans="1:5">
      <c r="A44" s="444" t="s">
        <v>1351</v>
      </c>
      <c r="B44" s="404" t="s">
        <v>3799</v>
      </c>
      <c r="C44" s="414" t="s">
        <v>3798</v>
      </c>
      <c r="D44" s="419">
        <v>2944.62</v>
      </c>
      <c r="E44" s="404" t="s">
        <v>4219</v>
      </c>
    </row>
    <row r="45" spans="1:5">
      <c r="A45" s="444" t="s">
        <v>1352</v>
      </c>
      <c r="B45" s="404" t="s">
        <v>3801</v>
      </c>
      <c r="C45" s="414" t="s">
        <v>3800</v>
      </c>
      <c r="D45" s="419">
        <v>2706</v>
      </c>
      <c r="E45" s="404" t="s">
        <v>4219</v>
      </c>
    </row>
    <row r="46" spans="1:5">
      <c r="A46" s="444" t="s">
        <v>1353</v>
      </c>
      <c r="B46" s="404" t="s">
        <v>3254</v>
      </c>
      <c r="C46" s="414" t="s">
        <v>3802</v>
      </c>
      <c r="D46" s="419">
        <v>615</v>
      </c>
      <c r="E46" s="404" t="s">
        <v>4220</v>
      </c>
    </row>
    <row r="47" spans="1:5">
      <c r="A47" s="444" t="s">
        <v>1354</v>
      </c>
      <c r="B47" s="404" t="s">
        <v>3804</v>
      </c>
      <c r="C47" s="414" t="s">
        <v>3803</v>
      </c>
      <c r="D47" s="419">
        <v>1722</v>
      </c>
      <c r="E47" s="404" t="s">
        <v>4220</v>
      </c>
    </row>
    <row r="48" spans="1:5">
      <c r="A48" s="444" t="s">
        <v>1355</v>
      </c>
      <c r="B48" s="404" t="s">
        <v>3806</v>
      </c>
      <c r="C48" s="414" t="s">
        <v>3805</v>
      </c>
      <c r="D48" s="419">
        <v>2580</v>
      </c>
      <c r="E48" s="404" t="s">
        <v>4220</v>
      </c>
    </row>
    <row r="49" spans="1:5">
      <c r="A49" s="444" t="s">
        <v>1356</v>
      </c>
      <c r="B49" s="404" t="s">
        <v>3808</v>
      </c>
      <c r="C49" s="414" t="s">
        <v>3807</v>
      </c>
      <c r="D49" s="419">
        <v>620</v>
      </c>
      <c r="E49" s="404" t="s">
        <v>4220</v>
      </c>
    </row>
    <row r="50" spans="1:5">
      <c r="A50" s="444" t="s">
        <v>1357</v>
      </c>
      <c r="B50" s="404" t="s">
        <v>3810</v>
      </c>
      <c r="C50" s="414" t="s">
        <v>3809</v>
      </c>
      <c r="D50" s="419">
        <v>3198</v>
      </c>
      <c r="E50" s="404" t="s">
        <v>4219</v>
      </c>
    </row>
    <row r="51" spans="1:5">
      <c r="A51" s="444" t="s">
        <v>1358</v>
      </c>
      <c r="B51" s="404" t="s">
        <v>1235</v>
      </c>
      <c r="C51" s="414" t="s">
        <v>3811</v>
      </c>
      <c r="D51" s="419">
        <v>2944.62</v>
      </c>
      <c r="E51" s="404" t="s">
        <v>4219</v>
      </c>
    </row>
    <row r="52" spans="1:5">
      <c r="A52" s="444" t="s">
        <v>1359</v>
      </c>
      <c r="B52" s="404" t="s">
        <v>3813</v>
      </c>
      <c r="C52" s="414" t="s">
        <v>3812</v>
      </c>
      <c r="D52" s="419">
        <v>3017</v>
      </c>
      <c r="E52" s="404" t="s">
        <v>4220</v>
      </c>
    </row>
    <row r="53" spans="1:5">
      <c r="A53" s="444" t="s">
        <v>1360</v>
      </c>
      <c r="B53" s="404" t="s">
        <v>3251</v>
      </c>
      <c r="C53" s="414" t="s">
        <v>3814</v>
      </c>
      <c r="D53" s="419">
        <v>4838.8599999999997</v>
      </c>
      <c r="E53" s="404" t="s">
        <v>4220</v>
      </c>
    </row>
    <row r="54" spans="1:5">
      <c r="A54" s="444" t="s">
        <v>1361</v>
      </c>
      <c r="B54" s="404" t="s">
        <v>3816</v>
      </c>
      <c r="C54" s="414" t="s">
        <v>3815</v>
      </c>
      <c r="D54" s="419">
        <v>8610</v>
      </c>
      <c r="E54" s="404" t="s">
        <v>4220</v>
      </c>
    </row>
    <row r="55" spans="1:5">
      <c r="A55" s="444" t="s">
        <v>1362</v>
      </c>
      <c r="B55" s="404" t="s">
        <v>3818</v>
      </c>
      <c r="C55" s="414" t="s">
        <v>3817</v>
      </c>
      <c r="D55" s="419">
        <v>3537.48</v>
      </c>
      <c r="E55" s="404" t="s">
        <v>4220</v>
      </c>
    </row>
    <row r="56" spans="1:5">
      <c r="A56" s="444" t="s">
        <v>1363</v>
      </c>
      <c r="B56" s="404" t="s">
        <v>2705</v>
      </c>
      <c r="C56" s="414" t="s">
        <v>3819</v>
      </c>
      <c r="D56" s="419">
        <v>749.9</v>
      </c>
      <c r="E56" s="404" t="s">
        <v>4220</v>
      </c>
    </row>
    <row r="57" spans="1:5">
      <c r="A57" s="444" t="s">
        <v>1364</v>
      </c>
      <c r="B57" s="404" t="s">
        <v>3821</v>
      </c>
      <c r="C57" s="414" t="s">
        <v>3820</v>
      </c>
      <c r="D57" s="419">
        <v>4714</v>
      </c>
      <c r="E57" s="404" t="s">
        <v>4219</v>
      </c>
    </row>
    <row r="58" spans="1:5">
      <c r="A58" s="444" t="s">
        <v>1365</v>
      </c>
      <c r="B58" s="404" t="s">
        <v>3823</v>
      </c>
      <c r="C58" s="414" t="s">
        <v>3822</v>
      </c>
      <c r="D58" s="419">
        <v>7749</v>
      </c>
      <c r="E58" s="404" t="s">
        <v>4219</v>
      </c>
    </row>
    <row r="59" spans="1:5">
      <c r="A59" s="444" t="s">
        <v>1366</v>
      </c>
      <c r="B59" s="404" t="s">
        <v>3825</v>
      </c>
      <c r="C59" s="414" t="s">
        <v>3824</v>
      </c>
      <c r="D59" s="419">
        <v>9348</v>
      </c>
      <c r="E59" s="404" t="s">
        <v>4220</v>
      </c>
    </row>
    <row r="60" spans="1:5">
      <c r="A60" s="444" t="s">
        <v>1367</v>
      </c>
      <c r="B60" s="404" t="s">
        <v>3827</v>
      </c>
      <c r="C60" s="414" t="s">
        <v>3826</v>
      </c>
      <c r="D60" s="419">
        <v>6899.08</v>
      </c>
      <c r="E60" s="404" t="s">
        <v>4219</v>
      </c>
    </row>
    <row r="61" spans="1:5">
      <c r="A61" s="444" t="s">
        <v>1368</v>
      </c>
      <c r="B61" s="404" t="s">
        <v>1235</v>
      </c>
      <c r="C61" s="414" t="s">
        <v>3828</v>
      </c>
      <c r="D61" s="419">
        <v>5468.58</v>
      </c>
      <c r="E61" s="404" t="s">
        <v>4219</v>
      </c>
    </row>
    <row r="62" spans="1:5">
      <c r="A62" s="444" t="s">
        <v>1369</v>
      </c>
      <c r="B62" s="404" t="s">
        <v>1235</v>
      </c>
      <c r="C62" s="414" t="s">
        <v>3829</v>
      </c>
      <c r="D62" s="419">
        <v>5468.58</v>
      </c>
      <c r="E62" s="404" t="s">
        <v>4219</v>
      </c>
    </row>
    <row r="63" spans="1:5">
      <c r="A63" s="444" t="s">
        <v>1370</v>
      </c>
      <c r="B63" s="404" t="s">
        <v>1235</v>
      </c>
      <c r="C63" s="414" t="s">
        <v>3830</v>
      </c>
      <c r="D63" s="419">
        <v>5468.58</v>
      </c>
      <c r="E63" s="404" t="s">
        <v>4219</v>
      </c>
    </row>
    <row r="64" spans="1:5">
      <c r="A64" s="444" t="s">
        <v>1371</v>
      </c>
      <c r="B64" s="404" t="s">
        <v>1235</v>
      </c>
      <c r="C64" s="414" t="s">
        <v>3831</v>
      </c>
      <c r="D64" s="419">
        <v>5468.58</v>
      </c>
      <c r="E64" s="404" t="s">
        <v>4219</v>
      </c>
    </row>
    <row r="65" spans="1:5">
      <c r="A65" s="444" t="s">
        <v>1172</v>
      </c>
      <c r="B65" s="404" t="s">
        <v>3833</v>
      </c>
      <c r="C65" s="414" t="s">
        <v>3832</v>
      </c>
      <c r="D65" s="419">
        <v>4282.8599999999997</v>
      </c>
      <c r="E65" s="404" t="s">
        <v>4220</v>
      </c>
    </row>
    <row r="66" spans="1:5">
      <c r="A66" s="444" t="s">
        <v>1174</v>
      </c>
      <c r="B66" s="404" t="s">
        <v>3835</v>
      </c>
      <c r="C66" s="414" t="s">
        <v>3834</v>
      </c>
      <c r="D66" s="419">
        <v>4579.29</v>
      </c>
      <c r="E66" s="404" t="s">
        <v>4220</v>
      </c>
    </row>
    <row r="67" spans="1:5">
      <c r="A67" s="444" t="s">
        <v>1176</v>
      </c>
      <c r="B67" s="404" t="s">
        <v>3837</v>
      </c>
      <c r="C67" s="414" t="s">
        <v>3836</v>
      </c>
      <c r="D67" s="419">
        <v>4282.8599999999997</v>
      </c>
      <c r="E67" s="404" t="s">
        <v>4220</v>
      </c>
    </row>
    <row r="68" spans="1:5">
      <c r="A68" s="444" t="s">
        <v>1178</v>
      </c>
      <c r="B68" s="404" t="s">
        <v>3839</v>
      </c>
      <c r="C68" s="414" t="s">
        <v>3838</v>
      </c>
      <c r="D68" s="419">
        <v>4185.6899999999996</v>
      </c>
      <c r="E68" s="404" t="s">
        <v>4220</v>
      </c>
    </row>
    <row r="69" spans="1:5">
      <c r="A69" s="444" t="s">
        <v>1180</v>
      </c>
      <c r="B69" s="404" t="s">
        <v>3841</v>
      </c>
      <c r="C69" s="414" t="s">
        <v>3840</v>
      </c>
      <c r="D69" s="419">
        <v>3690</v>
      </c>
      <c r="E69" s="404" t="s">
        <v>4219</v>
      </c>
    </row>
    <row r="70" spans="1:5">
      <c r="A70" s="444" t="s">
        <v>1182</v>
      </c>
      <c r="B70" s="404" t="s">
        <v>3843</v>
      </c>
      <c r="C70" s="414" t="s">
        <v>3842</v>
      </c>
      <c r="D70" s="419">
        <v>4870.8</v>
      </c>
      <c r="E70" s="404" t="s">
        <v>4219</v>
      </c>
    </row>
    <row r="71" spans="1:5">
      <c r="A71" s="444" t="s">
        <v>1184</v>
      </c>
      <c r="B71" s="404" t="s">
        <v>3845</v>
      </c>
      <c r="C71" s="414" t="s">
        <v>3844</v>
      </c>
      <c r="D71" s="419">
        <v>3643.75</v>
      </c>
      <c r="E71" s="404" t="s">
        <v>4219</v>
      </c>
    </row>
    <row r="72" spans="1:5">
      <c r="A72" s="444" t="s">
        <v>1186</v>
      </c>
      <c r="B72" s="404" t="s">
        <v>3847</v>
      </c>
      <c r="C72" s="414" t="s">
        <v>3846</v>
      </c>
      <c r="D72" s="419">
        <v>3813</v>
      </c>
      <c r="E72" s="404" t="s">
        <v>4219</v>
      </c>
    </row>
    <row r="73" spans="1:5">
      <c r="A73" s="444" t="s">
        <v>1188</v>
      </c>
      <c r="B73" s="404" t="s">
        <v>3849</v>
      </c>
      <c r="C73" s="414" t="s">
        <v>3848</v>
      </c>
      <c r="D73" s="419">
        <v>2358</v>
      </c>
      <c r="E73" s="404" t="s">
        <v>4220</v>
      </c>
    </row>
    <row r="74" spans="1:5">
      <c r="A74" s="444" t="s">
        <v>1190</v>
      </c>
      <c r="B74" s="404" t="s">
        <v>3253</v>
      </c>
      <c r="C74" s="414" t="s">
        <v>3850</v>
      </c>
      <c r="D74" s="419">
        <v>4495.6499999999996</v>
      </c>
      <c r="E74" s="404" t="s">
        <v>4219</v>
      </c>
    </row>
    <row r="75" spans="1:5">
      <c r="A75" s="444" t="s">
        <v>1192</v>
      </c>
      <c r="B75" s="404" t="s">
        <v>3253</v>
      </c>
      <c r="C75" s="414" t="s">
        <v>3851</v>
      </c>
      <c r="D75" s="419">
        <v>4495.6499999999996</v>
      </c>
      <c r="E75" s="404" t="s">
        <v>4219</v>
      </c>
    </row>
    <row r="76" spans="1:5">
      <c r="A76" s="444" t="s">
        <v>1193</v>
      </c>
      <c r="B76" s="404" t="s">
        <v>3841</v>
      </c>
      <c r="C76" s="414" t="s">
        <v>3852</v>
      </c>
      <c r="D76" s="419">
        <v>3886.8</v>
      </c>
      <c r="E76" s="404" t="s">
        <v>4219</v>
      </c>
    </row>
    <row r="77" spans="1:5">
      <c r="A77" s="444" t="s">
        <v>1195</v>
      </c>
      <c r="B77" s="404" t="s">
        <v>3854</v>
      </c>
      <c r="C77" s="414" t="s">
        <v>3853</v>
      </c>
      <c r="D77" s="419">
        <v>4999.95</v>
      </c>
      <c r="E77" s="404" t="s">
        <v>4220</v>
      </c>
    </row>
    <row r="78" spans="1:5">
      <c r="A78" s="444" t="s">
        <v>1196</v>
      </c>
      <c r="B78" s="404" t="s">
        <v>3856</v>
      </c>
      <c r="C78" s="414" t="s">
        <v>3855</v>
      </c>
      <c r="D78" s="419">
        <v>6814.2</v>
      </c>
      <c r="E78" s="404" t="s">
        <v>4220</v>
      </c>
    </row>
    <row r="79" spans="1:5">
      <c r="A79" s="444" t="s">
        <v>1198</v>
      </c>
      <c r="B79" s="404" t="s">
        <v>1194</v>
      </c>
      <c r="C79" s="414" t="s">
        <v>3857</v>
      </c>
      <c r="D79" s="419">
        <v>3575.66</v>
      </c>
      <c r="E79" s="404" t="s">
        <v>4220</v>
      </c>
    </row>
    <row r="80" spans="1:5">
      <c r="A80" s="444" t="s">
        <v>1200</v>
      </c>
      <c r="B80" s="404" t="s">
        <v>3859</v>
      </c>
      <c r="C80" s="414" t="s">
        <v>3858</v>
      </c>
      <c r="D80" s="419">
        <v>4894.17</v>
      </c>
      <c r="E80" s="404" t="s">
        <v>4219</v>
      </c>
    </row>
    <row r="81" spans="1:5">
      <c r="A81" s="444" t="s">
        <v>1202</v>
      </c>
      <c r="B81" s="404" t="s">
        <v>1235</v>
      </c>
      <c r="C81" s="414" t="s">
        <v>3860</v>
      </c>
      <c r="D81" s="419">
        <v>4858.5</v>
      </c>
      <c r="E81" s="404" t="s">
        <v>4219</v>
      </c>
    </row>
    <row r="82" spans="1:5">
      <c r="A82" s="444" t="s">
        <v>1204</v>
      </c>
      <c r="B82" s="404" t="s">
        <v>1235</v>
      </c>
      <c r="C82" s="414" t="s">
        <v>3861</v>
      </c>
      <c r="D82" s="419">
        <v>4305</v>
      </c>
      <c r="E82" s="404" t="s">
        <v>4219</v>
      </c>
    </row>
    <row r="83" spans="1:5">
      <c r="A83" s="444" t="s">
        <v>1206</v>
      </c>
      <c r="B83" s="404" t="s">
        <v>3863</v>
      </c>
      <c r="C83" s="414" t="s">
        <v>3862</v>
      </c>
      <c r="D83" s="419">
        <v>6309</v>
      </c>
      <c r="E83" s="404" t="s">
        <v>4220</v>
      </c>
    </row>
    <row r="84" spans="1:5">
      <c r="A84" s="444" t="s">
        <v>1208</v>
      </c>
      <c r="B84" s="404" t="s">
        <v>3865</v>
      </c>
      <c r="C84" s="414" t="s">
        <v>3864</v>
      </c>
      <c r="D84" s="419">
        <v>2404.65</v>
      </c>
      <c r="E84" s="404" t="s">
        <v>4220</v>
      </c>
    </row>
    <row r="85" spans="1:5">
      <c r="A85" s="444" t="s">
        <v>1210</v>
      </c>
      <c r="B85" s="404" t="s">
        <v>3867</v>
      </c>
      <c r="C85" s="414" t="s">
        <v>3866</v>
      </c>
      <c r="D85" s="419">
        <v>3271.8</v>
      </c>
      <c r="E85" s="404" t="s">
        <v>4220</v>
      </c>
    </row>
    <row r="86" spans="1:5">
      <c r="A86" s="444" t="s">
        <v>1212</v>
      </c>
      <c r="B86" s="404" t="s">
        <v>3867</v>
      </c>
      <c r="C86" s="414" t="s">
        <v>3868</v>
      </c>
      <c r="D86" s="419">
        <v>3271.8</v>
      </c>
      <c r="E86" s="404" t="s">
        <v>4220</v>
      </c>
    </row>
    <row r="87" spans="1:5">
      <c r="A87" s="444" t="s">
        <v>1214</v>
      </c>
      <c r="B87" s="404" t="s">
        <v>3867</v>
      </c>
      <c r="C87" s="414" t="s">
        <v>3869</v>
      </c>
      <c r="D87" s="419">
        <v>3271.8</v>
      </c>
      <c r="E87" s="404" t="s">
        <v>4220</v>
      </c>
    </row>
    <row r="88" spans="1:5">
      <c r="A88" s="444" t="s">
        <v>1216</v>
      </c>
      <c r="B88" s="404" t="s">
        <v>3871</v>
      </c>
      <c r="C88" s="414" t="s">
        <v>3870</v>
      </c>
      <c r="D88" s="419">
        <v>528.9</v>
      </c>
      <c r="E88" s="404" t="s">
        <v>4220</v>
      </c>
    </row>
    <row r="89" spans="1:5">
      <c r="A89" s="444" t="s">
        <v>1218</v>
      </c>
      <c r="B89" s="404" t="s">
        <v>3871</v>
      </c>
      <c r="C89" s="414" t="s">
        <v>3872</v>
      </c>
      <c r="D89" s="419">
        <v>528.9</v>
      </c>
      <c r="E89" s="404" t="s">
        <v>4220</v>
      </c>
    </row>
    <row r="90" spans="1:5">
      <c r="A90" s="444" t="s">
        <v>1219</v>
      </c>
      <c r="B90" s="404" t="s">
        <v>3871</v>
      </c>
      <c r="C90" s="414" t="s">
        <v>3873</v>
      </c>
      <c r="D90" s="419">
        <v>528.9</v>
      </c>
      <c r="E90" s="404" t="s">
        <v>4220</v>
      </c>
    </row>
    <row r="91" spans="1:5">
      <c r="A91" s="444" t="s">
        <v>1221</v>
      </c>
      <c r="B91" s="404" t="s">
        <v>3875</v>
      </c>
      <c r="C91" s="414" t="s">
        <v>3874</v>
      </c>
      <c r="D91" s="419">
        <v>1275</v>
      </c>
      <c r="E91" s="404" t="s">
        <v>4219</v>
      </c>
    </row>
    <row r="92" spans="1:5">
      <c r="A92" s="444" t="s">
        <v>1223</v>
      </c>
      <c r="B92" s="404" t="s">
        <v>3877</v>
      </c>
      <c r="C92" s="414" t="s">
        <v>3876</v>
      </c>
      <c r="D92" s="419">
        <v>6583.26</v>
      </c>
      <c r="E92" s="404" t="s">
        <v>4220</v>
      </c>
    </row>
    <row r="93" spans="1:5">
      <c r="A93" s="444" t="s">
        <v>1225</v>
      </c>
      <c r="B93" s="404" t="s">
        <v>3879</v>
      </c>
      <c r="C93" s="414" t="s">
        <v>3878</v>
      </c>
      <c r="D93" s="419">
        <v>3660.48</v>
      </c>
      <c r="E93" s="404" t="s">
        <v>4220</v>
      </c>
    </row>
    <row r="94" spans="1:5">
      <c r="A94" s="444" t="s">
        <v>1227</v>
      </c>
      <c r="B94" s="404" t="s">
        <v>3881</v>
      </c>
      <c r="C94" s="414" t="s">
        <v>3880</v>
      </c>
      <c r="D94" s="419">
        <v>1127.9100000000001</v>
      </c>
      <c r="E94" s="404" t="s">
        <v>4220</v>
      </c>
    </row>
    <row r="95" spans="1:5">
      <c r="A95" s="444" t="s">
        <v>745</v>
      </c>
      <c r="B95" s="404" t="s">
        <v>3883</v>
      </c>
      <c r="C95" s="414" t="s">
        <v>3882</v>
      </c>
      <c r="D95" s="419">
        <v>2268.12</v>
      </c>
      <c r="E95" s="404" t="s">
        <v>4219</v>
      </c>
    </row>
    <row r="96" spans="1:5">
      <c r="A96" s="444" t="s">
        <v>1230</v>
      </c>
      <c r="B96" s="404" t="s">
        <v>3885</v>
      </c>
      <c r="C96" s="414" t="s">
        <v>3884</v>
      </c>
      <c r="D96" s="419">
        <v>1599</v>
      </c>
      <c r="E96" s="404" t="s">
        <v>4220</v>
      </c>
    </row>
    <row r="97" spans="1:5">
      <c r="A97" s="444" t="s">
        <v>1232</v>
      </c>
      <c r="B97" s="404" t="s">
        <v>3885</v>
      </c>
      <c r="C97" s="414" t="s">
        <v>3886</v>
      </c>
      <c r="D97" s="419">
        <v>1599</v>
      </c>
      <c r="E97" s="404" t="s">
        <v>4220</v>
      </c>
    </row>
    <row r="98" spans="1:5">
      <c r="A98" s="444" t="s">
        <v>1234</v>
      </c>
      <c r="B98" s="404" t="s">
        <v>3888</v>
      </c>
      <c r="C98" s="414" t="s">
        <v>3887</v>
      </c>
      <c r="D98" s="419">
        <v>4720</v>
      </c>
      <c r="E98" s="404" t="s">
        <v>4219</v>
      </c>
    </row>
    <row r="99" spans="1:5">
      <c r="A99" s="444" t="s">
        <v>1236</v>
      </c>
      <c r="B99" s="404" t="s">
        <v>3888</v>
      </c>
      <c r="C99" s="414" t="s">
        <v>3889</v>
      </c>
      <c r="D99" s="419">
        <v>7250.85</v>
      </c>
      <c r="E99" s="404" t="s">
        <v>4219</v>
      </c>
    </row>
    <row r="100" spans="1:5">
      <c r="A100" s="444" t="s">
        <v>1238</v>
      </c>
      <c r="B100" s="404" t="s">
        <v>3888</v>
      </c>
      <c r="C100" s="414" t="s">
        <v>3890</v>
      </c>
      <c r="D100" s="419">
        <v>7250.85</v>
      </c>
      <c r="E100" s="404" t="s">
        <v>4219</v>
      </c>
    </row>
    <row r="101" spans="1:5">
      <c r="A101" s="444" t="s">
        <v>1240</v>
      </c>
      <c r="B101" s="404" t="s">
        <v>3892</v>
      </c>
      <c r="C101" s="414" t="s">
        <v>3891</v>
      </c>
      <c r="D101" s="419">
        <v>2174</v>
      </c>
      <c r="E101" s="404" t="s">
        <v>4219</v>
      </c>
    </row>
    <row r="102" spans="1:5">
      <c r="A102" s="444" t="s">
        <v>1242</v>
      </c>
      <c r="B102" s="404" t="s">
        <v>3894</v>
      </c>
      <c r="C102" s="414" t="s">
        <v>3893</v>
      </c>
      <c r="D102" s="419">
        <v>4499.34</v>
      </c>
      <c r="E102" s="404" t="s">
        <v>4219</v>
      </c>
    </row>
    <row r="103" spans="1:5">
      <c r="A103" s="444" t="s">
        <v>1244</v>
      </c>
      <c r="B103" s="404" t="s">
        <v>3896</v>
      </c>
      <c r="C103" s="414" t="s">
        <v>3895</v>
      </c>
      <c r="D103" s="419">
        <v>5150</v>
      </c>
      <c r="E103" s="404" t="s">
        <v>4220</v>
      </c>
    </row>
    <row r="104" spans="1:5">
      <c r="A104" s="444" t="s">
        <v>1246</v>
      </c>
      <c r="B104" s="404" t="s">
        <v>3898</v>
      </c>
      <c r="C104" s="414" t="s">
        <v>3897</v>
      </c>
      <c r="D104" s="419">
        <v>5234.88</v>
      </c>
      <c r="E104" s="404" t="s">
        <v>4219</v>
      </c>
    </row>
    <row r="105" spans="1:5">
      <c r="A105" s="444" t="s">
        <v>1247</v>
      </c>
      <c r="B105" s="404" t="s">
        <v>3900</v>
      </c>
      <c r="C105" s="414" t="s">
        <v>3899</v>
      </c>
      <c r="D105" s="419">
        <v>7523.91</v>
      </c>
      <c r="E105" s="404" t="s">
        <v>4219</v>
      </c>
    </row>
    <row r="106" spans="1:5">
      <c r="A106" s="444" t="s">
        <v>1249</v>
      </c>
      <c r="B106" s="404" t="s">
        <v>3902</v>
      </c>
      <c r="C106" s="414" t="s">
        <v>3901</v>
      </c>
      <c r="D106" s="419">
        <v>5498.1</v>
      </c>
      <c r="E106" s="404" t="s">
        <v>4220</v>
      </c>
    </row>
    <row r="107" spans="1:5">
      <c r="A107" s="444" t="s">
        <v>1251</v>
      </c>
      <c r="B107" s="404" t="s">
        <v>3904</v>
      </c>
      <c r="C107" s="414" t="s">
        <v>3903</v>
      </c>
      <c r="D107" s="419">
        <v>5510.4</v>
      </c>
      <c r="E107" s="404" t="s">
        <v>4220</v>
      </c>
    </row>
    <row r="108" spans="1:5">
      <c r="A108" s="444" t="s">
        <v>1254</v>
      </c>
      <c r="B108" s="404" t="s">
        <v>3906</v>
      </c>
      <c r="C108" s="414" t="s">
        <v>3905</v>
      </c>
      <c r="D108" s="419">
        <v>1019.2</v>
      </c>
      <c r="E108" s="404" t="s">
        <v>4220</v>
      </c>
    </row>
    <row r="109" spans="1:5">
      <c r="A109" s="444" t="s">
        <v>1256</v>
      </c>
      <c r="B109" s="404" t="s">
        <v>3908</v>
      </c>
      <c r="C109" s="414" t="s">
        <v>3907</v>
      </c>
      <c r="D109" s="419">
        <v>2526.62</v>
      </c>
      <c r="E109" s="404" t="s">
        <v>4219</v>
      </c>
    </row>
    <row r="110" spans="1:5">
      <c r="A110" s="444" t="s">
        <v>1258</v>
      </c>
      <c r="B110" s="404" t="s">
        <v>3910</v>
      </c>
      <c r="C110" s="414" t="s">
        <v>3909</v>
      </c>
      <c r="D110" s="419">
        <v>8591.5499999999993</v>
      </c>
      <c r="E110" s="404" t="s">
        <v>4219</v>
      </c>
    </row>
    <row r="111" spans="1:5">
      <c r="A111" s="444" t="s">
        <v>1259</v>
      </c>
      <c r="B111" s="404" t="s">
        <v>3912</v>
      </c>
      <c r="C111" s="414" t="s">
        <v>3911</v>
      </c>
      <c r="D111" s="419">
        <v>3813</v>
      </c>
      <c r="E111" s="404" t="s">
        <v>4219</v>
      </c>
    </row>
    <row r="112" spans="1:5">
      <c r="A112" s="444" t="s">
        <v>1262</v>
      </c>
      <c r="B112" s="404" t="s">
        <v>3914</v>
      </c>
      <c r="C112" s="414" t="s">
        <v>3913</v>
      </c>
      <c r="D112" s="419">
        <v>4920</v>
      </c>
      <c r="E112" s="404" t="s">
        <v>4219</v>
      </c>
    </row>
    <row r="113" spans="1:5">
      <c r="A113" s="444" t="s">
        <v>1264</v>
      </c>
      <c r="B113" s="404" t="s">
        <v>3916</v>
      </c>
      <c r="C113" s="414" t="s">
        <v>3915</v>
      </c>
      <c r="D113" s="419">
        <v>2225.0700000000002</v>
      </c>
      <c r="E113" s="404" t="s">
        <v>4220</v>
      </c>
    </row>
    <row r="114" spans="1:5">
      <c r="A114" s="444" t="s">
        <v>746</v>
      </c>
      <c r="B114" s="404" t="s">
        <v>3916</v>
      </c>
      <c r="C114" s="414" t="s">
        <v>3917</v>
      </c>
      <c r="D114" s="419">
        <v>2225.0700000000002</v>
      </c>
      <c r="E114" s="404" t="s">
        <v>4220</v>
      </c>
    </row>
    <row r="115" spans="1:5">
      <c r="A115" s="444" t="s">
        <v>747</v>
      </c>
      <c r="B115" s="404" t="s">
        <v>3919</v>
      </c>
      <c r="C115" s="414" t="s">
        <v>3918</v>
      </c>
      <c r="D115" s="419">
        <v>3013.5</v>
      </c>
      <c r="E115" s="404" t="s">
        <v>4219</v>
      </c>
    </row>
    <row r="116" spans="1:5">
      <c r="A116" s="444" t="s">
        <v>748</v>
      </c>
      <c r="B116" s="404" t="s">
        <v>3921</v>
      </c>
      <c r="C116" s="414" t="s">
        <v>3920</v>
      </c>
      <c r="D116" s="419">
        <v>3774.87</v>
      </c>
      <c r="E116" s="404" t="s">
        <v>4220</v>
      </c>
    </row>
    <row r="117" spans="1:5">
      <c r="A117" s="444" t="s">
        <v>749</v>
      </c>
      <c r="B117" s="404" t="s">
        <v>3923</v>
      </c>
      <c r="C117" s="414" t="s">
        <v>3922</v>
      </c>
      <c r="D117" s="419">
        <v>5590.58</v>
      </c>
      <c r="E117" s="404" t="s">
        <v>4219</v>
      </c>
    </row>
    <row r="118" spans="1:5">
      <c r="A118" s="444" t="s">
        <v>750</v>
      </c>
      <c r="B118" s="404" t="s">
        <v>3925</v>
      </c>
      <c r="C118" s="414" t="s">
        <v>3924</v>
      </c>
      <c r="D118" s="419">
        <v>1043.77</v>
      </c>
      <c r="E118" s="404" t="s">
        <v>4220</v>
      </c>
    </row>
    <row r="119" spans="1:5">
      <c r="A119" s="444" t="s">
        <v>751</v>
      </c>
      <c r="B119" s="404" t="s">
        <v>3925</v>
      </c>
      <c r="C119" s="414" t="s">
        <v>3926</v>
      </c>
      <c r="D119" s="419">
        <v>1043.76</v>
      </c>
      <c r="E119" s="404" t="s">
        <v>4220</v>
      </c>
    </row>
    <row r="120" spans="1:5">
      <c r="A120" s="444" t="s">
        <v>752</v>
      </c>
      <c r="B120" s="404" t="s">
        <v>3925</v>
      </c>
      <c r="C120" s="414" t="s">
        <v>3927</v>
      </c>
      <c r="D120" s="419">
        <v>1048.97</v>
      </c>
      <c r="E120" s="404" t="s">
        <v>4220</v>
      </c>
    </row>
    <row r="121" spans="1:5">
      <c r="A121" s="444" t="s">
        <v>753</v>
      </c>
      <c r="B121" s="404" t="s">
        <v>3929</v>
      </c>
      <c r="C121" s="414" t="s">
        <v>3928</v>
      </c>
      <c r="D121" s="419">
        <v>5538.46</v>
      </c>
      <c r="E121" s="404" t="s">
        <v>4219</v>
      </c>
    </row>
    <row r="122" spans="1:5">
      <c r="A122" s="444" t="s">
        <v>754</v>
      </c>
      <c r="B122" s="404" t="s">
        <v>3931</v>
      </c>
      <c r="C122" s="414" t="s">
        <v>3930</v>
      </c>
      <c r="D122" s="419">
        <v>2242</v>
      </c>
      <c r="E122" s="404" t="s">
        <v>4220</v>
      </c>
    </row>
    <row r="123" spans="1:5">
      <c r="A123" s="444" t="s">
        <v>755</v>
      </c>
      <c r="B123" s="404" t="s">
        <v>3258</v>
      </c>
      <c r="C123" s="414" t="s">
        <v>3932</v>
      </c>
      <c r="D123" s="419">
        <v>2242</v>
      </c>
      <c r="E123" s="404" t="s">
        <v>4220</v>
      </c>
    </row>
    <row r="124" spans="1:5">
      <c r="A124" s="444" t="s">
        <v>756</v>
      </c>
      <c r="B124" s="404" t="s">
        <v>3258</v>
      </c>
      <c r="C124" s="414" t="s">
        <v>3933</v>
      </c>
      <c r="D124" s="419">
        <v>2242</v>
      </c>
      <c r="E124" s="404" t="s">
        <v>4220</v>
      </c>
    </row>
    <row r="125" spans="1:5">
      <c r="A125" s="444" t="s">
        <v>757</v>
      </c>
      <c r="B125" s="404" t="s">
        <v>3258</v>
      </c>
      <c r="C125" s="414" t="s">
        <v>3934</v>
      </c>
      <c r="D125" s="419">
        <v>1282</v>
      </c>
      <c r="E125" s="404" t="s">
        <v>4220</v>
      </c>
    </row>
    <row r="126" spans="1:5">
      <c r="A126" s="444" t="s">
        <v>758</v>
      </c>
      <c r="B126" s="404" t="s">
        <v>3258</v>
      </c>
      <c r="C126" s="414" t="s">
        <v>3935</v>
      </c>
      <c r="D126" s="419">
        <v>2242</v>
      </c>
      <c r="E126" s="404" t="s">
        <v>4220</v>
      </c>
    </row>
    <row r="127" spans="1:5">
      <c r="A127" s="444" t="s">
        <v>759</v>
      </c>
      <c r="B127" s="404" t="s">
        <v>3258</v>
      </c>
      <c r="C127" s="414" t="s">
        <v>3936</v>
      </c>
      <c r="D127" s="419">
        <v>2242</v>
      </c>
      <c r="E127" s="404" t="s">
        <v>4220</v>
      </c>
    </row>
    <row r="128" spans="1:5">
      <c r="A128" s="444" t="s">
        <v>760</v>
      </c>
      <c r="B128" s="404" t="s">
        <v>3938</v>
      </c>
      <c r="C128" s="414" t="s">
        <v>3937</v>
      </c>
      <c r="D128" s="419">
        <v>3889.26</v>
      </c>
      <c r="E128" s="404" t="s">
        <v>4219</v>
      </c>
    </row>
    <row r="129" spans="1:5">
      <c r="A129" s="444" t="s">
        <v>761</v>
      </c>
      <c r="B129" s="404" t="s">
        <v>3938</v>
      </c>
      <c r="C129" s="414" t="s">
        <v>3939</v>
      </c>
      <c r="D129" s="419">
        <v>3889.26</v>
      </c>
      <c r="E129" s="404" t="s">
        <v>4219</v>
      </c>
    </row>
    <row r="130" spans="1:5">
      <c r="A130" s="444" t="s">
        <v>762</v>
      </c>
      <c r="B130" s="404" t="s">
        <v>2692</v>
      </c>
      <c r="C130" s="414" t="s">
        <v>3940</v>
      </c>
      <c r="D130" s="419">
        <v>2018.62</v>
      </c>
      <c r="E130" s="404" t="s">
        <v>4220</v>
      </c>
    </row>
    <row r="131" spans="1:5">
      <c r="A131" s="444" t="s">
        <v>763</v>
      </c>
      <c r="B131" s="404" t="s">
        <v>2700</v>
      </c>
      <c r="C131" s="414" t="s">
        <v>3941</v>
      </c>
      <c r="D131" s="419">
        <v>300</v>
      </c>
      <c r="E131" s="404" t="s">
        <v>4220</v>
      </c>
    </row>
    <row r="132" spans="1:5">
      <c r="A132" s="444" t="s">
        <v>764</v>
      </c>
      <c r="B132" s="404" t="s">
        <v>2692</v>
      </c>
      <c r="C132" s="414" t="s">
        <v>3942</v>
      </c>
      <c r="D132" s="419">
        <v>2202.35</v>
      </c>
      <c r="E132" s="404" t="s">
        <v>4220</v>
      </c>
    </row>
    <row r="133" spans="1:5">
      <c r="A133" s="444" t="s">
        <v>765</v>
      </c>
      <c r="B133" s="404" t="s">
        <v>2692</v>
      </c>
      <c r="C133" s="414" t="s">
        <v>3943</v>
      </c>
      <c r="D133" s="419">
        <v>2018.62</v>
      </c>
      <c r="E133" s="404" t="s">
        <v>4220</v>
      </c>
    </row>
    <row r="134" spans="1:5">
      <c r="A134" s="444" t="s">
        <v>766</v>
      </c>
      <c r="B134" s="404" t="s">
        <v>2693</v>
      </c>
      <c r="C134" s="414" t="s">
        <v>3944</v>
      </c>
      <c r="D134" s="419">
        <v>795</v>
      </c>
      <c r="E134" s="404" t="s">
        <v>4220</v>
      </c>
    </row>
    <row r="135" spans="1:5">
      <c r="A135" s="444" t="s">
        <v>767</v>
      </c>
      <c r="B135" s="404" t="s">
        <v>3946</v>
      </c>
      <c r="C135" s="414" t="s">
        <v>3945</v>
      </c>
      <c r="D135" s="419">
        <v>2018.62</v>
      </c>
      <c r="E135" s="404" t="s">
        <v>4220</v>
      </c>
    </row>
    <row r="136" spans="1:5">
      <c r="A136" s="444" t="s">
        <v>768</v>
      </c>
      <c r="B136" s="404" t="s">
        <v>2692</v>
      </c>
      <c r="C136" s="414" t="s">
        <v>3947</v>
      </c>
      <c r="D136" s="419">
        <v>2213.62</v>
      </c>
      <c r="E136" s="404" t="s">
        <v>4220</v>
      </c>
    </row>
    <row r="137" spans="1:5">
      <c r="A137" s="444" t="s">
        <v>769</v>
      </c>
      <c r="B137" s="404" t="s">
        <v>2693</v>
      </c>
      <c r="C137" s="414" t="s">
        <v>3948</v>
      </c>
      <c r="D137" s="419">
        <v>795</v>
      </c>
      <c r="E137" s="404" t="s">
        <v>4220</v>
      </c>
    </row>
    <row r="138" spans="1:5">
      <c r="A138" s="444" t="s">
        <v>770</v>
      </c>
      <c r="B138" s="404" t="s">
        <v>2699</v>
      </c>
      <c r="C138" s="414" t="s">
        <v>3949</v>
      </c>
      <c r="D138" s="419">
        <v>2018.62</v>
      </c>
      <c r="E138" s="404" t="s">
        <v>4220</v>
      </c>
    </row>
    <row r="139" spans="1:5">
      <c r="A139" s="444" t="s">
        <v>771</v>
      </c>
      <c r="B139" s="404" t="s">
        <v>2693</v>
      </c>
      <c r="C139" s="414" t="s">
        <v>3950</v>
      </c>
      <c r="D139" s="419">
        <v>795</v>
      </c>
      <c r="E139" s="404" t="s">
        <v>4220</v>
      </c>
    </row>
    <row r="140" spans="1:5">
      <c r="A140" s="444" t="s">
        <v>772</v>
      </c>
      <c r="B140" s="404" t="s">
        <v>3952</v>
      </c>
      <c r="C140" s="414" t="s">
        <v>3951</v>
      </c>
      <c r="D140" s="419">
        <v>485</v>
      </c>
      <c r="E140" s="404" t="s">
        <v>4220</v>
      </c>
    </row>
    <row r="141" spans="1:5">
      <c r="A141" s="444" t="s">
        <v>773</v>
      </c>
      <c r="B141" s="404" t="s">
        <v>3954</v>
      </c>
      <c r="C141" s="414" t="s">
        <v>3953</v>
      </c>
      <c r="D141" s="419">
        <v>3856.05</v>
      </c>
      <c r="E141" s="404" t="s">
        <v>4219</v>
      </c>
    </row>
    <row r="142" spans="1:5">
      <c r="A142" s="444" t="s">
        <v>774</v>
      </c>
      <c r="B142" s="404" t="s">
        <v>3954</v>
      </c>
      <c r="C142" s="414" t="s">
        <v>3955</v>
      </c>
      <c r="D142" s="419">
        <v>3856.05</v>
      </c>
      <c r="E142" s="404" t="s">
        <v>4219</v>
      </c>
    </row>
    <row r="143" spans="1:5">
      <c r="A143" s="444" t="s">
        <v>775</v>
      </c>
      <c r="B143" s="404" t="s">
        <v>3954</v>
      </c>
      <c r="C143" s="414" t="s">
        <v>3956</v>
      </c>
      <c r="D143" s="419">
        <v>3856.05</v>
      </c>
      <c r="E143" s="404" t="s">
        <v>4219</v>
      </c>
    </row>
    <row r="144" spans="1:5">
      <c r="A144" s="444" t="s">
        <v>776</v>
      </c>
      <c r="B144" s="404" t="s">
        <v>3958</v>
      </c>
      <c r="C144" s="414" t="s">
        <v>3957</v>
      </c>
      <c r="D144" s="419">
        <v>4078.21</v>
      </c>
      <c r="E144" s="404" t="s">
        <v>4220</v>
      </c>
    </row>
    <row r="145" spans="1:5">
      <c r="A145" s="444" t="s">
        <v>777</v>
      </c>
      <c r="B145" s="404" t="s">
        <v>3960</v>
      </c>
      <c r="C145" s="414" t="s">
        <v>3959</v>
      </c>
      <c r="D145" s="419">
        <v>4841.28</v>
      </c>
      <c r="E145" s="404" t="s">
        <v>4219</v>
      </c>
    </row>
    <row r="146" spans="1:5">
      <c r="A146" s="444" t="s">
        <v>778</v>
      </c>
      <c r="B146" s="404" t="s">
        <v>3962</v>
      </c>
      <c r="C146" s="414" t="s">
        <v>3961</v>
      </c>
      <c r="D146" s="419">
        <v>795</v>
      </c>
      <c r="E146" s="404" t="s">
        <v>4220</v>
      </c>
    </row>
    <row r="147" spans="1:5">
      <c r="A147" s="444" t="s">
        <v>779</v>
      </c>
      <c r="B147" s="404" t="s">
        <v>3964</v>
      </c>
      <c r="C147" s="414" t="s">
        <v>3963</v>
      </c>
      <c r="D147" s="419">
        <v>795</v>
      </c>
      <c r="E147" s="404" t="s">
        <v>4220</v>
      </c>
    </row>
    <row r="148" spans="1:5">
      <c r="A148" s="444" t="s">
        <v>780</v>
      </c>
      <c r="B148" s="404" t="s">
        <v>3964</v>
      </c>
      <c r="C148" s="414" t="s">
        <v>3965</v>
      </c>
      <c r="D148" s="419">
        <v>795</v>
      </c>
      <c r="E148" s="404" t="s">
        <v>4220</v>
      </c>
    </row>
    <row r="149" spans="1:5">
      <c r="A149" s="444" t="s">
        <v>781</v>
      </c>
      <c r="B149" s="404" t="s">
        <v>3964</v>
      </c>
      <c r="C149" s="414" t="s">
        <v>3966</v>
      </c>
      <c r="D149" s="419">
        <v>795</v>
      </c>
      <c r="E149" s="404" t="s">
        <v>4220</v>
      </c>
    </row>
    <row r="150" spans="1:5">
      <c r="A150" s="444" t="s">
        <v>782</v>
      </c>
      <c r="B150" s="404" t="s">
        <v>3964</v>
      </c>
      <c r="C150" s="414" t="s">
        <v>3967</v>
      </c>
      <c r="D150" s="419">
        <v>600</v>
      </c>
      <c r="E150" s="404" t="s">
        <v>4220</v>
      </c>
    </row>
    <row r="151" spans="1:5">
      <c r="A151" s="444" t="s">
        <v>783</v>
      </c>
      <c r="B151" s="404" t="s">
        <v>3964</v>
      </c>
      <c r="C151" s="414" t="s">
        <v>3968</v>
      </c>
      <c r="D151" s="419">
        <v>795</v>
      </c>
      <c r="E151" s="404" t="s">
        <v>4220</v>
      </c>
    </row>
    <row r="152" spans="1:5">
      <c r="A152" s="444" t="s">
        <v>784</v>
      </c>
      <c r="B152" s="404" t="s">
        <v>3964</v>
      </c>
      <c r="C152" s="414" t="s">
        <v>3969</v>
      </c>
      <c r="D152" s="419">
        <v>795</v>
      </c>
      <c r="E152" s="404" t="s">
        <v>4220</v>
      </c>
    </row>
    <row r="153" spans="1:5">
      <c r="A153" s="444" t="s">
        <v>785</v>
      </c>
      <c r="B153" s="404" t="s">
        <v>3971</v>
      </c>
      <c r="C153" s="414" t="s">
        <v>3970</v>
      </c>
      <c r="D153" s="419">
        <v>2842</v>
      </c>
      <c r="E153" s="404" t="s">
        <v>4220</v>
      </c>
    </row>
    <row r="154" spans="1:5">
      <c r="A154" s="444" t="s">
        <v>786</v>
      </c>
      <c r="B154" s="404" t="s">
        <v>3971</v>
      </c>
      <c r="C154" s="414" t="s">
        <v>3972</v>
      </c>
      <c r="D154" s="419">
        <v>2242</v>
      </c>
      <c r="E154" s="404" t="s">
        <v>4220</v>
      </c>
    </row>
    <row r="155" spans="1:5">
      <c r="A155" s="444" t="s">
        <v>787</v>
      </c>
      <c r="B155" s="404" t="s">
        <v>3974</v>
      </c>
      <c r="C155" s="414" t="s">
        <v>3973</v>
      </c>
      <c r="D155" s="419">
        <v>523.98</v>
      </c>
      <c r="E155" s="404" t="s">
        <v>4220</v>
      </c>
    </row>
    <row r="156" spans="1:5">
      <c r="A156" s="444" t="s">
        <v>788</v>
      </c>
      <c r="B156" s="404" t="s">
        <v>3974</v>
      </c>
      <c r="C156" s="414" t="s">
        <v>3975</v>
      </c>
      <c r="D156" s="419">
        <v>523.98</v>
      </c>
      <c r="E156" s="404" t="s">
        <v>4220</v>
      </c>
    </row>
    <row r="157" spans="1:5">
      <c r="A157" s="444" t="s">
        <v>789</v>
      </c>
      <c r="B157" s="404" t="s">
        <v>3974</v>
      </c>
      <c r="C157" s="414" t="s">
        <v>3976</v>
      </c>
      <c r="D157" s="419">
        <v>523.98</v>
      </c>
      <c r="E157" s="404" t="s">
        <v>4220</v>
      </c>
    </row>
    <row r="158" spans="1:5">
      <c r="A158" s="444" t="s">
        <v>790</v>
      </c>
      <c r="B158" s="404" t="s">
        <v>3974</v>
      </c>
      <c r="C158" s="414" t="s">
        <v>3977</v>
      </c>
      <c r="D158" s="419">
        <v>523.98</v>
      </c>
      <c r="E158" s="404" t="s">
        <v>4220</v>
      </c>
    </row>
    <row r="159" spans="1:5">
      <c r="A159" s="444" t="s">
        <v>791</v>
      </c>
      <c r="B159" s="404" t="s">
        <v>3974</v>
      </c>
      <c r="C159" s="414" t="s">
        <v>3978</v>
      </c>
      <c r="D159" s="419">
        <v>523.98</v>
      </c>
      <c r="E159" s="404" t="s">
        <v>4220</v>
      </c>
    </row>
    <row r="160" spans="1:5">
      <c r="A160" s="444" t="s">
        <v>792</v>
      </c>
      <c r="B160" s="404" t="s">
        <v>3974</v>
      </c>
      <c r="C160" s="414" t="s">
        <v>3979</v>
      </c>
      <c r="D160" s="419">
        <v>523.98</v>
      </c>
      <c r="E160" s="404" t="s">
        <v>4220</v>
      </c>
    </row>
    <row r="161" spans="1:5">
      <c r="A161" s="444" t="s">
        <v>793</v>
      </c>
      <c r="B161" s="404" t="s">
        <v>3981</v>
      </c>
      <c r="C161" s="414" t="s">
        <v>3980</v>
      </c>
      <c r="D161" s="419">
        <v>954</v>
      </c>
      <c r="E161" s="404" t="s">
        <v>4220</v>
      </c>
    </row>
    <row r="162" spans="1:5">
      <c r="A162" s="444" t="s">
        <v>794</v>
      </c>
      <c r="B162" s="404" t="s">
        <v>3983</v>
      </c>
      <c r="C162" s="414" t="s">
        <v>3982</v>
      </c>
      <c r="D162" s="419">
        <v>7872</v>
      </c>
      <c r="E162" s="404" t="s">
        <v>4219</v>
      </c>
    </row>
    <row r="163" spans="1:5">
      <c r="A163" s="444" t="s">
        <v>795</v>
      </c>
      <c r="B163" s="404" t="s">
        <v>3983</v>
      </c>
      <c r="C163" s="414" t="s">
        <v>3984</v>
      </c>
      <c r="D163" s="419">
        <v>7872</v>
      </c>
      <c r="E163" s="404" t="s">
        <v>4219</v>
      </c>
    </row>
    <row r="164" spans="1:5">
      <c r="A164" s="444" t="s">
        <v>796</v>
      </c>
      <c r="B164" s="404" t="s">
        <v>3145</v>
      </c>
      <c r="C164" s="414" t="s">
        <v>3985</v>
      </c>
      <c r="D164" s="419">
        <v>8733</v>
      </c>
      <c r="E164" s="404" t="s">
        <v>4219</v>
      </c>
    </row>
    <row r="165" spans="1:5">
      <c r="A165" s="444" t="s">
        <v>797</v>
      </c>
      <c r="B165" s="404" t="s">
        <v>3987</v>
      </c>
      <c r="C165" s="414" t="s">
        <v>3986</v>
      </c>
      <c r="D165" s="419">
        <v>1318.59</v>
      </c>
      <c r="E165" s="404" t="s">
        <v>4220</v>
      </c>
    </row>
    <row r="166" spans="1:5">
      <c r="A166" s="444" t="s">
        <v>798</v>
      </c>
      <c r="B166" s="404" t="s">
        <v>3987</v>
      </c>
      <c r="C166" s="414" t="s">
        <v>3988</v>
      </c>
      <c r="D166" s="419">
        <v>1318.59</v>
      </c>
      <c r="E166" s="404" t="s">
        <v>4220</v>
      </c>
    </row>
    <row r="167" spans="1:5">
      <c r="A167" s="444" t="s">
        <v>799</v>
      </c>
      <c r="B167" s="404" t="s">
        <v>3990</v>
      </c>
      <c r="C167" s="414" t="s">
        <v>3989</v>
      </c>
      <c r="D167" s="419">
        <v>3801.93</v>
      </c>
      <c r="E167" s="404" t="s">
        <v>4219</v>
      </c>
    </row>
    <row r="168" spans="1:5">
      <c r="A168" s="444" t="s">
        <v>800</v>
      </c>
      <c r="B168" s="404" t="s">
        <v>3992</v>
      </c>
      <c r="C168" s="414" t="s">
        <v>3991</v>
      </c>
      <c r="D168" s="419">
        <v>3985.2</v>
      </c>
      <c r="E168" s="404" t="s">
        <v>4219</v>
      </c>
    </row>
    <row r="169" spans="1:5">
      <c r="A169" s="444" t="s">
        <v>801</v>
      </c>
      <c r="B169" s="404" t="s">
        <v>3994</v>
      </c>
      <c r="C169" s="414" t="s">
        <v>3993</v>
      </c>
      <c r="D169" s="419">
        <v>6048.57</v>
      </c>
      <c r="E169" s="404" t="s">
        <v>4220</v>
      </c>
    </row>
    <row r="170" spans="1:5">
      <c r="A170" s="444" t="s">
        <v>802</v>
      </c>
      <c r="B170" s="404" t="s">
        <v>3996</v>
      </c>
      <c r="C170" s="414" t="s">
        <v>3995</v>
      </c>
      <c r="D170" s="419">
        <v>1169</v>
      </c>
      <c r="E170" s="404" t="s">
        <v>4220</v>
      </c>
    </row>
    <row r="171" spans="1:5">
      <c r="A171" s="444" t="s">
        <v>803</v>
      </c>
      <c r="B171" s="404" t="s">
        <v>3998</v>
      </c>
      <c r="C171" s="414" t="s">
        <v>3997</v>
      </c>
      <c r="D171" s="419">
        <v>3517.8</v>
      </c>
      <c r="E171" s="404" t="s">
        <v>4219</v>
      </c>
    </row>
    <row r="172" spans="1:5">
      <c r="A172" s="444" t="s">
        <v>804</v>
      </c>
      <c r="B172" s="404" t="s">
        <v>4000</v>
      </c>
      <c r="C172" s="414" t="s">
        <v>3999</v>
      </c>
      <c r="D172" s="419">
        <v>1582.21</v>
      </c>
      <c r="E172" s="404" t="s">
        <v>4219</v>
      </c>
    </row>
    <row r="173" spans="1:5">
      <c r="A173" s="444" t="s">
        <v>805</v>
      </c>
      <c r="B173" s="404" t="s">
        <v>4002</v>
      </c>
      <c r="C173" s="414" t="s">
        <v>4001</v>
      </c>
      <c r="D173" s="419">
        <v>8452.56</v>
      </c>
      <c r="E173" s="404" t="s">
        <v>4219</v>
      </c>
    </row>
    <row r="174" spans="1:5">
      <c r="A174" s="444" t="s">
        <v>806</v>
      </c>
      <c r="B174" s="404" t="s">
        <v>4002</v>
      </c>
      <c r="C174" s="414" t="s">
        <v>4003</v>
      </c>
      <c r="D174" s="419">
        <v>8452.56</v>
      </c>
      <c r="E174" s="404" t="s">
        <v>4219</v>
      </c>
    </row>
    <row r="175" spans="1:5">
      <c r="A175" s="444" t="s">
        <v>807</v>
      </c>
      <c r="B175" s="404" t="s">
        <v>4005</v>
      </c>
      <c r="C175" s="414" t="s">
        <v>4004</v>
      </c>
      <c r="D175" s="419">
        <v>3060.58</v>
      </c>
      <c r="E175" s="404" t="s">
        <v>4220</v>
      </c>
    </row>
    <row r="176" spans="1:5">
      <c r="A176" s="444" t="s">
        <v>808</v>
      </c>
      <c r="B176" s="404" t="s">
        <v>4005</v>
      </c>
      <c r="C176" s="414" t="s">
        <v>4006</v>
      </c>
      <c r="D176" s="419">
        <v>3060.57</v>
      </c>
      <c r="E176" s="404" t="s">
        <v>4220</v>
      </c>
    </row>
    <row r="177" spans="1:5">
      <c r="A177" s="444" t="s">
        <v>809</v>
      </c>
      <c r="B177" s="404" t="s">
        <v>4008</v>
      </c>
      <c r="C177" s="414" t="s">
        <v>4007</v>
      </c>
      <c r="D177" s="419">
        <v>7634.2</v>
      </c>
      <c r="E177" s="404" t="s">
        <v>4220</v>
      </c>
    </row>
    <row r="178" spans="1:5">
      <c r="A178" s="444" t="s">
        <v>810</v>
      </c>
      <c r="B178" s="404" t="s">
        <v>4010</v>
      </c>
      <c r="C178" s="414" t="s">
        <v>4009</v>
      </c>
      <c r="D178" s="419">
        <v>4350</v>
      </c>
      <c r="E178" s="404" t="s">
        <v>4219</v>
      </c>
    </row>
    <row r="179" spans="1:5">
      <c r="A179" s="444" t="s">
        <v>811</v>
      </c>
      <c r="B179" s="404" t="s">
        <v>4012</v>
      </c>
      <c r="C179" s="414" t="s">
        <v>4011</v>
      </c>
      <c r="D179" s="419">
        <v>3940.92</v>
      </c>
      <c r="E179" s="404" t="s">
        <v>4219</v>
      </c>
    </row>
    <row r="180" spans="1:5">
      <c r="A180" s="444" t="s">
        <v>812</v>
      </c>
      <c r="B180" s="404" t="s">
        <v>4014</v>
      </c>
      <c r="C180" s="414" t="s">
        <v>4013</v>
      </c>
      <c r="D180" s="419">
        <v>4270</v>
      </c>
      <c r="E180" s="404" t="s">
        <v>4220</v>
      </c>
    </row>
    <row r="181" spans="1:5">
      <c r="A181" s="444" t="s">
        <v>813</v>
      </c>
      <c r="B181" s="404" t="s">
        <v>4016</v>
      </c>
      <c r="C181" s="414" t="s">
        <v>4015</v>
      </c>
      <c r="D181" s="419">
        <v>3825.3</v>
      </c>
      <c r="E181" s="404" t="s">
        <v>4220</v>
      </c>
    </row>
    <row r="182" spans="1:5">
      <c r="A182" s="444" t="s">
        <v>814</v>
      </c>
      <c r="B182" s="404" t="s">
        <v>4018</v>
      </c>
      <c r="C182" s="414" t="s">
        <v>4017</v>
      </c>
      <c r="D182" s="419">
        <v>5172.4399999999996</v>
      </c>
      <c r="E182" s="404" t="s">
        <v>4220</v>
      </c>
    </row>
    <row r="183" spans="1:5">
      <c r="A183" s="444" t="s">
        <v>815</v>
      </c>
      <c r="B183" s="404" t="s">
        <v>4018</v>
      </c>
      <c r="C183" s="414" t="s">
        <v>4019</v>
      </c>
      <c r="D183" s="419">
        <v>5172.45</v>
      </c>
      <c r="E183" s="404" t="s">
        <v>4220</v>
      </c>
    </row>
    <row r="184" spans="1:5">
      <c r="A184" s="444" t="s">
        <v>816</v>
      </c>
      <c r="B184" s="404" t="s">
        <v>1105</v>
      </c>
      <c r="C184" s="414" t="s">
        <v>4020</v>
      </c>
      <c r="D184" s="419">
        <v>3603.9</v>
      </c>
      <c r="E184" s="404" t="s">
        <v>4219</v>
      </c>
    </row>
    <row r="185" spans="1:5">
      <c r="A185" s="444" t="s">
        <v>817</v>
      </c>
      <c r="B185" s="404" t="s">
        <v>1105</v>
      </c>
      <c r="C185" s="414" t="s">
        <v>4021</v>
      </c>
      <c r="D185" s="419">
        <v>3603.9</v>
      </c>
      <c r="E185" s="404" t="s">
        <v>4219</v>
      </c>
    </row>
    <row r="186" spans="1:5">
      <c r="A186" s="444" t="s">
        <v>818</v>
      </c>
      <c r="B186" s="404" t="s">
        <v>4023</v>
      </c>
      <c r="C186" s="414" t="s">
        <v>4022</v>
      </c>
      <c r="D186" s="419">
        <v>4378.8</v>
      </c>
      <c r="E186" s="404" t="s">
        <v>4219</v>
      </c>
    </row>
    <row r="187" spans="1:5">
      <c r="A187" s="444" t="s">
        <v>819</v>
      </c>
      <c r="B187" s="404" t="s">
        <v>4023</v>
      </c>
      <c r="C187" s="414" t="s">
        <v>4024</v>
      </c>
      <c r="D187" s="419">
        <v>4378.8</v>
      </c>
      <c r="E187" s="404" t="s">
        <v>4219</v>
      </c>
    </row>
    <row r="188" spans="1:5">
      <c r="A188" s="444" t="s">
        <v>820</v>
      </c>
      <c r="B188" s="404" t="s">
        <v>4026</v>
      </c>
      <c r="C188" s="414" t="s">
        <v>4025</v>
      </c>
      <c r="D188" s="419">
        <v>3284.1</v>
      </c>
      <c r="E188" s="404" t="s">
        <v>4219</v>
      </c>
    </row>
    <row r="189" spans="1:5">
      <c r="A189" s="444" t="s">
        <v>821</v>
      </c>
      <c r="B189" s="404" t="s">
        <v>4028</v>
      </c>
      <c r="C189" s="414" t="s">
        <v>4027</v>
      </c>
      <c r="D189" s="419">
        <v>3904.02</v>
      </c>
      <c r="E189" s="404" t="s">
        <v>4219</v>
      </c>
    </row>
    <row r="190" spans="1:5">
      <c r="A190" s="444" t="s">
        <v>822</v>
      </c>
      <c r="B190" s="404" t="s">
        <v>4030</v>
      </c>
      <c r="C190" s="414" t="s">
        <v>4029</v>
      </c>
      <c r="D190" s="419">
        <v>549.80999999999995</v>
      </c>
      <c r="E190" s="404" t="s">
        <v>4220</v>
      </c>
    </row>
    <row r="191" spans="1:5">
      <c r="A191" s="444" t="s">
        <v>823</v>
      </c>
      <c r="B191" s="404" t="s">
        <v>4030</v>
      </c>
      <c r="C191" s="414" t="s">
        <v>4031</v>
      </c>
      <c r="D191" s="419">
        <v>549.80999999999995</v>
      </c>
      <c r="E191" s="404" t="s">
        <v>4220</v>
      </c>
    </row>
    <row r="192" spans="1:5">
      <c r="A192" s="444" t="s">
        <v>824</v>
      </c>
      <c r="B192" s="404" t="s">
        <v>4030</v>
      </c>
      <c r="C192" s="414" t="s">
        <v>4032</v>
      </c>
      <c r="D192" s="419">
        <v>549.80999999999995</v>
      </c>
      <c r="E192" s="404" t="s">
        <v>4220</v>
      </c>
    </row>
    <row r="193" spans="1:5">
      <c r="A193" s="444" t="s">
        <v>825</v>
      </c>
      <c r="B193" s="404" t="s">
        <v>4030</v>
      </c>
      <c r="C193" s="414" t="s">
        <v>4033</v>
      </c>
      <c r="D193" s="419">
        <v>549.80999999999995</v>
      </c>
      <c r="E193" s="404" t="s">
        <v>4220</v>
      </c>
    </row>
    <row r="194" spans="1:5">
      <c r="A194" s="444" t="s">
        <v>826</v>
      </c>
      <c r="B194" s="404" t="s">
        <v>4030</v>
      </c>
      <c r="C194" s="414" t="s">
        <v>4034</v>
      </c>
      <c r="D194" s="419">
        <v>549.80999999999995</v>
      </c>
      <c r="E194" s="404" t="s">
        <v>4220</v>
      </c>
    </row>
    <row r="195" spans="1:5">
      <c r="A195" s="444" t="s">
        <v>827</v>
      </c>
      <c r="B195" s="404" t="s">
        <v>4030</v>
      </c>
      <c r="C195" s="414" t="s">
        <v>4035</v>
      </c>
      <c r="D195" s="419">
        <v>549.80999999999995</v>
      </c>
      <c r="E195" s="404" t="s">
        <v>4220</v>
      </c>
    </row>
    <row r="196" spans="1:5">
      <c r="A196" s="444" t="s">
        <v>828</v>
      </c>
      <c r="B196" s="404" t="s">
        <v>4030</v>
      </c>
      <c r="C196" s="414" t="s">
        <v>4036</v>
      </c>
      <c r="D196" s="419">
        <v>549.80999999999995</v>
      </c>
      <c r="E196" s="404" t="s">
        <v>4220</v>
      </c>
    </row>
    <row r="197" spans="1:5">
      <c r="A197" s="444" t="s">
        <v>829</v>
      </c>
      <c r="B197" s="404" t="s">
        <v>4030</v>
      </c>
      <c r="C197" s="414" t="s">
        <v>4037</v>
      </c>
      <c r="D197" s="419">
        <v>549.80999999999995</v>
      </c>
      <c r="E197" s="404" t="s">
        <v>4220</v>
      </c>
    </row>
    <row r="198" spans="1:5">
      <c r="A198" s="444" t="s">
        <v>830</v>
      </c>
      <c r="B198" s="404" t="s">
        <v>4039</v>
      </c>
      <c r="C198" s="414" t="s">
        <v>4038</v>
      </c>
      <c r="D198" s="419">
        <v>1029</v>
      </c>
      <c r="E198" s="404" t="s">
        <v>4220</v>
      </c>
    </row>
    <row r="199" spans="1:5">
      <c r="A199" s="444" t="s">
        <v>831</v>
      </c>
      <c r="B199" s="404" t="s">
        <v>4039</v>
      </c>
      <c r="C199" s="414" t="s">
        <v>4040</v>
      </c>
      <c r="D199" s="419">
        <v>1029</v>
      </c>
      <c r="E199" s="404" t="s">
        <v>4220</v>
      </c>
    </row>
    <row r="200" spans="1:5">
      <c r="A200" s="444" t="s">
        <v>832</v>
      </c>
      <c r="B200" s="404" t="s">
        <v>4039</v>
      </c>
      <c r="C200" s="414" t="s">
        <v>4041</v>
      </c>
      <c r="D200" s="419">
        <v>1029</v>
      </c>
      <c r="E200" s="404" t="s">
        <v>4220</v>
      </c>
    </row>
    <row r="201" spans="1:5">
      <c r="A201" s="444" t="s">
        <v>833</v>
      </c>
      <c r="B201" s="404" t="s">
        <v>4043</v>
      </c>
      <c r="C201" s="414" t="s">
        <v>4042</v>
      </c>
      <c r="D201" s="419">
        <v>5513.88</v>
      </c>
      <c r="E201" s="404" t="s">
        <v>4219</v>
      </c>
    </row>
    <row r="202" spans="1:5">
      <c r="A202" s="444" t="s">
        <v>834</v>
      </c>
      <c r="B202" s="404" t="s">
        <v>4045</v>
      </c>
      <c r="C202" s="414" t="s">
        <v>4044</v>
      </c>
      <c r="D202" s="419">
        <v>2675.42</v>
      </c>
      <c r="E202" s="404" t="s">
        <v>4220</v>
      </c>
    </row>
    <row r="203" spans="1:5">
      <c r="A203" s="444" t="s">
        <v>835</v>
      </c>
      <c r="B203" s="404" t="s">
        <v>4047</v>
      </c>
      <c r="C203" s="414" t="s">
        <v>4046</v>
      </c>
      <c r="D203" s="419">
        <v>249</v>
      </c>
      <c r="E203" s="404" t="s">
        <v>4220</v>
      </c>
    </row>
    <row r="204" spans="1:5">
      <c r="A204" s="444" t="s">
        <v>836</v>
      </c>
      <c r="B204" s="404" t="s">
        <v>4047</v>
      </c>
      <c r="C204" s="414" t="s">
        <v>4048</v>
      </c>
      <c r="D204" s="419">
        <v>249</v>
      </c>
      <c r="E204" s="404" t="s">
        <v>4220</v>
      </c>
    </row>
    <row r="205" spans="1:5">
      <c r="A205" s="444" t="s">
        <v>837</v>
      </c>
      <c r="B205" s="404" t="s">
        <v>4050</v>
      </c>
      <c r="C205" s="414" t="s">
        <v>4049</v>
      </c>
      <c r="D205" s="419">
        <v>649</v>
      </c>
      <c r="E205" s="404" t="s">
        <v>4220</v>
      </c>
    </row>
    <row r="206" spans="1:5">
      <c r="A206" s="444" t="s">
        <v>838</v>
      </c>
      <c r="B206" s="404" t="s">
        <v>4052</v>
      </c>
      <c r="C206" s="414" t="s">
        <v>4051</v>
      </c>
      <c r="D206" s="419">
        <v>2946.26</v>
      </c>
      <c r="E206" s="404" t="s">
        <v>4220</v>
      </c>
    </row>
    <row r="207" spans="1:5">
      <c r="A207" s="444" t="s">
        <v>839</v>
      </c>
      <c r="B207" s="404" t="s">
        <v>4054</v>
      </c>
      <c r="C207" s="414" t="s">
        <v>4053</v>
      </c>
      <c r="D207" s="419">
        <v>913.89</v>
      </c>
      <c r="E207" s="404" t="s">
        <v>4220</v>
      </c>
    </row>
    <row r="208" spans="1:5">
      <c r="A208" s="444" t="s">
        <v>840</v>
      </c>
      <c r="B208" s="404" t="s">
        <v>4054</v>
      </c>
      <c r="C208" s="414" t="s">
        <v>4055</v>
      </c>
      <c r="D208" s="419">
        <v>913.89</v>
      </c>
      <c r="E208" s="404" t="s">
        <v>4220</v>
      </c>
    </row>
    <row r="209" spans="1:5">
      <c r="A209" s="444" t="s">
        <v>841</v>
      </c>
      <c r="B209" s="404" t="s">
        <v>4054</v>
      </c>
      <c r="C209" s="414" t="s">
        <v>4056</v>
      </c>
      <c r="D209" s="419">
        <v>913.89</v>
      </c>
      <c r="E209" s="404" t="s">
        <v>4220</v>
      </c>
    </row>
    <row r="210" spans="1:5">
      <c r="A210" s="444" t="s">
        <v>842</v>
      </c>
      <c r="B210" s="404" t="s">
        <v>4054</v>
      </c>
      <c r="C210" s="414" t="s">
        <v>4057</v>
      </c>
      <c r="D210" s="419">
        <v>913.89</v>
      </c>
      <c r="E210" s="404" t="s">
        <v>4220</v>
      </c>
    </row>
    <row r="211" spans="1:5">
      <c r="A211" s="444" t="s">
        <v>843</v>
      </c>
      <c r="B211" s="404" t="s">
        <v>4059</v>
      </c>
      <c r="C211" s="414" t="s">
        <v>4058</v>
      </c>
      <c r="D211" s="419">
        <v>9383.67</v>
      </c>
      <c r="E211" s="404" t="s">
        <v>4219</v>
      </c>
    </row>
    <row r="212" spans="1:5">
      <c r="A212" s="444" t="s">
        <v>844</v>
      </c>
      <c r="B212" s="404" t="s">
        <v>4061</v>
      </c>
      <c r="C212" s="414" t="s">
        <v>4060</v>
      </c>
      <c r="D212" s="419">
        <v>8336.33</v>
      </c>
      <c r="E212" s="404" t="s">
        <v>4220</v>
      </c>
    </row>
    <row r="213" spans="1:5">
      <c r="A213" s="444" t="s">
        <v>845</v>
      </c>
      <c r="B213" s="404" t="s">
        <v>4063</v>
      </c>
      <c r="C213" s="414" t="s">
        <v>4062</v>
      </c>
      <c r="D213" s="419">
        <v>1290.45</v>
      </c>
      <c r="E213" s="404" t="s">
        <v>4220</v>
      </c>
    </row>
    <row r="214" spans="1:5">
      <c r="A214" s="444" t="s">
        <v>846</v>
      </c>
      <c r="B214" s="404" t="s">
        <v>4063</v>
      </c>
      <c r="C214" s="414" t="s">
        <v>4064</v>
      </c>
      <c r="D214" s="419">
        <v>1290.45</v>
      </c>
      <c r="E214" s="404" t="s">
        <v>4220</v>
      </c>
    </row>
    <row r="215" spans="1:5">
      <c r="A215" s="444" t="s">
        <v>847</v>
      </c>
      <c r="B215" s="404" t="s">
        <v>4063</v>
      </c>
      <c r="C215" s="414" t="s">
        <v>4065</v>
      </c>
      <c r="D215" s="419">
        <v>1290.45</v>
      </c>
      <c r="E215" s="404" t="s">
        <v>4220</v>
      </c>
    </row>
    <row r="216" spans="1:5">
      <c r="A216" s="444" t="s">
        <v>848</v>
      </c>
      <c r="B216" s="404" t="s">
        <v>4063</v>
      </c>
      <c r="C216" s="414" t="s">
        <v>4066</v>
      </c>
      <c r="D216" s="419">
        <v>1290.45</v>
      </c>
      <c r="E216" s="404" t="s">
        <v>4220</v>
      </c>
    </row>
    <row r="217" spans="1:5">
      <c r="A217" s="444" t="s">
        <v>849</v>
      </c>
      <c r="B217" s="404" t="s">
        <v>4068</v>
      </c>
      <c r="C217" s="414" t="s">
        <v>4067</v>
      </c>
      <c r="D217" s="419">
        <v>2585.46</v>
      </c>
      <c r="E217" s="404" t="s">
        <v>4220</v>
      </c>
    </row>
    <row r="218" spans="1:5">
      <c r="A218" s="444" t="s">
        <v>850</v>
      </c>
      <c r="B218" s="404" t="s">
        <v>4068</v>
      </c>
      <c r="C218" s="414" t="s">
        <v>4069</v>
      </c>
      <c r="D218" s="419">
        <v>2585.46</v>
      </c>
      <c r="E218" s="404" t="s">
        <v>4220</v>
      </c>
    </row>
    <row r="219" spans="1:5">
      <c r="A219" s="444" t="s">
        <v>851</v>
      </c>
      <c r="B219" s="404" t="s">
        <v>4068</v>
      </c>
      <c r="C219" s="414" t="s">
        <v>4070</v>
      </c>
      <c r="D219" s="419">
        <v>2585.46</v>
      </c>
      <c r="E219" s="404" t="s">
        <v>4220</v>
      </c>
    </row>
    <row r="220" spans="1:5">
      <c r="A220" s="444" t="s">
        <v>852</v>
      </c>
      <c r="B220" s="404" t="s">
        <v>4068</v>
      </c>
      <c r="C220" s="414" t="s">
        <v>4071</v>
      </c>
      <c r="D220" s="419">
        <v>2585.46</v>
      </c>
      <c r="E220" s="404" t="s">
        <v>4220</v>
      </c>
    </row>
    <row r="221" spans="1:5">
      <c r="A221" s="444" t="s">
        <v>853</v>
      </c>
      <c r="B221" s="404" t="s">
        <v>4068</v>
      </c>
      <c r="C221" s="414" t="s">
        <v>4072</v>
      </c>
      <c r="D221" s="419">
        <v>2585.46</v>
      </c>
      <c r="E221" s="404" t="s">
        <v>4220</v>
      </c>
    </row>
    <row r="222" spans="1:5">
      <c r="A222" s="444" t="s">
        <v>854</v>
      </c>
      <c r="B222" s="404" t="s">
        <v>4068</v>
      </c>
      <c r="C222" s="414" t="s">
        <v>4073</v>
      </c>
      <c r="D222" s="419">
        <v>2585.46</v>
      </c>
      <c r="E222" s="404" t="s">
        <v>4220</v>
      </c>
    </row>
    <row r="223" spans="1:5">
      <c r="A223" s="444" t="s">
        <v>855</v>
      </c>
      <c r="B223" s="404" t="s">
        <v>4068</v>
      </c>
      <c r="C223" s="414" t="s">
        <v>4074</v>
      </c>
      <c r="D223" s="419">
        <v>2585.46</v>
      </c>
      <c r="E223" s="404" t="s">
        <v>4220</v>
      </c>
    </row>
    <row r="224" spans="1:5">
      <c r="A224" s="444" t="s">
        <v>856</v>
      </c>
      <c r="B224" s="404" t="s">
        <v>4068</v>
      </c>
      <c r="C224" s="414" t="s">
        <v>4075</v>
      </c>
      <c r="D224" s="419">
        <v>2585.46</v>
      </c>
      <c r="E224" s="404" t="s">
        <v>4220</v>
      </c>
    </row>
    <row r="225" spans="1:5">
      <c r="A225" s="444" t="s">
        <v>857</v>
      </c>
      <c r="B225" s="404" t="s">
        <v>4068</v>
      </c>
      <c r="C225" s="414" t="s">
        <v>4076</v>
      </c>
      <c r="D225" s="419">
        <v>2585.46</v>
      </c>
      <c r="E225" s="404" t="s">
        <v>4220</v>
      </c>
    </row>
    <row r="226" spans="1:5">
      <c r="A226" s="444" t="s">
        <v>858</v>
      </c>
      <c r="B226" s="404" t="s">
        <v>4078</v>
      </c>
      <c r="C226" s="414" t="s">
        <v>4077</v>
      </c>
      <c r="D226" s="419">
        <v>4600.2</v>
      </c>
      <c r="E226" s="404" t="s">
        <v>4219</v>
      </c>
    </row>
    <row r="227" spans="1:5">
      <c r="A227" s="444" t="s">
        <v>859</v>
      </c>
      <c r="B227" s="404" t="s">
        <v>4080</v>
      </c>
      <c r="C227" s="414" t="s">
        <v>4079</v>
      </c>
      <c r="D227" s="419">
        <v>9088.58</v>
      </c>
      <c r="E227" s="404" t="s">
        <v>4219</v>
      </c>
    </row>
    <row r="228" spans="1:5">
      <c r="A228" s="444" t="s">
        <v>860</v>
      </c>
      <c r="B228" s="404" t="s">
        <v>4082</v>
      </c>
      <c r="C228" s="414" t="s">
        <v>4081</v>
      </c>
      <c r="D228" s="419">
        <v>3530.1</v>
      </c>
      <c r="E228" s="404" t="s">
        <v>4220</v>
      </c>
    </row>
    <row r="229" spans="1:5">
      <c r="A229" s="444" t="s">
        <v>861</v>
      </c>
      <c r="B229" s="404" t="s">
        <v>4084</v>
      </c>
      <c r="C229" s="414" t="s">
        <v>4083</v>
      </c>
      <c r="D229" s="419">
        <v>2988.9</v>
      </c>
      <c r="E229" s="404" t="s">
        <v>4220</v>
      </c>
    </row>
    <row r="230" spans="1:5">
      <c r="A230" s="444" t="s">
        <v>862</v>
      </c>
      <c r="B230" s="404" t="s">
        <v>4086</v>
      </c>
      <c r="C230" s="414" t="s">
        <v>4085</v>
      </c>
      <c r="D230" s="419">
        <v>2226.3000000000002</v>
      </c>
      <c r="E230" s="404" t="s">
        <v>4220</v>
      </c>
    </row>
    <row r="231" spans="1:5">
      <c r="A231" s="444" t="s">
        <v>863</v>
      </c>
      <c r="B231" s="404" t="s">
        <v>4088</v>
      </c>
      <c r="C231" s="414" t="s">
        <v>4087</v>
      </c>
      <c r="D231" s="419">
        <v>669.12</v>
      </c>
      <c r="E231" s="404" t="s">
        <v>4220</v>
      </c>
    </row>
    <row r="232" spans="1:5">
      <c r="A232" s="444" t="s">
        <v>864</v>
      </c>
      <c r="B232" s="404" t="s">
        <v>4082</v>
      </c>
      <c r="C232" s="414" t="s">
        <v>4089</v>
      </c>
      <c r="D232" s="419">
        <v>3530.1</v>
      </c>
      <c r="E232" s="404" t="s">
        <v>4220</v>
      </c>
    </row>
    <row r="233" spans="1:5">
      <c r="A233" s="444" t="s">
        <v>865</v>
      </c>
      <c r="B233" s="404" t="s">
        <v>4091</v>
      </c>
      <c r="C233" s="414" t="s">
        <v>4090</v>
      </c>
      <c r="D233" s="419">
        <v>470.92</v>
      </c>
      <c r="E233" s="404" t="s">
        <v>4220</v>
      </c>
    </row>
    <row r="234" spans="1:5">
      <c r="A234" s="444" t="s">
        <v>866</v>
      </c>
      <c r="B234" s="404" t="s">
        <v>4093</v>
      </c>
      <c r="C234" s="414" t="s">
        <v>4092</v>
      </c>
      <c r="D234" s="419">
        <v>2579.31</v>
      </c>
      <c r="E234" s="404" t="s">
        <v>4219</v>
      </c>
    </row>
    <row r="235" spans="1:5">
      <c r="A235" s="444" t="s">
        <v>867</v>
      </c>
      <c r="B235" s="404" t="s">
        <v>4095</v>
      </c>
      <c r="C235" s="414" t="s">
        <v>4094</v>
      </c>
      <c r="D235" s="419">
        <v>5189.68</v>
      </c>
      <c r="E235" s="404" t="s">
        <v>4219</v>
      </c>
    </row>
    <row r="236" spans="1:5">
      <c r="A236" s="444" t="s">
        <v>868</v>
      </c>
      <c r="B236" s="404" t="s">
        <v>4095</v>
      </c>
      <c r="C236" s="414" t="s">
        <v>4096</v>
      </c>
      <c r="D236" s="419">
        <v>5189.67</v>
      </c>
      <c r="E236" s="404" t="s">
        <v>4219</v>
      </c>
    </row>
    <row r="237" spans="1:5">
      <c r="A237" s="444" t="s">
        <v>869</v>
      </c>
      <c r="B237" s="404" t="s">
        <v>4095</v>
      </c>
      <c r="C237" s="414" t="s">
        <v>4097</v>
      </c>
      <c r="D237" s="419">
        <v>5189.67</v>
      </c>
      <c r="E237" s="404" t="s">
        <v>4219</v>
      </c>
    </row>
    <row r="238" spans="1:5">
      <c r="A238" s="444" t="s">
        <v>870</v>
      </c>
      <c r="B238" s="404" t="s">
        <v>4099</v>
      </c>
      <c r="C238" s="414" t="s">
        <v>4098</v>
      </c>
      <c r="D238" s="419">
        <v>2226.3000000000002</v>
      </c>
      <c r="E238" s="404" t="s">
        <v>4220</v>
      </c>
    </row>
    <row r="239" spans="1:5">
      <c r="A239" s="444" t="s">
        <v>871</v>
      </c>
      <c r="B239" s="404" t="s">
        <v>4101</v>
      </c>
      <c r="C239" s="414" t="s">
        <v>4100</v>
      </c>
      <c r="D239" s="419">
        <v>2226.3000000000002</v>
      </c>
      <c r="E239" s="404" t="s">
        <v>4220</v>
      </c>
    </row>
    <row r="240" spans="1:5">
      <c r="A240" s="444" t="s">
        <v>872</v>
      </c>
      <c r="B240" s="404" t="s">
        <v>4101</v>
      </c>
      <c r="C240" s="414" t="s">
        <v>4102</v>
      </c>
      <c r="D240" s="419">
        <v>2226.3000000000002</v>
      </c>
      <c r="E240" s="404" t="s">
        <v>4220</v>
      </c>
    </row>
    <row r="241" spans="1:5">
      <c r="A241" s="444" t="s">
        <v>873</v>
      </c>
      <c r="B241" s="404" t="s">
        <v>4101</v>
      </c>
      <c r="C241" s="414" t="s">
        <v>4103</v>
      </c>
      <c r="D241" s="419">
        <v>2226.3000000000002</v>
      </c>
      <c r="E241" s="404" t="s">
        <v>4220</v>
      </c>
    </row>
    <row r="242" spans="1:5">
      <c r="A242" s="444" t="s">
        <v>874</v>
      </c>
      <c r="B242" s="404" t="s">
        <v>4105</v>
      </c>
      <c r="C242" s="414" t="s">
        <v>4104</v>
      </c>
      <c r="D242" s="419">
        <v>3006.12</v>
      </c>
      <c r="E242" s="404" t="s">
        <v>4219</v>
      </c>
    </row>
    <row r="243" spans="1:5">
      <c r="A243" s="444" t="s">
        <v>875</v>
      </c>
      <c r="B243" s="404" t="s">
        <v>4107</v>
      </c>
      <c r="C243" s="414" t="s">
        <v>4106</v>
      </c>
      <c r="D243" s="419">
        <v>5168.46</v>
      </c>
      <c r="E243" s="404" t="s">
        <v>4219</v>
      </c>
    </row>
    <row r="244" spans="1:5">
      <c r="A244" s="444" t="s">
        <v>876</v>
      </c>
      <c r="B244" s="404" t="s">
        <v>4107</v>
      </c>
      <c r="C244" s="414" t="s">
        <v>4108</v>
      </c>
      <c r="D244" s="419">
        <v>5168.46</v>
      </c>
      <c r="E244" s="404" t="s">
        <v>4219</v>
      </c>
    </row>
    <row r="245" spans="1:5">
      <c r="A245" s="444" t="s">
        <v>877</v>
      </c>
      <c r="B245" s="404" t="s">
        <v>4110</v>
      </c>
      <c r="C245" s="414" t="s">
        <v>4109</v>
      </c>
      <c r="D245" s="419">
        <v>978</v>
      </c>
      <c r="E245" s="404" t="s">
        <v>4220</v>
      </c>
    </row>
    <row r="246" spans="1:5">
      <c r="A246" s="444" t="s">
        <v>878</v>
      </c>
      <c r="B246" s="404" t="s">
        <v>4112</v>
      </c>
      <c r="C246" s="414" t="s">
        <v>4111</v>
      </c>
      <c r="D246" s="419">
        <v>4981.5</v>
      </c>
      <c r="E246" s="404" t="s">
        <v>4219</v>
      </c>
    </row>
    <row r="247" spans="1:5">
      <c r="A247" s="444" t="s">
        <v>879</v>
      </c>
      <c r="B247" s="404" t="s">
        <v>4114</v>
      </c>
      <c r="C247" s="414" t="s">
        <v>4113</v>
      </c>
      <c r="D247" s="419">
        <v>8213.9599999999991</v>
      </c>
      <c r="E247" s="404" t="s">
        <v>4219</v>
      </c>
    </row>
    <row r="248" spans="1:5">
      <c r="A248" s="444" t="s">
        <v>880</v>
      </c>
      <c r="B248" s="404" t="s">
        <v>4116</v>
      </c>
      <c r="C248" s="414" t="s">
        <v>4115</v>
      </c>
      <c r="D248" s="419">
        <v>2398.5</v>
      </c>
      <c r="E248" s="404" t="s">
        <v>4220</v>
      </c>
    </row>
    <row r="249" spans="1:5">
      <c r="A249" s="444" t="s">
        <v>881</v>
      </c>
      <c r="B249" s="404" t="s">
        <v>4118</v>
      </c>
      <c r="C249" s="414" t="s">
        <v>4117</v>
      </c>
      <c r="D249" s="419">
        <v>4182</v>
      </c>
      <c r="E249" s="404" t="s">
        <v>4220</v>
      </c>
    </row>
    <row r="250" spans="1:5">
      <c r="A250" s="444" t="s">
        <v>882</v>
      </c>
      <c r="B250" s="404" t="s">
        <v>4120</v>
      </c>
      <c r="C250" s="414" t="s">
        <v>4119</v>
      </c>
      <c r="D250" s="419">
        <v>3960</v>
      </c>
      <c r="E250" s="404" t="s">
        <v>4219</v>
      </c>
    </row>
    <row r="251" spans="1:5">
      <c r="A251" s="444" t="s">
        <v>883</v>
      </c>
      <c r="B251" s="404" t="s">
        <v>4122</v>
      </c>
      <c r="C251" s="414" t="s">
        <v>4121</v>
      </c>
      <c r="D251" s="419">
        <v>4140.18</v>
      </c>
      <c r="E251" s="404" t="s">
        <v>4219</v>
      </c>
    </row>
    <row r="252" spans="1:5">
      <c r="A252" s="444" t="s">
        <v>884</v>
      </c>
      <c r="B252" s="404" t="s">
        <v>4124</v>
      </c>
      <c r="C252" s="414" t="s">
        <v>4123</v>
      </c>
      <c r="D252" s="419">
        <v>2477.2199999999998</v>
      </c>
      <c r="E252" s="404" t="s">
        <v>4219</v>
      </c>
    </row>
    <row r="253" spans="1:5">
      <c r="A253" s="444" t="s">
        <v>885</v>
      </c>
      <c r="B253" s="404" t="s">
        <v>4124</v>
      </c>
      <c r="C253" s="414" t="s">
        <v>4125</v>
      </c>
      <c r="D253" s="419">
        <v>2477.2199999999998</v>
      </c>
      <c r="E253" s="404" t="s">
        <v>4219</v>
      </c>
    </row>
    <row r="254" spans="1:5">
      <c r="A254" s="444" t="s">
        <v>886</v>
      </c>
      <c r="B254" s="404" t="s">
        <v>4127</v>
      </c>
      <c r="C254" s="414" t="s">
        <v>4126</v>
      </c>
      <c r="D254" s="419">
        <v>2152.5</v>
      </c>
      <c r="E254" s="404" t="s">
        <v>4219</v>
      </c>
    </row>
    <row r="255" spans="1:5">
      <c r="A255" s="444" t="s">
        <v>887</v>
      </c>
      <c r="B255" s="404" t="s">
        <v>4127</v>
      </c>
      <c r="C255" s="414" t="s">
        <v>4128</v>
      </c>
      <c r="D255" s="419">
        <v>2152.5</v>
      </c>
      <c r="E255" s="404" t="s">
        <v>4219</v>
      </c>
    </row>
    <row r="256" spans="1:5">
      <c r="A256" s="444" t="s">
        <v>888</v>
      </c>
      <c r="B256" s="404" t="s">
        <v>4127</v>
      </c>
      <c r="C256" s="414" t="s">
        <v>4129</v>
      </c>
      <c r="D256" s="419">
        <v>2152.5</v>
      </c>
      <c r="E256" s="404" t="s">
        <v>4219</v>
      </c>
    </row>
    <row r="257" spans="1:5">
      <c r="A257" s="444" t="s">
        <v>889</v>
      </c>
      <c r="B257" s="404" t="s">
        <v>4131</v>
      </c>
      <c r="C257" s="414" t="s">
        <v>4130</v>
      </c>
      <c r="D257" s="419">
        <v>3087.3</v>
      </c>
      <c r="E257" s="404" t="s">
        <v>4220</v>
      </c>
    </row>
    <row r="258" spans="1:5">
      <c r="A258" s="444" t="s">
        <v>890</v>
      </c>
      <c r="B258" s="404" t="s">
        <v>4131</v>
      </c>
      <c r="C258" s="414" t="s">
        <v>4132</v>
      </c>
      <c r="D258" s="419">
        <v>3087.3</v>
      </c>
      <c r="E258" s="404" t="s">
        <v>4220</v>
      </c>
    </row>
    <row r="259" spans="1:5">
      <c r="A259" s="444" t="s">
        <v>891</v>
      </c>
      <c r="B259" s="404" t="s">
        <v>4131</v>
      </c>
      <c r="C259" s="414" t="s">
        <v>4133</v>
      </c>
      <c r="D259" s="419">
        <v>3087.3</v>
      </c>
      <c r="E259" s="404" t="s">
        <v>4220</v>
      </c>
    </row>
    <row r="260" spans="1:5">
      <c r="A260" s="444" t="s">
        <v>892</v>
      </c>
      <c r="B260" s="404" t="s">
        <v>4131</v>
      </c>
      <c r="C260" s="414" t="s">
        <v>4134</v>
      </c>
      <c r="D260" s="419">
        <v>3087.3</v>
      </c>
      <c r="E260" s="404" t="s">
        <v>4220</v>
      </c>
    </row>
    <row r="261" spans="1:5">
      <c r="A261" s="444" t="s">
        <v>893</v>
      </c>
      <c r="B261" s="404" t="s">
        <v>4136</v>
      </c>
      <c r="C261" s="414" t="s">
        <v>4135</v>
      </c>
      <c r="D261" s="419">
        <v>467.4</v>
      </c>
      <c r="E261" s="404" t="s">
        <v>4220</v>
      </c>
    </row>
    <row r="262" spans="1:5">
      <c r="A262" s="444" t="s">
        <v>894</v>
      </c>
      <c r="B262" s="404" t="s">
        <v>4136</v>
      </c>
      <c r="C262" s="414" t="s">
        <v>4137</v>
      </c>
      <c r="D262" s="419">
        <v>467.4</v>
      </c>
      <c r="E262" s="404" t="s">
        <v>4220</v>
      </c>
    </row>
    <row r="263" spans="1:5">
      <c r="A263" s="444" t="s">
        <v>895</v>
      </c>
      <c r="B263" s="404" t="s">
        <v>4136</v>
      </c>
      <c r="C263" s="414" t="s">
        <v>4138</v>
      </c>
      <c r="D263" s="419">
        <v>467.4</v>
      </c>
      <c r="E263" s="404" t="s">
        <v>4220</v>
      </c>
    </row>
    <row r="264" spans="1:5">
      <c r="A264" s="444" t="s">
        <v>896</v>
      </c>
      <c r="B264" s="404" t="s">
        <v>4136</v>
      </c>
      <c r="C264" s="414" t="s">
        <v>4139</v>
      </c>
      <c r="D264" s="419">
        <v>467.4</v>
      </c>
      <c r="E264" s="404" t="s">
        <v>4220</v>
      </c>
    </row>
    <row r="265" spans="1:5">
      <c r="A265" s="444" t="s">
        <v>897</v>
      </c>
      <c r="B265" s="404" t="s">
        <v>4141</v>
      </c>
      <c r="C265" s="414" t="s">
        <v>4140</v>
      </c>
      <c r="D265" s="419">
        <v>2546.1</v>
      </c>
      <c r="E265" s="404" t="s">
        <v>4220</v>
      </c>
    </row>
    <row r="266" spans="1:5">
      <c r="A266" s="444" t="s">
        <v>898</v>
      </c>
      <c r="B266" s="404" t="s">
        <v>4143</v>
      </c>
      <c r="C266" s="414" t="s">
        <v>4142</v>
      </c>
      <c r="D266" s="419">
        <v>2189.4</v>
      </c>
      <c r="E266" s="404" t="s">
        <v>4220</v>
      </c>
    </row>
    <row r="267" spans="1:5">
      <c r="A267" s="444" t="s">
        <v>899</v>
      </c>
      <c r="B267" s="404" t="s">
        <v>4145</v>
      </c>
      <c r="C267" s="414" t="s">
        <v>4144</v>
      </c>
      <c r="D267" s="419">
        <v>2263.1999999999998</v>
      </c>
      <c r="E267" s="404" t="s">
        <v>4219</v>
      </c>
    </row>
    <row r="268" spans="1:5">
      <c r="A268" s="444" t="s">
        <v>900</v>
      </c>
      <c r="B268" s="404" t="s">
        <v>4147</v>
      </c>
      <c r="C268" s="414" t="s">
        <v>4146</v>
      </c>
      <c r="D268" s="419">
        <v>6260.7</v>
      </c>
      <c r="E268" s="404" t="s">
        <v>4219</v>
      </c>
    </row>
    <row r="269" spans="1:5">
      <c r="A269" s="444" t="s">
        <v>901</v>
      </c>
      <c r="B269" s="404" t="s">
        <v>4149</v>
      </c>
      <c r="C269" s="414" t="s">
        <v>4148</v>
      </c>
      <c r="D269" s="419">
        <v>2583</v>
      </c>
      <c r="E269" s="404" t="s">
        <v>4220</v>
      </c>
    </row>
    <row r="270" spans="1:5">
      <c r="A270" s="444" t="s">
        <v>902</v>
      </c>
      <c r="B270" s="404" t="s">
        <v>4151</v>
      </c>
      <c r="C270" s="414" t="s">
        <v>4150</v>
      </c>
      <c r="D270" s="419">
        <v>616.23</v>
      </c>
      <c r="E270" s="404" t="s">
        <v>4220</v>
      </c>
    </row>
    <row r="271" spans="1:5">
      <c r="A271" s="444" t="s">
        <v>903</v>
      </c>
      <c r="B271" s="404" t="s">
        <v>4153</v>
      </c>
      <c r="C271" s="414" t="s">
        <v>4152</v>
      </c>
      <c r="D271" s="419">
        <v>719</v>
      </c>
      <c r="E271" s="404" t="s">
        <v>4220</v>
      </c>
    </row>
    <row r="272" spans="1:5">
      <c r="A272" s="444" t="s">
        <v>904</v>
      </c>
      <c r="B272" s="404" t="s">
        <v>4155</v>
      </c>
      <c r="C272" s="414" t="s">
        <v>4154</v>
      </c>
      <c r="D272" s="419">
        <v>892.98</v>
      </c>
      <c r="E272" s="404" t="s">
        <v>4220</v>
      </c>
    </row>
    <row r="273" spans="1:5">
      <c r="A273" s="444" t="s">
        <v>905</v>
      </c>
      <c r="B273" s="404" t="s">
        <v>4157</v>
      </c>
      <c r="C273" s="414" t="s">
        <v>4156</v>
      </c>
      <c r="D273" s="419">
        <v>7372.62</v>
      </c>
      <c r="E273" s="404" t="s">
        <v>4219</v>
      </c>
    </row>
    <row r="274" spans="1:5">
      <c r="A274" s="444" t="s">
        <v>906</v>
      </c>
      <c r="B274" s="404" t="s">
        <v>4159</v>
      </c>
      <c r="C274" s="414" t="s">
        <v>4158</v>
      </c>
      <c r="D274" s="419">
        <v>2039.34</v>
      </c>
      <c r="E274" s="404" t="s">
        <v>4219</v>
      </c>
    </row>
    <row r="275" spans="1:5">
      <c r="A275" s="444" t="s">
        <v>907</v>
      </c>
      <c r="B275" s="404" t="s">
        <v>4161</v>
      </c>
      <c r="C275" s="414" t="s">
        <v>4160</v>
      </c>
      <c r="D275" s="419">
        <v>6089.73</v>
      </c>
      <c r="E275" s="404" t="s">
        <v>4219</v>
      </c>
    </row>
    <row r="276" spans="1:5">
      <c r="A276" s="444" t="s">
        <v>908</v>
      </c>
      <c r="B276" s="404" t="s">
        <v>3952</v>
      </c>
      <c r="C276" s="414" t="s">
        <v>4162</v>
      </c>
      <c r="D276" s="419">
        <v>565.5</v>
      </c>
      <c r="E276" s="404" t="s">
        <v>4220</v>
      </c>
    </row>
    <row r="277" spans="1:5">
      <c r="A277" s="444" t="s">
        <v>909</v>
      </c>
      <c r="B277" s="404" t="s">
        <v>4164</v>
      </c>
      <c r="C277" s="414" t="s">
        <v>4163</v>
      </c>
      <c r="D277" s="419">
        <v>1419.19</v>
      </c>
      <c r="E277" s="404" t="s">
        <v>4220</v>
      </c>
    </row>
    <row r="278" spans="1:5">
      <c r="A278" s="444" t="s">
        <v>910</v>
      </c>
      <c r="B278" s="404" t="s">
        <v>4166</v>
      </c>
      <c r="C278" s="414" t="s">
        <v>4165</v>
      </c>
      <c r="D278" s="419">
        <v>4981.5</v>
      </c>
      <c r="E278" s="404" t="s">
        <v>4219</v>
      </c>
    </row>
    <row r="279" spans="1:5">
      <c r="A279" s="444" t="s">
        <v>911</v>
      </c>
      <c r="B279" s="404" t="s">
        <v>4141</v>
      </c>
      <c r="C279" s="414" t="s">
        <v>4167</v>
      </c>
      <c r="D279" s="419">
        <v>2878.2</v>
      </c>
      <c r="E279" s="404" t="s">
        <v>4220</v>
      </c>
    </row>
    <row r="280" spans="1:5">
      <c r="A280" s="444" t="s">
        <v>912</v>
      </c>
      <c r="B280" s="404" t="s">
        <v>4169</v>
      </c>
      <c r="C280" s="414" t="s">
        <v>4168</v>
      </c>
      <c r="D280" s="419">
        <v>442.8</v>
      </c>
      <c r="E280" s="404" t="s">
        <v>4220</v>
      </c>
    </row>
    <row r="281" spans="1:5">
      <c r="A281" s="444" t="s">
        <v>913</v>
      </c>
      <c r="B281" s="404" t="s">
        <v>4171</v>
      </c>
      <c r="C281" s="414" t="s">
        <v>4170</v>
      </c>
      <c r="D281" s="419">
        <v>3429.24</v>
      </c>
      <c r="E281" s="404" t="s">
        <v>4219</v>
      </c>
    </row>
    <row r="282" spans="1:5">
      <c r="A282" s="444" t="s">
        <v>914</v>
      </c>
      <c r="B282" s="404" t="s">
        <v>4173</v>
      </c>
      <c r="C282" s="414" t="s">
        <v>4172</v>
      </c>
      <c r="D282" s="419">
        <v>2472.3000000000002</v>
      </c>
      <c r="E282" s="404" t="s">
        <v>4220</v>
      </c>
    </row>
    <row r="283" spans="1:5">
      <c r="A283" s="444" t="s">
        <v>915</v>
      </c>
      <c r="B283" s="404" t="s">
        <v>4173</v>
      </c>
      <c r="C283" s="414" t="s">
        <v>4174</v>
      </c>
      <c r="D283" s="419">
        <v>2472.3000000000002</v>
      </c>
      <c r="E283" s="404" t="s">
        <v>4220</v>
      </c>
    </row>
    <row r="284" spans="1:5">
      <c r="A284" s="444" t="s">
        <v>916</v>
      </c>
      <c r="B284" s="404" t="s">
        <v>4173</v>
      </c>
      <c r="C284" s="414" t="s">
        <v>4175</v>
      </c>
      <c r="D284" s="419">
        <v>2472.3000000000002</v>
      </c>
      <c r="E284" s="404" t="s">
        <v>4220</v>
      </c>
    </row>
    <row r="285" spans="1:5">
      <c r="A285" s="444" t="s">
        <v>917</v>
      </c>
      <c r="B285" s="404" t="s">
        <v>4173</v>
      </c>
      <c r="C285" s="414" t="s">
        <v>4176</v>
      </c>
      <c r="D285" s="419">
        <v>2472.3000000000002</v>
      </c>
      <c r="E285" s="404" t="s">
        <v>4220</v>
      </c>
    </row>
    <row r="286" spans="1:5">
      <c r="A286" s="444" t="s">
        <v>918</v>
      </c>
      <c r="B286" s="404" t="s">
        <v>4173</v>
      </c>
      <c r="C286" s="414" t="s">
        <v>4177</v>
      </c>
      <c r="D286" s="419">
        <v>2472.3000000000002</v>
      </c>
      <c r="E286" s="404" t="s">
        <v>4220</v>
      </c>
    </row>
    <row r="287" spans="1:5">
      <c r="A287" s="444" t="s">
        <v>919</v>
      </c>
      <c r="B287" s="404" t="s">
        <v>4173</v>
      </c>
      <c r="C287" s="414" t="s">
        <v>4178</v>
      </c>
      <c r="D287" s="419">
        <v>2472.3000000000002</v>
      </c>
      <c r="E287" s="404" t="s">
        <v>4220</v>
      </c>
    </row>
    <row r="288" spans="1:5">
      <c r="A288" s="444" t="s">
        <v>920</v>
      </c>
      <c r="B288" s="404" t="s">
        <v>4173</v>
      </c>
      <c r="C288" s="414" t="s">
        <v>4179</v>
      </c>
      <c r="D288" s="419">
        <v>2472.3000000000002</v>
      </c>
      <c r="E288" s="404" t="s">
        <v>4220</v>
      </c>
    </row>
    <row r="289" spans="1:5">
      <c r="A289" s="444" t="s">
        <v>921</v>
      </c>
      <c r="B289" s="404" t="s">
        <v>4181</v>
      </c>
      <c r="C289" s="414" t="s">
        <v>4180</v>
      </c>
      <c r="D289" s="419">
        <v>2475.9899999999998</v>
      </c>
      <c r="E289" s="404" t="s">
        <v>4219</v>
      </c>
    </row>
    <row r="290" spans="1:5">
      <c r="A290" s="444" t="s">
        <v>922</v>
      </c>
      <c r="B290" s="404" t="s">
        <v>4183</v>
      </c>
      <c r="C290" s="414" t="s">
        <v>4182</v>
      </c>
      <c r="D290" s="419">
        <v>3259.5</v>
      </c>
      <c r="E290" s="404" t="s">
        <v>4220</v>
      </c>
    </row>
    <row r="291" spans="1:5">
      <c r="A291" s="444" t="s">
        <v>923</v>
      </c>
      <c r="B291" s="404" t="s">
        <v>4185</v>
      </c>
      <c r="C291" s="414" t="s">
        <v>4184</v>
      </c>
      <c r="D291" s="419">
        <v>922.5</v>
      </c>
      <c r="E291" s="404" t="s">
        <v>4220</v>
      </c>
    </row>
    <row r="292" spans="1:5">
      <c r="A292" s="444" t="s">
        <v>924</v>
      </c>
      <c r="B292" s="404" t="s">
        <v>4187</v>
      </c>
      <c r="C292" s="414" t="s">
        <v>4186</v>
      </c>
      <c r="D292" s="419">
        <v>3036.38</v>
      </c>
      <c r="E292" s="404" t="s">
        <v>4220</v>
      </c>
    </row>
    <row r="293" spans="1:5">
      <c r="A293" s="444" t="s">
        <v>925</v>
      </c>
      <c r="B293" s="404" t="s">
        <v>4136</v>
      </c>
      <c r="C293" s="414" t="s">
        <v>4188</v>
      </c>
      <c r="D293" s="419">
        <v>459.69</v>
      </c>
      <c r="E293" s="404" t="s">
        <v>4220</v>
      </c>
    </row>
    <row r="294" spans="1:5">
      <c r="A294" s="444" t="s">
        <v>926</v>
      </c>
      <c r="B294" s="404" t="s">
        <v>2731</v>
      </c>
      <c r="C294" s="414" t="s">
        <v>4189</v>
      </c>
      <c r="D294" s="419">
        <v>2263.1999999999998</v>
      </c>
      <c r="E294" s="404" t="s">
        <v>4220</v>
      </c>
    </row>
    <row r="295" spans="1:5">
      <c r="A295" s="444" t="s">
        <v>927</v>
      </c>
      <c r="B295" s="404" t="s">
        <v>4191</v>
      </c>
      <c r="C295" s="414" t="s">
        <v>4190</v>
      </c>
      <c r="D295" s="419">
        <v>7290</v>
      </c>
      <c r="E295" s="404" t="s">
        <v>4220</v>
      </c>
    </row>
    <row r="296" spans="1:5">
      <c r="A296" s="444" t="s">
        <v>928</v>
      </c>
      <c r="B296" s="404" t="s">
        <v>4193</v>
      </c>
      <c r="C296" s="414" t="s">
        <v>4192</v>
      </c>
      <c r="D296" s="419">
        <v>9900</v>
      </c>
      <c r="E296" s="404" t="s">
        <v>4220</v>
      </c>
    </row>
    <row r="297" spans="1:5">
      <c r="A297" s="444" t="s">
        <v>929</v>
      </c>
      <c r="B297" s="404" t="s">
        <v>4195</v>
      </c>
      <c r="C297" s="414" t="s">
        <v>4194</v>
      </c>
      <c r="D297" s="419">
        <v>579</v>
      </c>
      <c r="E297" s="404" t="s">
        <v>4220</v>
      </c>
    </row>
    <row r="298" spans="1:5">
      <c r="A298" s="444" t="s">
        <v>930</v>
      </c>
      <c r="B298" s="404" t="s">
        <v>4197</v>
      </c>
      <c r="C298" s="414" t="s">
        <v>4196</v>
      </c>
      <c r="D298" s="419">
        <v>1463.7</v>
      </c>
      <c r="E298" s="404" t="s">
        <v>4219</v>
      </c>
    </row>
    <row r="299" spans="1:5">
      <c r="A299" s="444" t="s">
        <v>931</v>
      </c>
      <c r="B299" s="404" t="s">
        <v>4197</v>
      </c>
      <c r="C299" s="414" t="s">
        <v>4198</v>
      </c>
      <c r="D299" s="419">
        <v>1463.7</v>
      </c>
      <c r="E299" s="404" t="s">
        <v>4219</v>
      </c>
    </row>
    <row r="300" spans="1:5">
      <c r="A300" s="444" t="s">
        <v>932</v>
      </c>
      <c r="B300" s="404" t="s">
        <v>4200</v>
      </c>
      <c r="C300" s="414" t="s">
        <v>4199</v>
      </c>
      <c r="D300" s="419">
        <v>332.43</v>
      </c>
      <c r="E300" s="404" t="s">
        <v>4220</v>
      </c>
    </row>
    <row r="301" spans="1:5">
      <c r="A301" s="444" t="s">
        <v>933</v>
      </c>
      <c r="B301" s="404" t="s">
        <v>4200</v>
      </c>
      <c r="C301" s="414" t="s">
        <v>4201</v>
      </c>
      <c r="D301" s="419">
        <v>332.43</v>
      </c>
      <c r="E301" s="404" t="s">
        <v>4220</v>
      </c>
    </row>
    <row r="302" spans="1:5">
      <c r="A302" s="444" t="s">
        <v>934</v>
      </c>
      <c r="B302" s="404" t="s">
        <v>4203</v>
      </c>
      <c r="C302" s="414" t="s">
        <v>4202</v>
      </c>
      <c r="D302" s="419">
        <v>1578.39</v>
      </c>
      <c r="E302" s="404" t="s">
        <v>4220</v>
      </c>
    </row>
    <row r="303" spans="1:5">
      <c r="A303" s="444" t="s">
        <v>935</v>
      </c>
      <c r="B303" s="404" t="s">
        <v>4205</v>
      </c>
      <c r="C303" s="414" t="s">
        <v>4204</v>
      </c>
      <c r="D303" s="419">
        <v>4274.25</v>
      </c>
      <c r="E303" s="404" t="s">
        <v>4220</v>
      </c>
    </row>
    <row r="304" spans="1:5">
      <c r="A304" s="444" t="s">
        <v>936</v>
      </c>
      <c r="B304" s="404" t="s">
        <v>4207</v>
      </c>
      <c r="C304" s="414" t="s">
        <v>4206</v>
      </c>
      <c r="D304" s="419">
        <v>7500</v>
      </c>
      <c r="E304" s="404" t="s">
        <v>4219</v>
      </c>
    </row>
    <row r="305" spans="1:5">
      <c r="A305" s="444" t="s">
        <v>937</v>
      </c>
      <c r="B305" s="404" t="s">
        <v>4209</v>
      </c>
      <c r="C305" s="414" t="s">
        <v>4208</v>
      </c>
      <c r="D305" s="419">
        <v>2063</v>
      </c>
      <c r="E305" s="404" t="s">
        <v>4220</v>
      </c>
    </row>
    <row r="306" spans="1:5">
      <c r="A306" s="444" t="s">
        <v>938</v>
      </c>
      <c r="B306" s="404" t="s">
        <v>4211</v>
      </c>
      <c r="C306" s="414" t="s">
        <v>4210</v>
      </c>
      <c r="D306" s="419">
        <v>530</v>
      </c>
      <c r="E306" s="404" t="s">
        <v>4220</v>
      </c>
    </row>
    <row r="307" spans="1:5">
      <c r="A307" s="444" t="s">
        <v>939</v>
      </c>
      <c r="B307" s="404" t="s">
        <v>4213</v>
      </c>
      <c r="C307" s="414" t="s">
        <v>4212</v>
      </c>
      <c r="D307" s="419">
        <v>1840.08</v>
      </c>
      <c r="E307" s="404" t="s">
        <v>4220</v>
      </c>
    </row>
    <row r="308" spans="1:5">
      <c r="A308" s="444" t="s">
        <v>940</v>
      </c>
      <c r="B308" s="404" t="s">
        <v>2753</v>
      </c>
      <c r="C308" s="414" t="s">
        <v>4214</v>
      </c>
      <c r="D308" s="419">
        <v>504.3</v>
      </c>
      <c r="E308" s="404" t="s">
        <v>4220</v>
      </c>
    </row>
    <row r="309" spans="1:5">
      <c r="A309" s="444" t="s">
        <v>941</v>
      </c>
      <c r="B309" s="404" t="s">
        <v>4216</v>
      </c>
      <c r="C309" s="414" t="s">
        <v>4215</v>
      </c>
      <c r="D309" s="419">
        <v>1353</v>
      </c>
      <c r="E309" s="404" t="s">
        <v>4220</v>
      </c>
    </row>
    <row r="310" spans="1:5">
      <c r="A310" s="444" t="s">
        <v>942</v>
      </c>
      <c r="B310" s="404" t="s">
        <v>4216</v>
      </c>
      <c r="C310" s="414" t="s">
        <v>4217</v>
      </c>
      <c r="D310" s="419">
        <v>1353</v>
      </c>
      <c r="E310" s="404" t="s">
        <v>4220</v>
      </c>
    </row>
    <row r="311" spans="1:5">
      <c r="A311" s="444" t="s">
        <v>943</v>
      </c>
      <c r="B311" s="442" t="s">
        <v>4086</v>
      </c>
      <c r="C311" s="414" t="s">
        <v>4085</v>
      </c>
      <c r="D311" s="419">
        <v>1810.0000000000002</v>
      </c>
      <c r="E311" s="404" t="s">
        <v>4220</v>
      </c>
    </row>
    <row r="312" spans="1:5">
      <c r="A312" s="444" t="s">
        <v>944</v>
      </c>
      <c r="B312" s="442" t="s">
        <v>4088</v>
      </c>
      <c r="C312" s="414" t="s">
        <v>4087</v>
      </c>
      <c r="D312" s="419">
        <v>544</v>
      </c>
      <c r="E312" s="404" t="s">
        <v>4220</v>
      </c>
    </row>
    <row r="313" spans="1:5">
      <c r="A313" s="444" t="s">
        <v>945</v>
      </c>
      <c r="B313" s="442" t="s">
        <v>4099</v>
      </c>
      <c r="C313" s="414" t="s">
        <v>4098</v>
      </c>
      <c r="D313" s="419">
        <v>1810.0000000000002</v>
      </c>
      <c r="E313" s="404" t="s">
        <v>4220</v>
      </c>
    </row>
    <row r="314" spans="1:5">
      <c r="A314" s="444" t="s">
        <v>946</v>
      </c>
      <c r="B314" s="442" t="s">
        <v>4101</v>
      </c>
      <c r="C314" s="414" t="s">
        <v>4100</v>
      </c>
      <c r="D314" s="419">
        <v>1810.0000000000002</v>
      </c>
      <c r="E314" s="404" t="s">
        <v>4220</v>
      </c>
    </row>
    <row r="315" spans="1:5">
      <c r="A315" s="444" t="s">
        <v>947</v>
      </c>
      <c r="B315" s="442" t="s">
        <v>4101</v>
      </c>
      <c r="C315" s="414" t="s">
        <v>4102</v>
      </c>
      <c r="D315" s="419">
        <v>1810.0000000000002</v>
      </c>
      <c r="E315" s="404" t="s">
        <v>4220</v>
      </c>
    </row>
    <row r="316" spans="1:5">
      <c r="A316" s="444" t="s">
        <v>948</v>
      </c>
      <c r="B316" s="442" t="s">
        <v>4101</v>
      </c>
      <c r="C316" s="414" t="s">
        <v>4103</v>
      </c>
      <c r="D316" s="419">
        <v>1810.0000000000002</v>
      </c>
      <c r="E316" s="404" t="s">
        <v>4220</v>
      </c>
    </row>
    <row r="317" spans="1:5">
      <c r="A317" s="444" t="s">
        <v>949</v>
      </c>
      <c r="B317" s="442" t="s">
        <v>4234</v>
      </c>
      <c r="C317" s="414" t="s">
        <v>4243</v>
      </c>
      <c r="D317" s="419">
        <v>518</v>
      </c>
      <c r="E317" s="404" t="s">
        <v>4219</v>
      </c>
    </row>
    <row r="318" spans="1:5">
      <c r="A318" s="444" t="s">
        <v>950</v>
      </c>
      <c r="B318" s="442" t="s">
        <v>4234</v>
      </c>
      <c r="C318" s="414" t="s">
        <v>4244</v>
      </c>
      <c r="D318" s="419">
        <v>518</v>
      </c>
      <c r="E318" s="404" t="s">
        <v>4219</v>
      </c>
    </row>
    <row r="319" spans="1:5">
      <c r="A319" s="444" t="s">
        <v>951</v>
      </c>
      <c r="B319" s="442" t="s">
        <v>4234</v>
      </c>
      <c r="C319" s="414" t="s">
        <v>4245</v>
      </c>
      <c r="D319" s="419">
        <v>518</v>
      </c>
      <c r="E319" s="404" t="s">
        <v>4219</v>
      </c>
    </row>
    <row r="320" spans="1:5">
      <c r="A320" s="444" t="s">
        <v>952</v>
      </c>
      <c r="B320" s="442" t="s">
        <v>4234</v>
      </c>
      <c r="C320" s="414" t="s">
        <v>4246</v>
      </c>
      <c r="D320" s="419">
        <v>518</v>
      </c>
      <c r="E320" s="404" t="s">
        <v>4219</v>
      </c>
    </row>
    <row r="321" spans="1:5">
      <c r="A321" s="444" t="s">
        <v>953</v>
      </c>
      <c r="B321" s="442" t="s">
        <v>4234</v>
      </c>
      <c r="C321" s="414" t="s">
        <v>4247</v>
      </c>
      <c r="D321" s="419">
        <v>518</v>
      </c>
      <c r="E321" s="404" t="s">
        <v>4219</v>
      </c>
    </row>
    <row r="322" spans="1:5">
      <c r="A322" s="444" t="s">
        <v>954</v>
      </c>
      <c r="B322" s="442" t="s">
        <v>4234</v>
      </c>
      <c r="C322" s="414" t="s">
        <v>4248</v>
      </c>
      <c r="D322" s="419">
        <v>518</v>
      </c>
      <c r="E322" s="404" t="s">
        <v>4219</v>
      </c>
    </row>
    <row r="323" spans="1:5">
      <c r="A323" s="444" t="s">
        <v>955</v>
      </c>
      <c r="B323" s="442" t="s">
        <v>4234</v>
      </c>
      <c r="C323" s="414" t="s">
        <v>4249</v>
      </c>
      <c r="D323" s="419">
        <v>518</v>
      </c>
      <c r="E323" s="404" t="s">
        <v>4219</v>
      </c>
    </row>
    <row r="324" spans="1:5">
      <c r="A324" s="444" t="s">
        <v>956</v>
      </c>
      <c r="B324" s="442" t="s">
        <v>4234</v>
      </c>
      <c r="C324" s="414" t="s">
        <v>4250</v>
      </c>
      <c r="D324" s="419">
        <v>518</v>
      </c>
      <c r="E324" s="404" t="s">
        <v>4219</v>
      </c>
    </row>
    <row r="325" spans="1:5">
      <c r="A325" s="444" t="s">
        <v>957</v>
      </c>
      <c r="B325" s="442" t="s">
        <v>4235</v>
      </c>
      <c r="C325" s="414" t="s">
        <v>4251</v>
      </c>
      <c r="D325" s="419">
        <v>518</v>
      </c>
      <c r="E325" s="404" t="s">
        <v>4219</v>
      </c>
    </row>
    <row r="326" spans="1:5">
      <c r="A326" s="444" t="s">
        <v>958</v>
      </c>
      <c r="B326" s="442" t="s">
        <v>4234</v>
      </c>
      <c r="C326" s="414" t="s">
        <v>4252</v>
      </c>
      <c r="D326" s="419">
        <v>518</v>
      </c>
      <c r="E326" s="404" t="s">
        <v>4219</v>
      </c>
    </row>
    <row r="327" spans="1:5">
      <c r="A327" s="444" t="s">
        <v>959</v>
      </c>
      <c r="B327" s="442" t="s">
        <v>4205</v>
      </c>
      <c r="C327" s="414" t="s">
        <v>4204</v>
      </c>
      <c r="D327" s="419">
        <v>3475</v>
      </c>
      <c r="E327" s="404" t="s">
        <v>4220</v>
      </c>
    </row>
    <row r="328" spans="1:5">
      <c r="A328" s="444" t="s">
        <v>960</v>
      </c>
      <c r="B328" s="442" t="s">
        <v>4236</v>
      </c>
      <c r="C328" s="414" t="s">
        <v>4253</v>
      </c>
      <c r="D328" s="419">
        <v>4219.51</v>
      </c>
      <c r="E328" s="404" t="s">
        <v>4220</v>
      </c>
    </row>
    <row r="329" spans="1:5">
      <c r="A329" s="444" t="s">
        <v>2510</v>
      </c>
      <c r="B329" s="442" t="s">
        <v>4237</v>
      </c>
      <c r="C329" s="414" t="s">
        <v>4254</v>
      </c>
      <c r="D329" s="419">
        <v>8134.19</v>
      </c>
      <c r="E329" s="404" t="s">
        <v>4219</v>
      </c>
    </row>
    <row r="330" spans="1:5">
      <c r="A330" s="444" t="s">
        <v>2511</v>
      </c>
      <c r="B330" s="442" t="s">
        <v>4238</v>
      </c>
      <c r="C330" s="414" t="s">
        <v>4255</v>
      </c>
      <c r="D330" s="419">
        <v>949.75</v>
      </c>
      <c r="E330" s="404" t="s">
        <v>4219</v>
      </c>
    </row>
    <row r="331" spans="1:5">
      <c r="A331" s="444" t="s">
        <v>2512</v>
      </c>
      <c r="B331" s="442" t="s">
        <v>4239</v>
      </c>
      <c r="C331" s="414" t="s">
        <v>4256</v>
      </c>
      <c r="D331" s="419">
        <v>9270.3700000000008</v>
      </c>
      <c r="E331" s="404" t="s">
        <v>4220</v>
      </c>
    </row>
    <row r="332" spans="1:5">
      <c r="A332" s="444" t="s">
        <v>2513</v>
      </c>
      <c r="B332" s="442" t="s">
        <v>4239</v>
      </c>
      <c r="C332" s="414" t="s">
        <v>4257</v>
      </c>
      <c r="D332" s="419">
        <v>9270.3700000000008</v>
      </c>
      <c r="E332" s="404" t="s">
        <v>4220</v>
      </c>
    </row>
    <row r="333" spans="1:5">
      <c r="A333" s="444" t="s">
        <v>2514</v>
      </c>
      <c r="B333" s="442" t="s">
        <v>4239</v>
      </c>
      <c r="C333" s="414" t="s">
        <v>4258</v>
      </c>
      <c r="D333" s="419">
        <v>9270.3700000000008</v>
      </c>
      <c r="E333" s="404" t="s">
        <v>4220</v>
      </c>
    </row>
    <row r="334" spans="1:5">
      <c r="A334" s="444" t="s">
        <v>2515</v>
      </c>
      <c r="B334" s="442" t="s">
        <v>4239</v>
      </c>
      <c r="C334" s="414" t="s">
        <v>4259</v>
      </c>
      <c r="D334" s="419">
        <v>9270.35</v>
      </c>
      <c r="E334" s="404" t="s">
        <v>4220</v>
      </c>
    </row>
    <row r="335" spans="1:5">
      <c r="A335" s="444" t="s">
        <v>2516</v>
      </c>
      <c r="B335" s="442" t="s">
        <v>4240</v>
      </c>
      <c r="C335" s="414" t="s">
        <v>4260</v>
      </c>
      <c r="D335" s="419">
        <v>6389.54</v>
      </c>
      <c r="E335" s="404" t="s">
        <v>4220</v>
      </c>
    </row>
    <row r="336" spans="1:5">
      <c r="A336" s="444" t="s">
        <v>2517</v>
      </c>
      <c r="B336" s="442" t="s">
        <v>4240</v>
      </c>
      <c r="C336" s="414" t="s">
        <v>4261</v>
      </c>
      <c r="D336" s="419">
        <v>6389.54</v>
      </c>
      <c r="E336" s="404" t="s">
        <v>4220</v>
      </c>
    </row>
    <row r="337" spans="1:5">
      <c r="A337" s="444" t="s">
        <v>2518</v>
      </c>
      <c r="B337" s="442" t="s">
        <v>4241</v>
      </c>
      <c r="C337" s="414" t="s">
        <v>4262</v>
      </c>
      <c r="D337" s="419">
        <v>1149</v>
      </c>
      <c r="E337" s="404" t="s">
        <v>4220</v>
      </c>
    </row>
    <row r="338" spans="1:5">
      <c r="A338" s="444" t="s">
        <v>2519</v>
      </c>
      <c r="B338" s="442" t="s">
        <v>4242</v>
      </c>
      <c r="C338" s="414" t="s">
        <v>4263</v>
      </c>
      <c r="D338" s="419">
        <v>569.99</v>
      </c>
      <c r="E338" s="404" t="s">
        <v>4220</v>
      </c>
    </row>
    <row r="339" spans="1:5">
      <c r="A339" s="405"/>
      <c r="B339" s="406"/>
      <c r="C339" s="418" t="s">
        <v>4221</v>
      </c>
      <c r="D339" s="420">
        <f>SUM(D5:D338)</f>
        <v>972640.27000000037</v>
      </c>
      <c r="E339" s="403"/>
    </row>
    <row r="340" spans="1:5">
      <c r="A340" s="407"/>
      <c r="B340" s="408"/>
      <c r="C340" s="417" t="s">
        <v>1506</v>
      </c>
      <c r="D340" s="421">
        <f>SUMIF(E5:E338,E340,D5:D338)</f>
        <v>494228.1700000001</v>
      </c>
      <c r="E340" s="399" t="s">
        <v>4220</v>
      </c>
    </row>
    <row r="341" spans="1:5">
      <c r="A341" s="409"/>
      <c r="B341" s="410"/>
      <c r="C341" s="415"/>
      <c r="D341" s="419">
        <f>SUMIF(E5:E338,E341,D5:D338)</f>
        <v>478412.1</v>
      </c>
      <c r="E341" s="416" t="s">
        <v>4219</v>
      </c>
    </row>
  </sheetData>
  <printOptions horizontalCentered="1"/>
  <pageMargins left="0.55118110236220474" right="0.55118110236220474" top="0.59055118110236227" bottom="0.59055118110236227" header="0.51181102362204722" footer="0.51181102362204722"/>
  <pageSetup paperSize="9" scale="80" orientation="portrait" r:id="rId1"/>
  <headerFooter alignWithMargins="0">
    <oddFooter>&amp;R&amp;P /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9"/>
  <sheetViews>
    <sheetView view="pageBreakPreview" zoomScaleNormal="100" zoomScaleSheetLayoutView="100" workbookViewId="0">
      <selection activeCell="B2" sqref="B2"/>
    </sheetView>
  </sheetViews>
  <sheetFormatPr defaultColWidth="9.109375" defaultRowHeight="13.2"/>
  <cols>
    <col min="1" max="1" width="4.5546875" style="422" bestFit="1" customWidth="1"/>
    <col min="2" max="2" width="42.88671875" style="422" bestFit="1" customWidth="1"/>
    <col min="3" max="3" width="16.6640625" style="425" bestFit="1" customWidth="1"/>
    <col min="4" max="4" width="14.6640625" style="424" bestFit="1" customWidth="1"/>
    <col min="5" max="5" width="5.109375" style="516" bestFit="1" customWidth="1"/>
    <col min="6" max="6" width="15.33203125" style="424" bestFit="1" customWidth="1"/>
    <col min="7" max="7" width="11.44140625" style="425" bestFit="1" customWidth="1"/>
    <col min="8" max="16384" width="9.109375" style="422"/>
  </cols>
  <sheetData>
    <row r="1" spans="1:7" ht="13.8">
      <c r="B1" s="269" t="s">
        <v>4776</v>
      </c>
    </row>
    <row r="2" spans="1:7" ht="13.8">
      <c r="B2" s="361"/>
    </row>
    <row r="3" spans="1:7">
      <c r="B3" s="362" t="s">
        <v>4496</v>
      </c>
    </row>
    <row r="4" spans="1:7">
      <c r="A4" s="427"/>
      <c r="B4" s="427"/>
      <c r="C4" s="428"/>
      <c r="D4" s="429"/>
      <c r="E4" s="514"/>
      <c r="F4" s="429"/>
      <c r="G4" s="428"/>
    </row>
    <row r="5" spans="1:7">
      <c r="A5" s="440" t="s">
        <v>1306</v>
      </c>
      <c r="B5" s="440" t="s">
        <v>4670</v>
      </c>
      <c r="C5" s="440" t="s">
        <v>4671</v>
      </c>
      <c r="D5" s="441" t="s">
        <v>4632</v>
      </c>
      <c r="E5" s="515" t="s">
        <v>1417</v>
      </c>
      <c r="F5" s="441" t="s">
        <v>1328</v>
      </c>
      <c r="G5" s="441" t="s">
        <v>4218</v>
      </c>
    </row>
    <row r="6" spans="1:7">
      <c r="A6" s="426" t="s">
        <v>1307</v>
      </c>
      <c r="B6" s="498" t="s">
        <v>4488</v>
      </c>
      <c r="C6" s="499" t="s">
        <v>4494</v>
      </c>
      <c r="D6" s="430">
        <v>14944.5</v>
      </c>
      <c r="E6" s="517">
        <v>1</v>
      </c>
      <c r="F6" s="430">
        <f>D6*E6</f>
        <v>14944.5</v>
      </c>
      <c r="G6" s="499" t="s">
        <v>4219</v>
      </c>
    </row>
    <row r="7" spans="1:7">
      <c r="A7" s="426" t="s">
        <v>1308</v>
      </c>
      <c r="B7" s="498" t="s">
        <v>4489</v>
      </c>
      <c r="C7" s="499" t="s">
        <v>4633</v>
      </c>
      <c r="D7" s="430">
        <v>11078.02</v>
      </c>
      <c r="E7" s="517">
        <v>2</v>
      </c>
      <c r="F7" s="430">
        <f t="shared" ref="F7:F15" si="0">D7*E7</f>
        <v>22156.04</v>
      </c>
      <c r="G7" s="499" t="s">
        <v>4219</v>
      </c>
    </row>
    <row r="8" spans="1:7">
      <c r="A8" s="426" t="s">
        <v>1309</v>
      </c>
      <c r="B8" s="498" t="s">
        <v>4490</v>
      </c>
      <c r="C8" s="499" t="s">
        <v>4495</v>
      </c>
      <c r="D8" s="430">
        <v>13223.73</v>
      </c>
      <c r="E8" s="517">
        <v>1</v>
      </c>
      <c r="F8" s="430">
        <f t="shared" si="0"/>
        <v>13223.73</v>
      </c>
      <c r="G8" s="426" t="s">
        <v>4220</v>
      </c>
    </row>
    <row r="9" spans="1:7">
      <c r="A9" s="426" t="s">
        <v>1310</v>
      </c>
      <c r="B9" s="498" t="s">
        <v>4491</v>
      </c>
      <c r="C9" s="499" t="s">
        <v>4634</v>
      </c>
      <c r="D9" s="430">
        <v>15607.5</v>
      </c>
      <c r="E9" s="517">
        <v>4</v>
      </c>
      <c r="F9" s="430">
        <f t="shared" si="0"/>
        <v>62430</v>
      </c>
      <c r="G9" s="426" t="s">
        <v>4220</v>
      </c>
    </row>
    <row r="10" spans="1:7">
      <c r="A10" s="426" t="s">
        <v>1311</v>
      </c>
      <c r="B10" s="423" t="s">
        <v>4492</v>
      </c>
      <c r="C10" s="499" t="s">
        <v>4635</v>
      </c>
      <c r="D10" s="430">
        <v>11107.5</v>
      </c>
      <c r="E10" s="517">
        <v>5</v>
      </c>
      <c r="F10" s="430">
        <f t="shared" si="0"/>
        <v>55537.5</v>
      </c>
      <c r="G10" s="499" t="s">
        <v>4220</v>
      </c>
    </row>
    <row r="11" spans="1:7">
      <c r="A11" s="426" t="s">
        <v>1312</v>
      </c>
      <c r="B11" s="423" t="s">
        <v>4493</v>
      </c>
      <c r="C11" s="499" t="s">
        <v>4636</v>
      </c>
      <c r="D11" s="430">
        <v>13653</v>
      </c>
      <c r="E11" s="517">
        <v>3</v>
      </c>
      <c r="F11" s="430">
        <f t="shared" si="0"/>
        <v>40959</v>
      </c>
      <c r="G11" s="499" t="s">
        <v>4219</v>
      </c>
    </row>
    <row r="12" spans="1:7">
      <c r="A12" s="426" t="s">
        <v>1313</v>
      </c>
      <c r="B12" s="498" t="s">
        <v>4469</v>
      </c>
      <c r="C12" s="499" t="s">
        <v>4637</v>
      </c>
      <c r="D12" s="430">
        <v>321547</v>
      </c>
      <c r="E12" s="517">
        <v>2</v>
      </c>
      <c r="F12" s="430">
        <f t="shared" si="0"/>
        <v>643094</v>
      </c>
      <c r="G12" s="426" t="s">
        <v>4220</v>
      </c>
    </row>
    <row r="13" spans="1:7">
      <c r="A13" s="426" t="s">
        <v>1314</v>
      </c>
      <c r="B13" s="498" t="s">
        <v>4470</v>
      </c>
      <c r="C13" s="499" t="s">
        <v>4638</v>
      </c>
      <c r="D13" s="430">
        <v>608892</v>
      </c>
      <c r="E13" s="517">
        <v>2</v>
      </c>
      <c r="F13" s="430">
        <f t="shared" si="0"/>
        <v>1217784</v>
      </c>
      <c r="G13" s="426" t="s">
        <v>4220</v>
      </c>
    </row>
    <row r="14" spans="1:7">
      <c r="A14" s="426" t="s">
        <v>1315</v>
      </c>
      <c r="B14" s="498" t="s">
        <v>4471</v>
      </c>
      <c r="C14" s="499" t="s">
        <v>4472</v>
      </c>
      <c r="D14" s="430">
        <v>269130.00099999999</v>
      </c>
      <c r="E14" s="517">
        <v>1</v>
      </c>
      <c r="F14" s="430">
        <f t="shared" si="0"/>
        <v>269130.00099999999</v>
      </c>
      <c r="G14" s="426" t="s">
        <v>4220</v>
      </c>
    </row>
    <row r="15" spans="1:7">
      <c r="A15" s="426" t="s">
        <v>1316</v>
      </c>
      <c r="B15" s="423" t="s">
        <v>4485</v>
      </c>
      <c r="C15" s="499" t="s">
        <v>4639</v>
      </c>
      <c r="D15" s="430">
        <v>15273.51</v>
      </c>
      <c r="E15" s="517">
        <v>2</v>
      </c>
      <c r="F15" s="430">
        <f t="shared" si="0"/>
        <v>30547.02</v>
      </c>
      <c r="G15" s="499" t="s">
        <v>4220</v>
      </c>
    </row>
    <row r="16" spans="1:7">
      <c r="A16" s="426" t="s">
        <v>1317</v>
      </c>
      <c r="B16" s="443" t="s">
        <v>4486</v>
      </c>
      <c r="C16" s="426" t="s">
        <v>4487</v>
      </c>
      <c r="D16" s="430">
        <v>120768</v>
      </c>
      <c r="E16" s="517">
        <v>1</v>
      </c>
      <c r="F16" s="430">
        <f>D16*E16</f>
        <v>120768</v>
      </c>
      <c r="G16" s="499" t="s">
        <v>4220</v>
      </c>
    </row>
    <row r="17" spans="1:7">
      <c r="A17" s="500"/>
      <c r="B17" s="501"/>
      <c r="C17" s="502"/>
      <c r="D17" s="520" t="s">
        <v>4221</v>
      </c>
      <c r="E17" s="519"/>
      <c r="F17" s="438">
        <f>SUM(F6:F16)</f>
        <v>2490573.7910000002</v>
      </c>
      <c r="G17" s="503"/>
    </row>
    <row r="21" spans="1:7">
      <c r="B21" s="362" t="s">
        <v>4497</v>
      </c>
    </row>
    <row r="22" spans="1:7">
      <c r="A22" s="427"/>
      <c r="B22" s="427"/>
      <c r="C22" s="428"/>
      <c r="D22" s="429"/>
      <c r="E22" s="514"/>
      <c r="F22" s="429"/>
      <c r="G22" s="428"/>
    </row>
    <row r="23" spans="1:7">
      <c r="A23" s="440" t="s">
        <v>1306</v>
      </c>
      <c r="B23" s="440" t="s">
        <v>4670</v>
      </c>
      <c r="C23" s="440" t="s">
        <v>4671</v>
      </c>
      <c r="D23" s="441" t="s">
        <v>4632</v>
      </c>
      <c r="E23" s="515" t="s">
        <v>1417</v>
      </c>
      <c r="F23" s="441" t="s">
        <v>1328</v>
      </c>
      <c r="G23" s="441" t="s">
        <v>4218</v>
      </c>
    </row>
    <row r="24" spans="1:7">
      <c r="A24" s="426" t="s">
        <v>1307</v>
      </c>
      <c r="B24" s="498" t="s">
        <v>4498</v>
      </c>
      <c r="C24" s="499" t="s">
        <v>4572</v>
      </c>
      <c r="D24" s="430">
        <v>2490</v>
      </c>
      <c r="E24" s="517">
        <v>1</v>
      </c>
      <c r="F24" s="430">
        <f>D24*E24</f>
        <v>2490</v>
      </c>
      <c r="G24" s="499" t="s">
        <v>4219</v>
      </c>
    </row>
    <row r="25" spans="1:7">
      <c r="A25" s="426" t="s">
        <v>1308</v>
      </c>
      <c r="B25" s="498" t="s">
        <v>4499</v>
      </c>
      <c r="C25" s="499" t="s">
        <v>4573</v>
      </c>
      <c r="D25" s="430">
        <v>500</v>
      </c>
      <c r="E25" s="517">
        <v>1</v>
      </c>
      <c r="F25" s="430">
        <f>D25*E25</f>
        <v>500</v>
      </c>
      <c r="G25" s="499" t="s">
        <v>4219</v>
      </c>
    </row>
    <row r="26" spans="1:7">
      <c r="A26" s="426" t="s">
        <v>1309</v>
      </c>
      <c r="B26" s="498" t="s">
        <v>4500</v>
      </c>
      <c r="C26" s="499" t="s">
        <v>4574</v>
      </c>
      <c r="D26" s="430">
        <v>3874.5</v>
      </c>
      <c r="E26" s="517">
        <v>1</v>
      </c>
      <c r="F26" s="430">
        <f>D26*E26</f>
        <v>3874.5</v>
      </c>
      <c r="G26" s="499" t="s">
        <v>4219</v>
      </c>
    </row>
    <row r="27" spans="1:7">
      <c r="A27" s="426" t="s">
        <v>1310</v>
      </c>
      <c r="B27" s="498" t="s">
        <v>4501</v>
      </c>
      <c r="C27" s="499" t="s">
        <v>4640</v>
      </c>
      <c r="D27" s="430">
        <v>1940.97</v>
      </c>
      <c r="E27" s="517">
        <v>5</v>
      </c>
      <c r="F27" s="430">
        <f>D27*E27</f>
        <v>9704.85</v>
      </c>
      <c r="G27" s="426" t="s">
        <v>4220</v>
      </c>
    </row>
    <row r="28" spans="1:7">
      <c r="A28" s="426" t="s">
        <v>1311</v>
      </c>
      <c r="B28" s="423" t="s">
        <v>4502</v>
      </c>
      <c r="C28" s="499" t="s">
        <v>4641</v>
      </c>
      <c r="D28" s="430">
        <v>435.21</v>
      </c>
      <c r="E28" s="517">
        <v>8</v>
      </c>
      <c r="F28" s="430">
        <f t="shared" ref="F28:F65" si="1">D28*E28</f>
        <v>3481.68</v>
      </c>
      <c r="G28" s="499" t="s">
        <v>4220</v>
      </c>
    </row>
    <row r="29" spans="1:7">
      <c r="A29" s="426" t="s">
        <v>1312</v>
      </c>
      <c r="B29" s="498" t="s">
        <v>4503</v>
      </c>
      <c r="C29" s="499" t="s">
        <v>4575</v>
      </c>
      <c r="D29" s="430">
        <v>2823</v>
      </c>
      <c r="E29" s="517">
        <v>1</v>
      </c>
      <c r="F29" s="430">
        <f t="shared" si="1"/>
        <v>2823</v>
      </c>
      <c r="G29" s="426" t="s">
        <v>4220</v>
      </c>
    </row>
    <row r="30" spans="1:7">
      <c r="A30" s="426" t="s">
        <v>1313</v>
      </c>
      <c r="B30" s="498" t="s">
        <v>4504</v>
      </c>
      <c r="C30" s="499" t="s">
        <v>4576</v>
      </c>
      <c r="D30" s="430">
        <v>1107</v>
      </c>
      <c r="E30" s="517">
        <v>1</v>
      </c>
      <c r="F30" s="430">
        <f t="shared" si="1"/>
        <v>1107</v>
      </c>
      <c r="G30" s="426" t="s">
        <v>4220</v>
      </c>
    </row>
    <row r="31" spans="1:7">
      <c r="A31" s="426" t="s">
        <v>1314</v>
      </c>
      <c r="B31" s="498" t="s">
        <v>4505</v>
      </c>
      <c r="C31" s="499" t="s">
        <v>4577</v>
      </c>
      <c r="D31" s="430">
        <v>6888</v>
      </c>
      <c r="E31" s="517">
        <v>1</v>
      </c>
      <c r="F31" s="430">
        <f t="shared" si="1"/>
        <v>6888</v>
      </c>
      <c r="G31" s="426" t="s">
        <v>4220</v>
      </c>
    </row>
    <row r="32" spans="1:7">
      <c r="A32" s="426" t="s">
        <v>1315</v>
      </c>
      <c r="B32" s="498" t="s">
        <v>4506</v>
      </c>
      <c r="C32" s="499" t="s">
        <v>4578</v>
      </c>
      <c r="D32" s="430">
        <v>530</v>
      </c>
      <c r="E32" s="517">
        <v>1</v>
      </c>
      <c r="F32" s="430">
        <f t="shared" si="1"/>
        <v>530</v>
      </c>
      <c r="G32" s="426" t="s">
        <v>4220</v>
      </c>
    </row>
    <row r="33" spans="1:7">
      <c r="A33" s="426" t="s">
        <v>1316</v>
      </c>
      <c r="B33" s="498" t="s">
        <v>4507</v>
      </c>
      <c r="C33" s="499" t="s">
        <v>4579</v>
      </c>
      <c r="D33" s="430">
        <v>962</v>
      </c>
      <c r="E33" s="517">
        <v>1</v>
      </c>
      <c r="F33" s="430">
        <f t="shared" si="1"/>
        <v>962</v>
      </c>
      <c r="G33" s="426" t="s">
        <v>4220</v>
      </c>
    </row>
    <row r="34" spans="1:7">
      <c r="A34" s="426" t="s">
        <v>1317</v>
      </c>
      <c r="B34" s="423" t="s">
        <v>4508</v>
      </c>
      <c r="C34" s="426" t="s">
        <v>4580</v>
      </c>
      <c r="D34" s="430">
        <v>259</v>
      </c>
      <c r="E34" s="517">
        <v>1</v>
      </c>
      <c r="F34" s="430">
        <f t="shared" si="1"/>
        <v>259</v>
      </c>
      <c r="G34" s="499" t="s">
        <v>4220</v>
      </c>
    </row>
    <row r="35" spans="1:7">
      <c r="A35" s="426" t="s">
        <v>1318</v>
      </c>
      <c r="B35" s="423" t="s">
        <v>3885</v>
      </c>
      <c r="C35" s="426" t="s">
        <v>4581</v>
      </c>
      <c r="D35" s="430">
        <v>590</v>
      </c>
      <c r="E35" s="517">
        <v>1</v>
      </c>
      <c r="F35" s="430">
        <f t="shared" si="1"/>
        <v>590</v>
      </c>
      <c r="G35" s="499" t="s">
        <v>4220</v>
      </c>
    </row>
    <row r="36" spans="1:7">
      <c r="A36" s="426" t="s">
        <v>1319</v>
      </c>
      <c r="B36" s="443" t="s">
        <v>4509</v>
      </c>
      <c r="C36" s="426" t="s">
        <v>4582</v>
      </c>
      <c r="D36" s="430">
        <v>2176</v>
      </c>
      <c r="E36" s="517">
        <v>1</v>
      </c>
      <c r="F36" s="430">
        <f t="shared" si="1"/>
        <v>2176</v>
      </c>
      <c r="G36" s="499" t="s">
        <v>4220</v>
      </c>
    </row>
    <row r="37" spans="1:7">
      <c r="A37" s="426" t="s">
        <v>1320</v>
      </c>
      <c r="B37" s="443" t="s">
        <v>4510</v>
      </c>
      <c r="C37" s="426" t="s">
        <v>4583</v>
      </c>
      <c r="D37" s="430">
        <v>400</v>
      </c>
      <c r="E37" s="517">
        <v>1</v>
      </c>
      <c r="F37" s="430">
        <f t="shared" si="1"/>
        <v>400</v>
      </c>
      <c r="G37" s="499" t="s">
        <v>4220</v>
      </c>
    </row>
    <row r="38" spans="1:7">
      <c r="A38" s="426" t="s">
        <v>1321</v>
      </c>
      <c r="B38" s="443" t="s">
        <v>4511</v>
      </c>
      <c r="C38" s="426" t="s">
        <v>4584</v>
      </c>
      <c r="D38" s="430">
        <v>2896.57</v>
      </c>
      <c r="E38" s="517">
        <v>1</v>
      </c>
      <c r="F38" s="430">
        <f t="shared" si="1"/>
        <v>2896.57</v>
      </c>
      <c r="G38" s="499" t="s">
        <v>4220</v>
      </c>
    </row>
    <row r="39" spans="1:7">
      <c r="A39" s="426" t="s">
        <v>1322</v>
      </c>
      <c r="B39" s="443" t="s">
        <v>4512</v>
      </c>
      <c r="C39" s="499" t="s">
        <v>4642</v>
      </c>
      <c r="D39" s="430">
        <v>964.46</v>
      </c>
      <c r="E39" s="517">
        <v>2</v>
      </c>
      <c r="F39" s="430">
        <f t="shared" si="1"/>
        <v>1928.92</v>
      </c>
      <c r="G39" s="499" t="s">
        <v>4220</v>
      </c>
    </row>
    <row r="40" spans="1:7">
      <c r="A40" s="426" t="s">
        <v>1323</v>
      </c>
      <c r="B40" s="443" t="s">
        <v>4513</v>
      </c>
      <c r="C40" s="499" t="s">
        <v>4643</v>
      </c>
      <c r="D40" s="430">
        <v>4774.0600000000004</v>
      </c>
      <c r="E40" s="517">
        <v>2</v>
      </c>
      <c r="F40" s="430">
        <f t="shared" si="1"/>
        <v>9548.1200000000008</v>
      </c>
      <c r="G40" s="499" t="s">
        <v>4219</v>
      </c>
    </row>
    <row r="41" spans="1:7">
      <c r="A41" s="426" t="s">
        <v>1324</v>
      </c>
      <c r="B41" s="443" t="s">
        <v>4513</v>
      </c>
      <c r="C41" s="426" t="s">
        <v>4585</v>
      </c>
      <c r="D41" s="430">
        <v>4774.1000000000004</v>
      </c>
      <c r="E41" s="517">
        <v>1</v>
      </c>
      <c r="F41" s="430">
        <f t="shared" si="1"/>
        <v>4774.1000000000004</v>
      </c>
      <c r="G41" s="499" t="s">
        <v>4219</v>
      </c>
    </row>
    <row r="42" spans="1:7">
      <c r="A42" s="426" t="s">
        <v>1329</v>
      </c>
      <c r="B42" s="443" t="s">
        <v>4514</v>
      </c>
      <c r="C42" s="499" t="s">
        <v>4644</v>
      </c>
      <c r="D42" s="430">
        <v>2430</v>
      </c>
      <c r="E42" s="517">
        <v>6</v>
      </c>
      <c r="F42" s="430">
        <f t="shared" si="1"/>
        <v>14580</v>
      </c>
      <c r="G42" s="499" t="s">
        <v>4220</v>
      </c>
    </row>
    <row r="43" spans="1:7">
      <c r="A43" s="426" t="s">
        <v>1330</v>
      </c>
      <c r="B43" s="443" t="s">
        <v>4515</v>
      </c>
      <c r="C43" s="499" t="s">
        <v>4645</v>
      </c>
      <c r="D43" s="430">
        <v>610</v>
      </c>
      <c r="E43" s="517">
        <v>2</v>
      </c>
      <c r="F43" s="430">
        <f t="shared" si="1"/>
        <v>1220</v>
      </c>
      <c r="G43" s="499" t="s">
        <v>4220</v>
      </c>
    </row>
    <row r="44" spans="1:7">
      <c r="A44" s="426" t="s">
        <v>1331</v>
      </c>
      <c r="B44" s="443" t="s">
        <v>4516</v>
      </c>
      <c r="C44" s="499" t="s">
        <v>4646</v>
      </c>
      <c r="D44" s="430">
        <v>750</v>
      </c>
      <c r="E44" s="517">
        <v>4</v>
      </c>
      <c r="F44" s="430">
        <f t="shared" si="1"/>
        <v>3000</v>
      </c>
      <c r="G44" s="499" t="s">
        <v>4220</v>
      </c>
    </row>
    <row r="45" spans="1:7">
      <c r="A45" s="426" t="s">
        <v>1332</v>
      </c>
      <c r="B45" s="443" t="s">
        <v>4517</v>
      </c>
      <c r="C45" s="426" t="s">
        <v>4586</v>
      </c>
      <c r="D45" s="430">
        <v>9475.81</v>
      </c>
      <c r="E45" s="517">
        <v>1</v>
      </c>
      <c r="F45" s="430">
        <f t="shared" si="1"/>
        <v>9475.81</v>
      </c>
      <c r="G45" s="499" t="s">
        <v>4219</v>
      </c>
    </row>
    <row r="46" spans="1:7">
      <c r="A46" s="426" t="s">
        <v>1333</v>
      </c>
      <c r="B46" s="443" t="s">
        <v>4518</v>
      </c>
      <c r="C46" s="426" t="s">
        <v>4587</v>
      </c>
      <c r="D46" s="430">
        <v>3815.41</v>
      </c>
      <c r="E46" s="517">
        <v>1</v>
      </c>
      <c r="F46" s="430">
        <f t="shared" si="1"/>
        <v>3815.41</v>
      </c>
      <c r="G46" s="499" t="s">
        <v>4219</v>
      </c>
    </row>
    <row r="47" spans="1:7">
      <c r="A47" s="426" t="s">
        <v>1334</v>
      </c>
      <c r="B47" s="443" t="s">
        <v>4519</v>
      </c>
      <c r="C47" s="426" t="s">
        <v>4588</v>
      </c>
      <c r="D47" s="430">
        <v>2269.35</v>
      </c>
      <c r="E47" s="517">
        <v>1</v>
      </c>
      <c r="F47" s="430">
        <f t="shared" si="1"/>
        <v>2269.35</v>
      </c>
      <c r="G47" s="499" t="s">
        <v>4220</v>
      </c>
    </row>
    <row r="48" spans="1:7">
      <c r="A48" s="426" t="s">
        <v>1335</v>
      </c>
      <c r="B48" s="443" t="s">
        <v>4520</v>
      </c>
      <c r="C48" s="426" t="s">
        <v>4589</v>
      </c>
      <c r="D48" s="430">
        <v>4942.75</v>
      </c>
      <c r="E48" s="517">
        <v>1</v>
      </c>
      <c r="F48" s="430">
        <f t="shared" si="1"/>
        <v>4942.75</v>
      </c>
      <c r="G48" s="499" t="s">
        <v>4220</v>
      </c>
    </row>
    <row r="49" spans="1:7">
      <c r="A49" s="426" t="s">
        <v>1336</v>
      </c>
      <c r="B49" s="443" t="s">
        <v>4521</v>
      </c>
      <c r="C49" s="499" t="s">
        <v>4647</v>
      </c>
      <c r="D49" s="430">
        <v>267.74</v>
      </c>
      <c r="E49" s="517">
        <v>2</v>
      </c>
      <c r="F49" s="430">
        <f t="shared" si="1"/>
        <v>535.48</v>
      </c>
      <c r="G49" s="499" t="s">
        <v>4219</v>
      </c>
    </row>
    <row r="50" spans="1:7">
      <c r="A50" s="426" t="s">
        <v>1338</v>
      </c>
      <c r="B50" s="443" t="s">
        <v>4522</v>
      </c>
      <c r="C50" s="499" t="s">
        <v>4648</v>
      </c>
      <c r="D50" s="430">
        <v>285</v>
      </c>
      <c r="E50" s="517">
        <v>5</v>
      </c>
      <c r="F50" s="430">
        <f t="shared" si="1"/>
        <v>1425</v>
      </c>
      <c r="G50" s="499" t="s">
        <v>4220</v>
      </c>
    </row>
    <row r="51" spans="1:7">
      <c r="A51" s="426" t="s">
        <v>1339</v>
      </c>
      <c r="B51" s="443" t="s">
        <v>4523</v>
      </c>
      <c r="C51" s="426" t="s">
        <v>4590</v>
      </c>
      <c r="D51" s="430">
        <v>3603.9</v>
      </c>
      <c r="E51" s="517">
        <v>1</v>
      </c>
      <c r="F51" s="430">
        <f t="shared" si="1"/>
        <v>3603.9</v>
      </c>
      <c r="G51" s="499" t="s">
        <v>4219</v>
      </c>
    </row>
    <row r="52" spans="1:7">
      <c r="A52" s="426" t="s">
        <v>1340</v>
      </c>
      <c r="B52" s="443" t="s">
        <v>4524</v>
      </c>
      <c r="C52" s="499" t="s">
        <v>4649</v>
      </c>
      <c r="D52" s="430">
        <v>4442.54</v>
      </c>
      <c r="E52" s="517">
        <v>2</v>
      </c>
      <c r="F52" s="430">
        <f t="shared" si="1"/>
        <v>8885.08</v>
      </c>
      <c r="G52" s="499" t="s">
        <v>4219</v>
      </c>
    </row>
    <row r="53" spans="1:7">
      <c r="A53" s="426" t="s">
        <v>1341</v>
      </c>
      <c r="B53" s="443" t="s">
        <v>4525</v>
      </c>
      <c r="C53" s="426" t="s">
        <v>4591</v>
      </c>
      <c r="D53" s="430">
        <v>4563.3</v>
      </c>
      <c r="E53" s="517">
        <v>1</v>
      </c>
      <c r="F53" s="430">
        <f t="shared" si="1"/>
        <v>4563.3</v>
      </c>
      <c r="G53" s="499" t="s">
        <v>4219</v>
      </c>
    </row>
    <row r="54" spans="1:7">
      <c r="A54" s="426" t="s">
        <v>1342</v>
      </c>
      <c r="B54" s="443" t="s">
        <v>4526</v>
      </c>
      <c r="C54" s="426" t="s">
        <v>4592</v>
      </c>
      <c r="D54" s="430">
        <v>6322.2</v>
      </c>
      <c r="E54" s="517">
        <v>1</v>
      </c>
      <c r="F54" s="430">
        <f t="shared" si="1"/>
        <v>6322.2</v>
      </c>
      <c r="G54" s="499" t="s">
        <v>4219</v>
      </c>
    </row>
    <row r="55" spans="1:7">
      <c r="A55" s="426" t="s">
        <v>1343</v>
      </c>
      <c r="B55" s="443" t="s">
        <v>4527</v>
      </c>
      <c r="C55" s="499" t="s">
        <v>4650</v>
      </c>
      <c r="D55" s="430">
        <v>5234.88</v>
      </c>
      <c r="E55" s="517">
        <v>2</v>
      </c>
      <c r="F55" s="430">
        <f t="shared" si="1"/>
        <v>10469.76</v>
      </c>
      <c r="G55" s="499" t="s">
        <v>4219</v>
      </c>
    </row>
    <row r="56" spans="1:7">
      <c r="A56" s="426" t="s">
        <v>1344</v>
      </c>
      <c r="B56" s="443" t="s">
        <v>4528</v>
      </c>
      <c r="C56" s="426" t="s">
        <v>4593</v>
      </c>
      <c r="D56" s="430">
        <v>3038.1</v>
      </c>
      <c r="E56" s="517">
        <v>1</v>
      </c>
      <c r="F56" s="430">
        <f t="shared" si="1"/>
        <v>3038.1</v>
      </c>
      <c r="G56" s="499" t="s">
        <v>4219</v>
      </c>
    </row>
    <row r="57" spans="1:7">
      <c r="A57" s="426" t="s">
        <v>1345</v>
      </c>
      <c r="B57" s="443" t="s">
        <v>4529</v>
      </c>
      <c r="C57" s="426" t="s">
        <v>4594</v>
      </c>
      <c r="D57" s="430">
        <v>3321</v>
      </c>
      <c r="E57" s="517">
        <v>1</v>
      </c>
      <c r="F57" s="430">
        <f t="shared" si="1"/>
        <v>3321</v>
      </c>
      <c r="G57" s="499" t="s">
        <v>4219</v>
      </c>
    </row>
    <row r="58" spans="1:7">
      <c r="A58" s="426" t="s">
        <v>1346</v>
      </c>
      <c r="B58" s="443" t="s">
        <v>4530</v>
      </c>
      <c r="C58" s="426" t="s">
        <v>4595</v>
      </c>
      <c r="D58" s="430">
        <v>6810</v>
      </c>
      <c r="E58" s="517">
        <v>1</v>
      </c>
      <c r="F58" s="430">
        <f t="shared" si="1"/>
        <v>6810</v>
      </c>
      <c r="G58" s="499" t="s">
        <v>4220</v>
      </c>
    </row>
    <row r="59" spans="1:7">
      <c r="A59" s="426" t="s">
        <v>1347</v>
      </c>
      <c r="B59" s="443" t="s">
        <v>4531</v>
      </c>
      <c r="C59" s="426" t="s">
        <v>4596</v>
      </c>
      <c r="D59" s="430">
        <v>4499</v>
      </c>
      <c r="E59" s="517">
        <v>1</v>
      </c>
      <c r="F59" s="430">
        <f t="shared" si="1"/>
        <v>4499</v>
      </c>
      <c r="G59" s="499" t="s">
        <v>4220</v>
      </c>
    </row>
    <row r="60" spans="1:7">
      <c r="A60" s="426" t="s">
        <v>1348</v>
      </c>
      <c r="B60" s="443" t="s">
        <v>4530</v>
      </c>
      <c r="C60" s="426" t="s">
        <v>4597</v>
      </c>
      <c r="D60" s="430">
        <v>6810</v>
      </c>
      <c r="E60" s="517">
        <v>1</v>
      </c>
      <c r="F60" s="430">
        <f t="shared" si="1"/>
        <v>6810</v>
      </c>
      <c r="G60" s="499" t="s">
        <v>4220</v>
      </c>
    </row>
    <row r="61" spans="1:7">
      <c r="A61" s="426" t="s">
        <v>1349</v>
      </c>
      <c r="B61" s="443" t="s">
        <v>4532</v>
      </c>
      <c r="C61" s="426" t="s">
        <v>4598</v>
      </c>
      <c r="D61" s="430">
        <v>1135</v>
      </c>
      <c r="E61" s="517">
        <v>1</v>
      </c>
      <c r="F61" s="430">
        <f t="shared" si="1"/>
        <v>1135</v>
      </c>
      <c r="G61" s="499" t="s">
        <v>4220</v>
      </c>
    </row>
    <row r="62" spans="1:7">
      <c r="A62" s="426" t="s">
        <v>1350</v>
      </c>
      <c r="B62" s="443" t="s">
        <v>4533</v>
      </c>
      <c r="C62" s="426" t="s">
        <v>4599</v>
      </c>
      <c r="D62" s="430">
        <v>713.4</v>
      </c>
      <c r="E62" s="517">
        <v>1</v>
      </c>
      <c r="F62" s="430">
        <f t="shared" si="1"/>
        <v>713.4</v>
      </c>
      <c r="G62" s="499" t="s">
        <v>4220</v>
      </c>
    </row>
    <row r="63" spans="1:7">
      <c r="A63" s="426" t="s">
        <v>1351</v>
      </c>
      <c r="B63" s="443" t="s">
        <v>4534</v>
      </c>
      <c r="C63" s="426" t="s">
        <v>4600</v>
      </c>
      <c r="D63" s="430">
        <v>1734.3</v>
      </c>
      <c r="E63" s="517">
        <v>1</v>
      </c>
      <c r="F63" s="430">
        <f t="shared" si="1"/>
        <v>1734.3</v>
      </c>
      <c r="G63" s="499" t="s">
        <v>4219</v>
      </c>
    </row>
    <row r="64" spans="1:7">
      <c r="A64" s="426" t="s">
        <v>1352</v>
      </c>
      <c r="B64" s="443" t="s">
        <v>4535</v>
      </c>
      <c r="C64" s="426" t="s">
        <v>4601</v>
      </c>
      <c r="D64" s="430">
        <v>6334.5</v>
      </c>
      <c r="E64" s="517">
        <v>1</v>
      </c>
      <c r="F64" s="430">
        <f t="shared" si="1"/>
        <v>6334.5</v>
      </c>
      <c r="G64" s="499" t="s">
        <v>4219</v>
      </c>
    </row>
    <row r="65" spans="1:7">
      <c r="A65" s="426" t="s">
        <v>1353</v>
      </c>
      <c r="B65" s="443" t="s">
        <v>4536</v>
      </c>
      <c r="C65" s="499" t="s">
        <v>4651</v>
      </c>
      <c r="D65" s="430">
        <v>2109</v>
      </c>
      <c r="E65" s="517">
        <v>2</v>
      </c>
      <c r="F65" s="430">
        <f t="shared" si="1"/>
        <v>4218</v>
      </c>
      <c r="G65" s="499" t="s">
        <v>4220</v>
      </c>
    </row>
    <row r="66" spans="1:7">
      <c r="A66" s="426" t="s">
        <v>1354</v>
      </c>
      <c r="B66" s="443" t="s">
        <v>4537</v>
      </c>
      <c r="C66" s="426" t="s">
        <v>4602</v>
      </c>
      <c r="D66" s="430">
        <v>6691.2</v>
      </c>
      <c r="E66" s="517">
        <v>1</v>
      </c>
      <c r="F66" s="430">
        <f t="shared" ref="F66:F93" si="2">D66*E66</f>
        <v>6691.2</v>
      </c>
      <c r="G66" s="499" t="s">
        <v>4219</v>
      </c>
    </row>
    <row r="67" spans="1:7">
      <c r="A67" s="426" t="s">
        <v>1355</v>
      </c>
      <c r="B67" s="443" t="s">
        <v>4538</v>
      </c>
      <c r="C67" s="426" t="s">
        <v>4603</v>
      </c>
      <c r="D67" s="430">
        <v>5658</v>
      </c>
      <c r="E67" s="517">
        <v>1</v>
      </c>
      <c r="F67" s="430">
        <f t="shared" si="2"/>
        <v>5658</v>
      </c>
      <c r="G67" s="499" t="s">
        <v>4219</v>
      </c>
    </row>
    <row r="68" spans="1:7">
      <c r="A68" s="426" t="s">
        <v>1356</v>
      </c>
      <c r="B68" s="443" t="s">
        <v>4539</v>
      </c>
      <c r="C68" s="426" t="s">
        <v>4604</v>
      </c>
      <c r="D68" s="430">
        <v>3530.1</v>
      </c>
      <c r="E68" s="517">
        <v>1</v>
      </c>
      <c r="F68" s="430">
        <f t="shared" si="2"/>
        <v>3530.1</v>
      </c>
      <c r="G68" s="499" t="s">
        <v>4219</v>
      </c>
    </row>
    <row r="69" spans="1:7">
      <c r="A69" s="426" t="s">
        <v>1357</v>
      </c>
      <c r="B69" s="443" t="s">
        <v>4540</v>
      </c>
      <c r="C69" s="426" t="s">
        <v>4605</v>
      </c>
      <c r="D69" s="430">
        <v>999</v>
      </c>
      <c r="E69" s="517">
        <v>1</v>
      </c>
      <c r="F69" s="430">
        <f t="shared" si="2"/>
        <v>999</v>
      </c>
      <c r="G69" s="499" t="s">
        <v>4220</v>
      </c>
    </row>
    <row r="70" spans="1:7">
      <c r="A70" s="426" t="s">
        <v>1358</v>
      </c>
      <c r="B70" s="443" t="s">
        <v>4541</v>
      </c>
      <c r="C70" s="499" t="s">
        <v>4653</v>
      </c>
      <c r="D70" s="430">
        <v>2280</v>
      </c>
      <c r="E70" s="517">
        <v>4</v>
      </c>
      <c r="F70" s="430">
        <f t="shared" si="2"/>
        <v>9120</v>
      </c>
      <c r="G70" s="499" t="s">
        <v>4220</v>
      </c>
    </row>
    <row r="71" spans="1:7">
      <c r="A71" s="426" t="s">
        <v>1359</v>
      </c>
      <c r="B71" s="443" t="s">
        <v>4542</v>
      </c>
      <c r="C71" s="426" t="s">
        <v>4606</v>
      </c>
      <c r="D71" s="430">
        <v>2471.0700000000002</v>
      </c>
      <c r="E71" s="517">
        <v>1</v>
      </c>
      <c r="F71" s="430">
        <f t="shared" si="2"/>
        <v>2471.0700000000002</v>
      </c>
      <c r="G71" s="499" t="s">
        <v>4219</v>
      </c>
    </row>
    <row r="72" spans="1:7">
      <c r="A72" s="426" t="s">
        <v>1360</v>
      </c>
      <c r="B72" s="443" t="s">
        <v>4541</v>
      </c>
      <c r="C72" s="499" t="s">
        <v>4652</v>
      </c>
      <c r="D72" s="430">
        <v>2280</v>
      </c>
      <c r="E72" s="517">
        <v>6</v>
      </c>
      <c r="F72" s="430">
        <f t="shared" si="2"/>
        <v>13680</v>
      </c>
      <c r="G72" s="499" t="s">
        <v>4220</v>
      </c>
    </row>
    <row r="73" spans="1:7">
      <c r="A73" s="426" t="s">
        <v>1361</v>
      </c>
      <c r="B73" s="443" t="s">
        <v>3865</v>
      </c>
      <c r="C73" s="426" t="s">
        <v>4607</v>
      </c>
      <c r="D73" s="430">
        <v>337</v>
      </c>
      <c r="E73" s="517">
        <v>1</v>
      </c>
      <c r="F73" s="430">
        <f t="shared" si="2"/>
        <v>337</v>
      </c>
      <c r="G73" s="499" t="s">
        <v>4220</v>
      </c>
    </row>
    <row r="74" spans="1:7">
      <c r="A74" s="426" t="s">
        <v>1362</v>
      </c>
      <c r="B74" s="443" t="s">
        <v>4543</v>
      </c>
      <c r="C74" s="499" t="s">
        <v>4654</v>
      </c>
      <c r="D74" s="430">
        <v>1841</v>
      </c>
      <c r="E74" s="517">
        <v>9</v>
      </c>
      <c r="F74" s="430">
        <f t="shared" si="2"/>
        <v>16569</v>
      </c>
      <c r="G74" s="499" t="s">
        <v>4220</v>
      </c>
    </row>
    <row r="75" spans="1:7">
      <c r="A75" s="426" t="s">
        <v>1363</v>
      </c>
      <c r="B75" s="443" t="s">
        <v>4544</v>
      </c>
      <c r="C75" s="426" t="s">
        <v>4608</v>
      </c>
      <c r="D75" s="430">
        <v>3929.85</v>
      </c>
      <c r="E75" s="517">
        <v>1</v>
      </c>
      <c r="F75" s="430">
        <f t="shared" si="2"/>
        <v>3929.85</v>
      </c>
      <c r="G75" s="499" t="s">
        <v>4219</v>
      </c>
    </row>
    <row r="76" spans="1:7">
      <c r="A76" s="426" t="s">
        <v>1364</v>
      </c>
      <c r="B76" s="443" t="s">
        <v>3260</v>
      </c>
      <c r="C76" s="426" t="s">
        <v>4609</v>
      </c>
      <c r="D76" s="430">
        <v>4221.3599999999997</v>
      </c>
      <c r="E76" s="517">
        <v>1</v>
      </c>
      <c r="F76" s="430">
        <f t="shared" si="2"/>
        <v>4221.3599999999997</v>
      </c>
      <c r="G76" s="499" t="s">
        <v>4219</v>
      </c>
    </row>
    <row r="77" spans="1:7">
      <c r="A77" s="426" t="s">
        <v>1365</v>
      </c>
      <c r="B77" s="443" t="s">
        <v>4541</v>
      </c>
      <c r="C77" s="426" t="s">
        <v>4610</v>
      </c>
      <c r="D77" s="430">
        <v>2280</v>
      </c>
      <c r="E77" s="517">
        <v>1</v>
      </c>
      <c r="F77" s="430">
        <f t="shared" si="2"/>
        <v>2280</v>
      </c>
      <c r="G77" s="499" t="s">
        <v>4220</v>
      </c>
    </row>
    <row r="78" spans="1:7">
      <c r="A78" s="426" t="s">
        <v>1366</v>
      </c>
      <c r="B78" s="443" t="s">
        <v>3252</v>
      </c>
      <c r="C78" s="499" t="s">
        <v>4655</v>
      </c>
      <c r="D78" s="430">
        <v>410</v>
      </c>
      <c r="E78" s="517">
        <v>6</v>
      </c>
      <c r="F78" s="430">
        <f t="shared" si="2"/>
        <v>2460</v>
      </c>
      <c r="G78" s="499" t="s">
        <v>4220</v>
      </c>
    </row>
    <row r="79" spans="1:7">
      <c r="A79" s="426" t="s">
        <v>1367</v>
      </c>
      <c r="B79" s="443" t="s">
        <v>4545</v>
      </c>
      <c r="C79" s="426" t="s">
        <v>4611</v>
      </c>
      <c r="D79" s="430">
        <v>4624.8</v>
      </c>
      <c r="E79" s="517">
        <v>1</v>
      </c>
      <c r="F79" s="430">
        <f t="shared" si="2"/>
        <v>4624.8</v>
      </c>
      <c r="G79" s="499" t="s">
        <v>4219</v>
      </c>
    </row>
    <row r="80" spans="1:7">
      <c r="A80" s="426" t="s">
        <v>1368</v>
      </c>
      <c r="B80" s="443" t="s">
        <v>3252</v>
      </c>
      <c r="C80" s="499" t="s">
        <v>4656</v>
      </c>
      <c r="D80" s="430">
        <v>410</v>
      </c>
      <c r="E80" s="517">
        <v>5</v>
      </c>
      <c r="F80" s="430">
        <f t="shared" si="2"/>
        <v>2050</v>
      </c>
      <c r="G80" s="499" t="s">
        <v>4220</v>
      </c>
    </row>
    <row r="81" spans="1:7">
      <c r="A81" s="426" t="s">
        <v>1369</v>
      </c>
      <c r="B81" s="443" t="s">
        <v>4546</v>
      </c>
      <c r="C81" s="426" t="s">
        <v>4612</v>
      </c>
      <c r="D81" s="430">
        <v>6473.49</v>
      </c>
      <c r="E81" s="517">
        <v>1</v>
      </c>
      <c r="F81" s="430">
        <f t="shared" si="2"/>
        <v>6473.49</v>
      </c>
      <c r="G81" s="499" t="s">
        <v>4219</v>
      </c>
    </row>
    <row r="82" spans="1:7">
      <c r="A82" s="426" t="s">
        <v>1370</v>
      </c>
      <c r="B82" s="443" t="s">
        <v>4547</v>
      </c>
      <c r="C82" s="426" t="s">
        <v>4613</v>
      </c>
      <c r="D82" s="430">
        <v>2359</v>
      </c>
      <c r="E82" s="517">
        <v>1</v>
      </c>
      <c r="F82" s="430">
        <f t="shared" si="2"/>
        <v>2359</v>
      </c>
      <c r="G82" s="499" t="s">
        <v>4220</v>
      </c>
    </row>
    <row r="83" spans="1:7">
      <c r="A83" s="426" t="s">
        <v>1371</v>
      </c>
      <c r="B83" s="443" t="s">
        <v>4548</v>
      </c>
      <c r="C83" s="426" t="s">
        <v>4614</v>
      </c>
      <c r="D83" s="430">
        <v>1581</v>
      </c>
      <c r="E83" s="517">
        <v>1</v>
      </c>
      <c r="F83" s="430">
        <f t="shared" si="2"/>
        <v>1581</v>
      </c>
      <c r="G83" s="499" t="s">
        <v>4220</v>
      </c>
    </row>
    <row r="84" spans="1:7">
      <c r="A84" s="426" t="s">
        <v>1172</v>
      </c>
      <c r="B84" s="443" t="s">
        <v>2275</v>
      </c>
      <c r="C84" s="426" t="s">
        <v>4615</v>
      </c>
      <c r="D84" s="430">
        <v>824</v>
      </c>
      <c r="E84" s="517">
        <v>1</v>
      </c>
      <c r="F84" s="430">
        <f t="shared" si="2"/>
        <v>824</v>
      </c>
      <c r="G84" s="499" t="s">
        <v>4220</v>
      </c>
    </row>
    <row r="85" spans="1:7">
      <c r="A85" s="426" t="s">
        <v>1174</v>
      </c>
      <c r="B85" s="443" t="s">
        <v>4549</v>
      </c>
      <c r="C85" s="426" t="s">
        <v>4616</v>
      </c>
      <c r="D85" s="430">
        <v>1980.3</v>
      </c>
      <c r="E85" s="517">
        <v>1</v>
      </c>
      <c r="F85" s="430">
        <f t="shared" si="2"/>
        <v>1980.3</v>
      </c>
      <c r="G85" s="499" t="s">
        <v>4219</v>
      </c>
    </row>
    <row r="86" spans="1:7">
      <c r="A86" s="426" t="s">
        <v>1176</v>
      </c>
      <c r="B86" s="443" t="s">
        <v>4550</v>
      </c>
      <c r="C86" s="499" t="s">
        <v>4657</v>
      </c>
      <c r="D86" s="430">
        <v>2373.9</v>
      </c>
      <c r="E86" s="517">
        <v>2</v>
      </c>
      <c r="F86" s="430">
        <f t="shared" si="2"/>
        <v>4747.8</v>
      </c>
      <c r="G86" s="499" t="s">
        <v>4220</v>
      </c>
    </row>
    <row r="87" spans="1:7">
      <c r="A87" s="426" t="s">
        <v>1178</v>
      </c>
      <c r="B87" s="443" t="s">
        <v>4551</v>
      </c>
      <c r="C87" s="426" t="s">
        <v>4617</v>
      </c>
      <c r="D87" s="430">
        <v>248</v>
      </c>
      <c r="E87" s="517">
        <v>1</v>
      </c>
      <c r="F87" s="430">
        <f t="shared" si="2"/>
        <v>248</v>
      </c>
      <c r="G87" s="499" t="s">
        <v>4220</v>
      </c>
    </row>
    <row r="88" spans="1:7">
      <c r="A88" s="426" t="s">
        <v>1180</v>
      </c>
      <c r="B88" s="443" t="s">
        <v>4552</v>
      </c>
      <c r="C88" s="426" t="s">
        <v>4618</v>
      </c>
      <c r="D88" s="430">
        <v>9705.93</v>
      </c>
      <c r="E88" s="517">
        <v>1</v>
      </c>
      <c r="F88" s="430">
        <f t="shared" si="2"/>
        <v>9705.93</v>
      </c>
      <c r="G88" s="499" t="s">
        <v>4219</v>
      </c>
    </row>
    <row r="89" spans="1:7">
      <c r="A89" s="426" t="s">
        <v>1182</v>
      </c>
      <c r="B89" s="443" t="s">
        <v>4553</v>
      </c>
      <c r="C89" s="426" t="s">
        <v>4619</v>
      </c>
      <c r="D89" s="430">
        <v>2804.4</v>
      </c>
      <c r="E89" s="517">
        <v>1</v>
      </c>
      <c r="F89" s="430">
        <f t="shared" si="2"/>
        <v>2804.4</v>
      </c>
      <c r="G89" s="499" t="s">
        <v>4219</v>
      </c>
    </row>
    <row r="90" spans="1:7">
      <c r="A90" s="426" t="s">
        <v>1184</v>
      </c>
      <c r="B90" s="443" t="s">
        <v>4550</v>
      </c>
      <c r="C90" s="426" t="s">
        <v>4620</v>
      </c>
      <c r="D90" s="430">
        <v>2373.9</v>
      </c>
      <c r="E90" s="517">
        <v>1</v>
      </c>
      <c r="F90" s="430">
        <f t="shared" si="2"/>
        <v>2373.9</v>
      </c>
      <c r="G90" s="499" t="s">
        <v>4220</v>
      </c>
    </row>
    <row r="91" spans="1:7">
      <c r="A91" s="426" t="s">
        <v>1186</v>
      </c>
      <c r="B91" s="443" t="s">
        <v>4554</v>
      </c>
      <c r="C91" s="426" t="s">
        <v>4621</v>
      </c>
      <c r="D91" s="430">
        <v>6666.6</v>
      </c>
      <c r="E91" s="517">
        <v>1</v>
      </c>
      <c r="F91" s="430">
        <f t="shared" si="2"/>
        <v>6666.6</v>
      </c>
      <c r="G91" s="499" t="s">
        <v>4219</v>
      </c>
    </row>
    <row r="92" spans="1:7">
      <c r="A92" s="426" t="s">
        <v>1188</v>
      </c>
      <c r="B92" s="443" t="s">
        <v>4555</v>
      </c>
      <c r="C92" s="426" t="s">
        <v>4622</v>
      </c>
      <c r="D92" s="430">
        <v>1230</v>
      </c>
      <c r="E92" s="517">
        <v>1</v>
      </c>
      <c r="F92" s="430">
        <f t="shared" si="2"/>
        <v>1230</v>
      </c>
      <c r="G92" s="499" t="s">
        <v>4219</v>
      </c>
    </row>
    <row r="93" spans="1:7">
      <c r="A93" s="426" t="s">
        <v>1190</v>
      </c>
      <c r="B93" s="443" t="s">
        <v>4556</v>
      </c>
      <c r="C93" s="499" t="s">
        <v>4658</v>
      </c>
      <c r="D93" s="430">
        <v>4835.04</v>
      </c>
      <c r="E93" s="517">
        <v>12</v>
      </c>
      <c r="F93" s="430">
        <f t="shared" si="2"/>
        <v>58020.479999999996</v>
      </c>
      <c r="G93" s="499" t="s">
        <v>4220</v>
      </c>
    </row>
    <row r="94" spans="1:7">
      <c r="A94" s="426" t="s">
        <v>1192</v>
      </c>
      <c r="B94" s="443" t="s">
        <v>4557</v>
      </c>
      <c r="C94" s="426" t="s">
        <v>4623</v>
      </c>
      <c r="D94" s="430">
        <v>4575.6000000000004</v>
      </c>
      <c r="E94" s="517">
        <v>1</v>
      </c>
      <c r="F94" s="430">
        <f t="shared" ref="F94:F110" si="3">D94*E94</f>
        <v>4575.6000000000004</v>
      </c>
      <c r="G94" s="499" t="s">
        <v>4219</v>
      </c>
    </row>
    <row r="95" spans="1:7">
      <c r="A95" s="426" t="s">
        <v>1193</v>
      </c>
      <c r="B95" s="443" t="s">
        <v>4558</v>
      </c>
      <c r="C95" s="426" t="s">
        <v>4624</v>
      </c>
      <c r="D95" s="430">
        <v>7613.7</v>
      </c>
      <c r="E95" s="517">
        <v>1</v>
      </c>
      <c r="F95" s="430">
        <f t="shared" si="3"/>
        <v>7613.7</v>
      </c>
      <c r="G95" s="499" t="s">
        <v>4219</v>
      </c>
    </row>
    <row r="96" spans="1:7">
      <c r="A96" s="426" t="s">
        <v>1195</v>
      </c>
      <c r="B96" s="443" t="s">
        <v>4559</v>
      </c>
      <c r="C96" s="499" t="s">
        <v>4659</v>
      </c>
      <c r="D96" s="430">
        <v>8307.5</v>
      </c>
      <c r="E96" s="517">
        <v>17</v>
      </c>
      <c r="F96" s="430">
        <f t="shared" si="3"/>
        <v>141227.5</v>
      </c>
      <c r="G96" s="499" t="s">
        <v>4220</v>
      </c>
    </row>
    <row r="97" spans="1:7">
      <c r="A97" s="426" t="s">
        <v>1196</v>
      </c>
      <c r="B97" s="443" t="s">
        <v>4560</v>
      </c>
      <c r="C97" s="499" t="s">
        <v>4660</v>
      </c>
      <c r="D97" s="430">
        <v>2307.5</v>
      </c>
      <c r="E97" s="517">
        <v>6</v>
      </c>
      <c r="F97" s="430">
        <f t="shared" si="3"/>
        <v>13845</v>
      </c>
      <c r="G97" s="499" t="s">
        <v>4220</v>
      </c>
    </row>
    <row r="98" spans="1:7">
      <c r="A98" s="426" t="s">
        <v>1198</v>
      </c>
      <c r="B98" s="443" t="s">
        <v>4561</v>
      </c>
      <c r="C98" s="499" t="s">
        <v>4661</v>
      </c>
      <c r="D98" s="430">
        <v>601</v>
      </c>
      <c r="E98" s="517">
        <v>11</v>
      </c>
      <c r="F98" s="430">
        <f t="shared" si="3"/>
        <v>6611</v>
      </c>
      <c r="G98" s="499" t="s">
        <v>4220</v>
      </c>
    </row>
    <row r="99" spans="1:7">
      <c r="A99" s="426" t="s">
        <v>1200</v>
      </c>
      <c r="B99" s="443" t="s">
        <v>4562</v>
      </c>
      <c r="C99" s="499" t="s">
        <v>4662</v>
      </c>
      <c r="D99" s="430">
        <v>861</v>
      </c>
      <c r="E99" s="517">
        <v>9</v>
      </c>
      <c r="F99" s="430">
        <f t="shared" si="3"/>
        <v>7749</v>
      </c>
      <c r="G99" s="499" t="s">
        <v>4220</v>
      </c>
    </row>
    <row r="100" spans="1:7">
      <c r="A100" s="426" t="s">
        <v>1202</v>
      </c>
      <c r="B100" s="443" t="s">
        <v>4563</v>
      </c>
      <c r="C100" s="426" t="s">
        <v>4625</v>
      </c>
      <c r="D100" s="430">
        <v>2985</v>
      </c>
      <c r="E100" s="517">
        <v>1</v>
      </c>
      <c r="F100" s="430">
        <f t="shared" si="3"/>
        <v>2985</v>
      </c>
      <c r="G100" s="499" t="s">
        <v>4220</v>
      </c>
    </row>
    <row r="101" spans="1:7">
      <c r="A101" s="426" t="s">
        <v>1204</v>
      </c>
      <c r="B101" s="443" t="s">
        <v>4564</v>
      </c>
      <c r="C101" s="426" t="s">
        <v>4626</v>
      </c>
      <c r="D101" s="430">
        <v>2070</v>
      </c>
      <c r="E101" s="517">
        <v>1</v>
      </c>
      <c r="F101" s="430">
        <f t="shared" si="3"/>
        <v>2070</v>
      </c>
      <c r="G101" s="499" t="s">
        <v>4220</v>
      </c>
    </row>
    <row r="102" spans="1:7">
      <c r="A102" s="426" t="s">
        <v>1206</v>
      </c>
      <c r="B102" s="443" t="s">
        <v>4565</v>
      </c>
      <c r="C102" s="499" t="s">
        <v>4663</v>
      </c>
      <c r="D102" s="430">
        <v>2410</v>
      </c>
      <c r="E102" s="517">
        <v>2</v>
      </c>
      <c r="F102" s="430">
        <f t="shared" si="3"/>
        <v>4820</v>
      </c>
      <c r="G102" s="499" t="s">
        <v>4220</v>
      </c>
    </row>
    <row r="103" spans="1:7">
      <c r="A103" s="426" t="s">
        <v>1208</v>
      </c>
      <c r="B103" s="443" t="s">
        <v>3296</v>
      </c>
      <c r="C103" s="499" t="s">
        <v>4665</v>
      </c>
      <c r="D103" s="430">
        <v>2885.37</v>
      </c>
      <c r="E103" s="517">
        <v>2</v>
      </c>
      <c r="F103" s="430">
        <f t="shared" si="3"/>
        <v>5770.74</v>
      </c>
      <c r="G103" s="499" t="s">
        <v>4220</v>
      </c>
    </row>
    <row r="104" spans="1:7">
      <c r="A104" s="426" t="s">
        <v>1210</v>
      </c>
      <c r="B104" s="443" t="s">
        <v>3296</v>
      </c>
      <c r="C104" s="499" t="s">
        <v>4664</v>
      </c>
      <c r="D104" s="430">
        <v>2885.36</v>
      </c>
      <c r="E104" s="517">
        <v>2</v>
      </c>
      <c r="F104" s="430">
        <f t="shared" si="3"/>
        <v>5770.72</v>
      </c>
      <c r="G104" s="499" t="s">
        <v>4220</v>
      </c>
    </row>
    <row r="105" spans="1:7">
      <c r="A105" s="426" t="s">
        <v>1212</v>
      </c>
      <c r="B105" s="443" t="s">
        <v>1235</v>
      </c>
      <c r="C105" s="426" t="s">
        <v>4627</v>
      </c>
      <c r="D105" s="430">
        <v>3035</v>
      </c>
      <c r="E105" s="517">
        <v>1</v>
      </c>
      <c r="F105" s="430">
        <f t="shared" si="3"/>
        <v>3035</v>
      </c>
      <c r="G105" s="499" t="s">
        <v>4219</v>
      </c>
    </row>
    <row r="106" spans="1:7">
      <c r="A106" s="426" t="s">
        <v>1214</v>
      </c>
      <c r="B106" s="443" t="s">
        <v>4566</v>
      </c>
      <c r="C106" s="426" t="s">
        <v>4628</v>
      </c>
      <c r="D106" s="430">
        <v>2008.59</v>
      </c>
      <c r="E106" s="517">
        <v>1</v>
      </c>
      <c r="F106" s="430">
        <f t="shared" si="3"/>
        <v>2008.59</v>
      </c>
      <c r="G106" s="499" t="s">
        <v>4220</v>
      </c>
    </row>
    <row r="107" spans="1:7">
      <c r="A107" s="426" t="s">
        <v>1216</v>
      </c>
      <c r="B107" s="443" t="s">
        <v>4567</v>
      </c>
      <c r="C107" s="426" t="s">
        <v>4629</v>
      </c>
      <c r="D107" s="430">
        <v>2023.35</v>
      </c>
      <c r="E107" s="517">
        <v>1</v>
      </c>
      <c r="F107" s="430">
        <f t="shared" si="3"/>
        <v>2023.35</v>
      </c>
      <c r="G107" s="499" t="s">
        <v>4220</v>
      </c>
    </row>
    <row r="108" spans="1:7">
      <c r="A108" s="426" t="s">
        <v>1218</v>
      </c>
      <c r="B108" s="443" t="s">
        <v>4568</v>
      </c>
      <c r="C108" s="426" t="s">
        <v>4630</v>
      </c>
      <c r="D108" s="430">
        <v>601</v>
      </c>
      <c r="E108" s="517">
        <v>1</v>
      </c>
      <c r="F108" s="430">
        <f t="shared" si="3"/>
        <v>601</v>
      </c>
      <c r="G108" s="499" t="s">
        <v>4220</v>
      </c>
    </row>
    <row r="109" spans="1:7">
      <c r="A109" s="426" t="s">
        <v>1219</v>
      </c>
      <c r="B109" s="443" t="s">
        <v>4569</v>
      </c>
      <c r="C109" s="426" t="s">
        <v>4631</v>
      </c>
      <c r="D109" s="430">
        <v>589</v>
      </c>
      <c r="E109" s="517">
        <v>1</v>
      </c>
      <c r="F109" s="430">
        <f t="shared" si="3"/>
        <v>589</v>
      </c>
      <c r="G109" s="499" t="s">
        <v>4220</v>
      </c>
    </row>
    <row r="110" spans="1:7">
      <c r="A110" s="426" t="s">
        <v>1221</v>
      </c>
      <c r="B110" s="443" t="s">
        <v>4570</v>
      </c>
      <c r="C110" s="499" t="s">
        <v>4666</v>
      </c>
      <c r="D110" s="430">
        <v>601</v>
      </c>
      <c r="E110" s="517">
        <v>18</v>
      </c>
      <c r="F110" s="430">
        <f t="shared" si="3"/>
        <v>10818</v>
      </c>
      <c r="G110" s="499" t="s">
        <v>4220</v>
      </c>
    </row>
    <row r="111" spans="1:7">
      <c r="A111" s="426" t="s">
        <v>1223</v>
      </c>
      <c r="B111" s="443" t="s">
        <v>4571</v>
      </c>
      <c r="C111" s="499" t="s">
        <v>4669</v>
      </c>
      <c r="D111" s="430">
        <v>5512.64</v>
      </c>
      <c r="E111" s="517">
        <v>11</v>
      </c>
      <c r="F111" s="430">
        <f>D111*E111</f>
        <v>60639.040000000001</v>
      </c>
      <c r="G111" s="499" t="s">
        <v>4220</v>
      </c>
    </row>
    <row r="112" spans="1:7">
      <c r="A112" s="426" t="s">
        <v>1225</v>
      </c>
      <c r="B112" s="443" t="s">
        <v>1239</v>
      </c>
      <c r="C112" s="499" t="s">
        <v>4667</v>
      </c>
      <c r="D112" s="430">
        <v>1771.33</v>
      </c>
      <c r="E112" s="517">
        <v>16</v>
      </c>
      <c r="F112" s="430">
        <f>D112*E112</f>
        <v>28341.279999999999</v>
      </c>
      <c r="G112" s="499" t="s">
        <v>4220</v>
      </c>
    </row>
    <row r="113" spans="1:7">
      <c r="A113" s="426" t="s">
        <v>1227</v>
      </c>
      <c r="B113" s="443" t="s">
        <v>4570</v>
      </c>
      <c r="C113" s="499" t="s">
        <v>4668</v>
      </c>
      <c r="D113" s="430">
        <v>404.67</v>
      </c>
      <c r="E113" s="517">
        <v>16</v>
      </c>
      <c r="F113" s="430">
        <f>D113*E113</f>
        <v>6474.72</v>
      </c>
      <c r="G113" s="499" t="s">
        <v>4220</v>
      </c>
    </row>
    <row r="114" spans="1:7">
      <c r="A114" s="500"/>
      <c r="B114" s="501"/>
      <c r="C114" s="502"/>
      <c r="D114" s="520" t="s">
        <v>4221</v>
      </c>
      <c r="E114" s="519"/>
      <c r="F114" s="438">
        <f>SUM(F24:F113)</f>
        <v>663859.59999999986</v>
      </c>
      <c r="G114" s="511"/>
    </row>
    <row r="115" spans="1:7" ht="13.8" thickBot="1"/>
    <row r="116" spans="1:7">
      <c r="D116" s="522" t="s">
        <v>4220</v>
      </c>
      <c r="E116" s="526"/>
      <c r="F116" s="523">
        <f>SUMIF(G6:G16,"stacjonarny",F6:F16)+SUMIF(G24:G113,"stacjonarny",F24:F113)</f>
        <v>2917876.8909999998</v>
      </c>
    </row>
    <row r="117" spans="1:7" ht="13.8" thickBot="1">
      <c r="D117" s="524" t="s">
        <v>4219</v>
      </c>
      <c r="E117" s="521"/>
      <c r="F117" s="525">
        <f>SUMIF(G6:G16,D117,F6:F16)+SUMIF(G24:G113,D117,F24:F113)</f>
        <v>236556.50000000006</v>
      </c>
    </row>
    <row r="118" spans="1:7">
      <c r="C118" s="513"/>
      <c r="D118" s="512"/>
      <c r="E118" s="518"/>
      <c r="F118" s="512"/>
    </row>
    <row r="119" spans="1:7">
      <c r="D119" s="512"/>
      <c r="E119" s="518"/>
      <c r="F119" s="512"/>
    </row>
  </sheetData>
  <printOptions horizontalCentered="1"/>
  <pageMargins left="0.55118110236220474" right="0.55118110236220474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27"/>
  <sheetViews>
    <sheetView workbookViewId="0">
      <selection activeCell="D26" sqref="D26:E27"/>
    </sheetView>
  </sheetViews>
  <sheetFormatPr defaultRowHeight="13.2"/>
  <cols>
    <col min="1" max="1" width="19.44140625" customWidth="1"/>
    <col min="2" max="2" width="13.5546875" customWidth="1"/>
    <col min="3" max="3" width="15.88671875" customWidth="1"/>
    <col min="4" max="4" width="22.88671875" customWidth="1"/>
    <col min="5" max="5" width="15.109375" style="103" customWidth="1"/>
  </cols>
  <sheetData>
    <row r="2" spans="1:5" ht="13.8" thickBot="1"/>
    <row r="3" spans="1:5">
      <c r="A3" s="508" t="s">
        <v>703</v>
      </c>
      <c r="B3" s="504" t="s">
        <v>704</v>
      </c>
      <c r="C3" s="504" t="s">
        <v>705</v>
      </c>
      <c r="D3" s="504" t="s">
        <v>706</v>
      </c>
      <c r="E3" s="509" t="s">
        <v>1325</v>
      </c>
    </row>
    <row r="4" spans="1:5">
      <c r="A4" s="505" t="s">
        <v>707</v>
      </c>
      <c r="B4" s="506" t="s">
        <v>708</v>
      </c>
      <c r="C4" s="506">
        <v>2010</v>
      </c>
      <c r="D4" s="506" t="s">
        <v>709</v>
      </c>
      <c r="E4" s="507">
        <v>12847.82</v>
      </c>
    </row>
    <row r="5" spans="1:5" ht="13.8" thickBot="1">
      <c r="A5" s="95" t="s">
        <v>710</v>
      </c>
      <c r="B5" s="96" t="s">
        <v>711</v>
      </c>
      <c r="C5" s="96">
        <v>2010</v>
      </c>
      <c r="D5" s="96" t="s">
        <v>712</v>
      </c>
      <c r="E5" s="104">
        <v>12847.82</v>
      </c>
    </row>
    <row r="6" spans="1:5" ht="13.8" thickBot="1">
      <c r="A6" s="712" t="s">
        <v>713</v>
      </c>
      <c r="B6" s="713"/>
      <c r="C6" s="713"/>
      <c r="D6" s="714"/>
      <c r="E6" s="105">
        <f>SUM(E4:E5)</f>
        <v>25695.64</v>
      </c>
    </row>
    <row r="7" spans="1:5" ht="13.8" thickBot="1"/>
    <row r="8" spans="1:5">
      <c r="A8" s="120" t="s">
        <v>1294</v>
      </c>
      <c r="B8" s="504"/>
      <c r="C8" s="504" t="s">
        <v>705</v>
      </c>
      <c r="D8" s="504" t="s">
        <v>1295</v>
      </c>
      <c r="E8" s="509" t="s">
        <v>1325</v>
      </c>
    </row>
    <row r="9" spans="1:5">
      <c r="A9" s="124" t="s">
        <v>1296</v>
      </c>
      <c r="B9" s="100"/>
      <c r="C9" s="715">
        <v>2010</v>
      </c>
      <c r="D9" s="717" t="s">
        <v>1298</v>
      </c>
      <c r="E9" s="710">
        <v>60000</v>
      </c>
    </row>
    <row r="10" spans="1:5" ht="13.8" thickBot="1">
      <c r="A10" s="101" t="s">
        <v>1297</v>
      </c>
      <c r="B10" s="102"/>
      <c r="C10" s="716"/>
      <c r="D10" s="718"/>
      <c r="E10" s="711"/>
    </row>
    <row r="11" spans="1:5" ht="13.5" customHeight="1" thickBot="1">
      <c r="A11" s="97" t="s">
        <v>713</v>
      </c>
      <c r="B11" s="98"/>
      <c r="C11" s="98"/>
      <c r="D11" s="99"/>
      <c r="E11" s="105">
        <f>E9</f>
        <v>60000</v>
      </c>
    </row>
    <row r="12" spans="1:5" ht="13.8" thickBot="1"/>
    <row r="13" spans="1:5">
      <c r="A13" s="120" t="s">
        <v>1299</v>
      </c>
      <c r="B13" s="121"/>
      <c r="C13" s="121"/>
      <c r="D13" s="122" t="s">
        <v>1300</v>
      </c>
      <c r="E13" s="123" t="s">
        <v>1325</v>
      </c>
    </row>
    <row r="14" spans="1:5">
      <c r="A14" s="106" t="s">
        <v>1301</v>
      </c>
      <c r="B14" s="107" t="s">
        <v>1303</v>
      </c>
      <c r="C14" s="13"/>
      <c r="D14" s="108" t="s">
        <v>1302</v>
      </c>
      <c r="E14" s="125">
        <v>1354200</v>
      </c>
    </row>
    <row r="15" spans="1:5" ht="13.8" thickBot="1">
      <c r="A15" s="707"/>
      <c r="B15" s="708"/>
      <c r="C15" s="708" t="s">
        <v>713</v>
      </c>
      <c r="D15" s="709"/>
      <c r="E15" s="126">
        <v>1354200</v>
      </c>
    </row>
    <row r="16" spans="1:5" ht="13.8" thickBot="1"/>
    <row r="17" spans="1:5">
      <c r="A17" s="120" t="s">
        <v>1291</v>
      </c>
      <c r="B17" s="121"/>
      <c r="C17" s="121"/>
      <c r="D17" s="122" t="s">
        <v>1300</v>
      </c>
      <c r="E17" s="123" t="s">
        <v>1325</v>
      </c>
    </row>
    <row r="18" spans="1:5">
      <c r="A18" s="124" t="s">
        <v>1292</v>
      </c>
      <c r="B18" s="13"/>
      <c r="C18" s="119" t="s">
        <v>1293</v>
      </c>
      <c r="D18" s="108" t="s">
        <v>1302</v>
      </c>
      <c r="E18" s="125">
        <v>21100</v>
      </c>
    </row>
    <row r="19" spans="1:5" ht="13.8" thickBot="1">
      <c r="A19" s="707"/>
      <c r="B19" s="708"/>
      <c r="C19" s="708" t="s">
        <v>713</v>
      </c>
      <c r="D19" s="709"/>
      <c r="E19" s="126">
        <f>E18</f>
        <v>21100</v>
      </c>
    </row>
    <row r="21" spans="1:5" ht="13.8" thickBot="1"/>
    <row r="22" spans="1:5">
      <c r="D22" s="184" t="s">
        <v>1304</v>
      </c>
      <c r="E22" s="185">
        <f>E15</f>
        <v>1354200</v>
      </c>
    </row>
    <row r="23" spans="1:5" ht="13.8" thickBot="1">
      <c r="D23" s="186" t="s">
        <v>1305</v>
      </c>
      <c r="E23" s="187">
        <f>E6+E11+E19</f>
        <v>106795.64</v>
      </c>
    </row>
    <row r="25" spans="1:5" ht="13.8" thickBot="1"/>
    <row r="26" spans="1:5">
      <c r="D26" s="184" t="s">
        <v>2075</v>
      </c>
      <c r="E26" s="319">
        <f>E6+E11+E15+E19</f>
        <v>1460995.64</v>
      </c>
    </row>
    <row r="27" spans="1:5" ht="13.8" thickBot="1">
      <c r="D27" s="186" t="s">
        <v>2076</v>
      </c>
      <c r="E27" s="510"/>
    </row>
  </sheetData>
  <mergeCells count="8">
    <mergeCell ref="A19:B19"/>
    <mergeCell ref="C19:D19"/>
    <mergeCell ref="E9:E10"/>
    <mergeCell ref="C15:D15"/>
    <mergeCell ref="A15:B15"/>
    <mergeCell ref="A6:D6"/>
    <mergeCell ref="C9:C10"/>
    <mergeCell ref="D9:D10"/>
  </mergeCells>
  <phoneticPr fontId="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Normal="100" zoomScaleSheetLayoutView="100" workbookViewId="0"/>
  </sheetViews>
  <sheetFormatPr defaultRowHeight="13.2"/>
  <cols>
    <col min="1" max="1" width="4.109375" bestFit="1" customWidth="1"/>
    <col min="2" max="2" width="39.5546875" customWidth="1"/>
    <col min="3" max="3" width="8.33203125" customWidth="1"/>
    <col min="4" max="4" width="11.33203125" hidden="1" customWidth="1"/>
    <col min="5" max="5" width="15.33203125" style="3" bestFit="1" customWidth="1"/>
    <col min="6" max="6" width="13.88671875" customWidth="1"/>
    <col min="7" max="7" width="31.6640625" hidden="1" customWidth="1"/>
    <col min="8" max="8" width="20" hidden="1" customWidth="1"/>
  </cols>
  <sheetData>
    <row r="1" spans="1:9" ht="26.25" customHeight="1">
      <c r="A1" s="269" t="s">
        <v>4679</v>
      </c>
      <c r="B1" s="13"/>
      <c r="C1" s="19"/>
      <c r="D1" s="19"/>
      <c r="E1" s="19"/>
      <c r="F1" s="20"/>
      <c r="G1" s="13"/>
      <c r="I1" s="13"/>
    </row>
    <row r="2" spans="1:9" ht="15" customHeight="1">
      <c r="A2" s="275" t="s">
        <v>4270</v>
      </c>
      <c r="B2" s="13"/>
      <c r="C2" s="19"/>
      <c r="D2" s="19"/>
      <c r="E2" s="19"/>
      <c r="F2" s="20"/>
      <c r="G2" s="13"/>
      <c r="I2" s="13"/>
    </row>
    <row r="3" spans="1:9" ht="15" customHeight="1">
      <c r="A3" s="21"/>
      <c r="B3" s="13"/>
      <c r="C3" s="19"/>
      <c r="D3" s="19"/>
      <c r="E3" s="19"/>
      <c r="F3" s="20"/>
      <c r="G3" s="13"/>
      <c r="I3" s="13"/>
    </row>
    <row r="4" spans="1:9" ht="27.6">
      <c r="A4" s="197" t="s">
        <v>1306</v>
      </c>
      <c r="B4" s="197" t="s">
        <v>1326</v>
      </c>
      <c r="C4" s="198" t="s">
        <v>1401</v>
      </c>
      <c r="D4" s="198" t="s">
        <v>1337</v>
      </c>
      <c r="E4" s="199" t="s">
        <v>1373</v>
      </c>
      <c r="F4" s="197" t="s">
        <v>1328</v>
      </c>
      <c r="G4" s="200" t="s">
        <v>1463</v>
      </c>
      <c r="H4" s="200" t="s">
        <v>1464</v>
      </c>
    </row>
    <row r="5" spans="1:9" s="9" customFormat="1" ht="26.25" customHeight="1">
      <c r="A5" s="11" t="s">
        <v>1307</v>
      </c>
      <c r="B5" s="195" t="s">
        <v>1455</v>
      </c>
      <c r="C5" s="33">
        <v>2340</v>
      </c>
      <c r="D5" s="33"/>
      <c r="E5" s="39" t="s">
        <v>1424</v>
      </c>
      <c r="F5" s="34">
        <v>217791.58</v>
      </c>
      <c r="G5" s="10" t="s">
        <v>1474</v>
      </c>
      <c r="H5" s="10" t="s">
        <v>1476</v>
      </c>
    </row>
    <row r="6" spans="1:9" s="9" customFormat="1" ht="26.25" customHeight="1">
      <c r="A6" s="11" t="s">
        <v>1308</v>
      </c>
      <c r="B6" s="195" t="s">
        <v>1453</v>
      </c>
      <c r="C6" s="33">
        <v>2341</v>
      </c>
      <c r="D6" s="33"/>
      <c r="E6" s="39" t="s">
        <v>1424</v>
      </c>
      <c r="F6" s="34">
        <v>97247.4</v>
      </c>
      <c r="G6" s="10" t="s">
        <v>1475</v>
      </c>
      <c r="H6" s="10" t="s">
        <v>1480</v>
      </c>
    </row>
    <row r="7" spans="1:9" s="9" customFormat="1" ht="26.25" customHeight="1">
      <c r="A7" s="11" t="s">
        <v>1309</v>
      </c>
      <c r="B7" s="195" t="s">
        <v>1454</v>
      </c>
      <c r="C7" s="33">
        <v>2342</v>
      </c>
      <c r="D7" s="33"/>
      <c r="E7" s="39" t="s">
        <v>1424</v>
      </c>
      <c r="F7" s="34">
        <v>84908.2</v>
      </c>
      <c r="G7" s="10" t="s">
        <v>1478</v>
      </c>
      <c r="H7" s="10" t="s">
        <v>1465</v>
      </c>
    </row>
    <row r="8" spans="1:9" s="9" customFormat="1" ht="26.25" customHeight="1">
      <c r="A8" s="11" t="s">
        <v>1310</v>
      </c>
      <c r="B8" s="196" t="s">
        <v>1456</v>
      </c>
      <c r="C8" s="33">
        <v>2343</v>
      </c>
      <c r="D8" s="41"/>
      <c r="E8" s="40" t="s">
        <v>1424</v>
      </c>
      <c r="F8" s="35">
        <v>20700</v>
      </c>
      <c r="G8" s="10"/>
      <c r="H8" s="10"/>
    </row>
    <row r="9" spans="1:9" s="9" customFormat="1" ht="26.25" customHeight="1">
      <c r="A9" s="11" t="s">
        <v>1311</v>
      </c>
      <c r="B9" s="195" t="s">
        <v>1457</v>
      </c>
      <c r="C9" s="33">
        <v>2491</v>
      </c>
      <c r="D9" s="33"/>
      <c r="E9" s="39" t="s">
        <v>1424</v>
      </c>
      <c r="F9" s="34">
        <v>7268.4</v>
      </c>
      <c r="G9" s="10" t="s">
        <v>1477</v>
      </c>
      <c r="H9" s="10" t="s">
        <v>1465</v>
      </c>
    </row>
    <row r="10" spans="1:9" s="9" customFormat="1" ht="26.25" customHeight="1">
      <c r="A10" s="11" t="s">
        <v>1312</v>
      </c>
      <c r="B10" s="195" t="s">
        <v>1458</v>
      </c>
      <c r="C10" s="33">
        <v>2503</v>
      </c>
      <c r="D10" s="33"/>
      <c r="E10" s="39" t="s">
        <v>1424</v>
      </c>
      <c r="F10" s="34">
        <v>15015.6</v>
      </c>
      <c r="G10" s="10" t="s">
        <v>1466</v>
      </c>
      <c r="H10" s="10" t="s">
        <v>1467</v>
      </c>
    </row>
    <row r="11" spans="1:9" s="9" customFormat="1" ht="26.25" customHeight="1">
      <c r="A11" s="11" t="s">
        <v>1313</v>
      </c>
      <c r="B11" s="195" t="s">
        <v>1459</v>
      </c>
      <c r="C11" s="33">
        <v>2515</v>
      </c>
      <c r="D11" s="33"/>
      <c r="E11" s="39" t="s">
        <v>1424</v>
      </c>
      <c r="F11" s="34">
        <v>21553</v>
      </c>
      <c r="G11" s="10" t="s">
        <v>1468</v>
      </c>
      <c r="H11" s="10" t="s">
        <v>1469</v>
      </c>
    </row>
    <row r="12" spans="1:9" s="9" customFormat="1" ht="26.25" customHeight="1">
      <c r="A12" s="11" t="s">
        <v>1314</v>
      </c>
      <c r="B12" s="196" t="s">
        <v>1460</v>
      </c>
      <c r="C12" s="36">
        <v>2516</v>
      </c>
      <c r="D12" s="41"/>
      <c r="E12" s="40" t="s">
        <v>1424</v>
      </c>
      <c r="F12" s="35">
        <v>602.9</v>
      </c>
      <c r="G12" s="10" t="s">
        <v>1479</v>
      </c>
      <c r="H12" s="10" t="s">
        <v>1470</v>
      </c>
    </row>
    <row r="13" spans="1:9" s="9" customFormat="1" ht="26.25" customHeight="1">
      <c r="A13" s="43" t="s">
        <v>1315</v>
      </c>
      <c r="B13" s="195" t="s">
        <v>1453</v>
      </c>
      <c r="C13" s="33">
        <v>2538</v>
      </c>
      <c r="D13" s="33"/>
      <c r="E13" s="39" t="s">
        <v>1429</v>
      </c>
      <c r="F13" s="34">
        <v>13161.6</v>
      </c>
      <c r="G13" s="10" t="s">
        <v>1471</v>
      </c>
      <c r="H13" s="10" t="s">
        <v>1472</v>
      </c>
    </row>
    <row r="14" spans="1:9" s="9" customFormat="1" ht="26.25" customHeight="1">
      <c r="A14" s="11" t="s">
        <v>1316</v>
      </c>
      <c r="B14" s="195" t="s">
        <v>1461</v>
      </c>
      <c r="C14" s="33">
        <v>4196</v>
      </c>
      <c r="D14" s="33"/>
      <c r="E14" s="39" t="s">
        <v>1424</v>
      </c>
      <c r="F14" s="34">
        <v>23520</v>
      </c>
      <c r="G14" s="10" t="s">
        <v>1481</v>
      </c>
      <c r="H14" s="10" t="s">
        <v>1473</v>
      </c>
    </row>
    <row r="15" spans="1:9" s="9" customFormat="1" ht="26.25" customHeight="1">
      <c r="A15" s="11" t="s">
        <v>1317</v>
      </c>
      <c r="B15" s="195" t="s">
        <v>1462</v>
      </c>
      <c r="C15" s="33">
        <v>4197</v>
      </c>
      <c r="D15" s="33"/>
      <c r="E15" s="449" t="s">
        <v>1424</v>
      </c>
      <c r="F15" s="450">
        <v>18420</v>
      </c>
      <c r="G15" s="10" t="s">
        <v>1481</v>
      </c>
      <c r="H15" s="10" t="s">
        <v>1480</v>
      </c>
    </row>
    <row r="16" spans="1:9" s="9" customFormat="1" ht="26.25" customHeight="1">
      <c r="A16" s="11" t="s">
        <v>1318</v>
      </c>
      <c r="B16" s="195" t="s">
        <v>1440</v>
      </c>
      <c r="C16" s="445">
        <v>2332</v>
      </c>
      <c r="D16" s="446"/>
      <c r="E16" s="39" t="s">
        <v>1424</v>
      </c>
      <c r="F16" s="34">
        <v>55850.82</v>
      </c>
      <c r="G16" s="447"/>
      <c r="H16" s="448"/>
    </row>
    <row r="17" spans="1:8" s="9" customFormat="1" ht="26.25" customHeight="1">
      <c r="A17" s="11" t="s">
        <v>1319</v>
      </c>
      <c r="B17" s="195" t="s">
        <v>1425</v>
      </c>
      <c r="C17" s="445">
        <v>2344</v>
      </c>
      <c r="D17" s="446"/>
      <c r="E17" s="39" t="s">
        <v>1424</v>
      </c>
      <c r="F17" s="34">
        <v>29071</v>
      </c>
      <c r="G17" s="447"/>
      <c r="H17" s="448"/>
    </row>
    <row r="18" spans="1:8" s="9" customFormat="1" ht="26.25" customHeight="1">
      <c r="A18" s="11" t="s">
        <v>1320</v>
      </c>
      <c r="B18" s="195" t="s">
        <v>1426</v>
      </c>
      <c r="C18" s="445">
        <v>2491</v>
      </c>
      <c r="D18" s="446"/>
      <c r="E18" s="39" t="s">
        <v>1424</v>
      </c>
      <c r="F18" s="34">
        <v>13018.6</v>
      </c>
      <c r="G18" s="447"/>
      <c r="H18" s="448"/>
    </row>
    <row r="19" spans="1:8" s="9" customFormat="1" ht="26.25" customHeight="1">
      <c r="A19" s="11" t="s">
        <v>1321</v>
      </c>
      <c r="B19" s="195" t="s">
        <v>2568</v>
      </c>
      <c r="C19" s="445">
        <v>2494</v>
      </c>
      <c r="D19" s="446"/>
      <c r="E19" s="39" t="s">
        <v>1424</v>
      </c>
      <c r="F19" s="34">
        <v>4600.7</v>
      </c>
      <c r="G19" s="447"/>
      <c r="H19" s="448"/>
    </row>
    <row r="20" spans="1:8" s="9" customFormat="1" ht="26.25" customHeight="1">
      <c r="A20" s="11" t="s">
        <v>1322</v>
      </c>
      <c r="B20" s="195" t="s">
        <v>1423</v>
      </c>
      <c r="C20" s="445">
        <v>2501</v>
      </c>
      <c r="D20" s="446"/>
      <c r="E20" s="39" t="s">
        <v>1424</v>
      </c>
      <c r="F20" s="34">
        <v>4431.1000000000004</v>
      </c>
      <c r="G20" s="447"/>
      <c r="H20" s="448"/>
    </row>
    <row r="21" spans="1:8" s="9" customFormat="1" ht="26.25" customHeight="1" thickBot="1">
      <c r="A21" s="11" t="s">
        <v>1323</v>
      </c>
      <c r="B21" s="195" t="s">
        <v>1427</v>
      </c>
      <c r="C21" s="445">
        <v>2512</v>
      </c>
      <c r="D21" s="446"/>
      <c r="E21" s="39" t="s">
        <v>1424</v>
      </c>
      <c r="F21" s="37">
        <v>88315.520000000004</v>
      </c>
      <c r="G21" s="447"/>
      <c r="H21" s="448"/>
    </row>
    <row r="22" spans="1:8" s="9" customFormat="1" ht="30.75" customHeight="1" thickTop="1">
      <c r="A22" s="192"/>
      <c r="B22" s="193"/>
      <c r="C22" s="194"/>
      <c r="D22" s="42"/>
      <c r="E22" s="272" t="s">
        <v>1103</v>
      </c>
      <c r="F22" s="38">
        <f>SUM(F5:F21)</f>
        <v>715476.41999999993</v>
      </c>
      <c r="G22" s="192"/>
      <c r="H22" s="194"/>
    </row>
  </sheetData>
  <phoneticPr fontId="5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>
    <oddFooter>&amp;LUbezpieczający&amp;RUbezpieczyciel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view="pageBreakPreview" zoomScaleNormal="75" workbookViewId="0"/>
  </sheetViews>
  <sheetFormatPr defaultRowHeight="13.2"/>
  <cols>
    <col min="1" max="1" width="6.5546875" customWidth="1"/>
    <col min="2" max="2" width="41.88671875" customWidth="1"/>
    <col min="3" max="3" width="15.6640625" style="3" bestFit="1" customWidth="1"/>
    <col min="4" max="4" width="19" customWidth="1"/>
    <col min="5" max="5" width="16.6640625" bestFit="1" customWidth="1"/>
    <col min="6" max="6" width="14.88671875" bestFit="1" customWidth="1"/>
  </cols>
  <sheetData>
    <row r="1" spans="1:5" ht="26.25" customHeight="1">
      <c r="A1" s="269" t="s">
        <v>4680</v>
      </c>
      <c r="B1" s="19"/>
      <c r="C1" s="493"/>
      <c r="D1" s="20"/>
    </row>
    <row r="2" spans="1:5" ht="15" customHeight="1">
      <c r="A2" s="276" t="s">
        <v>1441</v>
      </c>
      <c r="B2" s="276"/>
      <c r="C2" s="494"/>
      <c r="D2" s="276"/>
    </row>
    <row r="3" spans="1:5" ht="15" customHeight="1">
      <c r="A3" s="270"/>
      <c r="B3" s="270"/>
      <c r="C3" s="270"/>
      <c r="D3" s="270"/>
    </row>
    <row r="4" spans="1:5" ht="42.75" customHeight="1">
      <c r="A4" s="200" t="s">
        <v>1306</v>
      </c>
      <c r="B4" s="200" t="s">
        <v>1326</v>
      </c>
      <c r="C4" s="271" t="s">
        <v>1327</v>
      </c>
      <c r="D4" s="200" t="s">
        <v>1328</v>
      </c>
    </row>
    <row r="5" spans="1:5">
      <c r="A5" s="22" t="s">
        <v>1307</v>
      </c>
      <c r="B5" s="317" t="s">
        <v>4398</v>
      </c>
      <c r="C5" s="363" t="s">
        <v>4323</v>
      </c>
      <c r="D5" s="332">
        <v>42906.91</v>
      </c>
    </row>
    <row r="6" spans="1:5">
      <c r="A6" s="22" t="s">
        <v>1308</v>
      </c>
      <c r="B6" s="24" t="s">
        <v>4399</v>
      </c>
      <c r="C6" s="22" t="s">
        <v>4324</v>
      </c>
      <c r="D6" s="332">
        <v>189842.97</v>
      </c>
    </row>
    <row r="7" spans="1:5">
      <c r="A7" s="22" t="s">
        <v>1309</v>
      </c>
      <c r="B7" s="24" t="s">
        <v>4400</v>
      </c>
      <c r="C7" s="22" t="s">
        <v>4325</v>
      </c>
      <c r="D7" s="332">
        <v>176178.96</v>
      </c>
    </row>
    <row r="8" spans="1:5">
      <c r="A8" s="22" t="s">
        <v>1310</v>
      </c>
      <c r="B8" s="24" t="s">
        <v>4401</v>
      </c>
      <c r="C8" s="363" t="s">
        <v>4326</v>
      </c>
      <c r="D8" s="332">
        <v>33800.79</v>
      </c>
    </row>
    <row r="9" spans="1:5">
      <c r="A9" s="22" t="s">
        <v>1311</v>
      </c>
      <c r="B9" s="317" t="s">
        <v>4402</v>
      </c>
      <c r="C9" s="22" t="s">
        <v>4327</v>
      </c>
      <c r="D9" s="332">
        <v>12204.32</v>
      </c>
    </row>
    <row r="10" spans="1:5">
      <c r="A10" s="22" t="s">
        <v>1312</v>
      </c>
      <c r="B10" s="24" t="s">
        <v>4403</v>
      </c>
      <c r="C10" s="22" t="s">
        <v>4328</v>
      </c>
      <c r="D10" s="332">
        <v>129372.93</v>
      </c>
    </row>
    <row r="11" spans="1:5">
      <c r="A11" s="22" t="s">
        <v>1313</v>
      </c>
      <c r="B11" s="24" t="s">
        <v>4404</v>
      </c>
      <c r="C11" s="363" t="s">
        <v>4329</v>
      </c>
      <c r="D11" s="332">
        <v>5413.76</v>
      </c>
      <c r="E11" s="8"/>
    </row>
    <row r="12" spans="1:5">
      <c r="A12" s="22" t="s">
        <v>1314</v>
      </c>
      <c r="B12" s="25" t="s">
        <v>4405</v>
      </c>
      <c r="C12" s="22" t="s">
        <v>4330</v>
      </c>
      <c r="D12" s="365">
        <v>12757.08</v>
      </c>
    </row>
    <row r="13" spans="1:5">
      <c r="A13" s="22" t="s">
        <v>1315</v>
      </c>
      <c r="B13" s="369" t="s">
        <v>4406</v>
      </c>
      <c r="C13" s="22" t="s">
        <v>4331</v>
      </c>
      <c r="D13" s="332">
        <v>9719.01</v>
      </c>
    </row>
    <row r="14" spans="1:5">
      <c r="A14" s="22" t="s">
        <v>1316</v>
      </c>
      <c r="B14" s="25" t="s">
        <v>4407</v>
      </c>
      <c r="C14" s="363" t="s">
        <v>4332</v>
      </c>
      <c r="D14" s="332">
        <v>14850.31</v>
      </c>
    </row>
    <row r="15" spans="1:5">
      <c r="A15" s="22" t="s">
        <v>1317</v>
      </c>
      <c r="B15" s="24" t="s">
        <v>4408</v>
      </c>
      <c r="C15" s="22" t="s">
        <v>4333</v>
      </c>
      <c r="D15" s="332">
        <v>71852.899999999994</v>
      </c>
    </row>
    <row r="16" spans="1:5">
      <c r="A16" s="22" t="s">
        <v>1318</v>
      </c>
      <c r="B16" s="24" t="s">
        <v>4409</v>
      </c>
      <c r="C16" s="22" t="s">
        <v>4334</v>
      </c>
      <c r="D16" s="332">
        <v>45332.55</v>
      </c>
    </row>
    <row r="17" spans="1:4">
      <c r="A17" s="22" t="s">
        <v>1319</v>
      </c>
      <c r="B17" s="24" t="s">
        <v>4410</v>
      </c>
      <c r="C17" s="363" t="s">
        <v>4335</v>
      </c>
      <c r="D17" s="332">
        <v>12004.39</v>
      </c>
    </row>
    <row r="18" spans="1:4">
      <c r="A18" s="22" t="s">
        <v>1320</v>
      </c>
      <c r="B18" s="24" t="s">
        <v>4411</v>
      </c>
      <c r="C18" s="22" t="s">
        <v>4336</v>
      </c>
      <c r="D18" s="332">
        <v>33509.26</v>
      </c>
    </row>
    <row r="19" spans="1:4">
      <c r="A19" s="22" t="s">
        <v>1321</v>
      </c>
      <c r="B19" s="24" t="s">
        <v>4412</v>
      </c>
      <c r="C19" s="22" t="s">
        <v>4337</v>
      </c>
      <c r="D19" s="332">
        <v>194645.29</v>
      </c>
    </row>
    <row r="20" spans="1:4">
      <c r="A20" s="22" t="s">
        <v>1322</v>
      </c>
      <c r="B20" s="24" t="s">
        <v>4413</v>
      </c>
      <c r="C20" s="363" t="s">
        <v>4338</v>
      </c>
      <c r="D20" s="332">
        <v>69803.67</v>
      </c>
    </row>
    <row r="21" spans="1:4">
      <c r="A21" s="22" t="s">
        <v>1323</v>
      </c>
      <c r="B21" s="24" t="s">
        <v>4414</v>
      </c>
      <c r="C21" s="22" t="s">
        <v>4339</v>
      </c>
      <c r="D21" s="387">
        <v>186684.56</v>
      </c>
    </row>
    <row r="22" spans="1:4">
      <c r="A22" s="22" t="s">
        <v>1324</v>
      </c>
      <c r="B22" s="317" t="s">
        <v>4415</v>
      </c>
      <c r="C22" s="22" t="s">
        <v>4340</v>
      </c>
      <c r="D22" s="332">
        <v>37097.11</v>
      </c>
    </row>
    <row r="23" spans="1:4">
      <c r="A23" s="22" t="s">
        <v>1329</v>
      </c>
      <c r="B23" s="317" t="s">
        <v>4416</v>
      </c>
      <c r="C23" s="363" t="s">
        <v>4341</v>
      </c>
      <c r="D23" s="332">
        <v>1636.31</v>
      </c>
    </row>
    <row r="24" spans="1:4">
      <c r="A24" s="22" t="s">
        <v>1330</v>
      </c>
      <c r="B24" s="366" t="s">
        <v>4417</v>
      </c>
      <c r="C24" s="22" t="s">
        <v>4342</v>
      </c>
      <c r="D24" s="387">
        <v>7656.71</v>
      </c>
    </row>
    <row r="25" spans="1:4">
      <c r="A25" s="22" t="s">
        <v>1331</v>
      </c>
      <c r="B25" s="317" t="s">
        <v>4418</v>
      </c>
      <c r="C25" s="363" t="s">
        <v>4343</v>
      </c>
      <c r="D25" s="332">
        <v>14389.7</v>
      </c>
    </row>
    <row r="26" spans="1:4">
      <c r="A26" s="22" t="s">
        <v>1332</v>
      </c>
      <c r="B26" s="317" t="s">
        <v>4419</v>
      </c>
      <c r="C26" s="22" t="s">
        <v>4344</v>
      </c>
      <c r="D26" s="332">
        <v>1854.7</v>
      </c>
    </row>
    <row r="27" spans="1:4">
      <c r="A27" s="22" t="s">
        <v>1333</v>
      </c>
      <c r="B27" s="317" t="s">
        <v>4420</v>
      </c>
      <c r="C27" s="22" t="s">
        <v>4345</v>
      </c>
      <c r="D27" s="332">
        <v>4390</v>
      </c>
    </row>
    <row r="28" spans="1:4">
      <c r="A28" s="22" t="s">
        <v>1334</v>
      </c>
      <c r="B28" s="317" t="s">
        <v>4421</v>
      </c>
      <c r="C28" s="363" t="s">
        <v>4346</v>
      </c>
      <c r="D28" s="332">
        <v>3040</v>
      </c>
    </row>
    <row r="29" spans="1:4">
      <c r="A29" s="22" t="s">
        <v>1335</v>
      </c>
      <c r="B29" s="317" t="s">
        <v>4422</v>
      </c>
      <c r="C29" s="22" t="s">
        <v>4347</v>
      </c>
      <c r="D29" s="332">
        <v>3240</v>
      </c>
    </row>
    <row r="30" spans="1:4">
      <c r="A30" s="22" t="s">
        <v>1336</v>
      </c>
      <c r="B30" s="317" t="s">
        <v>4423</v>
      </c>
      <c r="C30" s="22" t="s">
        <v>4348</v>
      </c>
      <c r="D30" s="332">
        <v>76980</v>
      </c>
    </row>
    <row r="31" spans="1:4">
      <c r="A31" s="22" t="s">
        <v>1338</v>
      </c>
      <c r="B31" s="317" t="s">
        <v>4424</v>
      </c>
      <c r="C31" s="363" t="s">
        <v>4349</v>
      </c>
      <c r="D31" s="332">
        <v>169348.92</v>
      </c>
    </row>
    <row r="32" spans="1:4">
      <c r="A32" s="22" t="s">
        <v>1339</v>
      </c>
      <c r="B32" s="317" t="s">
        <v>4425</v>
      </c>
      <c r="C32" s="22" t="s">
        <v>4350</v>
      </c>
      <c r="D32" s="332">
        <v>60003.81</v>
      </c>
    </row>
    <row r="33" spans="1:4">
      <c r="A33" s="22" t="s">
        <v>1340</v>
      </c>
      <c r="B33" s="317" t="s">
        <v>4426</v>
      </c>
      <c r="C33" s="22" t="s">
        <v>4351</v>
      </c>
      <c r="D33" s="332">
        <v>2500</v>
      </c>
    </row>
    <row r="34" spans="1:4">
      <c r="A34" s="22" t="s">
        <v>1341</v>
      </c>
      <c r="B34" s="317" t="s">
        <v>4427</v>
      </c>
      <c r="C34" s="363" t="s">
        <v>4352</v>
      </c>
      <c r="D34" s="332">
        <v>33450.300000000003</v>
      </c>
    </row>
    <row r="35" spans="1:4">
      <c r="A35" s="22" t="s">
        <v>1342</v>
      </c>
      <c r="B35" s="317" t="s">
        <v>4428</v>
      </c>
      <c r="C35" s="22" t="s">
        <v>4353</v>
      </c>
      <c r="D35" s="332">
        <v>10043.5</v>
      </c>
    </row>
    <row r="36" spans="1:4">
      <c r="A36" s="22" t="s">
        <v>1343</v>
      </c>
      <c r="B36" s="317" t="s">
        <v>4429</v>
      </c>
      <c r="C36" s="22" t="s">
        <v>4354</v>
      </c>
      <c r="D36" s="332">
        <v>3810.37</v>
      </c>
    </row>
    <row r="37" spans="1:4">
      <c r="A37" s="22" t="s">
        <v>1344</v>
      </c>
      <c r="B37" s="317" t="s">
        <v>4430</v>
      </c>
      <c r="C37" s="363" t="s">
        <v>4355</v>
      </c>
      <c r="D37" s="332">
        <v>722.15</v>
      </c>
    </row>
    <row r="38" spans="1:4">
      <c r="A38" s="22" t="s">
        <v>1345</v>
      </c>
      <c r="B38" s="317" t="s">
        <v>4431</v>
      </c>
      <c r="C38" s="22" t="s">
        <v>4356</v>
      </c>
      <c r="D38" s="332">
        <v>13008.45</v>
      </c>
    </row>
    <row r="39" spans="1:4">
      <c r="A39" s="22" t="s">
        <v>1346</v>
      </c>
      <c r="B39" s="317" t="s">
        <v>4432</v>
      </c>
      <c r="C39" s="22" t="s">
        <v>4357</v>
      </c>
      <c r="D39" s="332">
        <v>401.74</v>
      </c>
    </row>
    <row r="40" spans="1:4">
      <c r="A40" s="22" t="s">
        <v>1347</v>
      </c>
      <c r="B40" s="317" t="s">
        <v>4433</v>
      </c>
      <c r="C40" s="363" t="s">
        <v>4358</v>
      </c>
      <c r="D40" s="332">
        <v>6690.06</v>
      </c>
    </row>
    <row r="41" spans="1:4">
      <c r="A41" s="22" t="s">
        <v>1348</v>
      </c>
      <c r="B41" s="317" t="s">
        <v>4434</v>
      </c>
      <c r="C41" s="22" t="s">
        <v>4359</v>
      </c>
      <c r="D41" s="332">
        <v>1004.35</v>
      </c>
    </row>
    <row r="42" spans="1:4">
      <c r="A42" s="22" t="s">
        <v>1349</v>
      </c>
      <c r="B42" s="317" t="s">
        <v>4435</v>
      </c>
      <c r="C42" s="22" t="s">
        <v>4360</v>
      </c>
      <c r="D42" s="332">
        <v>27875.25</v>
      </c>
    </row>
    <row r="43" spans="1:4">
      <c r="A43" s="22" t="s">
        <v>1350</v>
      </c>
      <c r="B43" s="317" t="s">
        <v>4436</v>
      </c>
      <c r="C43" s="363" t="s">
        <v>4361</v>
      </c>
      <c r="D43" s="332">
        <v>12484.2</v>
      </c>
    </row>
    <row r="44" spans="1:4">
      <c r="A44" s="22" t="s">
        <v>1351</v>
      </c>
      <c r="B44" s="317" t="s">
        <v>4437</v>
      </c>
      <c r="C44" s="22" t="s">
        <v>4362</v>
      </c>
      <c r="D44" s="332">
        <v>3615.66</v>
      </c>
    </row>
    <row r="45" spans="1:4">
      <c r="A45" s="22" t="s">
        <v>1352</v>
      </c>
      <c r="B45" s="317" t="s">
        <v>4438</v>
      </c>
      <c r="C45" s="22" t="s">
        <v>4363</v>
      </c>
      <c r="D45" s="332">
        <v>39025.35</v>
      </c>
    </row>
    <row r="46" spans="1:4">
      <c r="A46" s="22" t="s">
        <v>1353</v>
      </c>
      <c r="B46" s="317" t="s">
        <v>4439</v>
      </c>
      <c r="C46" s="363" t="s">
        <v>4364</v>
      </c>
      <c r="D46" s="332">
        <v>5080.5</v>
      </c>
    </row>
    <row r="47" spans="1:4">
      <c r="A47" s="22" t="s">
        <v>1354</v>
      </c>
      <c r="B47" s="317" t="s">
        <v>4440</v>
      </c>
      <c r="C47" s="22" t="s">
        <v>4365</v>
      </c>
      <c r="D47" s="332">
        <v>10043.5</v>
      </c>
    </row>
    <row r="48" spans="1:4">
      <c r="A48" s="22" t="s">
        <v>1355</v>
      </c>
      <c r="B48" s="317" t="s">
        <v>4441</v>
      </c>
      <c r="C48" s="22" t="s">
        <v>4366</v>
      </c>
      <c r="D48" s="332">
        <v>37167.01</v>
      </c>
    </row>
    <row r="49" spans="1:4">
      <c r="A49" s="22" t="s">
        <v>1356</v>
      </c>
      <c r="B49" s="317" t="s">
        <v>4442</v>
      </c>
      <c r="C49" s="363" t="s">
        <v>4367</v>
      </c>
      <c r="D49" s="332">
        <v>26100.3</v>
      </c>
    </row>
    <row r="50" spans="1:4">
      <c r="A50" s="22" t="s">
        <v>1357</v>
      </c>
      <c r="B50" s="317" t="s">
        <v>4443</v>
      </c>
      <c r="C50" s="22" t="s">
        <v>4368</v>
      </c>
      <c r="D50" s="332">
        <v>30520.55</v>
      </c>
    </row>
    <row r="51" spans="1:4">
      <c r="A51" s="22" t="s">
        <v>1358</v>
      </c>
      <c r="B51" s="317" t="s">
        <v>4444</v>
      </c>
      <c r="C51" s="22" t="s">
        <v>4369</v>
      </c>
      <c r="D51" s="332">
        <v>107000</v>
      </c>
    </row>
    <row r="52" spans="1:4">
      <c r="A52" s="22" t="s">
        <v>1359</v>
      </c>
      <c r="B52" s="317" t="s">
        <v>4445</v>
      </c>
      <c r="C52" s="363" t="s">
        <v>4370</v>
      </c>
      <c r="D52" s="332">
        <v>9158.02</v>
      </c>
    </row>
    <row r="53" spans="1:4">
      <c r="A53" s="22" t="s">
        <v>1360</v>
      </c>
      <c r="B53" s="317" t="s">
        <v>4446</v>
      </c>
      <c r="C53" s="22" t="s">
        <v>4371</v>
      </c>
      <c r="D53" s="332">
        <v>7783.6</v>
      </c>
    </row>
    <row r="54" spans="1:4">
      <c r="A54" s="22" t="s">
        <v>1361</v>
      </c>
      <c r="B54" s="317" t="s">
        <v>4445</v>
      </c>
      <c r="C54" s="22" t="s">
        <v>4372</v>
      </c>
      <c r="D54" s="332">
        <v>2938.01</v>
      </c>
    </row>
    <row r="55" spans="1:4">
      <c r="A55" s="22" t="s">
        <v>1362</v>
      </c>
      <c r="B55" s="317" t="s">
        <v>4446</v>
      </c>
      <c r="C55" s="363" t="s">
        <v>4373</v>
      </c>
      <c r="D55" s="332">
        <v>2860</v>
      </c>
    </row>
    <row r="56" spans="1:4">
      <c r="A56" s="22" t="s">
        <v>1363</v>
      </c>
      <c r="B56" s="317" t="s">
        <v>4447</v>
      </c>
      <c r="C56" s="22" t="s">
        <v>4374</v>
      </c>
      <c r="D56" s="332">
        <v>15428.7</v>
      </c>
    </row>
    <row r="57" spans="1:4">
      <c r="A57" s="22" t="s">
        <v>1364</v>
      </c>
      <c r="B57" s="317" t="s">
        <v>4448</v>
      </c>
      <c r="C57" s="22" t="s">
        <v>4375</v>
      </c>
      <c r="D57" s="332">
        <v>2251.8200000000002</v>
      </c>
    </row>
    <row r="58" spans="1:4">
      <c r="A58" s="22" t="s">
        <v>1365</v>
      </c>
      <c r="B58" s="317" t="s">
        <v>4449</v>
      </c>
      <c r="C58" s="363" t="s">
        <v>4376</v>
      </c>
      <c r="D58" s="332">
        <v>67473.84</v>
      </c>
    </row>
    <row r="59" spans="1:4">
      <c r="A59" s="22" t="s">
        <v>1366</v>
      </c>
      <c r="B59" s="317" t="s">
        <v>4450</v>
      </c>
      <c r="C59" s="22" t="s">
        <v>4377</v>
      </c>
      <c r="D59" s="332">
        <v>273871.03000000003</v>
      </c>
    </row>
    <row r="60" spans="1:4">
      <c r="A60" s="22" t="s">
        <v>1367</v>
      </c>
      <c r="B60" s="317" t="s">
        <v>4451</v>
      </c>
      <c r="C60" s="22" t="s">
        <v>4378</v>
      </c>
      <c r="D60" s="332">
        <v>33736.92</v>
      </c>
    </row>
    <row r="61" spans="1:4">
      <c r="A61" s="22" t="s">
        <v>1368</v>
      </c>
      <c r="B61" s="317" t="s">
        <v>4452</v>
      </c>
      <c r="C61" s="363" t="s">
        <v>4379</v>
      </c>
      <c r="D61" s="332">
        <v>30983.24</v>
      </c>
    </row>
    <row r="62" spans="1:4">
      <c r="A62" s="22" t="s">
        <v>1369</v>
      </c>
      <c r="B62" s="317" t="s">
        <v>4453</v>
      </c>
      <c r="C62" s="22" t="s">
        <v>4380</v>
      </c>
      <c r="D62" s="332">
        <v>145774.04999999999</v>
      </c>
    </row>
    <row r="63" spans="1:4">
      <c r="A63" s="22" t="s">
        <v>1370</v>
      </c>
      <c r="B63" s="317" t="s">
        <v>4454</v>
      </c>
      <c r="C63" s="22" t="s">
        <v>4381</v>
      </c>
      <c r="D63" s="332">
        <v>101300.6</v>
      </c>
    </row>
    <row r="64" spans="1:4">
      <c r="A64" s="22" t="s">
        <v>1371</v>
      </c>
      <c r="B64" s="317" t="s">
        <v>4455</v>
      </c>
      <c r="C64" s="363" t="s">
        <v>4382</v>
      </c>
      <c r="D64" s="332">
        <v>104819.55</v>
      </c>
    </row>
    <row r="65" spans="1:4">
      <c r="A65" s="22" t="s">
        <v>1172</v>
      </c>
      <c r="B65" s="317" t="s">
        <v>4456</v>
      </c>
      <c r="C65" s="22" t="s">
        <v>4383</v>
      </c>
      <c r="D65" s="332">
        <v>132857.93</v>
      </c>
    </row>
    <row r="66" spans="1:4">
      <c r="A66" s="22" t="s">
        <v>1174</v>
      </c>
      <c r="B66" s="317" t="s">
        <v>4457</v>
      </c>
      <c r="C66" s="22" t="s">
        <v>4384</v>
      </c>
      <c r="D66" s="332">
        <v>5079.6000000000004</v>
      </c>
    </row>
    <row r="67" spans="1:4">
      <c r="A67" s="22" t="s">
        <v>1176</v>
      </c>
      <c r="B67" s="317" t="s">
        <v>4458</v>
      </c>
      <c r="C67" s="363" t="s">
        <v>4385</v>
      </c>
      <c r="D67" s="332">
        <v>19969.05</v>
      </c>
    </row>
    <row r="68" spans="1:4">
      <c r="A68" s="22" t="s">
        <v>1178</v>
      </c>
      <c r="B68" s="317" t="s">
        <v>4459</v>
      </c>
      <c r="C68" s="22" t="s">
        <v>4386</v>
      </c>
      <c r="D68" s="332">
        <v>101133.56</v>
      </c>
    </row>
    <row r="69" spans="1:4">
      <c r="A69" s="22" t="s">
        <v>1180</v>
      </c>
      <c r="B69" s="317" t="s">
        <v>4460</v>
      </c>
      <c r="C69" s="22" t="s">
        <v>4387</v>
      </c>
      <c r="D69" s="332">
        <v>36742.9</v>
      </c>
    </row>
    <row r="70" spans="1:4">
      <c r="A70" s="22" t="s">
        <v>1182</v>
      </c>
      <c r="B70" s="317" t="s">
        <v>4461</v>
      </c>
      <c r="C70" s="363" t="s">
        <v>4388</v>
      </c>
      <c r="D70" s="332">
        <v>28332.07</v>
      </c>
    </row>
    <row r="71" spans="1:4">
      <c r="A71" s="22" t="s">
        <v>1184</v>
      </c>
      <c r="B71" s="317" t="s">
        <v>4462</v>
      </c>
      <c r="C71" s="22" t="s">
        <v>4389</v>
      </c>
      <c r="D71" s="332">
        <v>242738.42</v>
      </c>
    </row>
    <row r="72" spans="1:4">
      <c r="A72" s="22" t="s">
        <v>1186</v>
      </c>
      <c r="B72" s="317" t="s">
        <v>4463</v>
      </c>
      <c r="C72" s="22" t="s">
        <v>4390</v>
      </c>
      <c r="D72" s="332">
        <v>19207.240000000002</v>
      </c>
    </row>
    <row r="73" spans="1:4">
      <c r="A73" s="22" t="s">
        <v>1188</v>
      </c>
      <c r="B73" s="317" t="s">
        <v>4464</v>
      </c>
      <c r="C73" s="363" t="s">
        <v>4391</v>
      </c>
      <c r="D73" s="332">
        <v>1000</v>
      </c>
    </row>
    <row r="74" spans="1:4">
      <c r="A74" s="22" t="s">
        <v>1190</v>
      </c>
      <c r="B74" s="317" t="s">
        <v>4464</v>
      </c>
      <c r="C74" s="22" t="s">
        <v>4392</v>
      </c>
      <c r="D74" s="332">
        <v>1000</v>
      </c>
    </row>
    <row r="75" spans="1:4">
      <c r="A75" s="22" t="s">
        <v>1192</v>
      </c>
      <c r="B75" s="317" t="s">
        <v>4465</v>
      </c>
      <c r="C75" s="22" t="s">
        <v>4393</v>
      </c>
      <c r="D75" s="332">
        <v>2000</v>
      </c>
    </row>
    <row r="76" spans="1:4">
      <c r="A76" s="22" t="s">
        <v>1193</v>
      </c>
      <c r="B76" s="317" t="s">
        <v>4465</v>
      </c>
      <c r="C76" s="363" t="s">
        <v>4394</v>
      </c>
      <c r="D76" s="332">
        <v>2000</v>
      </c>
    </row>
    <row r="77" spans="1:4">
      <c r="A77" s="22" t="s">
        <v>1195</v>
      </c>
      <c r="B77" s="317" t="s">
        <v>4466</v>
      </c>
      <c r="C77" s="22" t="s">
        <v>4395</v>
      </c>
      <c r="D77" s="332">
        <v>304159.49</v>
      </c>
    </row>
    <row r="78" spans="1:4">
      <c r="A78" s="22" t="s">
        <v>1196</v>
      </c>
      <c r="B78" s="317" t="s">
        <v>4467</v>
      </c>
      <c r="C78" s="22" t="s">
        <v>4396</v>
      </c>
      <c r="D78" s="332">
        <v>870945.81</v>
      </c>
    </row>
    <row r="79" spans="1:4" ht="13.8" thickBot="1">
      <c r="A79" s="22" t="s">
        <v>1198</v>
      </c>
      <c r="B79" s="317" t="s">
        <v>4468</v>
      </c>
      <c r="C79" s="363" t="s">
        <v>4397</v>
      </c>
      <c r="D79" s="397">
        <v>1325746.8799999999</v>
      </c>
    </row>
    <row r="80" spans="1:4" ht="27.75" customHeight="1" thickTop="1">
      <c r="A80" s="367"/>
      <c r="B80" s="368"/>
      <c r="C80" s="273" t="s">
        <v>1103</v>
      </c>
      <c r="D80" s="274">
        <f>SUM(D5:D79)</f>
        <v>5882352.4900000012</v>
      </c>
    </row>
    <row r="81" spans="1:9">
      <c r="A81" s="3"/>
      <c r="B81" s="1"/>
      <c r="C81" s="4"/>
      <c r="D81" s="1"/>
    </row>
    <row r="82" spans="1:9">
      <c r="A82" s="3"/>
      <c r="B82" s="1"/>
      <c r="C82" s="4"/>
      <c r="D82" s="1"/>
    </row>
    <row r="83" spans="1:9">
      <c r="A83" s="3"/>
      <c r="B83" s="1"/>
      <c r="C83" s="4"/>
      <c r="D83" s="1"/>
    </row>
    <row r="84" spans="1:9">
      <c r="E84" s="2"/>
      <c r="F84" s="2"/>
      <c r="G84" s="1"/>
      <c r="H84" s="1"/>
      <c r="I84" s="1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&amp;LUbezpieczający&amp;RUbezpieczyciel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Normal="75" workbookViewId="0"/>
  </sheetViews>
  <sheetFormatPr defaultRowHeight="13.2"/>
  <cols>
    <col min="1" max="1" width="6.5546875" customWidth="1"/>
    <col min="2" max="2" width="41.6640625" bestFit="1" customWidth="1"/>
    <col min="3" max="3" width="15.6640625" style="3" bestFit="1" customWidth="1"/>
    <col min="4" max="4" width="19" customWidth="1"/>
    <col min="5" max="5" width="16.6640625" bestFit="1" customWidth="1"/>
    <col min="6" max="6" width="14.88671875" bestFit="1" customWidth="1"/>
  </cols>
  <sheetData>
    <row r="1" spans="1:5" ht="26.25" customHeight="1">
      <c r="A1" s="269" t="s">
        <v>4681</v>
      </c>
      <c r="B1" s="19"/>
      <c r="C1" s="493"/>
      <c r="D1" s="20"/>
    </row>
    <row r="2" spans="1:5" ht="15" customHeight="1">
      <c r="A2" s="276" t="s">
        <v>4322</v>
      </c>
      <c r="B2" s="276"/>
      <c r="C2" s="494"/>
      <c r="D2" s="276"/>
    </row>
    <row r="3" spans="1:5" ht="15" customHeight="1">
      <c r="A3" s="270"/>
      <c r="B3" s="270"/>
      <c r="C3" s="270"/>
      <c r="D3" s="270"/>
    </row>
    <row r="4" spans="1:5" ht="42.75" customHeight="1">
      <c r="A4" s="200" t="s">
        <v>1306</v>
      </c>
      <c r="B4" s="200" t="s">
        <v>1326</v>
      </c>
      <c r="C4" s="271" t="s">
        <v>1327</v>
      </c>
      <c r="D4" s="200" t="s">
        <v>1328</v>
      </c>
    </row>
    <row r="5" spans="1:5">
      <c r="A5" s="22" t="s">
        <v>1307</v>
      </c>
      <c r="B5" s="443" t="s">
        <v>4297</v>
      </c>
      <c r="C5" s="495" t="s">
        <v>4271</v>
      </c>
      <c r="D5" s="491">
        <v>327871.15000000002</v>
      </c>
    </row>
    <row r="6" spans="1:5">
      <c r="A6" s="22" t="s">
        <v>1308</v>
      </c>
      <c r="B6" s="443" t="s">
        <v>4298</v>
      </c>
      <c r="C6" s="495" t="s">
        <v>4272</v>
      </c>
      <c r="D6" s="491">
        <v>517790.24</v>
      </c>
    </row>
    <row r="7" spans="1:5">
      <c r="A7" s="22" t="s">
        <v>1309</v>
      </c>
      <c r="B7" s="443" t="s">
        <v>4299</v>
      </c>
      <c r="C7" s="495" t="s">
        <v>4273</v>
      </c>
      <c r="D7" s="491">
        <v>711406.22</v>
      </c>
    </row>
    <row r="8" spans="1:5">
      <c r="A8" s="22" t="s">
        <v>1310</v>
      </c>
      <c r="B8" s="443" t="s">
        <v>4300</v>
      </c>
      <c r="C8" s="495" t="s">
        <v>4274</v>
      </c>
      <c r="D8" s="491">
        <v>4647350.53</v>
      </c>
    </row>
    <row r="9" spans="1:5">
      <c r="A9" s="22" t="s">
        <v>1311</v>
      </c>
      <c r="B9" s="443" t="s">
        <v>4301</v>
      </c>
      <c r="C9" s="495" t="s">
        <v>4275</v>
      </c>
      <c r="D9" s="491">
        <v>167022.03</v>
      </c>
    </row>
    <row r="10" spans="1:5">
      <c r="A10" s="22" t="s">
        <v>1312</v>
      </c>
      <c r="B10" s="443" t="s">
        <v>4302</v>
      </c>
      <c r="C10" s="495" t="s">
        <v>4276</v>
      </c>
      <c r="D10" s="491">
        <v>10678.5</v>
      </c>
    </row>
    <row r="11" spans="1:5">
      <c r="A11" s="22" t="s">
        <v>1313</v>
      </c>
      <c r="B11" s="443" t="s">
        <v>4301</v>
      </c>
      <c r="C11" s="495" t="s">
        <v>4277</v>
      </c>
      <c r="D11" s="491">
        <v>104020</v>
      </c>
      <c r="E11" s="8"/>
    </row>
    <row r="12" spans="1:5">
      <c r="A12" s="22" t="s">
        <v>1314</v>
      </c>
      <c r="B12" s="443" t="s">
        <v>4303</v>
      </c>
      <c r="C12" s="495" t="s">
        <v>4278</v>
      </c>
      <c r="D12" s="491">
        <v>1891</v>
      </c>
    </row>
    <row r="13" spans="1:5">
      <c r="A13" s="22" t="s">
        <v>1315</v>
      </c>
      <c r="B13" s="443" t="s">
        <v>4304</v>
      </c>
      <c r="C13" s="495" t="s">
        <v>4279</v>
      </c>
      <c r="D13" s="491">
        <v>6710</v>
      </c>
    </row>
    <row r="14" spans="1:5">
      <c r="A14" s="22" t="s">
        <v>1316</v>
      </c>
      <c r="B14" s="443" t="s">
        <v>4305</v>
      </c>
      <c r="C14" s="495" t="s">
        <v>4280</v>
      </c>
      <c r="D14" s="491">
        <v>9097.84</v>
      </c>
    </row>
    <row r="15" spans="1:5">
      <c r="A15" s="22" t="s">
        <v>1317</v>
      </c>
      <c r="B15" s="443" t="s">
        <v>4306</v>
      </c>
      <c r="C15" s="495" t="s">
        <v>4281</v>
      </c>
      <c r="D15" s="491">
        <v>9616.89</v>
      </c>
    </row>
    <row r="16" spans="1:5">
      <c r="A16" s="22" t="s">
        <v>1318</v>
      </c>
      <c r="B16" s="443" t="s">
        <v>4307</v>
      </c>
      <c r="C16" s="495" t="s">
        <v>4282</v>
      </c>
      <c r="D16" s="491">
        <v>12200</v>
      </c>
    </row>
    <row r="17" spans="1:4">
      <c r="A17" s="22" t="s">
        <v>1319</v>
      </c>
      <c r="B17" s="443" t="s">
        <v>4308</v>
      </c>
      <c r="C17" s="495" t="s">
        <v>4283</v>
      </c>
      <c r="D17" s="491">
        <v>125980.05</v>
      </c>
    </row>
    <row r="18" spans="1:4">
      <c r="A18" s="22" t="s">
        <v>1320</v>
      </c>
      <c r="B18" s="443" t="s">
        <v>4309</v>
      </c>
      <c r="C18" s="495" t="s">
        <v>4284</v>
      </c>
      <c r="D18" s="491">
        <v>2618631.48</v>
      </c>
    </row>
    <row r="19" spans="1:4">
      <c r="A19" s="22" t="s">
        <v>1321</v>
      </c>
      <c r="B19" s="443" t="s">
        <v>4310</v>
      </c>
      <c r="C19" s="495" t="s">
        <v>4285</v>
      </c>
      <c r="D19" s="491">
        <v>32443.79</v>
      </c>
    </row>
    <row r="20" spans="1:4">
      <c r="A20" s="22" t="s">
        <v>1322</v>
      </c>
      <c r="B20" s="443" t="s">
        <v>4311</v>
      </c>
      <c r="C20" s="495" t="s">
        <v>4286</v>
      </c>
      <c r="D20" s="491">
        <v>560436.24</v>
      </c>
    </row>
    <row r="21" spans="1:4">
      <c r="A21" s="22" t="s">
        <v>1323</v>
      </c>
      <c r="B21" s="443" t="s">
        <v>4312</v>
      </c>
      <c r="C21" s="495" t="s">
        <v>4287</v>
      </c>
      <c r="D21" s="491">
        <v>499348.89</v>
      </c>
    </row>
    <row r="22" spans="1:4">
      <c r="A22" s="22" t="s">
        <v>1324</v>
      </c>
      <c r="B22" s="443" t="s">
        <v>4313</v>
      </c>
      <c r="C22" s="495" t="s">
        <v>4288</v>
      </c>
      <c r="D22" s="491">
        <v>49000</v>
      </c>
    </row>
    <row r="23" spans="1:4">
      <c r="A23" s="22" t="s">
        <v>1329</v>
      </c>
      <c r="B23" s="443" t="s">
        <v>4314</v>
      </c>
      <c r="C23" s="495" t="s">
        <v>4289</v>
      </c>
      <c r="D23" s="491">
        <v>206291.27</v>
      </c>
    </row>
    <row r="24" spans="1:4">
      <c r="A24" s="22" t="s">
        <v>1330</v>
      </c>
      <c r="B24" s="443" t="s">
        <v>4315</v>
      </c>
      <c r="C24" s="495" t="s">
        <v>4290</v>
      </c>
      <c r="D24" s="491">
        <v>216571</v>
      </c>
    </row>
    <row r="25" spans="1:4">
      <c r="A25" s="22" t="s">
        <v>1331</v>
      </c>
      <c r="B25" s="443" t="s">
        <v>4316</v>
      </c>
      <c r="C25" s="495" t="s">
        <v>4291</v>
      </c>
      <c r="D25" s="491">
        <v>107650</v>
      </c>
    </row>
    <row r="26" spans="1:4">
      <c r="A26" s="22" t="s">
        <v>1332</v>
      </c>
      <c r="B26" s="443" t="s">
        <v>4317</v>
      </c>
      <c r="C26" s="495" t="s">
        <v>4292</v>
      </c>
      <c r="D26" s="491">
        <v>30383</v>
      </c>
    </row>
    <row r="27" spans="1:4">
      <c r="A27" s="22" t="s">
        <v>1333</v>
      </c>
      <c r="B27" s="443" t="s">
        <v>4318</v>
      </c>
      <c r="C27" s="495" t="s">
        <v>4293</v>
      </c>
      <c r="D27" s="491">
        <v>30536</v>
      </c>
    </row>
    <row r="28" spans="1:4">
      <c r="A28" s="22" t="s">
        <v>1334</v>
      </c>
      <c r="B28" s="443" t="s">
        <v>4319</v>
      </c>
      <c r="C28" s="495" t="s">
        <v>4294</v>
      </c>
      <c r="D28" s="491">
        <v>22900</v>
      </c>
    </row>
    <row r="29" spans="1:4">
      <c r="A29" s="22" t="s">
        <v>1335</v>
      </c>
      <c r="B29" s="443" t="s">
        <v>4320</v>
      </c>
      <c r="C29" s="495" t="s">
        <v>4295</v>
      </c>
      <c r="D29" s="491">
        <v>17203.54</v>
      </c>
    </row>
    <row r="30" spans="1:4" ht="13.8" thickBot="1">
      <c r="A30" s="22" t="s">
        <v>1336</v>
      </c>
      <c r="B30" s="443" t="s">
        <v>4321</v>
      </c>
      <c r="C30" s="496" t="s">
        <v>4296</v>
      </c>
      <c r="D30" s="492">
        <v>17000</v>
      </c>
    </row>
    <row r="31" spans="1:4" ht="27.75" customHeight="1" thickTop="1">
      <c r="A31" s="367"/>
      <c r="B31" s="368"/>
      <c r="C31" s="273" t="s">
        <v>1103</v>
      </c>
      <c r="D31" s="274">
        <f>SUM(D5:D30)</f>
        <v>11060029.659999998</v>
      </c>
    </row>
    <row r="32" spans="1:4">
      <c r="A32" s="3"/>
      <c r="B32" s="1"/>
      <c r="C32" s="4"/>
      <c r="D32" s="1"/>
    </row>
    <row r="33" spans="1:9">
      <c r="A33" s="3"/>
      <c r="B33" s="1"/>
      <c r="C33" s="4"/>
      <c r="D33" s="1"/>
    </row>
    <row r="34" spans="1:9">
      <c r="A34" s="3"/>
      <c r="B34" s="1"/>
      <c r="C34" s="4"/>
      <c r="D34" s="1"/>
    </row>
    <row r="35" spans="1:9">
      <c r="E35" s="2"/>
      <c r="F35" s="2"/>
      <c r="G35" s="1"/>
      <c r="H35" s="1"/>
      <c r="I35" s="1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&amp;LUbezpieczający&amp;RUbezpieczyciel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Normal="100" workbookViewId="0"/>
  </sheetViews>
  <sheetFormatPr defaultRowHeight="13.2"/>
  <cols>
    <col min="1" max="1" width="37.6640625" customWidth="1"/>
    <col min="2" max="2" width="23.77734375" style="3" customWidth="1"/>
    <col min="3" max="3" width="10.88671875" bestFit="1" customWidth="1"/>
    <col min="4" max="4" width="8.6640625" customWidth="1"/>
    <col min="5" max="5" width="15.109375" bestFit="1" customWidth="1"/>
    <col min="6" max="6" width="13.44140625" bestFit="1" customWidth="1"/>
  </cols>
  <sheetData>
    <row r="1" spans="1:5" ht="23.25" customHeight="1">
      <c r="A1" s="269" t="s">
        <v>4682</v>
      </c>
    </row>
    <row r="2" spans="1:5" ht="15" customHeight="1">
      <c r="A2" s="277" t="s">
        <v>1482</v>
      </c>
      <c r="B2" s="277"/>
      <c r="C2" s="277"/>
      <c r="D2" s="277"/>
      <c r="E2" s="277"/>
    </row>
    <row r="3" spans="1:5" ht="15" customHeight="1">
      <c r="B3"/>
      <c r="C3" s="3"/>
      <c r="D3" s="3"/>
      <c r="E3" s="8"/>
    </row>
    <row r="4" spans="1:5" s="9" customFormat="1" ht="25.5" customHeight="1">
      <c r="A4" s="210" t="s">
        <v>1416</v>
      </c>
      <c r="B4" s="210" t="s">
        <v>1373</v>
      </c>
      <c r="C4" s="211" t="s">
        <v>1442</v>
      </c>
      <c r="D4" s="211" t="s">
        <v>1417</v>
      </c>
      <c r="E4" s="212" t="s">
        <v>1325</v>
      </c>
    </row>
    <row r="5" spans="1:5" ht="25.5" customHeight="1">
      <c r="A5" s="10" t="s">
        <v>4683</v>
      </c>
      <c r="B5" s="16" t="s">
        <v>1421</v>
      </c>
      <c r="C5" s="11" t="s">
        <v>4684</v>
      </c>
      <c r="D5" s="14">
        <v>1</v>
      </c>
      <c r="E5" s="15">
        <f>311222.16+4896.75</f>
        <v>316118.90999999997</v>
      </c>
    </row>
    <row r="6" spans="1:5" ht="25.5" customHeight="1">
      <c r="A6" s="16" t="s">
        <v>1422</v>
      </c>
      <c r="B6" s="16" t="s">
        <v>1420</v>
      </c>
      <c r="C6" s="11" t="s">
        <v>4685</v>
      </c>
      <c r="D6" s="14">
        <v>1</v>
      </c>
      <c r="E6" s="15">
        <v>165973.59</v>
      </c>
    </row>
    <row r="7" spans="1:5" ht="40.200000000000003" thickBot="1">
      <c r="A7" s="10" t="s">
        <v>1418</v>
      </c>
      <c r="B7" s="10" t="s">
        <v>1419</v>
      </c>
      <c r="C7" s="11" t="s">
        <v>4686</v>
      </c>
      <c r="D7" s="209">
        <v>1</v>
      </c>
      <c r="E7" s="31">
        <v>105325.2</v>
      </c>
    </row>
    <row r="8" spans="1:5" ht="25.5" customHeight="1" thickTop="1">
      <c r="A8" s="62"/>
      <c r="B8" s="63"/>
      <c r="C8" s="207"/>
      <c r="D8" s="208" t="s">
        <v>1372</v>
      </c>
      <c r="E8" s="28">
        <f>SUM(E5:E7)</f>
        <v>587417.69999999995</v>
      </c>
    </row>
    <row r="9" spans="1:5">
      <c r="B9"/>
      <c r="C9" s="3"/>
      <c r="D9" s="3"/>
      <c r="E9" s="8"/>
    </row>
    <row r="10" spans="1:5">
      <c r="B10"/>
      <c r="C10" s="27"/>
      <c r="D10" s="32"/>
      <c r="E10" s="32"/>
    </row>
    <row r="11" spans="1:5">
      <c r="A11" s="12"/>
      <c r="B11"/>
      <c r="C11" s="3"/>
      <c r="D11" s="32"/>
      <c r="E11" s="32"/>
    </row>
    <row r="12" spans="1:5">
      <c r="B12"/>
      <c r="C12" s="3"/>
      <c r="D12" s="3"/>
      <c r="E12" s="8"/>
    </row>
    <row r="13" spans="1:5">
      <c r="B13"/>
      <c r="C13" s="3"/>
      <c r="D13" s="3"/>
      <c r="E13" s="8"/>
    </row>
    <row r="14" spans="1:5">
      <c r="E14" s="8"/>
    </row>
    <row r="15" spans="1:5">
      <c r="E15" s="8"/>
    </row>
  </sheetData>
  <phoneticPr fontId="0" type="noConversion"/>
  <printOptions horizontalCentered="1"/>
  <pageMargins left="0.59055118110236227" right="0.59055118110236227" top="1.1811023622047245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5"/>
  <sheetViews>
    <sheetView view="pageBreakPreview" zoomScaleNormal="100" zoomScaleSheetLayoutView="100" workbookViewId="0"/>
  </sheetViews>
  <sheetFormatPr defaultColWidth="9.109375" defaultRowHeight="13.2"/>
  <cols>
    <col min="1" max="1" width="5" style="293" customWidth="1"/>
    <col min="2" max="2" width="52.21875" style="64" customWidth="1"/>
    <col min="3" max="3" width="25.88671875" style="64" customWidth="1"/>
    <col min="4" max="4" width="26.33203125" style="64" hidden="1" customWidth="1"/>
    <col min="5" max="5" width="13.44140625" style="64" hidden="1" customWidth="1"/>
    <col min="6" max="6" width="15" style="65" bestFit="1" customWidth="1"/>
    <col min="7" max="7" width="17.88671875" style="64" hidden="1" customWidth="1"/>
    <col min="8" max="8" width="14" style="64" hidden="1" customWidth="1"/>
    <col min="9" max="9" width="5.5546875" style="64" bestFit="1" customWidth="1"/>
    <col min="10" max="16384" width="9.109375" style="64"/>
  </cols>
  <sheetData>
    <row r="1" spans="1:10" ht="23.25" customHeight="1">
      <c r="A1" s="269" t="s">
        <v>4687</v>
      </c>
    </row>
    <row r="2" spans="1:10" ht="15" customHeight="1">
      <c r="A2" s="278" t="s">
        <v>1511</v>
      </c>
    </row>
    <row r="3" spans="1:10" ht="15" customHeight="1">
      <c r="B3" s="279"/>
    </row>
    <row r="4" spans="1:10" ht="27.6">
      <c r="A4" s="282" t="s">
        <v>1306</v>
      </c>
      <c r="B4" s="280" t="s">
        <v>1512</v>
      </c>
      <c r="C4" s="280" t="s">
        <v>1513</v>
      </c>
      <c r="D4" s="280" t="s">
        <v>1514</v>
      </c>
      <c r="E4" s="281" t="s">
        <v>1402</v>
      </c>
      <c r="F4" s="281" t="s">
        <v>1516</v>
      </c>
      <c r="G4" s="280" t="s">
        <v>1517</v>
      </c>
      <c r="H4" s="280" t="s">
        <v>1518</v>
      </c>
      <c r="I4" s="282" t="s">
        <v>1519</v>
      </c>
      <c r="J4" s="66"/>
    </row>
    <row r="5" spans="1:10" ht="13.8">
      <c r="A5" s="294" t="s">
        <v>1307</v>
      </c>
      <c r="B5" s="532" t="s">
        <v>1520</v>
      </c>
      <c r="C5" s="532" t="s">
        <v>1521</v>
      </c>
      <c r="D5" s="532" t="s">
        <v>1522</v>
      </c>
      <c r="E5" s="532" t="s">
        <v>1523</v>
      </c>
      <c r="F5" s="572">
        <v>2813.62</v>
      </c>
      <c r="G5" s="532" t="s">
        <v>1524</v>
      </c>
      <c r="H5" s="532" t="s">
        <v>1525</v>
      </c>
      <c r="I5" s="679">
        <v>7082</v>
      </c>
      <c r="J5" s="66"/>
    </row>
    <row r="6" spans="1:10" ht="13.8">
      <c r="A6" s="294" t="s">
        <v>1308</v>
      </c>
      <c r="B6" s="532" t="s">
        <v>1526</v>
      </c>
      <c r="C6" s="532" t="s">
        <v>1527</v>
      </c>
      <c r="D6" s="532"/>
      <c r="E6" s="532" t="s">
        <v>1523</v>
      </c>
      <c r="F6" s="572">
        <v>1750</v>
      </c>
      <c r="G6" s="532" t="s">
        <v>1524</v>
      </c>
      <c r="H6" s="534" t="s">
        <v>1525</v>
      </c>
      <c r="I6" s="679"/>
      <c r="J6" s="66"/>
    </row>
    <row r="7" spans="1:10" ht="13.8">
      <c r="A7" s="294" t="s">
        <v>1309</v>
      </c>
      <c r="B7" s="532" t="s">
        <v>1520</v>
      </c>
      <c r="C7" s="532" t="s">
        <v>1529</v>
      </c>
      <c r="D7" s="532" t="s">
        <v>1530</v>
      </c>
      <c r="E7" s="532" t="s">
        <v>1531</v>
      </c>
      <c r="F7" s="572">
        <v>2813.62</v>
      </c>
      <c r="G7" s="532" t="s">
        <v>1532</v>
      </c>
      <c r="H7" s="534" t="s">
        <v>1533</v>
      </c>
      <c r="I7" s="679">
        <v>7084</v>
      </c>
      <c r="J7" s="66"/>
    </row>
    <row r="8" spans="1:10" ht="13.8">
      <c r="A8" s="294" t="s">
        <v>1310</v>
      </c>
      <c r="B8" s="532" t="s">
        <v>1526</v>
      </c>
      <c r="C8" s="532" t="s">
        <v>1534</v>
      </c>
      <c r="D8" s="532"/>
      <c r="E8" s="532" t="s">
        <v>1531</v>
      </c>
      <c r="F8" s="572">
        <v>1750</v>
      </c>
      <c r="G8" s="532" t="s">
        <v>1532</v>
      </c>
      <c r="H8" s="534" t="s">
        <v>1533</v>
      </c>
      <c r="I8" s="679"/>
      <c r="J8" s="66"/>
    </row>
    <row r="9" spans="1:10" ht="13.8">
      <c r="A9" s="294" t="s">
        <v>1311</v>
      </c>
      <c r="B9" s="532" t="s">
        <v>1520</v>
      </c>
      <c r="C9" s="532" t="s">
        <v>1535</v>
      </c>
      <c r="D9" s="532" t="s">
        <v>1536</v>
      </c>
      <c r="E9" s="532" t="s">
        <v>1537</v>
      </c>
      <c r="F9" s="680">
        <v>4871.8</v>
      </c>
      <c r="G9" s="532" t="s">
        <v>1538</v>
      </c>
      <c r="H9" s="534" t="s">
        <v>1539</v>
      </c>
      <c r="I9" s="679">
        <v>7085</v>
      </c>
      <c r="J9" s="66"/>
    </row>
    <row r="10" spans="1:10" ht="13.8">
      <c r="A10" s="294" t="s">
        <v>1312</v>
      </c>
      <c r="B10" s="532" t="s">
        <v>1526</v>
      </c>
      <c r="C10" s="532" t="s">
        <v>1540</v>
      </c>
      <c r="D10" s="532"/>
      <c r="E10" s="532" t="s">
        <v>1537</v>
      </c>
      <c r="F10" s="680"/>
      <c r="G10" s="532" t="s">
        <v>1538</v>
      </c>
      <c r="H10" s="534" t="s">
        <v>1539</v>
      </c>
      <c r="I10" s="679"/>
      <c r="J10" s="66"/>
    </row>
    <row r="11" spans="1:10" ht="13.8">
      <c r="A11" s="294" t="s">
        <v>1313</v>
      </c>
      <c r="B11" s="532" t="s">
        <v>1520</v>
      </c>
      <c r="C11" s="532" t="s">
        <v>1541</v>
      </c>
      <c r="D11" s="532" t="s">
        <v>1542</v>
      </c>
      <c r="E11" s="532" t="s">
        <v>1537</v>
      </c>
      <c r="F11" s="572">
        <v>2813.62</v>
      </c>
      <c r="G11" s="532" t="s">
        <v>1543</v>
      </c>
      <c r="H11" s="534" t="s">
        <v>1544</v>
      </c>
      <c r="I11" s="679">
        <v>7087</v>
      </c>
      <c r="J11" s="66"/>
    </row>
    <row r="12" spans="1:10" ht="13.8" customHeight="1">
      <c r="A12" s="294" t="s">
        <v>1314</v>
      </c>
      <c r="B12" s="532" t="s">
        <v>1545</v>
      </c>
      <c r="C12" s="532" t="s">
        <v>1546</v>
      </c>
      <c r="D12" s="532"/>
      <c r="E12" s="532" t="s">
        <v>1537</v>
      </c>
      <c r="F12" s="572">
        <v>2500</v>
      </c>
      <c r="G12" s="532" t="s">
        <v>1543</v>
      </c>
      <c r="H12" s="534" t="s">
        <v>1544</v>
      </c>
      <c r="I12" s="679"/>
      <c r="J12" s="66"/>
    </row>
    <row r="13" spans="1:10" ht="13.8">
      <c r="A13" s="294" t="s">
        <v>1315</v>
      </c>
      <c r="B13" s="532" t="s">
        <v>743</v>
      </c>
      <c r="C13" s="532" t="s">
        <v>1547</v>
      </c>
      <c r="D13" s="532"/>
      <c r="E13" s="532" t="s">
        <v>1537</v>
      </c>
      <c r="F13" s="573">
        <v>5309.92</v>
      </c>
      <c r="G13" s="532" t="s">
        <v>1548</v>
      </c>
      <c r="H13" s="534" t="s">
        <v>1549</v>
      </c>
      <c r="I13" s="294">
        <v>7088</v>
      </c>
      <c r="J13" s="66"/>
    </row>
    <row r="14" spans="1:10" ht="13.8">
      <c r="A14" s="294" t="s">
        <v>1316</v>
      </c>
      <c r="B14" s="532" t="s">
        <v>1520</v>
      </c>
      <c r="C14" s="532" t="s">
        <v>1550</v>
      </c>
      <c r="D14" s="532" t="s">
        <v>1551</v>
      </c>
      <c r="E14" s="532" t="s">
        <v>1537</v>
      </c>
      <c r="F14" s="572">
        <v>2837.18</v>
      </c>
      <c r="G14" s="532" t="s">
        <v>1552</v>
      </c>
      <c r="H14" s="534" t="s">
        <v>1553</v>
      </c>
      <c r="I14" s="294">
        <v>7089</v>
      </c>
      <c r="J14" s="66"/>
    </row>
    <row r="15" spans="1:10" ht="13.8">
      <c r="A15" s="294" t="s">
        <v>1317</v>
      </c>
      <c r="B15" s="532" t="s">
        <v>1554</v>
      </c>
      <c r="C15" s="532" t="s">
        <v>1555</v>
      </c>
      <c r="D15" s="532"/>
      <c r="E15" s="532" t="s">
        <v>1556</v>
      </c>
      <c r="F15" s="572">
        <v>8086.95</v>
      </c>
      <c r="G15" s="532" t="s">
        <v>1557</v>
      </c>
      <c r="H15" s="534" t="s">
        <v>1558</v>
      </c>
      <c r="I15" s="294">
        <v>7054</v>
      </c>
      <c r="J15" s="66"/>
    </row>
    <row r="16" spans="1:10" ht="13.8">
      <c r="A16" s="294" t="s">
        <v>1318</v>
      </c>
      <c r="B16" s="532" t="s">
        <v>1520</v>
      </c>
      <c r="C16" s="532" t="s">
        <v>1559</v>
      </c>
      <c r="D16" s="532" t="s">
        <v>1560</v>
      </c>
      <c r="E16" s="532" t="s">
        <v>1561</v>
      </c>
      <c r="F16" s="680">
        <v>6136.62</v>
      </c>
      <c r="G16" s="532" t="s">
        <v>1562</v>
      </c>
      <c r="H16" s="534" t="s">
        <v>1563</v>
      </c>
      <c r="I16" s="679">
        <v>7090</v>
      </c>
      <c r="J16" s="66"/>
    </row>
    <row r="17" spans="1:10" ht="13.8">
      <c r="A17" s="294" t="s">
        <v>1319</v>
      </c>
      <c r="B17" s="532" t="s">
        <v>1526</v>
      </c>
      <c r="C17" s="532" t="s">
        <v>1564</v>
      </c>
      <c r="D17" s="532"/>
      <c r="E17" s="532" t="s">
        <v>1561</v>
      </c>
      <c r="F17" s="680"/>
      <c r="G17" s="532" t="s">
        <v>1562</v>
      </c>
      <c r="H17" s="534" t="s">
        <v>1563</v>
      </c>
      <c r="I17" s="679"/>
      <c r="J17" s="66"/>
    </row>
    <row r="18" spans="1:10" ht="13.8">
      <c r="A18" s="294" t="s">
        <v>1320</v>
      </c>
      <c r="B18" s="532" t="s">
        <v>1520</v>
      </c>
      <c r="C18" s="532" t="s">
        <v>1565</v>
      </c>
      <c r="D18" s="532" t="s">
        <v>1566</v>
      </c>
      <c r="E18" s="532" t="s">
        <v>1561</v>
      </c>
      <c r="F18" s="572">
        <v>2813.62</v>
      </c>
      <c r="G18" s="532" t="s">
        <v>1567</v>
      </c>
      <c r="H18" s="534" t="s">
        <v>1568</v>
      </c>
      <c r="I18" s="294">
        <v>7091</v>
      </c>
      <c r="J18" s="66"/>
    </row>
    <row r="19" spans="1:10" ht="13.8">
      <c r="A19" s="294" t="s">
        <v>1322</v>
      </c>
      <c r="B19" s="532" t="s">
        <v>1520</v>
      </c>
      <c r="C19" s="532" t="s">
        <v>1569</v>
      </c>
      <c r="D19" s="532" t="s">
        <v>1570</v>
      </c>
      <c r="E19" s="532" t="s">
        <v>1571</v>
      </c>
      <c r="F19" s="572">
        <v>2813.62</v>
      </c>
      <c r="G19" s="532" t="s">
        <v>1572</v>
      </c>
      <c r="H19" s="534" t="s">
        <v>1573</v>
      </c>
      <c r="I19" s="294">
        <v>7093</v>
      </c>
      <c r="J19" s="66"/>
    </row>
    <row r="20" spans="1:10" ht="13.8">
      <c r="A20" s="294" t="s">
        <v>1323</v>
      </c>
      <c r="B20" s="532" t="s">
        <v>1520</v>
      </c>
      <c r="C20" s="532" t="s">
        <v>1574</v>
      </c>
      <c r="D20" s="532" t="s">
        <v>1575</v>
      </c>
      <c r="E20" s="532" t="s">
        <v>1571</v>
      </c>
      <c r="F20" s="572">
        <v>2813.62</v>
      </c>
      <c r="G20" s="532" t="s">
        <v>1576</v>
      </c>
      <c r="H20" s="534" t="s">
        <v>1577</v>
      </c>
      <c r="I20" s="294">
        <v>7094</v>
      </c>
      <c r="J20" s="66"/>
    </row>
    <row r="21" spans="1:10" ht="13.8">
      <c r="A21" s="294" t="s">
        <v>1324</v>
      </c>
      <c r="B21" s="532" t="s">
        <v>744</v>
      </c>
      <c r="C21" s="532" t="s">
        <v>1578</v>
      </c>
      <c r="D21" s="532"/>
      <c r="E21" s="532" t="s">
        <v>1579</v>
      </c>
      <c r="F21" s="573">
        <v>5309.92</v>
      </c>
      <c r="G21" s="532" t="s">
        <v>1580</v>
      </c>
      <c r="H21" s="534" t="s">
        <v>1581</v>
      </c>
      <c r="I21" s="294">
        <v>7095</v>
      </c>
      <c r="J21" s="66"/>
    </row>
    <row r="22" spans="1:10" ht="13.8">
      <c r="A22" s="294" t="s">
        <v>1329</v>
      </c>
      <c r="B22" s="532" t="s">
        <v>743</v>
      </c>
      <c r="C22" s="532" t="s">
        <v>1582</v>
      </c>
      <c r="D22" s="532"/>
      <c r="E22" s="532" t="s">
        <v>1571</v>
      </c>
      <c r="F22" s="573">
        <v>5309.92</v>
      </c>
      <c r="G22" s="532" t="s">
        <v>1583</v>
      </c>
      <c r="H22" s="534" t="s">
        <v>1584</v>
      </c>
      <c r="I22" s="294">
        <v>7096</v>
      </c>
      <c r="J22" s="66"/>
    </row>
    <row r="23" spans="1:10" ht="13.8">
      <c r="A23" s="294" t="s">
        <v>1330</v>
      </c>
      <c r="B23" s="532" t="s">
        <v>1520</v>
      </c>
      <c r="C23" s="532" t="s">
        <v>1585</v>
      </c>
      <c r="D23" s="532" t="s">
        <v>1586</v>
      </c>
      <c r="E23" s="532" t="s">
        <v>1587</v>
      </c>
      <c r="F23" s="572">
        <v>2813.62</v>
      </c>
      <c r="G23" s="532" t="s">
        <v>1588</v>
      </c>
      <c r="H23" s="534" t="s">
        <v>1589</v>
      </c>
      <c r="I23" s="294">
        <v>7097</v>
      </c>
      <c r="J23" s="66"/>
    </row>
    <row r="24" spans="1:10" ht="13.8">
      <c r="A24" s="294" t="s">
        <v>1331</v>
      </c>
      <c r="B24" s="532" t="s">
        <v>1520</v>
      </c>
      <c r="C24" s="532" t="s">
        <v>1590</v>
      </c>
      <c r="D24" s="532" t="s">
        <v>1591</v>
      </c>
      <c r="E24" s="532" t="s">
        <v>1587</v>
      </c>
      <c r="F24" s="572">
        <v>2813.62</v>
      </c>
      <c r="G24" s="532" t="s">
        <v>1592</v>
      </c>
      <c r="H24" s="534" t="s">
        <v>1593</v>
      </c>
      <c r="I24" s="679">
        <v>7098</v>
      </c>
      <c r="J24" s="66"/>
    </row>
    <row r="25" spans="1:10" ht="13.8">
      <c r="A25" s="294" t="s">
        <v>1332</v>
      </c>
      <c r="B25" s="532" t="s">
        <v>1594</v>
      </c>
      <c r="C25" s="532" t="s">
        <v>1595</v>
      </c>
      <c r="D25" s="681"/>
      <c r="E25" s="532" t="s">
        <v>1587</v>
      </c>
      <c r="F25" s="572">
        <v>300</v>
      </c>
      <c r="G25" s="532" t="s">
        <v>1592</v>
      </c>
      <c r="H25" s="534" t="s">
        <v>1593</v>
      </c>
      <c r="I25" s="679"/>
      <c r="J25" s="66"/>
    </row>
    <row r="26" spans="1:10" ht="13.8">
      <c r="A26" s="294" t="s">
        <v>1333</v>
      </c>
      <c r="B26" s="532" t="s">
        <v>1596</v>
      </c>
      <c r="C26" s="532" t="s">
        <v>1597</v>
      </c>
      <c r="D26" s="681"/>
      <c r="E26" s="532" t="s">
        <v>1587</v>
      </c>
      <c r="F26" s="572">
        <v>300</v>
      </c>
      <c r="G26" s="532" t="s">
        <v>1592</v>
      </c>
      <c r="H26" s="534" t="s">
        <v>1593</v>
      </c>
      <c r="I26" s="679"/>
      <c r="J26" s="66"/>
    </row>
    <row r="27" spans="1:10" ht="13.8">
      <c r="A27" s="294" t="s">
        <v>1334</v>
      </c>
      <c r="B27" s="532" t="s">
        <v>743</v>
      </c>
      <c r="C27" s="532" t="s">
        <v>1598</v>
      </c>
      <c r="D27" s="532"/>
      <c r="E27" s="532" t="s">
        <v>1587</v>
      </c>
      <c r="F27" s="573">
        <v>5309.92</v>
      </c>
      <c r="G27" s="532" t="s">
        <v>1599</v>
      </c>
      <c r="H27" s="534" t="s">
        <v>1600</v>
      </c>
      <c r="I27" s="294">
        <v>7099</v>
      </c>
      <c r="J27" s="66"/>
    </row>
    <row r="28" spans="1:10" ht="13.8">
      <c r="A28" s="294" t="s">
        <v>1335</v>
      </c>
      <c r="B28" s="532" t="s">
        <v>1601</v>
      </c>
      <c r="C28" s="532" t="s">
        <v>1602</v>
      </c>
      <c r="D28" s="532"/>
      <c r="E28" s="532" t="s">
        <v>1603</v>
      </c>
      <c r="F28" s="572">
        <v>5892.6</v>
      </c>
      <c r="G28" s="532" t="s">
        <v>1604</v>
      </c>
      <c r="H28" s="534" t="s">
        <v>1605</v>
      </c>
      <c r="I28" s="294">
        <v>7117</v>
      </c>
      <c r="J28" s="66"/>
    </row>
    <row r="29" spans="1:10" ht="13.8">
      <c r="A29" s="294" t="s">
        <v>1336</v>
      </c>
      <c r="B29" s="532" t="s">
        <v>1520</v>
      </c>
      <c r="C29" s="532" t="s">
        <v>1606</v>
      </c>
      <c r="D29" s="532" t="s">
        <v>1607</v>
      </c>
      <c r="E29" s="532" t="s">
        <v>1603</v>
      </c>
      <c r="F29" s="572">
        <v>2813.62</v>
      </c>
      <c r="G29" s="532" t="s">
        <v>1608</v>
      </c>
      <c r="H29" s="534" t="s">
        <v>1609</v>
      </c>
      <c r="I29" s="679">
        <v>7100</v>
      </c>
      <c r="J29" s="66"/>
    </row>
    <row r="30" spans="1:10" ht="13.8">
      <c r="A30" s="294" t="s">
        <v>1338</v>
      </c>
      <c r="B30" s="532" t="s">
        <v>1526</v>
      </c>
      <c r="C30" s="532" t="s">
        <v>1610</v>
      </c>
      <c r="D30" s="532"/>
      <c r="E30" s="532" t="s">
        <v>1603</v>
      </c>
      <c r="F30" s="572">
        <v>1750</v>
      </c>
      <c r="G30" s="532" t="s">
        <v>1608</v>
      </c>
      <c r="H30" s="534" t="s">
        <v>1609</v>
      </c>
      <c r="I30" s="679"/>
      <c r="J30" s="66"/>
    </row>
    <row r="31" spans="1:10" ht="13.8">
      <c r="A31" s="294" t="s">
        <v>1339</v>
      </c>
      <c r="B31" s="534" t="s">
        <v>1520</v>
      </c>
      <c r="C31" s="532" t="s">
        <v>1611</v>
      </c>
      <c r="D31" s="532" t="s">
        <v>1612</v>
      </c>
      <c r="E31" s="532" t="s">
        <v>1603</v>
      </c>
      <c r="F31" s="572">
        <v>2813.62</v>
      </c>
      <c r="G31" s="532" t="s">
        <v>1613</v>
      </c>
      <c r="H31" s="534" t="s">
        <v>1614</v>
      </c>
      <c r="I31" s="294">
        <v>7101</v>
      </c>
      <c r="J31" s="66"/>
    </row>
    <row r="32" spans="1:10" ht="13.8">
      <c r="A32" s="294" t="s">
        <v>1340</v>
      </c>
      <c r="B32" s="534" t="s">
        <v>1520</v>
      </c>
      <c r="C32" s="532" t="s">
        <v>1615</v>
      </c>
      <c r="D32" s="532" t="s">
        <v>1616</v>
      </c>
      <c r="E32" s="532" t="s">
        <v>1603</v>
      </c>
      <c r="F32" s="572">
        <v>2813.62</v>
      </c>
      <c r="G32" s="532" t="s">
        <v>1617</v>
      </c>
      <c r="H32" s="534" t="s">
        <v>1618</v>
      </c>
      <c r="I32" s="294">
        <v>7102</v>
      </c>
      <c r="J32" s="66"/>
    </row>
    <row r="33" spans="1:10" ht="13.8">
      <c r="A33" s="294" t="s">
        <v>1341</v>
      </c>
      <c r="B33" s="534" t="s">
        <v>1619</v>
      </c>
      <c r="C33" s="681"/>
      <c r="D33" s="681"/>
      <c r="E33" s="681" t="s">
        <v>1603</v>
      </c>
      <c r="F33" s="682">
        <v>8052</v>
      </c>
      <c r="G33" s="532" t="s">
        <v>1620</v>
      </c>
      <c r="H33" s="534" t="s">
        <v>1621</v>
      </c>
      <c r="I33" s="679">
        <v>7079</v>
      </c>
      <c r="J33" s="66"/>
    </row>
    <row r="34" spans="1:10" ht="13.8">
      <c r="A34" s="294" t="s">
        <v>1342</v>
      </c>
      <c r="B34" s="534" t="s">
        <v>1622</v>
      </c>
      <c r="C34" s="681"/>
      <c r="D34" s="681"/>
      <c r="E34" s="681"/>
      <c r="F34" s="682"/>
      <c r="G34" s="532" t="s">
        <v>1620</v>
      </c>
      <c r="H34" s="534" t="s">
        <v>1621</v>
      </c>
      <c r="I34" s="679"/>
      <c r="J34" s="66"/>
    </row>
    <row r="35" spans="1:10" ht="13.8">
      <c r="A35" s="294" t="s">
        <v>1343</v>
      </c>
      <c r="B35" s="534" t="s">
        <v>1623</v>
      </c>
      <c r="C35" s="681"/>
      <c r="D35" s="681"/>
      <c r="E35" s="681"/>
      <c r="F35" s="682"/>
      <c r="G35" s="532" t="s">
        <v>1620</v>
      </c>
      <c r="H35" s="534" t="s">
        <v>1621</v>
      </c>
      <c r="I35" s="679"/>
      <c r="J35" s="66"/>
    </row>
    <row r="36" spans="1:10" ht="13.8">
      <c r="A36" s="294" t="s">
        <v>1344</v>
      </c>
      <c r="B36" s="534" t="s">
        <v>1520</v>
      </c>
      <c r="C36" s="532" t="s">
        <v>1624</v>
      </c>
      <c r="D36" s="532" t="s">
        <v>1625</v>
      </c>
      <c r="E36" s="532" t="s">
        <v>1626</v>
      </c>
      <c r="F36" s="572">
        <v>2813.62</v>
      </c>
      <c r="G36" s="532" t="s">
        <v>1627</v>
      </c>
      <c r="H36" s="534" t="s">
        <v>1628</v>
      </c>
      <c r="I36" s="679">
        <v>7103</v>
      </c>
      <c r="J36" s="66"/>
    </row>
    <row r="37" spans="1:10" ht="13.8">
      <c r="A37" s="294" t="s">
        <v>1345</v>
      </c>
      <c r="B37" s="532" t="s">
        <v>1526</v>
      </c>
      <c r="C37" s="532" t="s">
        <v>1629</v>
      </c>
      <c r="D37" s="532"/>
      <c r="E37" s="532" t="s">
        <v>1626</v>
      </c>
      <c r="F37" s="572">
        <v>1750</v>
      </c>
      <c r="G37" s="532" t="s">
        <v>1627</v>
      </c>
      <c r="H37" s="534" t="s">
        <v>1628</v>
      </c>
      <c r="I37" s="679"/>
      <c r="J37" s="66"/>
    </row>
    <row r="38" spans="1:10" ht="13.8">
      <c r="A38" s="294" t="s">
        <v>1346</v>
      </c>
      <c r="B38" s="532" t="s">
        <v>743</v>
      </c>
      <c r="C38" s="532" t="s">
        <v>1630</v>
      </c>
      <c r="D38" s="532"/>
      <c r="E38" s="532" t="s">
        <v>1626</v>
      </c>
      <c r="F38" s="573">
        <v>5309.92</v>
      </c>
      <c r="G38" s="532" t="s">
        <v>1631</v>
      </c>
      <c r="H38" s="534" t="s">
        <v>1632</v>
      </c>
      <c r="I38" s="294">
        <v>7104</v>
      </c>
      <c r="J38" s="66"/>
    </row>
    <row r="39" spans="1:10" ht="13.8">
      <c r="A39" s="294" t="s">
        <v>1347</v>
      </c>
      <c r="B39" s="532" t="s">
        <v>1633</v>
      </c>
      <c r="C39" s="532" t="s">
        <v>1634</v>
      </c>
      <c r="D39" s="532"/>
      <c r="E39" s="532" t="s">
        <v>1635</v>
      </c>
      <c r="F39" s="572">
        <v>18666</v>
      </c>
      <c r="G39" s="532" t="s">
        <v>1636</v>
      </c>
      <c r="H39" s="534" t="s">
        <v>1637</v>
      </c>
      <c r="I39" s="294">
        <v>7105</v>
      </c>
      <c r="J39" s="66"/>
    </row>
    <row r="40" spans="1:10" ht="13.8">
      <c r="A40" s="294" t="s">
        <v>1348</v>
      </c>
      <c r="B40" s="532" t="s">
        <v>1638</v>
      </c>
      <c r="C40" s="681"/>
      <c r="D40" s="681"/>
      <c r="E40" s="681" t="s">
        <v>1639</v>
      </c>
      <c r="F40" s="682">
        <v>6710</v>
      </c>
      <c r="G40" s="683" t="s">
        <v>1640</v>
      </c>
      <c r="H40" s="683" t="s">
        <v>1641</v>
      </c>
      <c r="I40" s="679">
        <v>7051</v>
      </c>
      <c r="J40" s="66"/>
    </row>
    <row r="41" spans="1:10" ht="13.8">
      <c r="A41" s="294" t="s">
        <v>1349</v>
      </c>
      <c r="B41" s="532" t="s">
        <v>1642</v>
      </c>
      <c r="C41" s="681"/>
      <c r="D41" s="681"/>
      <c r="E41" s="681"/>
      <c r="F41" s="682"/>
      <c r="G41" s="683"/>
      <c r="H41" s="683"/>
      <c r="I41" s="679"/>
      <c r="J41" s="66"/>
    </row>
    <row r="42" spans="1:10" ht="13.8">
      <c r="A42" s="294" t="s">
        <v>1350</v>
      </c>
      <c r="B42" s="532" t="s">
        <v>1638</v>
      </c>
      <c r="C42" s="681"/>
      <c r="D42" s="681"/>
      <c r="E42" s="681" t="s">
        <v>1643</v>
      </c>
      <c r="F42" s="682">
        <v>6710</v>
      </c>
      <c r="G42" s="683" t="s">
        <v>1640</v>
      </c>
      <c r="H42" s="683" t="s">
        <v>1644</v>
      </c>
      <c r="I42" s="679">
        <v>7052</v>
      </c>
      <c r="J42" s="66"/>
    </row>
    <row r="43" spans="1:10" ht="13.8">
      <c r="A43" s="294" t="s">
        <v>1351</v>
      </c>
      <c r="B43" s="532" t="s">
        <v>1642</v>
      </c>
      <c r="C43" s="681"/>
      <c r="D43" s="681"/>
      <c r="E43" s="681"/>
      <c r="F43" s="682"/>
      <c r="G43" s="683"/>
      <c r="H43" s="683"/>
      <c r="I43" s="679"/>
      <c r="J43" s="66"/>
    </row>
    <row r="44" spans="1:10" ht="13.8">
      <c r="A44" s="294" t="s">
        <v>1352</v>
      </c>
      <c r="B44" s="532" t="s">
        <v>1520</v>
      </c>
      <c r="C44" s="532" t="s">
        <v>1645</v>
      </c>
      <c r="D44" s="532" t="s">
        <v>1646</v>
      </c>
      <c r="E44" s="532" t="s">
        <v>1647</v>
      </c>
      <c r="F44" s="572">
        <v>2813.62</v>
      </c>
      <c r="G44" s="532" t="s">
        <v>1648</v>
      </c>
      <c r="H44" s="534" t="s">
        <v>1649</v>
      </c>
      <c r="I44" s="679">
        <v>7106</v>
      </c>
      <c r="J44" s="66"/>
    </row>
    <row r="45" spans="1:10" ht="13.8">
      <c r="A45" s="294" t="s">
        <v>1353</v>
      </c>
      <c r="B45" s="532" t="s">
        <v>1594</v>
      </c>
      <c r="C45" s="532" t="s">
        <v>1650</v>
      </c>
      <c r="D45" s="532"/>
      <c r="E45" s="532" t="s">
        <v>1651</v>
      </c>
      <c r="F45" s="572">
        <v>300</v>
      </c>
      <c r="G45" s="532" t="s">
        <v>1648</v>
      </c>
      <c r="H45" s="534" t="s">
        <v>1649</v>
      </c>
      <c r="I45" s="679"/>
      <c r="J45" s="66"/>
    </row>
    <row r="46" spans="1:10" ht="13.8">
      <c r="A46" s="294" t="s">
        <v>1354</v>
      </c>
      <c r="B46" s="532" t="s">
        <v>1520</v>
      </c>
      <c r="C46" s="532" t="s">
        <v>1652</v>
      </c>
      <c r="D46" s="532" t="s">
        <v>1653</v>
      </c>
      <c r="E46" s="532" t="s">
        <v>1654</v>
      </c>
      <c r="F46" s="572">
        <v>2813.62</v>
      </c>
      <c r="G46" s="532" t="s">
        <v>1655</v>
      </c>
      <c r="H46" s="534" t="s">
        <v>1656</v>
      </c>
      <c r="I46" s="679">
        <v>7107</v>
      </c>
      <c r="J46" s="66"/>
    </row>
    <row r="47" spans="1:10" ht="13.8">
      <c r="A47" s="294" t="s">
        <v>1355</v>
      </c>
      <c r="B47" s="532" t="s">
        <v>1526</v>
      </c>
      <c r="C47" s="532" t="s">
        <v>1657</v>
      </c>
      <c r="D47" s="532"/>
      <c r="E47" s="532" t="s">
        <v>1654</v>
      </c>
      <c r="F47" s="572">
        <v>1750</v>
      </c>
      <c r="G47" s="532" t="s">
        <v>1655</v>
      </c>
      <c r="H47" s="534" t="s">
        <v>1656</v>
      </c>
      <c r="I47" s="679"/>
      <c r="J47" s="66"/>
    </row>
    <row r="48" spans="1:10" ht="13.8">
      <c r="A48" s="294" t="s">
        <v>1356</v>
      </c>
      <c r="B48" s="532" t="s">
        <v>1520</v>
      </c>
      <c r="C48" s="532" t="s">
        <v>1658</v>
      </c>
      <c r="D48" s="532" t="s">
        <v>1659</v>
      </c>
      <c r="E48" s="532" t="s">
        <v>1654</v>
      </c>
      <c r="F48" s="572">
        <v>2813.62</v>
      </c>
      <c r="G48" s="532" t="s">
        <v>1660</v>
      </c>
      <c r="H48" s="534" t="s">
        <v>1661</v>
      </c>
      <c r="I48" s="679">
        <v>7108</v>
      </c>
      <c r="J48" s="66"/>
    </row>
    <row r="49" spans="1:10" ht="13.8">
      <c r="A49" s="294" t="s">
        <v>1357</v>
      </c>
      <c r="B49" s="532" t="s">
        <v>1662</v>
      </c>
      <c r="C49" s="532" t="s">
        <v>1663</v>
      </c>
      <c r="D49" s="532"/>
      <c r="E49" s="532" t="s">
        <v>1664</v>
      </c>
      <c r="F49" s="572">
        <v>1500</v>
      </c>
      <c r="G49" s="532" t="s">
        <v>1660</v>
      </c>
      <c r="H49" s="534" t="s">
        <v>1661</v>
      </c>
      <c r="I49" s="679"/>
      <c r="J49" s="66"/>
    </row>
    <row r="50" spans="1:10" ht="13.8">
      <c r="A50" s="294" t="s">
        <v>1358</v>
      </c>
      <c r="B50" s="532" t="s">
        <v>1638</v>
      </c>
      <c r="C50" s="681"/>
      <c r="D50" s="681"/>
      <c r="E50" s="681" t="s">
        <v>1665</v>
      </c>
      <c r="F50" s="682">
        <v>6710</v>
      </c>
      <c r="G50" s="681" t="s">
        <v>1640</v>
      </c>
      <c r="H50" s="683" t="s">
        <v>1666</v>
      </c>
      <c r="I50" s="679">
        <v>7053</v>
      </c>
      <c r="J50" s="66"/>
    </row>
    <row r="51" spans="1:10" ht="13.8">
      <c r="A51" s="294" t="s">
        <v>1359</v>
      </c>
      <c r="B51" s="532" t="s">
        <v>1642</v>
      </c>
      <c r="C51" s="681"/>
      <c r="D51" s="681"/>
      <c r="E51" s="681"/>
      <c r="F51" s="682"/>
      <c r="G51" s="681"/>
      <c r="H51" s="683"/>
      <c r="I51" s="679"/>
      <c r="J51" s="66"/>
    </row>
    <row r="52" spans="1:10" ht="13.8">
      <c r="A52" s="294" t="s">
        <v>1360</v>
      </c>
      <c r="B52" s="532" t="s">
        <v>743</v>
      </c>
      <c r="C52" s="532" t="s">
        <v>1667</v>
      </c>
      <c r="D52" s="681"/>
      <c r="E52" s="532" t="s">
        <v>1654</v>
      </c>
      <c r="F52" s="573">
        <v>5309.92</v>
      </c>
      <c r="G52" s="532" t="s">
        <v>1668</v>
      </c>
      <c r="H52" s="534" t="s">
        <v>1669</v>
      </c>
      <c r="I52" s="294">
        <v>7109</v>
      </c>
      <c r="J52" s="66"/>
    </row>
    <row r="53" spans="1:10" ht="13.8">
      <c r="A53" s="294" t="s">
        <v>1361</v>
      </c>
      <c r="B53" s="532" t="s">
        <v>743</v>
      </c>
      <c r="C53" s="532" t="s">
        <v>1670</v>
      </c>
      <c r="D53" s="681"/>
      <c r="E53" s="532" t="s">
        <v>1664</v>
      </c>
      <c r="F53" s="573">
        <v>5309.92</v>
      </c>
      <c r="G53" s="532" t="s">
        <v>1671</v>
      </c>
      <c r="H53" s="534" t="s">
        <v>1672</v>
      </c>
      <c r="I53" s="294">
        <v>7110</v>
      </c>
      <c r="J53" s="66"/>
    </row>
    <row r="54" spans="1:10" ht="13.8">
      <c r="A54" s="294" t="s">
        <v>1362</v>
      </c>
      <c r="B54" s="532" t="s">
        <v>1554</v>
      </c>
      <c r="C54" s="532" t="s">
        <v>1673</v>
      </c>
      <c r="D54" s="681"/>
      <c r="E54" s="532" t="s">
        <v>1674</v>
      </c>
      <c r="F54" s="572">
        <v>4001.6</v>
      </c>
      <c r="G54" s="532" t="s">
        <v>1675</v>
      </c>
      <c r="H54" s="534" t="s">
        <v>1676</v>
      </c>
      <c r="I54" s="294">
        <v>7111</v>
      </c>
      <c r="J54" s="66"/>
    </row>
    <row r="55" spans="1:10" ht="13.8">
      <c r="A55" s="294" t="s">
        <v>1363</v>
      </c>
      <c r="B55" s="534" t="s">
        <v>1619</v>
      </c>
      <c r="C55" s="532"/>
      <c r="D55" s="532"/>
      <c r="E55" s="532" t="s">
        <v>1603</v>
      </c>
      <c r="F55" s="682">
        <v>8052</v>
      </c>
      <c r="G55" s="532" t="s">
        <v>1677</v>
      </c>
      <c r="H55" s="534" t="s">
        <v>1678</v>
      </c>
      <c r="I55" s="679">
        <v>7079</v>
      </c>
      <c r="J55" s="66"/>
    </row>
    <row r="56" spans="1:10" ht="13.8">
      <c r="A56" s="294" t="s">
        <v>1364</v>
      </c>
      <c r="B56" s="534" t="s">
        <v>1622</v>
      </c>
      <c r="C56" s="532"/>
      <c r="D56" s="532"/>
      <c r="E56" s="532" t="s">
        <v>1603</v>
      </c>
      <c r="F56" s="682"/>
      <c r="G56" s="532" t="s">
        <v>1677</v>
      </c>
      <c r="H56" s="534" t="s">
        <v>1678</v>
      </c>
      <c r="I56" s="679"/>
      <c r="J56" s="66"/>
    </row>
    <row r="57" spans="1:10" ht="13.8">
      <c r="A57" s="294" t="s">
        <v>1365</v>
      </c>
      <c r="B57" s="534" t="s">
        <v>1623</v>
      </c>
      <c r="C57" s="532"/>
      <c r="D57" s="532"/>
      <c r="E57" s="532" t="s">
        <v>1603</v>
      </c>
      <c r="F57" s="682"/>
      <c r="G57" s="532" t="s">
        <v>1677</v>
      </c>
      <c r="H57" s="534" t="s">
        <v>1678</v>
      </c>
      <c r="I57" s="679"/>
      <c r="J57" s="66"/>
    </row>
    <row r="58" spans="1:10" ht="13.8">
      <c r="A58" s="294" t="s">
        <v>1366</v>
      </c>
      <c r="B58" s="534" t="s">
        <v>1520</v>
      </c>
      <c r="C58" s="532" t="s">
        <v>1679</v>
      </c>
      <c r="D58" s="532" t="s">
        <v>1680</v>
      </c>
      <c r="E58" s="532" t="s">
        <v>1664</v>
      </c>
      <c r="F58" s="572">
        <v>2813.62</v>
      </c>
      <c r="G58" s="532" t="s">
        <v>1681</v>
      </c>
      <c r="H58" s="534" t="s">
        <v>1682</v>
      </c>
      <c r="I58" s="294">
        <v>7112</v>
      </c>
      <c r="J58" s="66"/>
    </row>
    <row r="59" spans="1:10" ht="13.8">
      <c r="A59" s="294" t="s">
        <v>1367</v>
      </c>
      <c r="B59" s="532" t="s">
        <v>1520</v>
      </c>
      <c r="C59" s="532" t="s">
        <v>1683</v>
      </c>
      <c r="D59" s="532" t="s">
        <v>1684</v>
      </c>
      <c r="E59" s="532" t="s">
        <v>1685</v>
      </c>
      <c r="F59" s="572">
        <v>2813.62</v>
      </c>
      <c r="G59" s="532" t="s">
        <v>1686</v>
      </c>
      <c r="H59" s="534" t="s">
        <v>1687</v>
      </c>
      <c r="I59" s="679">
        <v>7113</v>
      </c>
      <c r="J59" s="66"/>
    </row>
    <row r="60" spans="1:10" ht="13.8">
      <c r="A60" s="294" t="s">
        <v>1368</v>
      </c>
      <c r="B60" s="532" t="s">
        <v>1662</v>
      </c>
      <c r="C60" s="532" t="s">
        <v>1663</v>
      </c>
      <c r="D60" s="532"/>
      <c r="E60" s="532" t="s">
        <v>1664</v>
      </c>
      <c r="F60" s="572">
        <v>1500</v>
      </c>
      <c r="G60" s="532" t="s">
        <v>1686</v>
      </c>
      <c r="H60" s="534" t="s">
        <v>1687</v>
      </c>
      <c r="I60" s="679"/>
      <c r="J60" s="66"/>
    </row>
    <row r="61" spans="1:10" ht="13.8">
      <c r="A61" s="294" t="s">
        <v>1369</v>
      </c>
      <c r="B61" s="532" t="s">
        <v>1520</v>
      </c>
      <c r="C61" s="532" t="s">
        <v>1688</v>
      </c>
      <c r="D61" s="532" t="s">
        <v>1689</v>
      </c>
      <c r="E61" s="532" t="s">
        <v>1690</v>
      </c>
      <c r="F61" s="572">
        <v>2813.62</v>
      </c>
      <c r="G61" s="532" t="s">
        <v>1691</v>
      </c>
      <c r="H61" s="534" t="s">
        <v>1692</v>
      </c>
      <c r="I61" s="294">
        <v>7114</v>
      </c>
      <c r="J61" s="66"/>
    </row>
    <row r="62" spans="1:10" ht="13.8">
      <c r="A62" s="294" t="s">
        <v>1370</v>
      </c>
      <c r="B62" s="532" t="s">
        <v>1520</v>
      </c>
      <c r="C62" s="532" t="s">
        <v>1693</v>
      </c>
      <c r="D62" s="532" t="s">
        <v>1694</v>
      </c>
      <c r="E62" s="532" t="s">
        <v>1690</v>
      </c>
      <c r="F62" s="572">
        <v>2813.62</v>
      </c>
      <c r="G62" s="532" t="s">
        <v>1695</v>
      </c>
      <c r="H62" s="534" t="s">
        <v>1696</v>
      </c>
      <c r="I62" s="294">
        <v>7115</v>
      </c>
      <c r="J62" s="66"/>
    </row>
    <row r="63" spans="1:10" ht="13.8">
      <c r="A63" s="294" t="s">
        <v>1371</v>
      </c>
      <c r="B63" s="532" t="s">
        <v>743</v>
      </c>
      <c r="C63" s="532" t="s">
        <v>1697</v>
      </c>
      <c r="D63" s="681"/>
      <c r="E63" s="532" t="s">
        <v>1698</v>
      </c>
      <c r="F63" s="573">
        <v>5309.92</v>
      </c>
      <c r="G63" s="532" t="s">
        <v>1699</v>
      </c>
      <c r="H63" s="534" t="s">
        <v>1700</v>
      </c>
      <c r="I63" s="294">
        <v>7116</v>
      </c>
      <c r="J63" s="66"/>
    </row>
    <row r="64" spans="1:10" ht="13.8">
      <c r="A64" s="294" t="s">
        <v>1172</v>
      </c>
      <c r="B64" s="532" t="s">
        <v>1554</v>
      </c>
      <c r="C64" s="532" t="s">
        <v>1701</v>
      </c>
      <c r="D64" s="681"/>
      <c r="E64" s="532" t="s">
        <v>1702</v>
      </c>
      <c r="F64" s="572">
        <v>16342.44</v>
      </c>
      <c r="G64" s="532" t="s">
        <v>1604</v>
      </c>
      <c r="H64" s="534" t="s">
        <v>1703</v>
      </c>
      <c r="I64" s="294">
        <v>7118</v>
      </c>
      <c r="J64" s="66"/>
    </row>
    <row r="65" spans="1:10" ht="13.8">
      <c r="A65" s="294" t="s">
        <v>1174</v>
      </c>
      <c r="B65" s="532" t="s">
        <v>1554</v>
      </c>
      <c r="C65" s="532" t="s">
        <v>1704</v>
      </c>
      <c r="D65" s="681"/>
      <c r="E65" s="532" t="s">
        <v>1690</v>
      </c>
      <c r="F65" s="572">
        <v>4001.6</v>
      </c>
      <c r="G65" s="532" t="s">
        <v>1705</v>
      </c>
      <c r="H65" s="534" t="s">
        <v>1706</v>
      </c>
      <c r="I65" s="294">
        <v>7322</v>
      </c>
      <c r="J65" s="66"/>
    </row>
    <row r="66" spans="1:10" ht="13.8">
      <c r="A66" s="294" t="s">
        <v>1176</v>
      </c>
      <c r="B66" s="534" t="s">
        <v>1707</v>
      </c>
      <c r="C66" s="532"/>
      <c r="D66" s="681"/>
      <c r="E66" s="532" t="s">
        <v>1690</v>
      </c>
      <c r="F66" s="572">
        <v>15160.21</v>
      </c>
      <c r="G66" s="532" t="s">
        <v>1708</v>
      </c>
      <c r="H66" s="534" t="s">
        <v>1709</v>
      </c>
      <c r="I66" s="294">
        <v>7200</v>
      </c>
      <c r="J66" s="66"/>
    </row>
    <row r="67" spans="1:10" ht="13.8">
      <c r="A67" s="294" t="s">
        <v>1178</v>
      </c>
      <c r="B67" s="532" t="s">
        <v>1710</v>
      </c>
      <c r="C67" s="532"/>
      <c r="D67" s="681"/>
      <c r="E67" s="532" t="s">
        <v>1690</v>
      </c>
      <c r="F67" s="682">
        <v>260433.36</v>
      </c>
      <c r="G67" s="532" t="s">
        <v>1711</v>
      </c>
      <c r="H67" s="534" t="s">
        <v>1712</v>
      </c>
      <c r="I67" s="679">
        <v>7197</v>
      </c>
      <c r="J67" s="66"/>
    </row>
    <row r="68" spans="1:10" ht="13.8">
      <c r="A68" s="294" t="s">
        <v>1180</v>
      </c>
      <c r="B68" s="532" t="s">
        <v>1713</v>
      </c>
      <c r="C68" s="532"/>
      <c r="D68" s="681"/>
      <c r="E68" s="532" t="s">
        <v>1690</v>
      </c>
      <c r="F68" s="682"/>
      <c r="G68" s="532" t="s">
        <v>1711</v>
      </c>
      <c r="H68" s="534" t="s">
        <v>1712</v>
      </c>
      <c r="I68" s="679"/>
      <c r="J68" s="66"/>
    </row>
    <row r="69" spans="1:10" ht="13.8">
      <c r="A69" s="294" t="s">
        <v>1182</v>
      </c>
      <c r="B69" s="532" t="s">
        <v>1714</v>
      </c>
      <c r="C69" s="532"/>
      <c r="D69" s="681"/>
      <c r="E69" s="532" t="s">
        <v>1690</v>
      </c>
      <c r="F69" s="682"/>
      <c r="G69" s="532" t="s">
        <v>1711</v>
      </c>
      <c r="H69" s="534" t="s">
        <v>1712</v>
      </c>
      <c r="I69" s="679"/>
      <c r="J69" s="66"/>
    </row>
    <row r="70" spans="1:10" ht="13.8">
      <c r="A70" s="294" t="s">
        <v>1184</v>
      </c>
      <c r="B70" s="532" t="s">
        <v>1715</v>
      </c>
      <c r="C70" s="532"/>
      <c r="D70" s="681"/>
      <c r="E70" s="532" t="s">
        <v>1690</v>
      </c>
      <c r="F70" s="682"/>
      <c r="G70" s="532" t="s">
        <v>1711</v>
      </c>
      <c r="H70" s="534" t="s">
        <v>1712</v>
      </c>
      <c r="I70" s="679"/>
      <c r="J70" s="66"/>
    </row>
    <row r="71" spans="1:10" ht="13.8">
      <c r="A71" s="294" t="s">
        <v>1186</v>
      </c>
      <c r="B71" s="532" t="s">
        <v>1715</v>
      </c>
      <c r="C71" s="532"/>
      <c r="D71" s="681"/>
      <c r="E71" s="532" t="s">
        <v>1690</v>
      </c>
      <c r="F71" s="682"/>
      <c r="G71" s="532" t="s">
        <v>1711</v>
      </c>
      <c r="H71" s="534" t="s">
        <v>1712</v>
      </c>
      <c r="I71" s="679"/>
      <c r="J71" s="66"/>
    </row>
    <row r="72" spans="1:10" ht="13.8">
      <c r="A72" s="294" t="s">
        <v>1188</v>
      </c>
      <c r="B72" s="532" t="s">
        <v>1716</v>
      </c>
      <c r="C72" s="532"/>
      <c r="D72" s="681"/>
      <c r="E72" s="532" t="s">
        <v>1690</v>
      </c>
      <c r="F72" s="682"/>
      <c r="G72" s="532" t="s">
        <v>1711</v>
      </c>
      <c r="H72" s="534" t="s">
        <v>1712</v>
      </c>
      <c r="I72" s="679"/>
      <c r="J72" s="66"/>
    </row>
    <row r="73" spans="1:10" ht="13.8">
      <c r="A73" s="294" t="s">
        <v>1190</v>
      </c>
      <c r="B73" s="532" t="s">
        <v>1716</v>
      </c>
      <c r="C73" s="532"/>
      <c r="D73" s="681"/>
      <c r="E73" s="532" t="s">
        <v>1690</v>
      </c>
      <c r="F73" s="682"/>
      <c r="G73" s="532" t="s">
        <v>1711</v>
      </c>
      <c r="H73" s="534" t="s">
        <v>1712</v>
      </c>
      <c r="I73" s="679"/>
      <c r="J73" s="66"/>
    </row>
    <row r="74" spans="1:10" ht="13.8">
      <c r="A74" s="294" t="s">
        <v>1192</v>
      </c>
      <c r="B74" s="532" t="s">
        <v>1716</v>
      </c>
      <c r="C74" s="532"/>
      <c r="D74" s="681"/>
      <c r="E74" s="532" t="s">
        <v>1690</v>
      </c>
      <c r="F74" s="682"/>
      <c r="G74" s="532" t="s">
        <v>1711</v>
      </c>
      <c r="H74" s="534" t="s">
        <v>1712</v>
      </c>
      <c r="I74" s="679"/>
      <c r="J74" s="66"/>
    </row>
    <row r="75" spans="1:10" ht="13.8">
      <c r="A75" s="294" t="s">
        <v>1193</v>
      </c>
      <c r="B75" s="532" t="s">
        <v>1716</v>
      </c>
      <c r="C75" s="532"/>
      <c r="D75" s="681"/>
      <c r="E75" s="532" t="s">
        <v>1690</v>
      </c>
      <c r="F75" s="682"/>
      <c r="G75" s="532" t="s">
        <v>1711</v>
      </c>
      <c r="H75" s="534" t="s">
        <v>1712</v>
      </c>
      <c r="I75" s="679"/>
      <c r="J75" s="66"/>
    </row>
    <row r="76" spans="1:10" ht="13.8">
      <c r="A76" s="294" t="s">
        <v>1195</v>
      </c>
      <c r="B76" s="532" t="s">
        <v>1716</v>
      </c>
      <c r="C76" s="532"/>
      <c r="D76" s="681"/>
      <c r="E76" s="534" t="s">
        <v>1690</v>
      </c>
      <c r="F76" s="682"/>
      <c r="G76" s="532" t="s">
        <v>1711</v>
      </c>
      <c r="H76" s="534" t="s">
        <v>1712</v>
      </c>
      <c r="I76" s="679"/>
      <c r="J76" s="66"/>
    </row>
    <row r="77" spans="1:10" ht="13.8">
      <c r="A77" s="294" t="s">
        <v>1196</v>
      </c>
      <c r="B77" s="534" t="s">
        <v>1717</v>
      </c>
      <c r="C77" s="532"/>
      <c r="D77" s="681"/>
      <c r="E77" s="534" t="s">
        <v>1690</v>
      </c>
      <c r="F77" s="572">
        <v>295440.05</v>
      </c>
      <c r="G77" s="532" t="s">
        <v>1718</v>
      </c>
      <c r="H77" s="534" t="s">
        <v>1719</v>
      </c>
      <c r="I77" s="294">
        <v>7198</v>
      </c>
      <c r="J77" s="66"/>
    </row>
    <row r="78" spans="1:10" ht="13.8">
      <c r="A78" s="294" t="s">
        <v>1198</v>
      </c>
      <c r="B78" s="534" t="s">
        <v>1720</v>
      </c>
      <c r="C78" s="532"/>
      <c r="D78" s="681"/>
      <c r="E78" s="534" t="s">
        <v>1690</v>
      </c>
      <c r="F78" s="572">
        <v>47634.48</v>
      </c>
      <c r="G78" s="532" t="s">
        <v>1721</v>
      </c>
      <c r="H78" s="534" t="s">
        <v>1722</v>
      </c>
      <c r="I78" s="294">
        <v>7199</v>
      </c>
      <c r="J78" s="66"/>
    </row>
    <row r="79" spans="1:10" ht="13.8">
      <c r="A79" s="294" t="s">
        <v>1200</v>
      </c>
      <c r="B79" s="534" t="s">
        <v>1723</v>
      </c>
      <c r="C79" s="532"/>
      <c r="D79" s="532"/>
      <c r="E79" s="534" t="s">
        <v>1690</v>
      </c>
      <c r="F79" s="572">
        <v>24123.79</v>
      </c>
      <c r="G79" s="532" t="s">
        <v>1724</v>
      </c>
      <c r="H79" s="534" t="s">
        <v>1725</v>
      </c>
      <c r="I79" s="294">
        <v>7201</v>
      </c>
      <c r="J79" s="66"/>
    </row>
    <row r="80" spans="1:10" ht="13.8">
      <c r="A80" s="294" t="s">
        <v>1202</v>
      </c>
      <c r="B80" s="534" t="s">
        <v>1726</v>
      </c>
      <c r="C80" s="683"/>
      <c r="D80" s="683"/>
      <c r="E80" s="683" t="s">
        <v>1727</v>
      </c>
      <c r="F80" s="684">
        <v>62976.4</v>
      </c>
      <c r="G80" s="683" t="s">
        <v>1728</v>
      </c>
      <c r="H80" s="683" t="s">
        <v>1729</v>
      </c>
      <c r="I80" s="686">
        <v>7324</v>
      </c>
      <c r="J80" s="66"/>
    </row>
    <row r="81" spans="1:10" ht="13.8">
      <c r="A81" s="294" t="s">
        <v>1204</v>
      </c>
      <c r="B81" s="534" t="s">
        <v>1730</v>
      </c>
      <c r="C81" s="683"/>
      <c r="D81" s="683"/>
      <c r="E81" s="683"/>
      <c r="F81" s="685"/>
      <c r="G81" s="683"/>
      <c r="H81" s="683"/>
      <c r="I81" s="687"/>
      <c r="J81" s="66"/>
    </row>
    <row r="82" spans="1:10" ht="13.8">
      <c r="A82" s="294" t="s">
        <v>1206</v>
      </c>
      <c r="B82" s="532" t="s">
        <v>1520</v>
      </c>
      <c r="C82" s="534" t="s">
        <v>1731</v>
      </c>
      <c r="D82" s="534" t="s">
        <v>1732</v>
      </c>
      <c r="E82" s="536" t="s">
        <v>1733</v>
      </c>
      <c r="F82" s="533">
        <v>4447.7</v>
      </c>
      <c r="G82" s="532" t="s">
        <v>1734</v>
      </c>
      <c r="H82" s="534" t="s">
        <v>1735</v>
      </c>
      <c r="I82" s="686">
        <v>7119</v>
      </c>
      <c r="J82" s="66"/>
    </row>
    <row r="83" spans="1:10" ht="13.8">
      <c r="A83" s="294" t="s">
        <v>1208</v>
      </c>
      <c r="B83" s="534" t="s">
        <v>1736</v>
      </c>
      <c r="C83" s="532" t="s">
        <v>1737</v>
      </c>
      <c r="D83" s="532"/>
      <c r="E83" s="536" t="s">
        <v>1733</v>
      </c>
      <c r="F83" s="533">
        <v>1000</v>
      </c>
      <c r="G83" s="532" t="s">
        <v>1734</v>
      </c>
      <c r="H83" s="534" t="s">
        <v>1735</v>
      </c>
      <c r="I83" s="687"/>
      <c r="J83" s="66"/>
    </row>
    <row r="84" spans="1:10" ht="13.8">
      <c r="A84" s="294" t="s">
        <v>1210</v>
      </c>
      <c r="B84" s="532" t="s">
        <v>1520</v>
      </c>
      <c r="C84" s="532" t="s">
        <v>1738</v>
      </c>
      <c r="D84" s="534" t="s">
        <v>1739</v>
      </c>
      <c r="E84" s="536" t="s">
        <v>1733</v>
      </c>
      <c r="F84" s="533">
        <v>4447.7</v>
      </c>
      <c r="G84" s="532" t="s">
        <v>1740</v>
      </c>
      <c r="H84" s="534" t="s">
        <v>1741</v>
      </c>
      <c r="I84" s="294">
        <v>7120</v>
      </c>
      <c r="J84" s="66"/>
    </row>
    <row r="85" spans="1:10" ht="13.8">
      <c r="A85" s="294" t="s">
        <v>1212</v>
      </c>
      <c r="B85" s="532" t="s">
        <v>1520</v>
      </c>
      <c r="C85" s="532" t="s">
        <v>1742</v>
      </c>
      <c r="D85" s="534" t="s">
        <v>1743</v>
      </c>
      <c r="E85" s="536" t="s">
        <v>1733</v>
      </c>
      <c r="F85" s="533">
        <v>4447.7</v>
      </c>
      <c r="G85" s="532" t="s">
        <v>1744</v>
      </c>
      <c r="H85" s="534" t="s">
        <v>1745</v>
      </c>
      <c r="I85" s="294">
        <v>7121</v>
      </c>
      <c r="J85" s="66"/>
    </row>
    <row r="86" spans="1:10" ht="13.8">
      <c r="A86" s="294" t="s">
        <v>1214</v>
      </c>
      <c r="B86" s="532" t="s">
        <v>1520</v>
      </c>
      <c r="C86" s="532" t="s">
        <v>1746</v>
      </c>
      <c r="D86" s="534" t="s">
        <v>1747</v>
      </c>
      <c r="E86" s="536" t="s">
        <v>1733</v>
      </c>
      <c r="F86" s="533">
        <v>4447.7</v>
      </c>
      <c r="G86" s="532" t="s">
        <v>1748</v>
      </c>
      <c r="H86" s="534" t="s">
        <v>1749</v>
      </c>
      <c r="I86" s="294">
        <v>7122</v>
      </c>
      <c r="J86" s="66"/>
    </row>
    <row r="87" spans="1:10" ht="13.8">
      <c r="A87" s="294" t="s">
        <v>1216</v>
      </c>
      <c r="B87" s="532" t="s">
        <v>1520</v>
      </c>
      <c r="C87" s="532" t="s">
        <v>1750</v>
      </c>
      <c r="D87" s="534" t="s">
        <v>1751</v>
      </c>
      <c r="E87" s="536" t="s">
        <v>1733</v>
      </c>
      <c r="F87" s="533">
        <v>4447.7</v>
      </c>
      <c r="G87" s="532" t="s">
        <v>1752</v>
      </c>
      <c r="H87" s="534" t="s">
        <v>1753</v>
      </c>
      <c r="I87" s="294">
        <v>7123</v>
      </c>
      <c r="J87" s="66"/>
    </row>
    <row r="88" spans="1:10" ht="13.8">
      <c r="A88" s="294" t="s">
        <v>1218</v>
      </c>
      <c r="B88" s="532" t="s">
        <v>1520</v>
      </c>
      <c r="C88" s="532" t="s">
        <v>1754</v>
      </c>
      <c r="D88" s="534" t="s">
        <v>1755</v>
      </c>
      <c r="E88" s="536" t="s">
        <v>1733</v>
      </c>
      <c r="F88" s="533">
        <v>4447.7</v>
      </c>
      <c r="G88" s="532" t="s">
        <v>1756</v>
      </c>
      <c r="H88" s="534" t="s">
        <v>1757</v>
      </c>
      <c r="I88" s="294">
        <v>7124</v>
      </c>
      <c r="J88" s="66"/>
    </row>
    <row r="89" spans="1:10" ht="13.8">
      <c r="A89" s="294" t="s">
        <v>1219</v>
      </c>
      <c r="B89" s="532" t="s">
        <v>1520</v>
      </c>
      <c r="C89" s="532" t="s">
        <v>1758</v>
      </c>
      <c r="D89" s="534" t="s">
        <v>1759</v>
      </c>
      <c r="E89" s="536" t="s">
        <v>1733</v>
      </c>
      <c r="F89" s="533">
        <v>4447.7</v>
      </c>
      <c r="G89" s="532" t="s">
        <v>1760</v>
      </c>
      <c r="H89" s="534" t="s">
        <v>1761</v>
      </c>
      <c r="I89" s="294">
        <v>7125</v>
      </c>
      <c r="J89" s="66"/>
    </row>
    <row r="90" spans="1:10" ht="13.8">
      <c r="A90" s="294" t="s">
        <v>1221</v>
      </c>
      <c r="B90" s="532" t="s">
        <v>1520</v>
      </c>
      <c r="C90" s="532" t="s">
        <v>1762</v>
      </c>
      <c r="D90" s="534" t="s">
        <v>1763</v>
      </c>
      <c r="E90" s="536" t="s">
        <v>1733</v>
      </c>
      <c r="F90" s="533">
        <v>4447.7</v>
      </c>
      <c r="G90" s="532" t="s">
        <v>1764</v>
      </c>
      <c r="H90" s="534" t="s">
        <v>1765</v>
      </c>
      <c r="I90" s="294">
        <v>7126</v>
      </c>
      <c r="J90" s="66"/>
    </row>
    <row r="91" spans="1:10" ht="13.8">
      <c r="A91" s="294" t="s">
        <v>1223</v>
      </c>
      <c r="B91" s="532" t="s">
        <v>1520</v>
      </c>
      <c r="C91" s="532" t="s">
        <v>1766</v>
      </c>
      <c r="D91" s="534" t="s">
        <v>1767</v>
      </c>
      <c r="E91" s="536" t="s">
        <v>1733</v>
      </c>
      <c r="F91" s="533">
        <v>4447.7</v>
      </c>
      <c r="G91" s="532" t="s">
        <v>1768</v>
      </c>
      <c r="H91" s="534" t="s">
        <v>1769</v>
      </c>
      <c r="I91" s="294">
        <v>7127</v>
      </c>
      <c r="J91" s="66"/>
    </row>
    <row r="92" spans="1:10" ht="13.8">
      <c r="A92" s="294" t="s">
        <v>1225</v>
      </c>
      <c r="B92" s="532" t="s">
        <v>1520</v>
      </c>
      <c r="C92" s="532" t="s">
        <v>1770</v>
      </c>
      <c r="D92" s="534" t="s">
        <v>1771</v>
      </c>
      <c r="E92" s="536" t="s">
        <v>1733</v>
      </c>
      <c r="F92" s="533">
        <v>4447.7</v>
      </c>
      <c r="G92" s="532" t="s">
        <v>1772</v>
      </c>
      <c r="H92" s="534" t="s">
        <v>1773</v>
      </c>
      <c r="I92" s="294">
        <v>7128</v>
      </c>
      <c r="J92" s="66"/>
    </row>
    <row r="93" spans="1:10" ht="13.8">
      <c r="A93" s="294" t="s">
        <v>1227</v>
      </c>
      <c r="B93" s="532" t="s">
        <v>1520</v>
      </c>
      <c r="C93" s="532" t="s">
        <v>1774</v>
      </c>
      <c r="D93" s="534" t="s">
        <v>1775</v>
      </c>
      <c r="E93" s="536" t="s">
        <v>1733</v>
      </c>
      <c r="F93" s="533">
        <v>4447.7</v>
      </c>
      <c r="G93" s="532" t="s">
        <v>1776</v>
      </c>
      <c r="H93" s="534" t="s">
        <v>1777</v>
      </c>
      <c r="I93" s="294">
        <v>7129</v>
      </c>
      <c r="J93" s="66"/>
    </row>
    <row r="94" spans="1:10" ht="13.8">
      <c r="A94" s="294" t="s">
        <v>745</v>
      </c>
      <c r="B94" s="532" t="s">
        <v>1520</v>
      </c>
      <c r="C94" s="532" t="s">
        <v>1778</v>
      </c>
      <c r="D94" s="534" t="s">
        <v>1779</v>
      </c>
      <c r="E94" s="536" t="s">
        <v>1733</v>
      </c>
      <c r="F94" s="533">
        <v>4447.7</v>
      </c>
      <c r="G94" s="532" t="s">
        <v>1780</v>
      </c>
      <c r="H94" s="534" t="s">
        <v>1781</v>
      </c>
      <c r="I94" s="294">
        <v>7130</v>
      </c>
      <c r="J94" s="66"/>
    </row>
    <row r="95" spans="1:10" ht="13.8">
      <c r="A95" s="294" t="s">
        <v>1230</v>
      </c>
      <c r="B95" s="534" t="s">
        <v>1520</v>
      </c>
      <c r="C95" s="532" t="s">
        <v>1782</v>
      </c>
      <c r="D95" s="534" t="s">
        <v>1783</v>
      </c>
      <c r="E95" s="536" t="s">
        <v>1733</v>
      </c>
      <c r="F95" s="533">
        <v>4447.7</v>
      </c>
      <c r="G95" s="532" t="s">
        <v>1784</v>
      </c>
      <c r="H95" s="534" t="s">
        <v>1785</v>
      </c>
      <c r="I95" s="294">
        <v>7131</v>
      </c>
      <c r="J95" s="66"/>
    </row>
    <row r="96" spans="1:10" ht="13.8">
      <c r="A96" s="294" t="s">
        <v>1232</v>
      </c>
      <c r="B96" s="534" t="s">
        <v>1520</v>
      </c>
      <c r="C96" s="532" t="s">
        <v>1786</v>
      </c>
      <c r="D96" s="534" t="s">
        <v>1787</v>
      </c>
      <c r="E96" s="536" t="s">
        <v>1733</v>
      </c>
      <c r="F96" s="533">
        <v>4447.7</v>
      </c>
      <c r="G96" s="532" t="s">
        <v>1788</v>
      </c>
      <c r="H96" s="534" t="s">
        <v>1789</v>
      </c>
      <c r="I96" s="294">
        <v>7132</v>
      </c>
      <c r="J96" s="66"/>
    </row>
    <row r="97" spans="1:10" ht="13.8">
      <c r="A97" s="294" t="s">
        <v>1234</v>
      </c>
      <c r="B97" s="534" t="s">
        <v>1520</v>
      </c>
      <c r="C97" s="532" t="s">
        <v>1790</v>
      </c>
      <c r="D97" s="534" t="s">
        <v>1791</v>
      </c>
      <c r="E97" s="536" t="s">
        <v>1733</v>
      </c>
      <c r="F97" s="533">
        <v>4447.7</v>
      </c>
      <c r="G97" s="532" t="s">
        <v>1792</v>
      </c>
      <c r="H97" s="534" t="s">
        <v>1793</v>
      </c>
      <c r="I97" s="294">
        <v>7133</v>
      </c>
      <c r="J97" s="66"/>
    </row>
    <row r="98" spans="1:10" ht="13.8">
      <c r="A98" s="294" t="s">
        <v>1236</v>
      </c>
      <c r="B98" s="532" t="s">
        <v>1520</v>
      </c>
      <c r="C98" s="532" t="s">
        <v>1794</v>
      </c>
      <c r="D98" s="534" t="s">
        <v>1795</v>
      </c>
      <c r="E98" s="536" t="s">
        <v>1733</v>
      </c>
      <c r="F98" s="533">
        <v>4447.7</v>
      </c>
      <c r="G98" s="532" t="s">
        <v>1796</v>
      </c>
      <c r="H98" s="534" t="s">
        <v>1797</v>
      </c>
      <c r="I98" s="294">
        <v>7134</v>
      </c>
      <c r="J98" s="66"/>
    </row>
    <row r="99" spans="1:10" ht="13.8">
      <c r="A99" s="294" t="s">
        <v>1238</v>
      </c>
      <c r="B99" s="532" t="s">
        <v>1520</v>
      </c>
      <c r="C99" s="532" t="s">
        <v>1798</v>
      </c>
      <c r="D99" s="534" t="s">
        <v>1799</v>
      </c>
      <c r="E99" s="536" t="s">
        <v>1733</v>
      </c>
      <c r="F99" s="533">
        <v>4447.7</v>
      </c>
      <c r="G99" s="532" t="s">
        <v>1800</v>
      </c>
      <c r="H99" s="534" t="s">
        <v>1801</v>
      </c>
      <c r="I99" s="294">
        <v>7135</v>
      </c>
      <c r="J99" s="66"/>
    </row>
    <row r="100" spans="1:10" ht="13.8">
      <c r="A100" s="294" t="s">
        <v>1240</v>
      </c>
      <c r="B100" s="532" t="s">
        <v>1520</v>
      </c>
      <c r="C100" s="532" t="s">
        <v>1802</v>
      </c>
      <c r="D100" s="534" t="s">
        <v>1803</v>
      </c>
      <c r="E100" s="536" t="s">
        <v>1804</v>
      </c>
      <c r="F100" s="533">
        <v>2813.62</v>
      </c>
      <c r="G100" s="532" t="s">
        <v>1805</v>
      </c>
      <c r="H100" s="534" t="s">
        <v>1806</v>
      </c>
      <c r="I100" s="679">
        <v>7136</v>
      </c>
      <c r="J100" s="66"/>
    </row>
    <row r="101" spans="1:10" ht="14.25" customHeight="1">
      <c r="A101" s="294" t="s">
        <v>1242</v>
      </c>
      <c r="B101" s="532" t="s">
        <v>1736</v>
      </c>
      <c r="C101" s="532" t="s">
        <v>1807</v>
      </c>
      <c r="D101" s="532"/>
      <c r="E101" s="536" t="s">
        <v>1804</v>
      </c>
      <c r="F101" s="533">
        <v>1000</v>
      </c>
      <c r="G101" s="532" t="s">
        <v>1805</v>
      </c>
      <c r="H101" s="534" t="s">
        <v>1806</v>
      </c>
      <c r="I101" s="679"/>
      <c r="J101" s="66"/>
    </row>
    <row r="102" spans="1:10" ht="13.8">
      <c r="A102" s="294" t="s">
        <v>1244</v>
      </c>
      <c r="B102" s="532" t="s">
        <v>1520</v>
      </c>
      <c r="C102" s="532" t="s">
        <v>1808</v>
      </c>
      <c r="D102" s="534" t="s">
        <v>1809</v>
      </c>
      <c r="E102" s="536" t="s">
        <v>1804</v>
      </c>
      <c r="F102" s="533">
        <v>2813.62</v>
      </c>
      <c r="G102" s="532" t="s">
        <v>1810</v>
      </c>
      <c r="H102" s="534" t="s">
        <v>1811</v>
      </c>
      <c r="I102" s="294">
        <v>7137</v>
      </c>
      <c r="J102" s="66"/>
    </row>
    <row r="103" spans="1:10" ht="13.8">
      <c r="A103" s="294" t="s">
        <v>1246</v>
      </c>
      <c r="B103" s="532" t="s">
        <v>1520</v>
      </c>
      <c r="C103" s="532" t="s">
        <v>1812</v>
      </c>
      <c r="D103" s="534" t="s">
        <v>1813</v>
      </c>
      <c r="E103" s="536" t="s">
        <v>1804</v>
      </c>
      <c r="F103" s="533">
        <v>2813.62</v>
      </c>
      <c r="G103" s="532" t="s">
        <v>1814</v>
      </c>
      <c r="H103" s="534" t="s">
        <v>1815</v>
      </c>
      <c r="I103" s="294">
        <v>7138</v>
      </c>
      <c r="J103" s="66"/>
    </row>
    <row r="104" spans="1:10" ht="13.8">
      <c r="A104" s="294" t="s">
        <v>1247</v>
      </c>
      <c r="B104" s="532" t="s">
        <v>1520</v>
      </c>
      <c r="C104" s="532" t="s">
        <v>1816</v>
      </c>
      <c r="D104" s="534" t="s">
        <v>1853</v>
      </c>
      <c r="E104" s="536" t="s">
        <v>1804</v>
      </c>
      <c r="F104" s="533">
        <v>2813.62</v>
      </c>
      <c r="G104" s="532" t="s">
        <v>1854</v>
      </c>
      <c r="H104" s="534" t="s">
        <v>1855</v>
      </c>
      <c r="I104" s="294">
        <v>7139</v>
      </c>
      <c r="J104" s="66"/>
    </row>
    <row r="105" spans="1:10" ht="13.8">
      <c r="A105" s="294" t="s">
        <v>1249</v>
      </c>
      <c r="B105" s="532" t="s">
        <v>1520</v>
      </c>
      <c r="C105" s="532" t="s">
        <v>1856</v>
      </c>
      <c r="D105" s="534" t="s">
        <v>1857</v>
      </c>
      <c r="E105" s="536" t="s">
        <v>1804</v>
      </c>
      <c r="F105" s="533">
        <v>2813.62</v>
      </c>
      <c r="G105" s="532" t="s">
        <v>1858</v>
      </c>
      <c r="H105" s="534" t="s">
        <v>1859</v>
      </c>
      <c r="I105" s="294">
        <v>7140</v>
      </c>
      <c r="J105" s="66"/>
    </row>
    <row r="106" spans="1:10" ht="13.8">
      <c r="A106" s="294" t="s">
        <v>1251</v>
      </c>
      <c r="B106" s="532" t="s">
        <v>1520</v>
      </c>
      <c r="C106" s="532" t="s">
        <v>1860</v>
      </c>
      <c r="D106" s="534" t="s">
        <v>1861</v>
      </c>
      <c r="E106" s="536" t="s">
        <v>1804</v>
      </c>
      <c r="F106" s="533">
        <v>2813.62</v>
      </c>
      <c r="G106" s="532" t="s">
        <v>1862</v>
      </c>
      <c r="H106" s="534" t="s">
        <v>1863</v>
      </c>
      <c r="I106" s="294">
        <v>7141</v>
      </c>
      <c r="J106" s="66"/>
    </row>
    <row r="107" spans="1:10" ht="13.8">
      <c r="A107" s="294" t="s">
        <v>1254</v>
      </c>
      <c r="B107" s="532" t="s">
        <v>1520</v>
      </c>
      <c r="C107" s="532" t="s">
        <v>1864</v>
      </c>
      <c r="D107" s="534" t="s">
        <v>1865</v>
      </c>
      <c r="E107" s="536" t="s">
        <v>1804</v>
      </c>
      <c r="F107" s="533">
        <v>2813.62</v>
      </c>
      <c r="G107" s="532" t="s">
        <v>1866</v>
      </c>
      <c r="H107" s="534" t="s">
        <v>1867</v>
      </c>
      <c r="I107" s="294">
        <v>7142</v>
      </c>
      <c r="J107" s="66"/>
    </row>
    <row r="108" spans="1:10" ht="13.8">
      <c r="A108" s="294" t="s">
        <v>1256</v>
      </c>
      <c r="B108" s="532" t="s">
        <v>1520</v>
      </c>
      <c r="C108" s="532" t="s">
        <v>1868</v>
      </c>
      <c r="D108" s="534" t="s">
        <v>1869</v>
      </c>
      <c r="E108" s="536" t="s">
        <v>1804</v>
      </c>
      <c r="F108" s="533">
        <v>2813.62</v>
      </c>
      <c r="G108" s="532" t="s">
        <v>1870</v>
      </c>
      <c r="H108" s="534" t="s">
        <v>1871</v>
      </c>
      <c r="I108" s="294">
        <v>7143</v>
      </c>
      <c r="J108" s="66"/>
    </row>
    <row r="109" spans="1:10" ht="13.8">
      <c r="A109" s="294" t="s">
        <v>1258</v>
      </c>
      <c r="B109" s="532" t="s">
        <v>1520</v>
      </c>
      <c r="C109" s="532" t="s">
        <v>1872</v>
      </c>
      <c r="D109" s="534" t="s">
        <v>1873</v>
      </c>
      <c r="E109" s="536" t="s">
        <v>1804</v>
      </c>
      <c r="F109" s="533">
        <v>2813.62</v>
      </c>
      <c r="G109" s="532" t="s">
        <v>1874</v>
      </c>
      <c r="H109" s="534" t="s">
        <v>1875</v>
      </c>
      <c r="I109" s="294">
        <v>7144</v>
      </c>
      <c r="J109" s="66"/>
    </row>
    <row r="110" spans="1:10" ht="13.8">
      <c r="A110" s="294" t="s">
        <v>1259</v>
      </c>
      <c r="B110" s="532" t="s">
        <v>1520</v>
      </c>
      <c r="C110" s="532" t="s">
        <v>1876</v>
      </c>
      <c r="D110" s="534" t="s">
        <v>1877</v>
      </c>
      <c r="E110" s="536" t="s">
        <v>1804</v>
      </c>
      <c r="F110" s="533">
        <v>2813.62</v>
      </c>
      <c r="G110" s="532" t="s">
        <v>1878</v>
      </c>
      <c r="H110" s="534" t="s">
        <v>1879</v>
      </c>
      <c r="I110" s="294">
        <v>7145</v>
      </c>
      <c r="J110" s="66"/>
    </row>
    <row r="111" spans="1:10" ht="13.8">
      <c r="A111" s="294" t="s">
        <v>1262</v>
      </c>
      <c r="B111" s="532" t="s">
        <v>1520</v>
      </c>
      <c r="C111" s="532" t="s">
        <v>1880</v>
      </c>
      <c r="D111" s="534" t="s">
        <v>1881</v>
      </c>
      <c r="E111" s="536" t="s">
        <v>1804</v>
      </c>
      <c r="F111" s="533">
        <v>2813.62</v>
      </c>
      <c r="G111" s="532" t="s">
        <v>1882</v>
      </c>
      <c r="H111" s="534" t="s">
        <v>1883</v>
      </c>
      <c r="I111" s="294">
        <v>7146</v>
      </c>
      <c r="J111" s="66"/>
    </row>
    <row r="112" spans="1:10" ht="13.8">
      <c r="A112" s="294" t="s">
        <v>1264</v>
      </c>
      <c r="B112" s="532" t="s">
        <v>1520</v>
      </c>
      <c r="C112" s="532" t="s">
        <v>1884</v>
      </c>
      <c r="D112" s="534" t="s">
        <v>1885</v>
      </c>
      <c r="E112" s="536" t="s">
        <v>1804</v>
      </c>
      <c r="F112" s="533">
        <v>2813.62</v>
      </c>
      <c r="G112" s="532" t="s">
        <v>1886</v>
      </c>
      <c r="H112" s="534" t="s">
        <v>1887</v>
      </c>
      <c r="I112" s="294">
        <v>7147</v>
      </c>
      <c r="J112" s="66"/>
    </row>
    <row r="113" spans="1:10" ht="13.8">
      <c r="A113" s="294" t="s">
        <v>746</v>
      </c>
      <c r="B113" s="534" t="s">
        <v>1520</v>
      </c>
      <c r="C113" s="532" t="s">
        <v>1888</v>
      </c>
      <c r="D113" s="534" t="s">
        <v>1889</v>
      </c>
      <c r="E113" s="536" t="s">
        <v>1804</v>
      </c>
      <c r="F113" s="533">
        <v>2813.62</v>
      </c>
      <c r="G113" s="532" t="s">
        <v>1890</v>
      </c>
      <c r="H113" s="534" t="s">
        <v>1891</v>
      </c>
      <c r="I113" s="294">
        <v>7148</v>
      </c>
      <c r="J113" s="66"/>
    </row>
    <row r="114" spans="1:10" ht="13.8">
      <c r="A114" s="294" t="s">
        <v>747</v>
      </c>
      <c r="B114" s="534" t="s">
        <v>1520</v>
      </c>
      <c r="C114" s="532" t="s">
        <v>1892</v>
      </c>
      <c r="D114" s="534" t="s">
        <v>1893</v>
      </c>
      <c r="E114" s="536" t="s">
        <v>1804</v>
      </c>
      <c r="F114" s="533">
        <v>2813.62</v>
      </c>
      <c r="G114" s="532" t="s">
        <v>1894</v>
      </c>
      <c r="H114" s="534" t="s">
        <v>1895</v>
      </c>
      <c r="I114" s="294">
        <v>7149</v>
      </c>
      <c r="J114" s="66"/>
    </row>
    <row r="115" spans="1:10" ht="13.8">
      <c r="A115" s="294" t="s">
        <v>748</v>
      </c>
      <c r="B115" s="534" t="s">
        <v>1520</v>
      </c>
      <c r="C115" s="532" t="s">
        <v>1896</v>
      </c>
      <c r="D115" s="534" t="s">
        <v>1897</v>
      </c>
      <c r="E115" s="536" t="s">
        <v>1804</v>
      </c>
      <c r="F115" s="533">
        <v>2813.62</v>
      </c>
      <c r="G115" s="532" t="s">
        <v>1898</v>
      </c>
      <c r="H115" s="534" t="s">
        <v>1899</v>
      </c>
      <c r="I115" s="294">
        <v>7150</v>
      </c>
      <c r="J115" s="66"/>
    </row>
    <row r="116" spans="1:10" ht="13.8">
      <c r="A116" s="294" t="s">
        <v>749</v>
      </c>
      <c r="B116" s="532" t="s">
        <v>1520</v>
      </c>
      <c r="C116" s="532" t="s">
        <v>1900</v>
      </c>
      <c r="D116" s="534" t="s">
        <v>1901</v>
      </c>
      <c r="E116" s="536" t="s">
        <v>1804</v>
      </c>
      <c r="F116" s="533">
        <v>2813.62</v>
      </c>
      <c r="G116" s="532" t="s">
        <v>1902</v>
      </c>
      <c r="H116" s="534" t="s">
        <v>1903</v>
      </c>
      <c r="I116" s="294">
        <v>7151</v>
      </c>
      <c r="J116" s="66"/>
    </row>
    <row r="117" spans="1:10" ht="13.8">
      <c r="A117" s="294" t="s">
        <v>750</v>
      </c>
      <c r="B117" s="532" t="s">
        <v>1520</v>
      </c>
      <c r="C117" s="532" t="s">
        <v>1904</v>
      </c>
      <c r="D117" s="534" t="s">
        <v>1905</v>
      </c>
      <c r="E117" s="536" t="s">
        <v>1804</v>
      </c>
      <c r="F117" s="533">
        <v>2813.62</v>
      </c>
      <c r="G117" s="532" t="s">
        <v>1906</v>
      </c>
      <c r="H117" s="534" t="s">
        <v>1907</v>
      </c>
      <c r="I117" s="294">
        <v>7152</v>
      </c>
      <c r="J117" s="66"/>
    </row>
    <row r="118" spans="1:10" ht="13.8">
      <c r="A118" s="294" t="s">
        <v>751</v>
      </c>
      <c r="B118" s="532" t="s">
        <v>1520</v>
      </c>
      <c r="C118" s="532" t="s">
        <v>1908</v>
      </c>
      <c r="D118" s="532" t="s">
        <v>1909</v>
      </c>
      <c r="E118" s="536" t="s">
        <v>1910</v>
      </c>
      <c r="F118" s="533">
        <v>2813.62</v>
      </c>
      <c r="G118" s="532" t="s">
        <v>1911</v>
      </c>
      <c r="H118" s="534" t="s">
        <v>1912</v>
      </c>
      <c r="I118" s="679">
        <v>7153</v>
      </c>
      <c r="J118" s="66"/>
    </row>
    <row r="119" spans="1:10" ht="14.25" customHeight="1">
      <c r="A119" s="294" t="s">
        <v>752</v>
      </c>
      <c r="B119" s="534" t="s">
        <v>1736</v>
      </c>
      <c r="C119" s="532" t="s">
        <v>1913</v>
      </c>
      <c r="D119" s="532"/>
      <c r="E119" s="536" t="s">
        <v>1910</v>
      </c>
      <c r="F119" s="533">
        <v>1000</v>
      </c>
      <c r="G119" s="532" t="s">
        <v>1911</v>
      </c>
      <c r="H119" s="534" t="s">
        <v>1912</v>
      </c>
      <c r="I119" s="679"/>
      <c r="J119" s="66"/>
    </row>
    <row r="120" spans="1:10" ht="13.8">
      <c r="A120" s="294" t="s">
        <v>753</v>
      </c>
      <c r="B120" s="532" t="s">
        <v>1520</v>
      </c>
      <c r="C120" s="532" t="s">
        <v>1914</v>
      </c>
      <c r="D120" s="532" t="s">
        <v>1915</v>
      </c>
      <c r="E120" s="536" t="s">
        <v>1910</v>
      </c>
      <c r="F120" s="533">
        <v>2813.62</v>
      </c>
      <c r="G120" s="532" t="s">
        <v>1916</v>
      </c>
      <c r="H120" s="534" t="s">
        <v>1917</v>
      </c>
      <c r="I120" s="294">
        <v>7154</v>
      </c>
      <c r="J120" s="66"/>
    </row>
    <row r="121" spans="1:10" ht="13.8">
      <c r="A121" s="294" t="s">
        <v>754</v>
      </c>
      <c r="B121" s="532" t="s">
        <v>1520</v>
      </c>
      <c r="C121" s="532" t="s">
        <v>1918</v>
      </c>
      <c r="D121" s="532" t="s">
        <v>1919</v>
      </c>
      <c r="E121" s="536" t="s">
        <v>1910</v>
      </c>
      <c r="F121" s="533">
        <v>2813.62</v>
      </c>
      <c r="G121" s="532" t="s">
        <v>1920</v>
      </c>
      <c r="H121" s="534" t="s">
        <v>1921</v>
      </c>
      <c r="I121" s="294">
        <v>7155</v>
      </c>
      <c r="J121" s="66"/>
    </row>
    <row r="122" spans="1:10" ht="13.8">
      <c r="A122" s="294" t="s">
        <v>755</v>
      </c>
      <c r="B122" s="532" t="s">
        <v>1520</v>
      </c>
      <c r="C122" s="532" t="s">
        <v>1922</v>
      </c>
      <c r="D122" s="532" t="s">
        <v>1923</v>
      </c>
      <c r="E122" s="536" t="s">
        <v>1910</v>
      </c>
      <c r="F122" s="533">
        <v>2813.62</v>
      </c>
      <c r="G122" s="532" t="s">
        <v>1924</v>
      </c>
      <c r="H122" s="534" t="s">
        <v>1925</v>
      </c>
      <c r="I122" s="294">
        <v>7156</v>
      </c>
      <c r="J122" s="66"/>
    </row>
    <row r="123" spans="1:10" ht="13.8">
      <c r="A123" s="294" t="s">
        <v>756</v>
      </c>
      <c r="B123" s="532" t="s">
        <v>1520</v>
      </c>
      <c r="C123" s="532" t="s">
        <v>1926</v>
      </c>
      <c r="D123" s="532" t="s">
        <v>1927</v>
      </c>
      <c r="E123" s="536" t="s">
        <v>1910</v>
      </c>
      <c r="F123" s="533">
        <v>2813.62</v>
      </c>
      <c r="G123" s="532" t="s">
        <v>1928</v>
      </c>
      <c r="H123" s="534" t="s">
        <v>1929</v>
      </c>
      <c r="I123" s="294">
        <v>7157</v>
      </c>
      <c r="J123" s="66"/>
    </row>
    <row r="124" spans="1:10" ht="13.8">
      <c r="A124" s="294" t="s">
        <v>757</v>
      </c>
      <c r="B124" s="532" t="s">
        <v>1520</v>
      </c>
      <c r="C124" s="532" t="s">
        <v>1930</v>
      </c>
      <c r="D124" s="532" t="s">
        <v>1931</v>
      </c>
      <c r="E124" s="536" t="s">
        <v>1910</v>
      </c>
      <c r="F124" s="533">
        <v>2813.62</v>
      </c>
      <c r="G124" s="532" t="s">
        <v>1932</v>
      </c>
      <c r="H124" s="534" t="s">
        <v>1933</v>
      </c>
      <c r="I124" s="294">
        <v>7158</v>
      </c>
      <c r="J124" s="66"/>
    </row>
    <row r="125" spans="1:10" ht="13.8">
      <c r="A125" s="294" t="s">
        <v>758</v>
      </c>
      <c r="B125" s="532" t="s">
        <v>1520</v>
      </c>
      <c r="C125" s="532" t="s">
        <v>1934</v>
      </c>
      <c r="D125" s="532" t="s">
        <v>1935</v>
      </c>
      <c r="E125" s="536" t="s">
        <v>1910</v>
      </c>
      <c r="F125" s="533">
        <v>2813.62</v>
      </c>
      <c r="G125" s="532" t="s">
        <v>1936</v>
      </c>
      <c r="H125" s="534" t="s">
        <v>1937</v>
      </c>
      <c r="I125" s="294">
        <v>7159</v>
      </c>
      <c r="J125" s="66"/>
    </row>
    <row r="126" spans="1:10" ht="13.8">
      <c r="A126" s="294" t="s">
        <v>759</v>
      </c>
      <c r="B126" s="532" t="s">
        <v>1520</v>
      </c>
      <c r="C126" s="532" t="s">
        <v>1938</v>
      </c>
      <c r="D126" s="532" t="s">
        <v>1939</v>
      </c>
      <c r="E126" s="536" t="s">
        <v>1910</v>
      </c>
      <c r="F126" s="533">
        <v>2813.62</v>
      </c>
      <c r="G126" s="532" t="s">
        <v>1940</v>
      </c>
      <c r="H126" s="534" t="s">
        <v>1941</v>
      </c>
      <c r="I126" s="294">
        <v>7160</v>
      </c>
      <c r="J126" s="66"/>
    </row>
    <row r="127" spans="1:10" ht="13.8">
      <c r="A127" s="294" t="s">
        <v>760</v>
      </c>
      <c r="B127" s="532" t="s">
        <v>1520</v>
      </c>
      <c r="C127" s="532" t="s">
        <v>1942</v>
      </c>
      <c r="D127" s="532" t="s">
        <v>1943</v>
      </c>
      <c r="E127" s="536" t="s">
        <v>1910</v>
      </c>
      <c r="F127" s="533">
        <v>2813.62</v>
      </c>
      <c r="G127" s="532" t="s">
        <v>1944</v>
      </c>
      <c r="H127" s="534" t="s">
        <v>1945</v>
      </c>
      <c r="I127" s="294">
        <v>7161</v>
      </c>
      <c r="J127" s="66"/>
    </row>
    <row r="128" spans="1:10" ht="13.8">
      <c r="A128" s="294" t="s">
        <v>761</v>
      </c>
      <c r="B128" s="532" t="s">
        <v>1520</v>
      </c>
      <c r="C128" s="532" t="s">
        <v>1946</v>
      </c>
      <c r="D128" s="532" t="s">
        <v>1947</v>
      </c>
      <c r="E128" s="536" t="s">
        <v>1910</v>
      </c>
      <c r="F128" s="533">
        <v>2813.62</v>
      </c>
      <c r="G128" s="532" t="s">
        <v>1948</v>
      </c>
      <c r="H128" s="534" t="s">
        <v>1949</v>
      </c>
      <c r="I128" s="294">
        <v>7162</v>
      </c>
      <c r="J128" s="66"/>
    </row>
    <row r="129" spans="1:10" ht="13.8">
      <c r="A129" s="294" t="s">
        <v>762</v>
      </c>
      <c r="B129" s="532" t="s">
        <v>1520</v>
      </c>
      <c r="C129" s="532" t="s">
        <v>1950</v>
      </c>
      <c r="D129" s="532" t="s">
        <v>1951</v>
      </c>
      <c r="E129" s="536" t="s">
        <v>1910</v>
      </c>
      <c r="F129" s="533">
        <v>2813.62</v>
      </c>
      <c r="G129" s="532" t="s">
        <v>1952</v>
      </c>
      <c r="H129" s="534" t="s">
        <v>1953</v>
      </c>
      <c r="I129" s="294">
        <v>7163</v>
      </c>
      <c r="J129" s="66"/>
    </row>
    <row r="130" spans="1:10" ht="13.8">
      <c r="A130" s="294" t="s">
        <v>763</v>
      </c>
      <c r="B130" s="532" t="s">
        <v>1520</v>
      </c>
      <c r="C130" s="532" t="s">
        <v>1954</v>
      </c>
      <c r="D130" s="532" t="s">
        <v>1955</v>
      </c>
      <c r="E130" s="536" t="s">
        <v>1910</v>
      </c>
      <c r="F130" s="533">
        <v>2813.62</v>
      </c>
      <c r="G130" s="532" t="s">
        <v>1956</v>
      </c>
      <c r="H130" s="534" t="s">
        <v>1957</v>
      </c>
      <c r="I130" s="294">
        <v>7164</v>
      </c>
      <c r="J130" s="66"/>
    </row>
    <row r="131" spans="1:10" ht="13.8">
      <c r="A131" s="294" t="s">
        <v>764</v>
      </c>
      <c r="B131" s="532" t="s">
        <v>1520</v>
      </c>
      <c r="C131" s="532" t="s">
        <v>1958</v>
      </c>
      <c r="D131" s="532" t="s">
        <v>1959</v>
      </c>
      <c r="E131" s="536" t="s">
        <v>1910</v>
      </c>
      <c r="F131" s="533">
        <v>2813.62</v>
      </c>
      <c r="G131" s="532" t="s">
        <v>1960</v>
      </c>
      <c r="H131" s="534" t="s">
        <v>1961</v>
      </c>
      <c r="I131" s="294">
        <v>7165</v>
      </c>
      <c r="J131" s="66"/>
    </row>
    <row r="132" spans="1:10" ht="13.8">
      <c r="A132" s="294" t="s">
        <v>765</v>
      </c>
      <c r="B132" s="534" t="s">
        <v>1520</v>
      </c>
      <c r="C132" s="532" t="s">
        <v>1962</v>
      </c>
      <c r="D132" s="532" t="s">
        <v>1963</v>
      </c>
      <c r="E132" s="536" t="s">
        <v>1910</v>
      </c>
      <c r="F132" s="533">
        <v>2813.62</v>
      </c>
      <c r="G132" s="532" t="s">
        <v>1964</v>
      </c>
      <c r="H132" s="534" t="s">
        <v>1965</v>
      </c>
      <c r="I132" s="294">
        <v>7166</v>
      </c>
      <c r="J132" s="66"/>
    </row>
    <row r="133" spans="1:10" ht="13.8">
      <c r="A133" s="294" t="s">
        <v>766</v>
      </c>
      <c r="B133" s="534" t="s">
        <v>1520</v>
      </c>
      <c r="C133" s="532" t="s">
        <v>1966</v>
      </c>
      <c r="D133" s="532" t="s">
        <v>1967</v>
      </c>
      <c r="E133" s="536" t="s">
        <v>1910</v>
      </c>
      <c r="F133" s="533">
        <v>2813.62</v>
      </c>
      <c r="G133" s="532" t="s">
        <v>1968</v>
      </c>
      <c r="H133" s="534" t="s">
        <v>1969</v>
      </c>
      <c r="I133" s="294">
        <v>7167</v>
      </c>
      <c r="J133" s="66"/>
    </row>
    <row r="134" spans="1:10" ht="13.8">
      <c r="A134" s="294" t="s">
        <v>767</v>
      </c>
      <c r="B134" s="534" t="s">
        <v>1520</v>
      </c>
      <c r="C134" s="532" t="s">
        <v>1970</v>
      </c>
      <c r="D134" s="532" t="s">
        <v>1971</v>
      </c>
      <c r="E134" s="536" t="s">
        <v>1910</v>
      </c>
      <c r="F134" s="533">
        <v>2813.62</v>
      </c>
      <c r="G134" s="532" t="s">
        <v>1972</v>
      </c>
      <c r="H134" s="534" t="s">
        <v>1973</v>
      </c>
      <c r="I134" s="294">
        <v>7168</v>
      </c>
      <c r="J134" s="66"/>
    </row>
    <row r="135" spans="1:10" ht="13.8">
      <c r="A135" s="294" t="s">
        <v>768</v>
      </c>
      <c r="B135" s="534" t="s">
        <v>1520</v>
      </c>
      <c r="C135" s="532" t="s">
        <v>1974</v>
      </c>
      <c r="D135" s="532" t="s">
        <v>1975</v>
      </c>
      <c r="E135" s="536" t="s">
        <v>1910</v>
      </c>
      <c r="F135" s="533">
        <v>2813.62</v>
      </c>
      <c r="G135" s="532" t="s">
        <v>1976</v>
      </c>
      <c r="H135" s="534" t="s">
        <v>1977</v>
      </c>
      <c r="I135" s="294">
        <v>7169</v>
      </c>
      <c r="J135" s="66"/>
    </row>
    <row r="136" spans="1:10" ht="13.8">
      <c r="A136" s="294" t="s">
        <v>769</v>
      </c>
      <c r="B136" s="532" t="s">
        <v>743</v>
      </c>
      <c r="C136" s="532" t="s">
        <v>1978</v>
      </c>
      <c r="D136" s="532"/>
      <c r="E136" s="536" t="s">
        <v>1804</v>
      </c>
      <c r="F136" s="535">
        <v>5309.92</v>
      </c>
      <c r="G136" s="532" t="s">
        <v>1979</v>
      </c>
      <c r="H136" s="534" t="s">
        <v>1980</v>
      </c>
      <c r="I136" s="294">
        <v>7170</v>
      </c>
      <c r="J136" s="66"/>
    </row>
    <row r="137" spans="1:10" ht="13.8">
      <c r="A137" s="294" t="s">
        <v>770</v>
      </c>
      <c r="B137" s="532" t="s">
        <v>743</v>
      </c>
      <c r="C137" s="532" t="s">
        <v>1981</v>
      </c>
      <c r="D137" s="532"/>
      <c r="E137" s="536" t="s">
        <v>1910</v>
      </c>
      <c r="F137" s="535">
        <v>5309.92</v>
      </c>
      <c r="G137" s="532" t="s">
        <v>1982</v>
      </c>
      <c r="H137" s="534" t="s">
        <v>1983</v>
      </c>
      <c r="I137" s="294">
        <v>7171</v>
      </c>
      <c r="J137" s="66"/>
    </row>
    <row r="138" spans="1:10" ht="13.8">
      <c r="A138" s="294" t="s">
        <v>771</v>
      </c>
      <c r="B138" s="532" t="s">
        <v>743</v>
      </c>
      <c r="C138" s="532" t="s">
        <v>1984</v>
      </c>
      <c r="D138" s="532"/>
      <c r="E138" s="536" t="s">
        <v>1733</v>
      </c>
      <c r="F138" s="535">
        <v>5309.92</v>
      </c>
      <c r="G138" s="532" t="s">
        <v>1985</v>
      </c>
      <c r="H138" s="534" t="s">
        <v>1986</v>
      </c>
      <c r="I138" s="294">
        <v>7172</v>
      </c>
      <c r="J138" s="66"/>
    </row>
    <row r="139" spans="1:10" ht="13.8">
      <c r="A139" s="294" t="s">
        <v>772</v>
      </c>
      <c r="B139" s="532" t="s">
        <v>1520</v>
      </c>
      <c r="C139" s="537" t="s">
        <v>1987</v>
      </c>
      <c r="D139" s="537" t="s">
        <v>1988</v>
      </c>
      <c r="E139" s="532" t="s">
        <v>1989</v>
      </c>
      <c r="F139" s="533">
        <v>2813.62</v>
      </c>
      <c r="G139" s="532" t="s">
        <v>1990</v>
      </c>
      <c r="H139" s="532" t="s">
        <v>1991</v>
      </c>
      <c r="I139" s="679">
        <v>7173</v>
      </c>
      <c r="J139" s="66"/>
    </row>
    <row r="140" spans="1:10" ht="13.8">
      <c r="A140" s="294" t="s">
        <v>773</v>
      </c>
      <c r="B140" s="532" t="s">
        <v>1526</v>
      </c>
      <c r="C140" s="532" t="s">
        <v>1992</v>
      </c>
      <c r="D140" s="537"/>
      <c r="E140" s="532" t="s">
        <v>1989</v>
      </c>
      <c r="F140" s="533">
        <v>1750</v>
      </c>
      <c r="G140" s="532" t="s">
        <v>1990</v>
      </c>
      <c r="H140" s="534" t="s">
        <v>1991</v>
      </c>
      <c r="I140" s="679"/>
      <c r="J140" s="66"/>
    </row>
    <row r="141" spans="1:10" ht="13.8">
      <c r="A141" s="294" t="s">
        <v>774</v>
      </c>
      <c r="B141" s="532" t="s">
        <v>1993</v>
      </c>
      <c r="C141" s="532" t="s">
        <v>1994</v>
      </c>
      <c r="D141" s="532"/>
      <c r="E141" s="532" t="s">
        <v>1989</v>
      </c>
      <c r="F141" s="533">
        <v>300</v>
      </c>
      <c r="G141" s="532" t="s">
        <v>1990</v>
      </c>
      <c r="H141" s="534" t="s">
        <v>1991</v>
      </c>
      <c r="I141" s="679"/>
      <c r="J141" s="66"/>
    </row>
    <row r="142" spans="1:10" ht="13.8">
      <c r="A142" s="294" t="s">
        <v>775</v>
      </c>
      <c r="B142" s="532" t="s">
        <v>1520</v>
      </c>
      <c r="C142" s="537" t="s">
        <v>1995</v>
      </c>
      <c r="D142" s="537" t="s">
        <v>1996</v>
      </c>
      <c r="E142" s="532" t="s">
        <v>1989</v>
      </c>
      <c r="F142" s="533">
        <v>2813.62</v>
      </c>
      <c r="G142" s="532" t="s">
        <v>1997</v>
      </c>
      <c r="H142" s="534" t="s">
        <v>1998</v>
      </c>
      <c r="I142" s="679">
        <v>7174</v>
      </c>
      <c r="J142" s="66"/>
    </row>
    <row r="143" spans="1:10" ht="13.8">
      <c r="A143" s="294" t="s">
        <v>776</v>
      </c>
      <c r="B143" s="532" t="s">
        <v>1594</v>
      </c>
      <c r="C143" s="532" t="s">
        <v>1999</v>
      </c>
      <c r="D143" s="532"/>
      <c r="E143" s="532" t="s">
        <v>1989</v>
      </c>
      <c r="F143" s="533">
        <v>300</v>
      </c>
      <c r="G143" s="532" t="s">
        <v>1997</v>
      </c>
      <c r="H143" s="534" t="s">
        <v>1998</v>
      </c>
      <c r="I143" s="679"/>
      <c r="J143" s="66"/>
    </row>
    <row r="144" spans="1:10" ht="13.8">
      <c r="A144" s="294" t="s">
        <v>777</v>
      </c>
      <c r="B144" s="532" t="s">
        <v>1662</v>
      </c>
      <c r="C144" s="532" t="s">
        <v>2000</v>
      </c>
      <c r="D144" s="532"/>
      <c r="E144" s="532" t="s">
        <v>1989</v>
      </c>
      <c r="F144" s="533">
        <v>1500</v>
      </c>
      <c r="G144" s="532" t="s">
        <v>1997</v>
      </c>
      <c r="H144" s="534" t="s">
        <v>1998</v>
      </c>
      <c r="I144" s="679"/>
      <c r="J144" s="66"/>
    </row>
    <row r="145" spans="1:10" ht="13.8">
      <c r="A145" s="294" t="s">
        <v>778</v>
      </c>
      <c r="B145" s="532" t="s">
        <v>743</v>
      </c>
      <c r="C145" s="537" t="s">
        <v>2001</v>
      </c>
      <c r="D145" s="537"/>
      <c r="E145" s="532" t="s">
        <v>1989</v>
      </c>
      <c r="F145" s="535">
        <v>5309.92</v>
      </c>
      <c r="G145" s="532" t="s">
        <v>2002</v>
      </c>
      <c r="H145" s="534" t="s">
        <v>2003</v>
      </c>
      <c r="I145" s="294">
        <v>7175</v>
      </c>
      <c r="J145" s="66"/>
    </row>
    <row r="146" spans="1:10" ht="13.8">
      <c r="A146" s="294" t="s">
        <v>779</v>
      </c>
      <c r="B146" s="532" t="s">
        <v>1554</v>
      </c>
      <c r="C146" s="537" t="s">
        <v>2004</v>
      </c>
      <c r="D146" s="537"/>
      <c r="E146" s="532" t="s">
        <v>1989</v>
      </c>
      <c r="F146" s="533">
        <v>4001.6</v>
      </c>
      <c r="G146" s="532" t="s">
        <v>2005</v>
      </c>
      <c r="H146" s="534" t="s">
        <v>2006</v>
      </c>
      <c r="I146" s="294">
        <v>7176</v>
      </c>
      <c r="J146" s="66"/>
    </row>
    <row r="147" spans="1:10" ht="13.8">
      <c r="A147" s="294" t="s">
        <v>780</v>
      </c>
      <c r="B147" s="532" t="s">
        <v>1520</v>
      </c>
      <c r="C147" s="534" t="s">
        <v>2007</v>
      </c>
      <c r="D147" s="534" t="s">
        <v>1522</v>
      </c>
      <c r="E147" s="536" t="s">
        <v>2008</v>
      </c>
      <c r="F147" s="533">
        <v>2813.62</v>
      </c>
      <c r="G147" s="532" t="s">
        <v>2009</v>
      </c>
      <c r="H147" s="534" t="s">
        <v>2010</v>
      </c>
      <c r="I147" s="294">
        <v>7177</v>
      </c>
      <c r="J147" s="66"/>
    </row>
    <row r="148" spans="1:10" ht="13.8">
      <c r="A148" s="294" t="s">
        <v>781</v>
      </c>
      <c r="B148" s="532" t="s">
        <v>1520</v>
      </c>
      <c r="C148" s="532" t="s">
        <v>2011</v>
      </c>
      <c r="D148" s="534" t="s">
        <v>2012</v>
      </c>
      <c r="E148" s="536" t="s">
        <v>2008</v>
      </c>
      <c r="F148" s="533">
        <v>2813.62</v>
      </c>
      <c r="G148" s="532" t="s">
        <v>2013</v>
      </c>
      <c r="H148" s="534" t="s">
        <v>2014</v>
      </c>
      <c r="I148" s="294">
        <v>7178</v>
      </c>
      <c r="J148" s="66"/>
    </row>
    <row r="149" spans="1:10" ht="13.8">
      <c r="A149" s="294" t="s">
        <v>782</v>
      </c>
      <c r="B149" s="532" t="s">
        <v>1520</v>
      </c>
      <c r="C149" s="532" t="s">
        <v>2015</v>
      </c>
      <c r="D149" s="534" t="s">
        <v>2016</v>
      </c>
      <c r="E149" s="536" t="s">
        <v>2008</v>
      </c>
      <c r="F149" s="533">
        <v>2813.62</v>
      </c>
      <c r="G149" s="532" t="s">
        <v>2017</v>
      </c>
      <c r="H149" s="534" t="s">
        <v>2018</v>
      </c>
      <c r="I149" s="294">
        <v>7179</v>
      </c>
      <c r="J149" s="66"/>
    </row>
    <row r="150" spans="1:10" ht="13.8">
      <c r="A150" s="294" t="s">
        <v>783</v>
      </c>
      <c r="B150" s="532" t="s">
        <v>1520</v>
      </c>
      <c r="C150" s="532" t="s">
        <v>2019</v>
      </c>
      <c r="D150" s="534" t="s">
        <v>2020</v>
      </c>
      <c r="E150" s="536" t="s">
        <v>2008</v>
      </c>
      <c r="F150" s="533">
        <v>2813.62</v>
      </c>
      <c r="G150" s="532" t="s">
        <v>2021</v>
      </c>
      <c r="H150" s="534" t="s">
        <v>2022</v>
      </c>
      <c r="I150" s="294">
        <v>7180</v>
      </c>
      <c r="J150" s="66"/>
    </row>
    <row r="151" spans="1:10" ht="13.8">
      <c r="A151" s="294" t="s">
        <v>784</v>
      </c>
      <c r="B151" s="532" t="s">
        <v>1520</v>
      </c>
      <c r="C151" s="532" t="s">
        <v>2023</v>
      </c>
      <c r="D151" s="534" t="s">
        <v>2024</v>
      </c>
      <c r="E151" s="536" t="s">
        <v>2008</v>
      </c>
      <c r="F151" s="533">
        <v>2813.62</v>
      </c>
      <c r="G151" s="532" t="s">
        <v>2025</v>
      </c>
      <c r="H151" s="534" t="s">
        <v>2026</v>
      </c>
      <c r="I151" s="294">
        <v>7181</v>
      </c>
      <c r="J151" s="66"/>
    </row>
    <row r="152" spans="1:10" ht="13.8">
      <c r="A152" s="294" t="s">
        <v>785</v>
      </c>
      <c r="B152" s="532" t="s">
        <v>1520</v>
      </c>
      <c r="C152" s="532" t="s">
        <v>2027</v>
      </c>
      <c r="D152" s="534" t="s">
        <v>2028</v>
      </c>
      <c r="E152" s="536" t="s">
        <v>2008</v>
      </c>
      <c r="F152" s="533">
        <v>2813.62</v>
      </c>
      <c r="G152" s="532" t="s">
        <v>2029</v>
      </c>
      <c r="H152" s="534" t="s">
        <v>2030</v>
      </c>
      <c r="I152" s="294">
        <v>7182</v>
      </c>
      <c r="J152" s="66"/>
    </row>
    <row r="153" spans="1:10" ht="13.8">
      <c r="A153" s="294" t="s">
        <v>786</v>
      </c>
      <c r="B153" s="532" t="s">
        <v>1520</v>
      </c>
      <c r="C153" s="532" t="s">
        <v>2031</v>
      </c>
      <c r="D153" s="534" t="s">
        <v>2032</v>
      </c>
      <c r="E153" s="536" t="s">
        <v>2008</v>
      </c>
      <c r="F153" s="533">
        <v>2813.62</v>
      </c>
      <c r="G153" s="532" t="s">
        <v>2033</v>
      </c>
      <c r="H153" s="534" t="s">
        <v>2034</v>
      </c>
      <c r="I153" s="294">
        <v>7183</v>
      </c>
      <c r="J153" s="66"/>
    </row>
    <row r="154" spans="1:10" ht="13.8">
      <c r="A154" s="294" t="s">
        <v>787</v>
      </c>
      <c r="B154" s="532" t="s">
        <v>1520</v>
      </c>
      <c r="C154" s="532" t="s">
        <v>2035</v>
      </c>
      <c r="D154" s="534" t="s">
        <v>2036</v>
      </c>
      <c r="E154" s="536" t="s">
        <v>2008</v>
      </c>
      <c r="F154" s="533">
        <v>2813.62</v>
      </c>
      <c r="G154" s="532" t="s">
        <v>2037</v>
      </c>
      <c r="H154" s="534" t="s">
        <v>2038</v>
      </c>
      <c r="I154" s="294">
        <v>7184</v>
      </c>
      <c r="J154" s="66"/>
    </row>
    <row r="155" spans="1:10" ht="13.8">
      <c r="A155" s="294" t="s">
        <v>788</v>
      </c>
      <c r="B155" s="532" t="s">
        <v>1520</v>
      </c>
      <c r="C155" s="532" t="s">
        <v>2039</v>
      </c>
      <c r="D155" s="534" t="s">
        <v>2040</v>
      </c>
      <c r="E155" s="536" t="s">
        <v>2008</v>
      </c>
      <c r="F155" s="533">
        <v>2813.62</v>
      </c>
      <c r="G155" s="532" t="s">
        <v>2041</v>
      </c>
      <c r="H155" s="534" t="s">
        <v>2042</v>
      </c>
      <c r="I155" s="294">
        <v>7185</v>
      </c>
      <c r="J155" s="66"/>
    </row>
    <row r="156" spans="1:10" ht="13.8">
      <c r="A156" s="294" t="s">
        <v>789</v>
      </c>
      <c r="B156" s="532" t="s">
        <v>1520</v>
      </c>
      <c r="C156" s="532" t="s">
        <v>2043</v>
      </c>
      <c r="D156" s="534" t="s">
        <v>2044</v>
      </c>
      <c r="E156" s="536" t="s">
        <v>2008</v>
      </c>
      <c r="F156" s="533">
        <v>2813.62</v>
      </c>
      <c r="G156" s="532" t="s">
        <v>2045</v>
      </c>
      <c r="H156" s="534" t="s">
        <v>2046</v>
      </c>
      <c r="I156" s="294">
        <v>7186</v>
      </c>
      <c r="J156" s="66"/>
    </row>
    <row r="157" spans="1:10" ht="13.8">
      <c r="A157" s="294" t="s">
        <v>790</v>
      </c>
      <c r="B157" s="532" t="s">
        <v>1520</v>
      </c>
      <c r="C157" s="532" t="s">
        <v>2047</v>
      </c>
      <c r="D157" s="534" t="s">
        <v>2048</v>
      </c>
      <c r="E157" s="536" t="s">
        <v>2008</v>
      </c>
      <c r="F157" s="533">
        <v>2813.62</v>
      </c>
      <c r="G157" s="532" t="s">
        <v>2049</v>
      </c>
      <c r="H157" s="534" t="s">
        <v>2050</v>
      </c>
      <c r="I157" s="294">
        <v>7187</v>
      </c>
      <c r="J157" s="66"/>
    </row>
    <row r="158" spans="1:10" ht="13.8">
      <c r="A158" s="294" t="s">
        <v>791</v>
      </c>
      <c r="B158" s="532" t="s">
        <v>1520</v>
      </c>
      <c r="C158" s="532" t="s">
        <v>2051</v>
      </c>
      <c r="D158" s="534" t="s">
        <v>2052</v>
      </c>
      <c r="E158" s="536" t="s">
        <v>2008</v>
      </c>
      <c r="F158" s="533">
        <v>2813.62</v>
      </c>
      <c r="G158" s="532" t="s">
        <v>2053</v>
      </c>
      <c r="H158" s="534" t="s">
        <v>2054</v>
      </c>
      <c r="I158" s="294">
        <v>7188</v>
      </c>
      <c r="J158" s="66"/>
    </row>
    <row r="159" spans="1:10" ht="13.8">
      <c r="A159" s="294" t="s">
        <v>792</v>
      </c>
      <c r="B159" s="534" t="s">
        <v>1520</v>
      </c>
      <c r="C159" s="532" t="s">
        <v>2055</v>
      </c>
      <c r="D159" s="534" t="s">
        <v>2056</v>
      </c>
      <c r="E159" s="536" t="s">
        <v>2008</v>
      </c>
      <c r="F159" s="533">
        <v>2813.62</v>
      </c>
      <c r="G159" s="532" t="s">
        <v>2057</v>
      </c>
      <c r="H159" s="534" t="s">
        <v>2058</v>
      </c>
      <c r="I159" s="294">
        <v>7189</v>
      </c>
      <c r="J159" s="66"/>
    </row>
    <row r="160" spans="1:10" ht="13.8">
      <c r="A160" s="294" t="s">
        <v>793</v>
      </c>
      <c r="B160" s="534" t="s">
        <v>1520</v>
      </c>
      <c r="C160" s="532" t="s">
        <v>1896</v>
      </c>
      <c r="D160" s="534" t="s">
        <v>2059</v>
      </c>
      <c r="E160" s="536" t="s">
        <v>2008</v>
      </c>
      <c r="F160" s="533">
        <v>2813.62</v>
      </c>
      <c r="G160" s="532" t="s">
        <v>2060</v>
      </c>
      <c r="H160" s="534" t="s">
        <v>2061</v>
      </c>
      <c r="I160" s="294">
        <v>7190</v>
      </c>
      <c r="J160" s="66"/>
    </row>
    <row r="161" spans="1:10" ht="13.8">
      <c r="A161" s="294" t="s">
        <v>794</v>
      </c>
      <c r="B161" s="534" t="s">
        <v>1520</v>
      </c>
      <c r="C161" s="532" t="s">
        <v>2062</v>
      </c>
      <c r="D161" s="534" t="s">
        <v>2064</v>
      </c>
      <c r="E161" s="536" t="s">
        <v>2008</v>
      </c>
      <c r="F161" s="533">
        <v>2813.62</v>
      </c>
      <c r="G161" s="532" t="s">
        <v>2065</v>
      </c>
      <c r="H161" s="534" t="s">
        <v>2066</v>
      </c>
      <c r="I161" s="294">
        <v>7191</v>
      </c>
      <c r="J161" s="66"/>
    </row>
    <row r="162" spans="1:10" ht="13.8">
      <c r="A162" s="294" t="s">
        <v>795</v>
      </c>
      <c r="B162" s="532" t="s">
        <v>1520</v>
      </c>
      <c r="C162" s="532" t="s">
        <v>2067</v>
      </c>
      <c r="D162" s="534" t="s">
        <v>2068</v>
      </c>
      <c r="E162" s="536" t="s">
        <v>2008</v>
      </c>
      <c r="F162" s="533">
        <v>2813.62</v>
      </c>
      <c r="G162" s="532" t="s">
        <v>2069</v>
      </c>
      <c r="H162" s="534" t="s">
        <v>2070</v>
      </c>
      <c r="I162" s="294">
        <v>7192</v>
      </c>
      <c r="J162" s="66"/>
    </row>
    <row r="163" spans="1:10" ht="13.8">
      <c r="A163" s="294" t="s">
        <v>796</v>
      </c>
      <c r="B163" s="532" t="s">
        <v>1520</v>
      </c>
      <c r="C163" s="532" t="s">
        <v>2071</v>
      </c>
      <c r="D163" s="534" t="s">
        <v>2072</v>
      </c>
      <c r="E163" s="536" t="s">
        <v>2073</v>
      </c>
      <c r="F163" s="533">
        <v>2813.62</v>
      </c>
      <c r="G163" s="532" t="s">
        <v>2069</v>
      </c>
      <c r="H163" s="534" t="s">
        <v>0</v>
      </c>
      <c r="I163" s="294">
        <v>7225</v>
      </c>
      <c r="J163" s="66"/>
    </row>
    <row r="164" spans="1:10" ht="13.8">
      <c r="A164" s="294" t="s">
        <v>797</v>
      </c>
      <c r="B164" s="532" t="s">
        <v>1520</v>
      </c>
      <c r="C164" s="532" t="s">
        <v>1</v>
      </c>
      <c r="D164" s="534" t="s">
        <v>2</v>
      </c>
      <c r="E164" s="536" t="s">
        <v>2073</v>
      </c>
      <c r="F164" s="533">
        <v>2813.62</v>
      </c>
      <c r="G164" s="532" t="s">
        <v>3</v>
      </c>
      <c r="H164" s="534" t="s">
        <v>4</v>
      </c>
      <c r="I164" s="294">
        <v>7296</v>
      </c>
      <c r="J164" s="66"/>
    </row>
    <row r="165" spans="1:10" ht="13.8">
      <c r="A165" s="294" t="s">
        <v>798</v>
      </c>
      <c r="B165" s="532" t="s">
        <v>1520</v>
      </c>
      <c r="C165" s="532" t="s">
        <v>5</v>
      </c>
      <c r="D165" s="534" t="s">
        <v>6</v>
      </c>
      <c r="E165" s="536" t="s">
        <v>2073</v>
      </c>
      <c r="F165" s="533">
        <v>2813.62</v>
      </c>
      <c r="G165" s="532" t="s">
        <v>7</v>
      </c>
      <c r="H165" s="534" t="s">
        <v>8</v>
      </c>
      <c r="I165" s="294">
        <v>7297</v>
      </c>
      <c r="J165" s="66"/>
    </row>
    <row r="166" spans="1:10" ht="13.8">
      <c r="A166" s="294" t="s">
        <v>799</v>
      </c>
      <c r="B166" s="532" t="s">
        <v>1520</v>
      </c>
      <c r="C166" s="532" t="s">
        <v>9</v>
      </c>
      <c r="D166" s="534" t="s">
        <v>10</v>
      </c>
      <c r="E166" s="536" t="s">
        <v>2073</v>
      </c>
      <c r="F166" s="533">
        <v>2813.62</v>
      </c>
      <c r="G166" s="532" t="s">
        <v>11</v>
      </c>
      <c r="H166" s="534" t="s">
        <v>12</v>
      </c>
      <c r="I166" s="294">
        <v>7298</v>
      </c>
      <c r="J166" s="66"/>
    </row>
    <row r="167" spans="1:10" ht="13.8">
      <c r="A167" s="294" t="s">
        <v>800</v>
      </c>
      <c r="B167" s="532" t="s">
        <v>1520</v>
      </c>
      <c r="C167" s="532" t="s">
        <v>13</v>
      </c>
      <c r="D167" s="534" t="s">
        <v>14</v>
      </c>
      <c r="E167" s="536" t="s">
        <v>2073</v>
      </c>
      <c r="F167" s="533">
        <v>2813.62</v>
      </c>
      <c r="G167" s="532" t="s">
        <v>15</v>
      </c>
      <c r="H167" s="534" t="s">
        <v>16</v>
      </c>
      <c r="I167" s="294">
        <v>7299</v>
      </c>
      <c r="J167" s="66"/>
    </row>
    <row r="168" spans="1:10" ht="13.8">
      <c r="A168" s="294" t="s">
        <v>801</v>
      </c>
      <c r="B168" s="532" t="s">
        <v>1520</v>
      </c>
      <c r="C168" s="532" t="s">
        <v>17</v>
      </c>
      <c r="D168" s="534" t="s">
        <v>18</v>
      </c>
      <c r="E168" s="536" t="s">
        <v>2073</v>
      </c>
      <c r="F168" s="533">
        <v>2813.62</v>
      </c>
      <c r="G168" s="532" t="s">
        <v>19</v>
      </c>
      <c r="H168" s="534" t="s">
        <v>20</v>
      </c>
      <c r="I168" s="294">
        <v>7300</v>
      </c>
      <c r="J168" s="66"/>
    </row>
    <row r="169" spans="1:10" ht="13.8">
      <c r="A169" s="294" t="s">
        <v>802</v>
      </c>
      <c r="B169" s="532" t="s">
        <v>1520</v>
      </c>
      <c r="C169" s="532" t="s">
        <v>21</v>
      </c>
      <c r="D169" s="534" t="s">
        <v>22</v>
      </c>
      <c r="E169" s="536" t="s">
        <v>2073</v>
      </c>
      <c r="F169" s="533">
        <v>2813.62</v>
      </c>
      <c r="G169" s="532" t="s">
        <v>23</v>
      </c>
      <c r="H169" s="534" t="s">
        <v>101</v>
      </c>
      <c r="I169" s="294">
        <v>7301</v>
      </c>
      <c r="J169" s="66"/>
    </row>
    <row r="170" spans="1:10" ht="13.8">
      <c r="A170" s="294" t="s">
        <v>803</v>
      </c>
      <c r="B170" s="532" t="s">
        <v>1520</v>
      </c>
      <c r="C170" s="532" t="s">
        <v>102</v>
      </c>
      <c r="D170" s="534" t="s">
        <v>103</v>
      </c>
      <c r="E170" s="536" t="s">
        <v>2073</v>
      </c>
      <c r="F170" s="533">
        <v>2813.62</v>
      </c>
      <c r="G170" s="532" t="s">
        <v>104</v>
      </c>
      <c r="H170" s="534" t="s">
        <v>105</v>
      </c>
      <c r="I170" s="294">
        <v>7302</v>
      </c>
      <c r="J170" s="66"/>
    </row>
    <row r="171" spans="1:10" ht="13.8">
      <c r="A171" s="294" t="s">
        <v>804</v>
      </c>
      <c r="B171" s="532" t="s">
        <v>1520</v>
      </c>
      <c r="C171" s="532" t="s">
        <v>106</v>
      </c>
      <c r="D171" s="534" t="s">
        <v>107</v>
      </c>
      <c r="E171" s="536" t="s">
        <v>2073</v>
      </c>
      <c r="F171" s="533">
        <v>2813.62</v>
      </c>
      <c r="G171" s="532" t="s">
        <v>108</v>
      </c>
      <c r="H171" s="534" t="s">
        <v>109</v>
      </c>
      <c r="I171" s="294">
        <v>7303</v>
      </c>
      <c r="J171" s="66"/>
    </row>
    <row r="172" spans="1:10" ht="13.8">
      <c r="A172" s="294" t="s">
        <v>805</v>
      </c>
      <c r="B172" s="532" t="s">
        <v>1520</v>
      </c>
      <c r="C172" s="532" t="s">
        <v>110</v>
      </c>
      <c r="D172" s="534" t="s">
        <v>111</v>
      </c>
      <c r="E172" s="536" t="s">
        <v>2073</v>
      </c>
      <c r="F172" s="533">
        <v>2813.62</v>
      </c>
      <c r="G172" s="532" t="s">
        <v>112</v>
      </c>
      <c r="H172" s="534" t="s">
        <v>113</v>
      </c>
      <c r="I172" s="294">
        <v>7304</v>
      </c>
      <c r="J172" s="66"/>
    </row>
    <row r="173" spans="1:10" ht="13.8">
      <c r="A173" s="294" t="s">
        <v>806</v>
      </c>
      <c r="B173" s="532" t="s">
        <v>1520</v>
      </c>
      <c r="C173" s="532" t="s">
        <v>114</v>
      </c>
      <c r="D173" s="534" t="s">
        <v>115</v>
      </c>
      <c r="E173" s="536" t="s">
        <v>2073</v>
      </c>
      <c r="F173" s="533">
        <v>2813.62</v>
      </c>
      <c r="G173" s="532" t="s">
        <v>116</v>
      </c>
      <c r="H173" s="534" t="s">
        <v>117</v>
      </c>
      <c r="I173" s="294">
        <v>7305</v>
      </c>
      <c r="J173" s="66"/>
    </row>
    <row r="174" spans="1:10" ht="13.8">
      <c r="A174" s="294" t="s">
        <v>807</v>
      </c>
      <c r="B174" s="532" t="s">
        <v>1520</v>
      </c>
      <c r="C174" s="532" t="s">
        <v>118</v>
      </c>
      <c r="D174" s="534" t="s">
        <v>119</v>
      </c>
      <c r="E174" s="536" t="s">
        <v>2073</v>
      </c>
      <c r="F174" s="533">
        <v>2813.62</v>
      </c>
      <c r="G174" s="532" t="s">
        <v>120</v>
      </c>
      <c r="H174" s="534" t="s">
        <v>121</v>
      </c>
      <c r="I174" s="294">
        <v>7306</v>
      </c>
      <c r="J174" s="66"/>
    </row>
    <row r="175" spans="1:10" ht="13.8">
      <c r="A175" s="294" t="s">
        <v>808</v>
      </c>
      <c r="B175" s="532" t="s">
        <v>1520</v>
      </c>
      <c r="C175" s="532" t="s">
        <v>122</v>
      </c>
      <c r="D175" s="534" t="s">
        <v>123</v>
      </c>
      <c r="E175" s="536" t="s">
        <v>2073</v>
      </c>
      <c r="F175" s="533">
        <v>2813.62</v>
      </c>
      <c r="G175" s="532" t="s">
        <v>124</v>
      </c>
      <c r="H175" s="534" t="s">
        <v>125</v>
      </c>
      <c r="I175" s="294">
        <v>7307</v>
      </c>
      <c r="J175" s="66"/>
    </row>
    <row r="176" spans="1:10" ht="13.8">
      <c r="A176" s="294" t="s">
        <v>809</v>
      </c>
      <c r="B176" s="534" t="s">
        <v>1520</v>
      </c>
      <c r="C176" s="532" t="s">
        <v>126</v>
      </c>
      <c r="D176" s="534" t="s">
        <v>127</v>
      </c>
      <c r="E176" s="536" t="s">
        <v>2073</v>
      </c>
      <c r="F176" s="533">
        <v>2813.62</v>
      </c>
      <c r="G176" s="532" t="s">
        <v>128</v>
      </c>
      <c r="H176" s="534" t="s">
        <v>129</v>
      </c>
      <c r="I176" s="294">
        <v>7308</v>
      </c>
      <c r="J176" s="66"/>
    </row>
    <row r="177" spans="1:10" ht="13.8">
      <c r="A177" s="294" t="s">
        <v>810</v>
      </c>
      <c r="B177" s="534" t="s">
        <v>1520</v>
      </c>
      <c r="C177" s="532" t="s">
        <v>130</v>
      </c>
      <c r="D177" s="534" t="s">
        <v>131</v>
      </c>
      <c r="E177" s="536" t="s">
        <v>2073</v>
      </c>
      <c r="F177" s="533">
        <v>2813.62</v>
      </c>
      <c r="G177" s="532" t="s">
        <v>132</v>
      </c>
      <c r="H177" s="534" t="s">
        <v>133</v>
      </c>
      <c r="I177" s="294">
        <v>7309</v>
      </c>
      <c r="J177" s="66"/>
    </row>
    <row r="178" spans="1:10" ht="13.8">
      <c r="A178" s="294" t="s">
        <v>811</v>
      </c>
      <c r="B178" s="534" t="s">
        <v>1520</v>
      </c>
      <c r="C178" s="532" t="s">
        <v>134</v>
      </c>
      <c r="D178" s="534" t="s">
        <v>135</v>
      </c>
      <c r="E178" s="536" t="s">
        <v>2073</v>
      </c>
      <c r="F178" s="533">
        <v>2813.62</v>
      </c>
      <c r="G178" s="532" t="s">
        <v>136</v>
      </c>
      <c r="H178" s="534" t="s">
        <v>137</v>
      </c>
      <c r="I178" s="294">
        <v>7310</v>
      </c>
      <c r="J178" s="66"/>
    </row>
    <row r="179" spans="1:10" ht="13.8">
      <c r="A179" s="294" t="s">
        <v>812</v>
      </c>
      <c r="B179" s="532" t="s">
        <v>1520</v>
      </c>
      <c r="C179" s="532" t="s">
        <v>138</v>
      </c>
      <c r="D179" s="534" t="s">
        <v>139</v>
      </c>
      <c r="E179" s="536" t="s">
        <v>2073</v>
      </c>
      <c r="F179" s="533">
        <v>2813.62</v>
      </c>
      <c r="G179" s="532" t="s">
        <v>140</v>
      </c>
      <c r="H179" s="534" t="s">
        <v>141</v>
      </c>
      <c r="I179" s="294">
        <v>7318</v>
      </c>
      <c r="J179" s="66"/>
    </row>
    <row r="180" spans="1:10" ht="13.8">
      <c r="A180" s="294" t="s">
        <v>813</v>
      </c>
      <c r="B180" s="532" t="s">
        <v>1520</v>
      </c>
      <c r="C180" s="532" t="s">
        <v>142</v>
      </c>
      <c r="D180" s="534" t="s">
        <v>143</v>
      </c>
      <c r="E180" s="536" t="s">
        <v>144</v>
      </c>
      <c r="F180" s="533">
        <v>2813.62</v>
      </c>
      <c r="G180" s="532" t="s">
        <v>145</v>
      </c>
      <c r="H180" s="534" t="s">
        <v>146</v>
      </c>
      <c r="I180" s="679">
        <v>7202</v>
      </c>
      <c r="J180" s="66"/>
    </row>
    <row r="181" spans="1:10" ht="14.25" customHeight="1">
      <c r="A181" s="294" t="s">
        <v>814</v>
      </c>
      <c r="B181" s="534" t="s">
        <v>1736</v>
      </c>
      <c r="C181" s="532" t="s">
        <v>147</v>
      </c>
      <c r="D181" s="532"/>
      <c r="E181" s="536" t="s">
        <v>144</v>
      </c>
      <c r="F181" s="533">
        <v>1000</v>
      </c>
      <c r="G181" s="532" t="s">
        <v>145</v>
      </c>
      <c r="H181" s="534" t="s">
        <v>146</v>
      </c>
      <c r="I181" s="679"/>
      <c r="J181" s="66"/>
    </row>
    <row r="182" spans="1:10" ht="14.25" customHeight="1">
      <c r="A182" s="294" t="s">
        <v>815</v>
      </c>
      <c r="B182" s="534" t="s">
        <v>1736</v>
      </c>
      <c r="C182" s="532" t="s">
        <v>148</v>
      </c>
      <c r="D182" s="532"/>
      <c r="E182" s="536" t="s">
        <v>144</v>
      </c>
      <c r="F182" s="533">
        <v>1000</v>
      </c>
      <c r="G182" s="532" t="s">
        <v>145</v>
      </c>
      <c r="H182" s="534" t="s">
        <v>146</v>
      </c>
      <c r="I182" s="679"/>
      <c r="J182" s="66"/>
    </row>
    <row r="183" spans="1:10" ht="13.8">
      <c r="A183" s="294" t="s">
        <v>816</v>
      </c>
      <c r="B183" s="534" t="s">
        <v>149</v>
      </c>
      <c r="C183" s="532" t="s">
        <v>150</v>
      </c>
      <c r="D183" s="532"/>
      <c r="E183" s="536" t="s">
        <v>144</v>
      </c>
      <c r="F183" s="533">
        <v>2500</v>
      </c>
      <c r="G183" s="532" t="s">
        <v>145</v>
      </c>
      <c r="H183" s="534" t="s">
        <v>146</v>
      </c>
      <c r="I183" s="679"/>
      <c r="J183" s="66"/>
    </row>
    <row r="184" spans="1:10" ht="13.8">
      <c r="A184" s="294" t="s">
        <v>817</v>
      </c>
      <c r="B184" s="532" t="s">
        <v>1520</v>
      </c>
      <c r="C184" s="532" t="s">
        <v>151</v>
      </c>
      <c r="D184" s="534" t="s">
        <v>152</v>
      </c>
      <c r="E184" s="536" t="s">
        <v>153</v>
      </c>
      <c r="F184" s="533">
        <v>2813.62</v>
      </c>
      <c r="G184" s="532" t="s">
        <v>154</v>
      </c>
      <c r="H184" s="534" t="s">
        <v>155</v>
      </c>
      <c r="I184" s="294">
        <v>7203</v>
      </c>
      <c r="J184" s="66"/>
    </row>
    <row r="185" spans="1:10" ht="13.8">
      <c r="A185" s="294" t="s">
        <v>818</v>
      </c>
      <c r="B185" s="532" t="s">
        <v>1520</v>
      </c>
      <c r="C185" s="532" t="s">
        <v>156</v>
      </c>
      <c r="D185" s="534" t="s">
        <v>157</v>
      </c>
      <c r="E185" s="536" t="s">
        <v>158</v>
      </c>
      <c r="F185" s="533">
        <v>2813.62</v>
      </c>
      <c r="G185" s="532" t="s">
        <v>159</v>
      </c>
      <c r="H185" s="534" t="s">
        <v>160</v>
      </c>
      <c r="I185" s="294">
        <v>7204</v>
      </c>
      <c r="J185" s="66"/>
    </row>
    <row r="186" spans="1:10" ht="13.8">
      <c r="A186" s="294" t="s">
        <v>819</v>
      </c>
      <c r="B186" s="532" t="s">
        <v>1520</v>
      </c>
      <c r="C186" s="532" t="s">
        <v>161</v>
      </c>
      <c r="D186" s="534" t="s">
        <v>162</v>
      </c>
      <c r="E186" s="536" t="s">
        <v>163</v>
      </c>
      <c r="F186" s="533">
        <v>2813.62</v>
      </c>
      <c r="G186" s="532" t="s">
        <v>164</v>
      </c>
      <c r="H186" s="534" t="s">
        <v>165</v>
      </c>
      <c r="I186" s="679">
        <v>7205</v>
      </c>
      <c r="J186" s="66"/>
    </row>
    <row r="187" spans="1:10" ht="13.8">
      <c r="A187" s="294" t="s">
        <v>820</v>
      </c>
      <c r="B187" s="534" t="s">
        <v>166</v>
      </c>
      <c r="C187" s="532" t="s">
        <v>167</v>
      </c>
      <c r="D187" s="532"/>
      <c r="E187" s="536" t="s">
        <v>163</v>
      </c>
      <c r="F187" s="533">
        <v>1500</v>
      </c>
      <c r="G187" s="532" t="s">
        <v>164</v>
      </c>
      <c r="H187" s="534" t="s">
        <v>165</v>
      </c>
      <c r="I187" s="679"/>
      <c r="J187" s="66"/>
    </row>
    <row r="188" spans="1:10" ht="13.8">
      <c r="A188" s="294" t="s">
        <v>821</v>
      </c>
      <c r="B188" s="532" t="s">
        <v>1520</v>
      </c>
      <c r="C188" s="532" t="s">
        <v>168</v>
      </c>
      <c r="D188" s="534" t="s">
        <v>169</v>
      </c>
      <c r="E188" s="536" t="s">
        <v>170</v>
      </c>
      <c r="F188" s="533">
        <v>2813.62</v>
      </c>
      <c r="G188" s="532" t="s">
        <v>171</v>
      </c>
      <c r="H188" s="534" t="s">
        <v>172</v>
      </c>
      <c r="I188" s="294">
        <v>7206</v>
      </c>
      <c r="J188" s="66"/>
    </row>
    <row r="189" spans="1:10" ht="13.8">
      <c r="A189" s="294" t="s">
        <v>822</v>
      </c>
      <c r="B189" s="532" t="s">
        <v>1520</v>
      </c>
      <c r="C189" s="532" t="s">
        <v>173</v>
      </c>
      <c r="D189" s="534" t="s">
        <v>174</v>
      </c>
      <c r="E189" s="536" t="s">
        <v>175</v>
      </c>
      <c r="F189" s="533">
        <v>2813.62</v>
      </c>
      <c r="G189" s="532" t="s">
        <v>176</v>
      </c>
      <c r="H189" s="534" t="s">
        <v>177</v>
      </c>
      <c r="I189" s="294">
        <v>7207</v>
      </c>
      <c r="J189" s="66"/>
    </row>
    <row r="190" spans="1:10" ht="13.8">
      <c r="A190" s="294" t="s">
        <v>823</v>
      </c>
      <c r="B190" s="532" t="s">
        <v>1520</v>
      </c>
      <c r="C190" s="532" t="s">
        <v>178</v>
      </c>
      <c r="D190" s="534" t="s">
        <v>179</v>
      </c>
      <c r="E190" s="536" t="s">
        <v>180</v>
      </c>
      <c r="F190" s="533">
        <v>2813.62</v>
      </c>
      <c r="G190" s="532" t="s">
        <v>181</v>
      </c>
      <c r="H190" s="534" t="s">
        <v>182</v>
      </c>
      <c r="I190" s="294">
        <v>7208</v>
      </c>
      <c r="J190" s="66"/>
    </row>
    <row r="191" spans="1:10" ht="13.8">
      <c r="A191" s="294" t="s">
        <v>824</v>
      </c>
      <c r="B191" s="532" t="s">
        <v>1520</v>
      </c>
      <c r="C191" s="532" t="s">
        <v>183</v>
      </c>
      <c r="D191" s="534" t="s">
        <v>184</v>
      </c>
      <c r="E191" s="536" t="s">
        <v>185</v>
      </c>
      <c r="F191" s="533">
        <v>2813.62</v>
      </c>
      <c r="G191" s="532" t="s">
        <v>186</v>
      </c>
      <c r="H191" s="683" t="s">
        <v>187</v>
      </c>
      <c r="I191" s="679">
        <v>7209</v>
      </c>
      <c r="J191" s="66"/>
    </row>
    <row r="192" spans="1:10" ht="14.25" customHeight="1">
      <c r="A192" s="294" t="s">
        <v>825</v>
      </c>
      <c r="B192" s="532" t="s">
        <v>1736</v>
      </c>
      <c r="C192" s="532" t="s">
        <v>188</v>
      </c>
      <c r="D192" s="532"/>
      <c r="E192" s="536" t="s">
        <v>185</v>
      </c>
      <c r="F192" s="533">
        <v>1000</v>
      </c>
      <c r="G192" s="532" t="s">
        <v>186</v>
      </c>
      <c r="H192" s="683"/>
      <c r="I192" s="679"/>
      <c r="J192" s="66"/>
    </row>
    <row r="193" spans="1:10" ht="13.8">
      <c r="A193" s="294" t="s">
        <v>826</v>
      </c>
      <c r="B193" s="532" t="s">
        <v>1520</v>
      </c>
      <c r="C193" s="532" t="s">
        <v>189</v>
      </c>
      <c r="D193" s="534" t="s">
        <v>190</v>
      </c>
      <c r="E193" s="536" t="s">
        <v>144</v>
      </c>
      <c r="F193" s="533">
        <v>2813.62</v>
      </c>
      <c r="G193" s="532" t="s">
        <v>191</v>
      </c>
      <c r="H193" s="534" t="s">
        <v>192</v>
      </c>
      <c r="I193" s="294">
        <v>7210</v>
      </c>
      <c r="J193" s="66"/>
    </row>
    <row r="194" spans="1:10" ht="13.8">
      <c r="A194" s="294" t="s">
        <v>827</v>
      </c>
      <c r="B194" s="532" t="s">
        <v>1520</v>
      </c>
      <c r="C194" s="532" t="s">
        <v>193</v>
      </c>
      <c r="D194" s="534" t="s">
        <v>194</v>
      </c>
      <c r="E194" s="536" t="s">
        <v>195</v>
      </c>
      <c r="F194" s="533">
        <v>2813.62</v>
      </c>
      <c r="G194" s="532" t="s">
        <v>196</v>
      </c>
      <c r="H194" s="534" t="s">
        <v>197</v>
      </c>
      <c r="I194" s="294">
        <v>7211</v>
      </c>
      <c r="J194" s="66"/>
    </row>
    <row r="195" spans="1:10" ht="13.8">
      <c r="A195" s="294" t="s">
        <v>828</v>
      </c>
      <c r="B195" s="532" t="s">
        <v>1520</v>
      </c>
      <c r="C195" s="532" t="s">
        <v>198</v>
      </c>
      <c r="D195" s="534" t="s">
        <v>199</v>
      </c>
      <c r="E195" s="536" t="s">
        <v>200</v>
      </c>
      <c r="F195" s="533">
        <v>2813.62</v>
      </c>
      <c r="G195" s="532" t="s">
        <v>201</v>
      </c>
      <c r="H195" s="534" t="s">
        <v>202</v>
      </c>
      <c r="I195" s="294">
        <v>7212</v>
      </c>
      <c r="J195" s="66"/>
    </row>
    <row r="196" spans="1:10" ht="13.8">
      <c r="A196" s="294" t="s">
        <v>829</v>
      </c>
      <c r="B196" s="532" t="s">
        <v>1520</v>
      </c>
      <c r="C196" s="532" t="s">
        <v>203</v>
      </c>
      <c r="D196" s="534" t="s">
        <v>204</v>
      </c>
      <c r="E196" s="536" t="s">
        <v>205</v>
      </c>
      <c r="F196" s="533">
        <v>2813.62</v>
      </c>
      <c r="G196" s="532" t="s">
        <v>206</v>
      </c>
      <c r="H196" s="534" t="s">
        <v>207</v>
      </c>
      <c r="I196" s="294">
        <v>7213</v>
      </c>
      <c r="J196" s="66"/>
    </row>
    <row r="197" spans="1:10" ht="13.8">
      <c r="A197" s="294" t="s">
        <v>830</v>
      </c>
      <c r="B197" s="532" t="s">
        <v>1520</v>
      </c>
      <c r="C197" s="532" t="s">
        <v>208</v>
      </c>
      <c r="D197" s="534" t="s">
        <v>209</v>
      </c>
      <c r="E197" s="536" t="s">
        <v>210</v>
      </c>
      <c r="F197" s="533">
        <v>2813.62</v>
      </c>
      <c r="G197" s="532" t="s">
        <v>211</v>
      </c>
      <c r="H197" s="534" t="s">
        <v>212</v>
      </c>
      <c r="I197" s="294">
        <v>7214</v>
      </c>
      <c r="J197" s="66"/>
    </row>
    <row r="198" spans="1:10" ht="13.8">
      <c r="A198" s="294" t="s">
        <v>831</v>
      </c>
      <c r="B198" s="532" t="s">
        <v>1520</v>
      </c>
      <c r="C198" s="532" t="s">
        <v>213</v>
      </c>
      <c r="D198" s="534" t="s">
        <v>214</v>
      </c>
      <c r="E198" s="536" t="s">
        <v>215</v>
      </c>
      <c r="F198" s="533">
        <v>2813.62</v>
      </c>
      <c r="G198" s="532" t="s">
        <v>216</v>
      </c>
      <c r="H198" s="534" t="s">
        <v>217</v>
      </c>
      <c r="I198" s="294">
        <v>7215</v>
      </c>
      <c r="J198" s="66"/>
    </row>
    <row r="199" spans="1:10" ht="13.8">
      <c r="A199" s="294" t="s">
        <v>832</v>
      </c>
      <c r="B199" s="534" t="s">
        <v>1520</v>
      </c>
      <c r="C199" s="532" t="s">
        <v>218</v>
      </c>
      <c r="D199" s="534" t="s">
        <v>219</v>
      </c>
      <c r="E199" s="536" t="s">
        <v>175</v>
      </c>
      <c r="F199" s="533">
        <v>2813.62</v>
      </c>
      <c r="G199" s="532" t="s">
        <v>220</v>
      </c>
      <c r="H199" s="534" t="s">
        <v>221</v>
      </c>
      <c r="I199" s="679">
        <v>7216</v>
      </c>
      <c r="J199" s="66"/>
    </row>
    <row r="200" spans="1:10" ht="15" customHeight="1">
      <c r="A200" s="294" t="s">
        <v>833</v>
      </c>
      <c r="B200" s="534" t="s">
        <v>1736</v>
      </c>
      <c r="C200" s="532" t="s">
        <v>222</v>
      </c>
      <c r="D200" s="532"/>
      <c r="E200" s="536" t="s">
        <v>175</v>
      </c>
      <c r="F200" s="533">
        <v>1000</v>
      </c>
      <c r="G200" s="532" t="s">
        <v>220</v>
      </c>
      <c r="H200" s="534" t="s">
        <v>221</v>
      </c>
      <c r="I200" s="679"/>
      <c r="J200" s="66"/>
    </row>
    <row r="201" spans="1:10" ht="13.8">
      <c r="A201" s="294" t="s">
        <v>834</v>
      </c>
      <c r="B201" s="534" t="s">
        <v>1520</v>
      </c>
      <c r="C201" s="532" t="s">
        <v>223</v>
      </c>
      <c r="D201" s="534" t="s">
        <v>224</v>
      </c>
      <c r="E201" s="536" t="s">
        <v>144</v>
      </c>
      <c r="F201" s="533">
        <v>2813.62</v>
      </c>
      <c r="G201" s="532" t="s">
        <v>225</v>
      </c>
      <c r="H201" s="534" t="s">
        <v>226</v>
      </c>
      <c r="I201" s="679">
        <v>7217</v>
      </c>
      <c r="J201" s="66"/>
    </row>
    <row r="202" spans="1:10" ht="15" customHeight="1">
      <c r="A202" s="294" t="s">
        <v>835</v>
      </c>
      <c r="B202" s="534" t="s">
        <v>1736</v>
      </c>
      <c r="C202" s="532" t="s">
        <v>227</v>
      </c>
      <c r="D202" s="532"/>
      <c r="E202" s="536" t="s">
        <v>144</v>
      </c>
      <c r="F202" s="533">
        <v>1000</v>
      </c>
      <c r="G202" s="532" t="s">
        <v>225</v>
      </c>
      <c r="H202" s="534" t="s">
        <v>226</v>
      </c>
      <c r="I202" s="679"/>
      <c r="J202" s="66"/>
    </row>
    <row r="203" spans="1:10" ht="15" customHeight="1">
      <c r="A203" s="294" t="s">
        <v>836</v>
      </c>
      <c r="B203" s="534" t="s">
        <v>1736</v>
      </c>
      <c r="C203" s="532" t="s">
        <v>228</v>
      </c>
      <c r="D203" s="532"/>
      <c r="E203" s="536" t="s">
        <v>144</v>
      </c>
      <c r="F203" s="533">
        <v>1000</v>
      </c>
      <c r="G203" s="532" t="s">
        <v>225</v>
      </c>
      <c r="H203" s="534" t="s">
        <v>226</v>
      </c>
      <c r="I203" s="679"/>
      <c r="J203" s="66"/>
    </row>
    <row r="204" spans="1:10" ht="13.8">
      <c r="A204" s="294" t="s">
        <v>837</v>
      </c>
      <c r="B204" s="534" t="s">
        <v>1596</v>
      </c>
      <c r="C204" s="532" t="s">
        <v>229</v>
      </c>
      <c r="D204" s="532"/>
      <c r="E204" s="536" t="s">
        <v>144</v>
      </c>
      <c r="F204" s="533">
        <v>300</v>
      </c>
      <c r="G204" s="532" t="s">
        <v>225</v>
      </c>
      <c r="H204" s="534" t="s">
        <v>226</v>
      </c>
      <c r="I204" s="679"/>
      <c r="J204" s="66"/>
    </row>
    <row r="205" spans="1:10" ht="13.8">
      <c r="A205" s="294" t="s">
        <v>838</v>
      </c>
      <c r="B205" s="534" t="s">
        <v>1596</v>
      </c>
      <c r="C205" s="532" t="s">
        <v>230</v>
      </c>
      <c r="D205" s="532"/>
      <c r="E205" s="536" t="s">
        <v>144</v>
      </c>
      <c r="F205" s="533">
        <v>300</v>
      </c>
      <c r="G205" s="532" t="s">
        <v>225</v>
      </c>
      <c r="H205" s="534" t="s">
        <v>226</v>
      </c>
      <c r="I205" s="679"/>
      <c r="J205" s="66"/>
    </row>
    <row r="206" spans="1:10" ht="13.8">
      <c r="A206" s="294" t="s">
        <v>839</v>
      </c>
      <c r="B206" s="534" t="s">
        <v>1520</v>
      </c>
      <c r="C206" s="532" t="s">
        <v>231</v>
      </c>
      <c r="D206" s="534" t="s">
        <v>232</v>
      </c>
      <c r="E206" s="536" t="s">
        <v>200</v>
      </c>
      <c r="F206" s="533">
        <v>2813.62</v>
      </c>
      <c r="G206" s="532" t="s">
        <v>233</v>
      </c>
      <c r="H206" s="534" t="s">
        <v>234</v>
      </c>
      <c r="I206" s="294">
        <v>7218</v>
      </c>
      <c r="J206" s="66"/>
    </row>
    <row r="207" spans="1:10" ht="13.8">
      <c r="A207" s="294" t="s">
        <v>840</v>
      </c>
      <c r="B207" s="534" t="s">
        <v>1520</v>
      </c>
      <c r="C207" s="532" t="s">
        <v>235</v>
      </c>
      <c r="D207" s="534" t="s">
        <v>236</v>
      </c>
      <c r="E207" s="536" t="s">
        <v>215</v>
      </c>
      <c r="F207" s="533">
        <v>2813.62</v>
      </c>
      <c r="G207" s="532" t="s">
        <v>237</v>
      </c>
      <c r="H207" s="534" t="s">
        <v>238</v>
      </c>
      <c r="I207" s="294">
        <v>7219</v>
      </c>
      <c r="J207" s="66"/>
    </row>
    <row r="208" spans="1:10" ht="13.8">
      <c r="A208" s="294" t="s">
        <v>841</v>
      </c>
      <c r="B208" s="534" t="s">
        <v>1520</v>
      </c>
      <c r="C208" s="532" t="s">
        <v>239</v>
      </c>
      <c r="D208" s="534" t="s">
        <v>240</v>
      </c>
      <c r="E208" s="536" t="s">
        <v>241</v>
      </c>
      <c r="F208" s="533">
        <v>2813.62</v>
      </c>
      <c r="G208" s="532" t="s">
        <v>242</v>
      </c>
      <c r="H208" s="534" t="s">
        <v>243</v>
      </c>
      <c r="I208" s="294">
        <v>7220</v>
      </c>
      <c r="J208" s="66"/>
    </row>
    <row r="209" spans="1:10" ht="13.8">
      <c r="A209" s="294" t="s">
        <v>842</v>
      </c>
      <c r="B209" s="534" t="s">
        <v>1520</v>
      </c>
      <c r="C209" s="532" t="s">
        <v>244</v>
      </c>
      <c r="D209" s="534" t="s">
        <v>245</v>
      </c>
      <c r="E209" s="536" t="s">
        <v>246</v>
      </c>
      <c r="F209" s="533">
        <v>2813.62</v>
      </c>
      <c r="G209" s="532" t="s">
        <v>247</v>
      </c>
      <c r="H209" s="534" t="s">
        <v>248</v>
      </c>
      <c r="I209" s="294">
        <v>7251</v>
      </c>
      <c r="J209" s="66"/>
    </row>
    <row r="210" spans="1:10" ht="13.8">
      <c r="A210" s="294" t="s">
        <v>843</v>
      </c>
      <c r="B210" s="534" t="s">
        <v>1520</v>
      </c>
      <c r="C210" s="532" t="s">
        <v>249</v>
      </c>
      <c r="D210" s="534" t="s">
        <v>250</v>
      </c>
      <c r="E210" s="536" t="s">
        <v>251</v>
      </c>
      <c r="F210" s="533">
        <v>2813.62</v>
      </c>
      <c r="G210" s="532" t="s">
        <v>252</v>
      </c>
      <c r="H210" s="534" t="s">
        <v>253</v>
      </c>
      <c r="I210" s="294">
        <v>7253</v>
      </c>
      <c r="J210" s="66"/>
    </row>
    <row r="211" spans="1:10" ht="13.8">
      <c r="A211" s="294" t="s">
        <v>844</v>
      </c>
      <c r="B211" s="534" t="s">
        <v>1520</v>
      </c>
      <c r="C211" s="532" t="s">
        <v>254</v>
      </c>
      <c r="D211" s="534" t="s">
        <v>255</v>
      </c>
      <c r="E211" s="536" t="s">
        <v>256</v>
      </c>
      <c r="F211" s="533">
        <v>2813.62</v>
      </c>
      <c r="G211" s="532" t="s">
        <v>257</v>
      </c>
      <c r="H211" s="534" t="s">
        <v>258</v>
      </c>
      <c r="I211" s="679">
        <v>7222</v>
      </c>
      <c r="J211" s="66"/>
    </row>
    <row r="212" spans="1:10" ht="14.25" customHeight="1">
      <c r="A212" s="294" t="s">
        <v>845</v>
      </c>
      <c r="B212" s="534" t="s">
        <v>1736</v>
      </c>
      <c r="C212" s="532" t="s">
        <v>259</v>
      </c>
      <c r="D212" s="532"/>
      <c r="E212" s="536" t="s">
        <v>256</v>
      </c>
      <c r="F212" s="533">
        <v>1000</v>
      </c>
      <c r="G212" s="532" t="s">
        <v>257</v>
      </c>
      <c r="H212" s="534" t="s">
        <v>258</v>
      </c>
      <c r="I212" s="679"/>
      <c r="J212" s="66"/>
    </row>
    <row r="213" spans="1:10" ht="13.8">
      <c r="A213" s="294" t="s">
        <v>846</v>
      </c>
      <c r="B213" s="534" t="s">
        <v>1520</v>
      </c>
      <c r="C213" s="532" t="s">
        <v>260</v>
      </c>
      <c r="D213" s="534" t="s">
        <v>261</v>
      </c>
      <c r="E213" s="536" t="s">
        <v>200</v>
      </c>
      <c r="F213" s="533">
        <v>2813.62</v>
      </c>
      <c r="G213" s="532" t="s">
        <v>262</v>
      </c>
      <c r="H213" s="534" t="s">
        <v>263</v>
      </c>
      <c r="I213" s="294">
        <v>7254</v>
      </c>
      <c r="J213" s="66"/>
    </row>
    <row r="214" spans="1:10" ht="13.8">
      <c r="A214" s="294" t="s">
        <v>847</v>
      </c>
      <c r="B214" s="534" t="s">
        <v>1520</v>
      </c>
      <c r="C214" s="532" t="s">
        <v>264</v>
      </c>
      <c r="D214" s="534" t="s">
        <v>265</v>
      </c>
      <c r="E214" s="536" t="s">
        <v>153</v>
      </c>
      <c r="F214" s="533">
        <v>2813.62</v>
      </c>
      <c r="G214" s="532" t="s">
        <v>266</v>
      </c>
      <c r="H214" s="534" t="s">
        <v>267</v>
      </c>
      <c r="I214" s="679">
        <v>7256</v>
      </c>
      <c r="J214" s="66"/>
    </row>
    <row r="215" spans="1:10" ht="15.75" customHeight="1">
      <c r="A215" s="294" t="s">
        <v>848</v>
      </c>
      <c r="B215" s="534" t="s">
        <v>1736</v>
      </c>
      <c r="C215" s="532" t="s">
        <v>268</v>
      </c>
      <c r="D215" s="532"/>
      <c r="E215" s="536" t="s">
        <v>153</v>
      </c>
      <c r="F215" s="533">
        <v>1000</v>
      </c>
      <c r="G215" s="532" t="s">
        <v>266</v>
      </c>
      <c r="H215" s="534" t="s">
        <v>267</v>
      </c>
      <c r="I215" s="679"/>
      <c r="J215" s="66"/>
    </row>
    <row r="216" spans="1:10" ht="13.8">
      <c r="A216" s="294" t="s">
        <v>849</v>
      </c>
      <c r="B216" s="534" t="s">
        <v>1520</v>
      </c>
      <c r="C216" s="532" t="s">
        <v>269</v>
      </c>
      <c r="D216" s="534" t="s">
        <v>270</v>
      </c>
      <c r="E216" s="536" t="s">
        <v>200</v>
      </c>
      <c r="F216" s="533">
        <v>2813.62</v>
      </c>
      <c r="G216" s="532" t="s">
        <v>271</v>
      </c>
      <c r="H216" s="534" t="s">
        <v>272</v>
      </c>
      <c r="I216" s="294">
        <v>7255</v>
      </c>
      <c r="J216" s="66"/>
    </row>
    <row r="217" spans="1:10" ht="13.8">
      <c r="A217" s="294" t="s">
        <v>850</v>
      </c>
      <c r="B217" s="534" t="s">
        <v>1520</v>
      </c>
      <c r="C217" s="532" t="s">
        <v>273</v>
      </c>
      <c r="D217" s="534" t="s">
        <v>274</v>
      </c>
      <c r="E217" s="536" t="s">
        <v>275</v>
      </c>
      <c r="F217" s="533">
        <v>2813.62</v>
      </c>
      <c r="G217" s="532" t="s">
        <v>276</v>
      </c>
      <c r="H217" s="534" t="s">
        <v>277</v>
      </c>
      <c r="I217" s="294">
        <v>7257</v>
      </c>
      <c r="J217" s="66"/>
    </row>
    <row r="218" spans="1:10" ht="13.8">
      <c r="A218" s="294" t="s">
        <v>851</v>
      </c>
      <c r="B218" s="534" t="s">
        <v>1520</v>
      </c>
      <c r="C218" s="532" t="s">
        <v>278</v>
      </c>
      <c r="D218" s="534" t="s">
        <v>279</v>
      </c>
      <c r="E218" s="536" t="s">
        <v>280</v>
      </c>
      <c r="F218" s="533">
        <v>2813.62</v>
      </c>
      <c r="G218" s="532" t="s">
        <v>281</v>
      </c>
      <c r="H218" s="534" t="s">
        <v>282</v>
      </c>
      <c r="I218" s="679">
        <v>7252</v>
      </c>
      <c r="J218" s="66"/>
    </row>
    <row r="219" spans="1:10" ht="14.25" customHeight="1">
      <c r="A219" s="294" t="s">
        <v>852</v>
      </c>
      <c r="B219" s="534" t="s">
        <v>1736</v>
      </c>
      <c r="C219" s="532" t="s">
        <v>283</v>
      </c>
      <c r="D219" s="532"/>
      <c r="E219" s="536" t="s">
        <v>280</v>
      </c>
      <c r="F219" s="533">
        <v>1000</v>
      </c>
      <c r="G219" s="532" t="s">
        <v>281</v>
      </c>
      <c r="H219" s="534" t="s">
        <v>282</v>
      </c>
      <c r="I219" s="679"/>
      <c r="J219" s="66"/>
    </row>
    <row r="220" spans="1:10" ht="13.8">
      <c r="A220" s="294" t="s">
        <v>853</v>
      </c>
      <c r="B220" s="534" t="s">
        <v>1520</v>
      </c>
      <c r="C220" s="532" t="s">
        <v>284</v>
      </c>
      <c r="D220" s="534" t="s">
        <v>285</v>
      </c>
      <c r="E220" s="536" t="s">
        <v>215</v>
      </c>
      <c r="F220" s="533">
        <v>2813.62</v>
      </c>
      <c r="G220" s="532" t="s">
        <v>286</v>
      </c>
      <c r="H220" s="534" t="s">
        <v>287</v>
      </c>
      <c r="I220" s="294">
        <v>7258</v>
      </c>
      <c r="J220" s="66"/>
    </row>
    <row r="221" spans="1:10" ht="13.8">
      <c r="A221" s="294" t="s">
        <v>854</v>
      </c>
      <c r="B221" s="534" t="s">
        <v>1520</v>
      </c>
      <c r="C221" s="532" t="s">
        <v>288</v>
      </c>
      <c r="D221" s="534" t="s">
        <v>289</v>
      </c>
      <c r="E221" s="536" t="s">
        <v>275</v>
      </c>
      <c r="F221" s="533">
        <v>2813.62</v>
      </c>
      <c r="G221" s="532" t="s">
        <v>290</v>
      </c>
      <c r="H221" s="534" t="s">
        <v>291</v>
      </c>
      <c r="I221" s="294">
        <v>7259</v>
      </c>
      <c r="J221" s="66"/>
    </row>
    <row r="222" spans="1:10" ht="13.8">
      <c r="A222" s="294" t="s">
        <v>855</v>
      </c>
      <c r="B222" s="534" t="s">
        <v>1520</v>
      </c>
      <c r="C222" s="532" t="s">
        <v>292</v>
      </c>
      <c r="D222" s="534" t="s">
        <v>293</v>
      </c>
      <c r="E222" s="536" t="s">
        <v>294</v>
      </c>
      <c r="F222" s="533">
        <v>2813.62</v>
      </c>
      <c r="G222" s="532" t="s">
        <v>295</v>
      </c>
      <c r="H222" s="534" t="s">
        <v>296</v>
      </c>
      <c r="I222" s="294">
        <v>7260</v>
      </c>
      <c r="J222" s="66"/>
    </row>
    <row r="223" spans="1:10" ht="13.8">
      <c r="A223" s="294" t="s">
        <v>856</v>
      </c>
      <c r="B223" s="534" t="s">
        <v>1520</v>
      </c>
      <c r="C223" s="532" t="s">
        <v>297</v>
      </c>
      <c r="D223" s="534" t="s">
        <v>298</v>
      </c>
      <c r="E223" s="536" t="s">
        <v>294</v>
      </c>
      <c r="F223" s="533">
        <v>2813.62</v>
      </c>
      <c r="G223" s="532" t="s">
        <v>299</v>
      </c>
      <c r="H223" s="534" t="s">
        <v>300</v>
      </c>
      <c r="I223" s="294">
        <v>7261</v>
      </c>
      <c r="J223" s="66"/>
    </row>
    <row r="224" spans="1:10" ht="13.8">
      <c r="A224" s="294" t="s">
        <v>857</v>
      </c>
      <c r="B224" s="534" t="s">
        <v>1520</v>
      </c>
      <c r="C224" s="532" t="s">
        <v>301</v>
      </c>
      <c r="D224" s="534" t="s">
        <v>302</v>
      </c>
      <c r="E224" s="536" t="s">
        <v>294</v>
      </c>
      <c r="F224" s="533">
        <v>2813.62</v>
      </c>
      <c r="G224" s="532" t="s">
        <v>303</v>
      </c>
      <c r="H224" s="534" t="s">
        <v>304</v>
      </c>
      <c r="I224" s="294">
        <v>7262</v>
      </c>
      <c r="J224" s="66"/>
    </row>
    <row r="225" spans="1:10" ht="13.8">
      <c r="A225" s="294" t="s">
        <v>858</v>
      </c>
      <c r="B225" s="534" t="s">
        <v>1520</v>
      </c>
      <c r="C225" s="532" t="s">
        <v>305</v>
      </c>
      <c r="D225" s="534" t="s">
        <v>306</v>
      </c>
      <c r="E225" s="536" t="s">
        <v>294</v>
      </c>
      <c r="F225" s="533">
        <v>2813.62</v>
      </c>
      <c r="G225" s="532" t="s">
        <v>307</v>
      </c>
      <c r="H225" s="534" t="s">
        <v>308</v>
      </c>
      <c r="I225" s="294">
        <v>7263</v>
      </c>
      <c r="J225" s="66"/>
    </row>
    <row r="226" spans="1:10" ht="13.8">
      <c r="A226" s="294" t="s">
        <v>859</v>
      </c>
      <c r="B226" s="534" t="s">
        <v>1520</v>
      </c>
      <c r="C226" s="532" t="s">
        <v>309</v>
      </c>
      <c r="D226" s="534" t="s">
        <v>310</v>
      </c>
      <c r="E226" s="536" t="s">
        <v>294</v>
      </c>
      <c r="F226" s="533">
        <v>2813.62</v>
      </c>
      <c r="G226" s="532" t="s">
        <v>311</v>
      </c>
      <c r="H226" s="534" t="s">
        <v>312</v>
      </c>
      <c r="I226" s="294">
        <v>7264</v>
      </c>
      <c r="J226" s="66"/>
    </row>
    <row r="227" spans="1:10" ht="13.8">
      <c r="A227" s="294" t="s">
        <v>860</v>
      </c>
      <c r="B227" s="534" t="s">
        <v>1520</v>
      </c>
      <c r="C227" s="532" t="s">
        <v>313</v>
      </c>
      <c r="D227" s="534" t="s">
        <v>314</v>
      </c>
      <c r="E227" s="536" t="s">
        <v>294</v>
      </c>
      <c r="F227" s="533">
        <v>2813.62</v>
      </c>
      <c r="G227" s="532" t="s">
        <v>315</v>
      </c>
      <c r="H227" s="534" t="s">
        <v>316</v>
      </c>
      <c r="I227" s="294">
        <v>7265</v>
      </c>
      <c r="J227" s="66"/>
    </row>
    <row r="228" spans="1:10" ht="13.8">
      <c r="A228" s="294" t="s">
        <v>861</v>
      </c>
      <c r="B228" s="534" t="s">
        <v>1520</v>
      </c>
      <c r="C228" s="532" t="s">
        <v>317</v>
      </c>
      <c r="D228" s="534" t="s">
        <v>318</v>
      </c>
      <c r="E228" s="536" t="s">
        <v>294</v>
      </c>
      <c r="F228" s="533">
        <v>2813.62</v>
      </c>
      <c r="G228" s="532" t="s">
        <v>319</v>
      </c>
      <c r="H228" s="534" t="s">
        <v>320</v>
      </c>
      <c r="I228" s="294">
        <v>7266</v>
      </c>
      <c r="J228" s="66"/>
    </row>
    <row r="229" spans="1:10" ht="13.8">
      <c r="A229" s="294" t="s">
        <v>862</v>
      </c>
      <c r="B229" s="534" t="s">
        <v>1520</v>
      </c>
      <c r="C229" s="532" t="s">
        <v>321</v>
      </c>
      <c r="D229" s="534" t="s">
        <v>322</v>
      </c>
      <c r="E229" s="536" t="s">
        <v>294</v>
      </c>
      <c r="F229" s="533">
        <v>2813.62</v>
      </c>
      <c r="G229" s="532" t="s">
        <v>323</v>
      </c>
      <c r="H229" s="534" t="s">
        <v>324</v>
      </c>
      <c r="I229" s="294">
        <v>7267</v>
      </c>
      <c r="J229" s="66"/>
    </row>
    <row r="230" spans="1:10" ht="13.8">
      <c r="A230" s="294" t="s">
        <v>863</v>
      </c>
      <c r="B230" s="534" t="s">
        <v>1520</v>
      </c>
      <c r="C230" s="532" t="s">
        <v>208</v>
      </c>
      <c r="D230" s="534" t="s">
        <v>325</v>
      </c>
      <c r="E230" s="536" t="s">
        <v>294</v>
      </c>
      <c r="F230" s="533">
        <v>2813.62</v>
      </c>
      <c r="G230" s="532" t="s">
        <v>326</v>
      </c>
      <c r="H230" s="534" t="s">
        <v>327</v>
      </c>
      <c r="I230" s="294">
        <v>7268</v>
      </c>
      <c r="J230" s="66"/>
    </row>
    <row r="231" spans="1:10" ht="13.8">
      <c r="A231" s="294" t="s">
        <v>864</v>
      </c>
      <c r="B231" s="534" t="s">
        <v>1520</v>
      </c>
      <c r="C231" s="532" t="s">
        <v>328</v>
      </c>
      <c r="D231" s="534" t="s">
        <v>329</v>
      </c>
      <c r="E231" s="536" t="s">
        <v>294</v>
      </c>
      <c r="F231" s="533">
        <v>2813.62</v>
      </c>
      <c r="G231" s="532" t="s">
        <v>330</v>
      </c>
      <c r="H231" s="534" t="s">
        <v>331</v>
      </c>
      <c r="I231" s="294">
        <v>7269</v>
      </c>
      <c r="J231" s="66"/>
    </row>
    <row r="232" spans="1:10" ht="13.8">
      <c r="A232" s="294" t="s">
        <v>865</v>
      </c>
      <c r="B232" s="534" t="s">
        <v>1520</v>
      </c>
      <c r="C232" s="532" t="s">
        <v>332</v>
      </c>
      <c r="D232" s="534" t="s">
        <v>333</v>
      </c>
      <c r="E232" s="536" t="s">
        <v>294</v>
      </c>
      <c r="F232" s="533">
        <v>2813.62</v>
      </c>
      <c r="G232" s="532" t="s">
        <v>334</v>
      </c>
      <c r="H232" s="534" t="s">
        <v>335</v>
      </c>
      <c r="I232" s="294">
        <v>7270</v>
      </c>
      <c r="J232" s="66"/>
    </row>
    <row r="233" spans="1:10" ht="13.8">
      <c r="A233" s="294" t="s">
        <v>866</v>
      </c>
      <c r="B233" s="534" t="s">
        <v>1520</v>
      </c>
      <c r="C233" s="532" t="s">
        <v>336</v>
      </c>
      <c r="D233" s="534" t="s">
        <v>337</v>
      </c>
      <c r="E233" s="536" t="s">
        <v>294</v>
      </c>
      <c r="F233" s="533">
        <v>2813.62</v>
      </c>
      <c r="G233" s="532" t="s">
        <v>338</v>
      </c>
      <c r="H233" s="534" t="s">
        <v>339</v>
      </c>
      <c r="I233" s="294">
        <v>7271</v>
      </c>
      <c r="J233" s="66"/>
    </row>
    <row r="234" spans="1:10" ht="13.8">
      <c r="A234" s="294" t="s">
        <v>867</v>
      </c>
      <c r="B234" s="534" t="s">
        <v>1520</v>
      </c>
      <c r="C234" s="532" t="s">
        <v>340</v>
      </c>
      <c r="D234" s="534" t="s">
        <v>341</v>
      </c>
      <c r="E234" s="536" t="s">
        <v>294</v>
      </c>
      <c r="F234" s="533">
        <v>2813.62</v>
      </c>
      <c r="G234" s="532" t="s">
        <v>342</v>
      </c>
      <c r="H234" s="534" t="s">
        <v>343</v>
      </c>
      <c r="I234" s="294">
        <v>7272</v>
      </c>
      <c r="J234" s="66"/>
    </row>
    <row r="235" spans="1:10" ht="13.8">
      <c r="A235" s="294" t="s">
        <v>868</v>
      </c>
      <c r="B235" s="534" t="s">
        <v>1520</v>
      </c>
      <c r="C235" s="532" t="s">
        <v>344</v>
      </c>
      <c r="D235" s="534" t="s">
        <v>345</v>
      </c>
      <c r="E235" s="536" t="s">
        <v>294</v>
      </c>
      <c r="F235" s="533">
        <v>2813.62</v>
      </c>
      <c r="G235" s="532" t="s">
        <v>346</v>
      </c>
      <c r="H235" s="534" t="s">
        <v>347</v>
      </c>
      <c r="I235" s="294">
        <v>7273</v>
      </c>
      <c r="J235" s="66"/>
    </row>
    <row r="236" spans="1:10" ht="13.8">
      <c r="A236" s="294" t="s">
        <v>869</v>
      </c>
      <c r="B236" s="534" t="s">
        <v>1520</v>
      </c>
      <c r="C236" s="532" t="s">
        <v>348</v>
      </c>
      <c r="D236" s="534" t="s">
        <v>349</v>
      </c>
      <c r="E236" s="536" t="s">
        <v>294</v>
      </c>
      <c r="F236" s="533">
        <v>2813.62</v>
      </c>
      <c r="G236" s="532" t="s">
        <v>350</v>
      </c>
      <c r="H236" s="534" t="s">
        <v>351</v>
      </c>
      <c r="I236" s="294">
        <v>7274</v>
      </c>
      <c r="J236" s="66"/>
    </row>
    <row r="237" spans="1:10" ht="13.8">
      <c r="A237" s="294" t="s">
        <v>870</v>
      </c>
      <c r="B237" s="534" t="s">
        <v>1520</v>
      </c>
      <c r="C237" s="532" t="s">
        <v>352</v>
      </c>
      <c r="D237" s="534" t="s">
        <v>353</v>
      </c>
      <c r="E237" s="536" t="s">
        <v>294</v>
      </c>
      <c r="F237" s="533">
        <v>2813.62</v>
      </c>
      <c r="G237" s="532" t="s">
        <v>354</v>
      </c>
      <c r="H237" s="534" t="s">
        <v>355</v>
      </c>
      <c r="I237" s="294">
        <v>7275</v>
      </c>
      <c r="J237" s="66"/>
    </row>
    <row r="238" spans="1:10" ht="13.8">
      <c r="A238" s="294" t="s">
        <v>871</v>
      </c>
      <c r="B238" s="534" t="s">
        <v>1520</v>
      </c>
      <c r="C238" s="532" t="s">
        <v>356</v>
      </c>
      <c r="D238" s="534" t="s">
        <v>357</v>
      </c>
      <c r="E238" s="536" t="s">
        <v>294</v>
      </c>
      <c r="F238" s="533">
        <v>2813.62</v>
      </c>
      <c r="G238" s="532" t="s">
        <v>358</v>
      </c>
      <c r="H238" s="534" t="s">
        <v>359</v>
      </c>
      <c r="I238" s="294">
        <v>7276</v>
      </c>
      <c r="J238" s="66"/>
    </row>
    <row r="239" spans="1:10" ht="13.8">
      <c r="A239" s="294" t="s">
        <v>872</v>
      </c>
      <c r="B239" s="534" t="s">
        <v>1520</v>
      </c>
      <c r="C239" s="532" t="s">
        <v>360</v>
      </c>
      <c r="D239" s="534" t="s">
        <v>361</v>
      </c>
      <c r="E239" s="536" t="s">
        <v>294</v>
      </c>
      <c r="F239" s="533">
        <v>2813.62</v>
      </c>
      <c r="G239" s="532" t="s">
        <v>362</v>
      </c>
      <c r="H239" s="534" t="s">
        <v>363</v>
      </c>
      <c r="I239" s="294">
        <v>7277</v>
      </c>
      <c r="J239" s="66"/>
    </row>
    <row r="240" spans="1:10" ht="13.8">
      <c r="A240" s="294" t="s">
        <v>873</v>
      </c>
      <c r="B240" s="534" t="s">
        <v>1520</v>
      </c>
      <c r="C240" s="532" t="s">
        <v>364</v>
      </c>
      <c r="D240" s="534" t="s">
        <v>365</v>
      </c>
      <c r="E240" s="536" t="s">
        <v>294</v>
      </c>
      <c r="F240" s="533">
        <v>2813.62</v>
      </c>
      <c r="G240" s="532" t="s">
        <v>366</v>
      </c>
      <c r="H240" s="534" t="s">
        <v>367</v>
      </c>
      <c r="I240" s="294">
        <v>7278</v>
      </c>
      <c r="J240" s="66"/>
    </row>
    <row r="241" spans="1:10" ht="13.8">
      <c r="A241" s="294" t="s">
        <v>874</v>
      </c>
      <c r="B241" s="534" t="s">
        <v>1520</v>
      </c>
      <c r="C241" s="532" t="s">
        <v>374</v>
      </c>
      <c r="D241" s="534" t="s">
        <v>375</v>
      </c>
      <c r="E241" s="536" t="s">
        <v>294</v>
      </c>
      <c r="F241" s="533">
        <v>2813.62</v>
      </c>
      <c r="G241" s="532" t="s">
        <v>376</v>
      </c>
      <c r="H241" s="534" t="s">
        <v>377</v>
      </c>
      <c r="I241" s="294">
        <v>7279</v>
      </c>
      <c r="J241" s="66"/>
    </row>
    <row r="242" spans="1:10" ht="13.8">
      <c r="A242" s="294" t="s">
        <v>875</v>
      </c>
      <c r="B242" s="534" t="s">
        <v>1520</v>
      </c>
      <c r="C242" s="532" t="s">
        <v>378</v>
      </c>
      <c r="D242" s="534" t="s">
        <v>379</v>
      </c>
      <c r="E242" s="536" t="s">
        <v>294</v>
      </c>
      <c r="F242" s="533">
        <v>2813.62</v>
      </c>
      <c r="G242" s="532" t="s">
        <v>380</v>
      </c>
      <c r="H242" s="534" t="s">
        <v>381</v>
      </c>
      <c r="I242" s="294">
        <v>7280</v>
      </c>
      <c r="J242" s="66"/>
    </row>
    <row r="243" spans="1:10" ht="13.8">
      <c r="A243" s="294" t="s">
        <v>876</v>
      </c>
      <c r="B243" s="534" t="s">
        <v>1520</v>
      </c>
      <c r="C243" s="532" t="s">
        <v>382</v>
      </c>
      <c r="D243" s="534" t="s">
        <v>383</v>
      </c>
      <c r="E243" s="536" t="s">
        <v>294</v>
      </c>
      <c r="F243" s="533">
        <v>2813.62</v>
      </c>
      <c r="G243" s="532" t="s">
        <v>384</v>
      </c>
      <c r="H243" s="534" t="s">
        <v>385</v>
      </c>
      <c r="I243" s="294">
        <v>7281</v>
      </c>
      <c r="J243" s="66"/>
    </row>
    <row r="244" spans="1:10" ht="13.8">
      <c r="A244" s="294" t="s">
        <v>877</v>
      </c>
      <c r="B244" s="534" t="s">
        <v>1520</v>
      </c>
      <c r="C244" s="532" t="s">
        <v>386</v>
      </c>
      <c r="D244" s="534" t="s">
        <v>387</v>
      </c>
      <c r="E244" s="536" t="s">
        <v>294</v>
      </c>
      <c r="F244" s="533">
        <v>2813.62</v>
      </c>
      <c r="G244" s="532" t="s">
        <v>388</v>
      </c>
      <c r="H244" s="534" t="s">
        <v>389</v>
      </c>
      <c r="I244" s="294">
        <v>7282</v>
      </c>
      <c r="J244" s="66"/>
    </row>
    <row r="245" spans="1:10" ht="13.8">
      <c r="A245" s="294" t="s">
        <v>878</v>
      </c>
      <c r="B245" s="534" t="s">
        <v>1520</v>
      </c>
      <c r="C245" s="532" t="s">
        <v>390</v>
      </c>
      <c r="D245" s="534" t="s">
        <v>391</v>
      </c>
      <c r="E245" s="536" t="s">
        <v>294</v>
      </c>
      <c r="F245" s="533">
        <v>2813.62</v>
      </c>
      <c r="G245" s="532" t="s">
        <v>392</v>
      </c>
      <c r="H245" s="534" t="s">
        <v>393</v>
      </c>
      <c r="I245" s="294">
        <v>7283</v>
      </c>
      <c r="J245" s="66"/>
    </row>
    <row r="246" spans="1:10" ht="13.8">
      <c r="A246" s="294" t="s">
        <v>879</v>
      </c>
      <c r="B246" s="534" t="s">
        <v>1520</v>
      </c>
      <c r="C246" s="532" t="s">
        <v>394</v>
      </c>
      <c r="D246" s="534" t="s">
        <v>395</v>
      </c>
      <c r="E246" s="536" t="s">
        <v>294</v>
      </c>
      <c r="F246" s="533">
        <v>2813.62</v>
      </c>
      <c r="G246" s="532" t="s">
        <v>396</v>
      </c>
      <c r="H246" s="534" t="s">
        <v>397</v>
      </c>
      <c r="I246" s="294">
        <v>7284</v>
      </c>
      <c r="J246" s="66"/>
    </row>
    <row r="247" spans="1:10" ht="13.8">
      <c r="A247" s="294" t="s">
        <v>880</v>
      </c>
      <c r="B247" s="534" t="s">
        <v>1520</v>
      </c>
      <c r="C247" s="532" t="s">
        <v>398</v>
      </c>
      <c r="D247" s="534" t="s">
        <v>399</v>
      </c>
      <c r="E247" s="536" t="s">
        <v>294</v>
      </c>
      <c r="F247" s="533">
        <v>2813.62</v>
      </c>
      <c r="G247" s="532" t="s">
        <v>400</v>
      </c>
      <c r="H247" s="534" t="s">
        <v>401</v>
      </c>
      <c r="I247" s="294">
        <v>7285</v>
      </c>
      <c r="J247" s="66"/>
    </row>
    <row r="248" spans="1:10" ht="13.8">
      <c r="A248" s="294" t="s">
        <v>881</v>
      </c>
      <c r="B248" s="534" t="s">
        <v>1520</v>
      </c>
      <c r="C248" s="532" t="s">
        <v>402</v>
      </c>
      <c r="D248" s="534" t="s">
        <v>403</v>
      </c>
      <c r="E248" s="536" t="s">
        <v>404</v>
      </c>
      <c r="F248" s="533">
        <v>2813.62</v>
      </c>
      <c r="G248" s="532" t="s">
        <v>405</v>
      </c>
      <c r="H248" s="534" t="s">
        <v>406</v>
      </c>
      <c r="I248" s="294">
        <v>7286</v>
      </c>
      <c r="J248" s="66"/>
    </row>
    <row r="249" spans="1:10" ht="13.8">
      <c r="A249" s="294" t="s">
        <v>882</v>
      </c>
      <c r="B249" s="534" t="s">
        <v>1520</v>
      </c>
      <c r="C249" s="534" t="s">
        <v>407</v>
      </c>
      <c r="D249" s="534" t="s">
        <v>408</v>
      </c>
      <c r="E249" s="536" t="s">
        <v>404</v>
      </c>
      <c r="F249" s="533">
        <v>2813.62</v>
      </c>
      <c r="G249" s="532" t="s">
        <v>409</v>
      </c>
      <c r="H249" s="534" t="s">
        <v>410</v>
      </c>
      <c r="I249" s="294">
        <v>7287</v>
      </c>
      <c r="J249" s="66"/>
    </row>
    <row r="250" spans="1:10" ht="13.8">
      <c r="A250" s="294" t="s">
        <v>883</v>
      </c>
      <c r="B250" s="534" t="s">
        <v>1520</v>
      </c>
      <c r="C250" s="532" t="s">
        <v>411</v>
      </c>
      <c r="D250" s="534" t="s">
        <v>412</v>
      </c>
      <c r="E250" s="536" t="s">
        <v>404</v>
      </c>
      <c r="F250" s="533">
        <v>2813.62</v>
      </c>
      <c r="G250" s="532" t="s">
        <v>413</v>
      </c>
      <c r="H250" s="534" t="s">
        <v>414</v>
      </c>
      <c r="I250" s="294">
        <v>7288</v>
      </c>
      <c r="J250" s="66"/>
    </row>
    <row r="251" spans="1:10" ht="13.8">
      <c r="A251" s="294" t="s">
        <v>884</v>
      </c>
      <c r="B251" s="534" t="s">
        <v>1520</v>
      </c>
      <c r="C251" s="532" t="s">
        <v>415</v>
      </c>
      <c r="D251" s="534" t="s">
        <v>416</v>
      </c>
      <c r="E251" s="536" t="s">
        <v>404</v>
      </c>
      <c r="F251" s="533">
        <v>2813.62</v>
      </c>
      <c r="G251" s="532" t="s">
        <v>417</v>
      </c>
      <c r="H251" s="534" t="s">
        <v>418</v>
      </c>
      <c r="I251" s="294">
        <v>7294</v>
      </c>
      <c r="J251" s="66"/>
    </row>
    <row r="252" spans="1:10" ht="13.8">
      <c r="A252" s="294" t="s">
        <v>885</v>
      </c>
      <c r="B252" s="534" t="s">
        <v>1520</v>
      </c>
      <c r="C252" s="532" t="s">
        <v>419</v>
      </c>
      <c r="D252" s="534" t="s">
        <v>420</v>
      </c>
      <c r="E252" s="536" t="s">
        <v>404</v>
      </c>
      <c r="F252" s="533">
        <v>2813.62</v>
      </c>
      <c r="G252" s="532" t="s">
        <v>421</v>
      </c>
      <c r="H252" s="534" t="s">
        <v>422</v>
      </c>
      <c r="I252" s="294">
        <v>7295</v>
      </c>
      <c r="J252" s="66"/>
    </row>
    <row r="253" spans="1:10" ht="13.8">
      <c r="A253" s="294" t="s">
        <v>886</v>
      </c>
      <c r="B253" s="532" t="s">
        <v>743</v>
      </c>
      <c r="C253" s="532" t="s">
        <v>423</v>
      </c>
      <c r="D253" s="532"/>
      <c r="E253" s="536" t="s">
        <v>195</v>
      </c>
      <c r="F253" s="535">
        <v>5309.92</v>
      </c>
      <c r="G253" s="532" t="s">
        <v>424</v>
      </c>
      <c r="H253" s="534" t="s">
        <v>425</v>
      </c>
      <c r="I253" s="294">
        <v>7224</v>
      </c>
      <c r="J253" s="66"/>
    </row>
    <row r="254" spans="1:10" ht="13.8">
      <c r="A254" s="294" t="s">
        <v>887</v>
      </c>
      <c r="B254" s="532" t="s">
        <v>743</v>
      </c>
      <c r="C254" s="532" t="s">
        <v>426</v>
      </c>
      <c r="D254" s="532"/>
      <c r="E254" s="536" t="s">
        <v>195</v>
      </c>
      <c r="F254" s="535">
        <v>5309.92</v>
      </c>
      <c r="G254" s="532" t="s">
        <v>427</v>
      </c>
      <c r="H254" s="534" t="s">
        <v>428</v>
      </c>
      <c r="I254" s="294">
        <v>7224</v>
      </c>
      <c r="J254" s="66"/>
    </row>
    <row r="255" spans="1:10" ht="13.8">
      <c r="A255" s="294" t="s">
        <v>888</v>
      </c>
      <c r="B255" s="532" t="s">
        <v>743</v>
      </c>
      <c r="C255" s="532" t="s">
        <v>429</v>
      </c>
      <c r="D255" s="532"/>
      <c r="E255" s="536" t="s">
        <v>144</v>
      </c>
      <c r="F255" s="535">
        <v>5309.92</v>
      </c>
      <c r="G255" s="532" t="s">
        <v>430</v>
      </c>
      <c r="H255" s="534" t="s">
        <v>431</v>
      </c>
      <c r="I255" s="294">
        <v>7289</v>
      </c>
      <c r="J255" s="66"/>
    </row>
    <row r="256" spans="1:10" ht="13.8">
      <c r="A256" s="294" t="s">
        <v>889</v>
      </c>
      <c r="B256" s="532" t="s">
        <v>1554</v>
      </c>
      <c r="C256" s="532" t="s">
        <v>432</v>
      </c>
      <c r="D256" s="532"/>
      <c r="E256" s="536" t="s">
        <v>433</v>
      </c>
      <c r="F256" s="533">
        <v>4001.6</v>
      </c>
      <c r="G256" s="532" t="s">
        <v>434</v>
      </c>
      <c r="H256" s="534" t="s">
        <v>435</v>
      </c>
      <c r="I256" s="294">
        <v>7290</v>
      </c>
      <c r="J256" s="66"/>
    </row>
    <row r="257" spans="1:10" ht="13.8">
      <c r="A257" s="294" t="s">
        <v>890</v>
      </c>
      <c r="B257" s="532" t="s">
        <v>1554</v>
      </c>
      <c r="C257" s="532" t="s">
        <v>436</v>
      </c>
      <c r="D257" s="532"/>
      <c r="E257" s="536" t="s">
        <v>437</v>
      </c>
      <c r="F257" s="533">
        <v>4001.6</v>
      </c>
      <c r="G257" s="532" t="s">
        <v>438</v>
      </c>
      <c r="H257" s="534" t="s">
        <v>439</v>
      </c>
      <c r="I257" s="294">
        <v>7291</v>
      </c>
      <c r="J257" s="66"/>
    </row>
    <row r="258" spans="1:10" ht="13.8">
      <c r="A258" s="294" t="s">
        <v>891</v>
      </c>
      <c r="B258" s="532" t="s">
        <v>1554</v>
      </c>
      <c r="C258" s="532" t="s">
        <v>440</v>
      </c>
      <c r="D258" s="532"/>
      <c r="E258" s="536" t="s">
        <v>441</v>
      </c>
      <c r="F258" s="533">
        <v>4001.6</v>
      </c>
      <c r="G258" s="532" t="s">
        <v>442</v>
      </c>
      <c r="H258" s="534" t="s">
        <v>443</v>
      </c>
      <c r="I258" s="294">
        <v>7292</v>
      </c>
      <c r="J258" s="66"/>
    </row>
    <row r="259" spans="1:10" ht="13.8">
      <c r="A259" s="294" t="s">
        <v>892</v>
      </c>
      <c r="B259" s="532" t="s">
        <v>1554</v>
      </c>
      <c r="C259" s="532" t="s">
        <v>444</v>
      </c>
      <c r="D259" s="532"/>
      <c r="E259" s="536" t="s">
        <v>445</v>
      </c>
      <c r="F259" s="533">
        <v>4001.6</v>
      </c>
      <c r="G259" s="532" t="s">
        <v>446</v>
      </c>
      <c r="H259" s="534" t="s">
        <v>447</v>
      </c>
      <c r="I259" s="294">
        <v>7293</v>
      </c>
      <c r="J259" s="66"/>
    </row>
    <row r="260" spans="1:10" ht="13.8">
      <c r="A260" s="294" t="s">
        <v>893</v>
      </c>
      <c r="B260" s="534" t="s">
        <v>1520</v>
      </c>
      <c r="C260" s="532" t="s">
        <v>448</v>
      </c>
      <c r="D260" s="534" t="s">
        <v>449</v>
      </c>
      <c r="E260" s="536" t="s">
        <v>404</v>
      </c>
      <c r="F260" s="533">
        <v>2813.62</v>
      </c>
      <c r="G260" s="532" t="s">
        <v>1705</v>
      </c>
      <c r="H260" s="534" t="s">
        <v>450</v>
      </c>
      <c r="I260" s="294">
        <v>7323</v>
      </c>
      <c r="J260" s="66"/>
    </row>
    <row r="261" spans="1:10" ht="13.8">
      <c r="A261" s="294" t="s">
        <v>894</v>
      </c>
      <c r="B261" s="532" t="s">
        <v>1520</v>
      </c>
      <c r="C261" s="532" t="s">
        <v>451</v>
      </c>
      <c r="D261" s="532" t="s">
        <v>452</v>
      </c>
      <c r="E261" s="532" t="s">
        <v>453</v>
      </c>
      <c r="F261" s="533">
        <v>2813.62</v>
      </c>
      <c r="G261" s="532" t="s">
        <v>454</v>
      </c>
      <c r="H261" s="534" t="s">
        <v>455</v>
      </c>
      <c r="I261" s="294">
        <v>7193</v>
      </c>
      <c r="J261" s="66"/>
    </row>
    <row r="262" spans="1:10" ht="13.8">
      <c r="A262" s="294" t="s">
        <v>895</v>
      </c>
      <c r="B262" s="532" t="s">
        <v>1520</v>
      </c>
      <c r="C262" s="532" t="s">
        <v>456</v>
      </c>
      <c r="D262" s="532" t="s">
        <v>457</v>
      </c>
      <c r="E262" s="534" t="s">
        <v>453</v>
      </c>
      <c r="F262" s="533">
        <v>2813.62</v>
      </c>
      <c r="G262" s="532" t="s">
        <v>458</v>
      </c>
      <c r="H262" s="534" t="s">
        <v>459</v>
      </c>
      <c r="I262" s="294">
        <v>7194</v>
      </c>
      <c r="J262" s="66"/>
    </row>
    <row r="263" spans="1:10" ht="13.8">
      <c r="A263" s="294" t="s">
        <v>896</v>
      </c>
      <c r="B263" s="532" t="s">
        <v>1520</v>
      </c>
      <c r="C263" s="532" t="s">
        <v>460</v>
      </c>
      <c r="D263" s="532" t="s">
        <v>461</v>
      </c>
      <c r="E263" s="534" t="s">
        <v>462</v>
      </c>
      <c r="F263" s="533">
        <v>2813.62</v>
      </c>
      <c r="G263" s="532" t="s">
        <v>463</v>
      </c>
      <c r="H263" s="534" t="s">
        <v>464</v>
      </c>
      <c r="I263" s="679">
        <v>7195</v>
      </c>
      <c r="J263" s="66"/>
    </row>
    <row r="264" spans="1:10" ht="13.8">
      <c r="A264" s="294" t="s">
        <v>897</v>
      </c>
      <c r="B264" s="532" t="s">
        <v>1526</v>
      </c>
      <c r="C264" s="532" t="s">
        <v>465</v>
      </c>
      <c r="D264" s="532"/>
      <c r="E264" s="532" t="s">
        <v>462</v>
      </c>
      <c r="F264" s="533">
        <v>1750</v>
      </c>
      <c r="G264" s="532" t="s">
        <v>463</v>
      </c>
      <c r="H264" s="534" t="s">
        <v>464</v>
      </c>
      <c r="I264" s="679"/>
      <c r="J264" s="66"/>
    </row>
    <row r="265" spans="1:10" ht="13.8">
      <c r="A265" s="294" t="s">
        <v>898</v>
      </c>
      <c r="B265" s="532" t="s">
        <v>1662</v>
      </c>
      <c r="C265" s="532" t="s">
        <v>466</v>
      </c>
      <c r="D265" s="532"/>
      <c r="E265" s="532" t="s">
        <v>462</v>
      </c>
      <c r="F265" s="533">
        <v>1500</v>
      </c>
      <c r="G265" s="532" t="s">
        <v>463</v>
      </c>
      <c r="H265" s="534" t="s">
        <v>464</v>
      </c>
      <c r="I265" s="679"/>
      <c r="J265" s="66"/>
    </row>
    <row r="266" spans="1:10" ht="13.8">
      <c r="A266" s="294" t="s">
        <v>899</v>
      </c>
      <c r="B266" s="532" t="s">
        <v>1520</v>
      </c>
      <c r="C266" s="532" t="s">
        <v>467</v>
      </c>
      <c r="D266" s="532" t="s">
        <v>468</v>
      </c>
      <c r="E266" s="534" t="s">
        <v>1727</v>
      </c>
      <c r="F266" s="533">
        <v>2813.62</v>
      </c>
      <c r="G266" s="532" t="s">
        <v>469</v>
      </c>
      <c r="H266" s="534" t="s">
        <v>470</v>
      </c>
      <c r="I266" s="294">
        <v>7355</v>
      </c>
      <c r="J266" s="66"/>
    </row>
    <row r="267" spans="1:10" ht="13.8">
      <c r="A267" s="294" t="s">
        <v>900</v>
      </c>
      <c r="B267" s="532" t="s">
        <v>1520</v>
      </c>
      <c r="C267" s="532" t="s">
        <v>471</v>
      </c>
      <c r="D267" s="532" t="s">
        <v>472</v>
      </c>
      <c r="E267" s="534" t="s">
        <v>1727</v>
      </c>
      <c r="F267" s="533">
        <v>2813.62</v>
      </c>
      <c r="G267" s="532" t="s">
        <v>473</v>
      </c>
      <c r="H267" s="534" t="s">
        <v>474</v>
      </c>
      <c r="I267" s="294">
        <v>7319</v>
      </c>
      <c r="J267" s="66"/>
    </row>
    <row r="268" spans="1:10" ht="13.8">
      <c r="A268" s="294" t="s">
        <v>901</v>
      </c>
      <c r="B268" s="532" t="s">
        <v>1520</v>
      </c>
      <c r="C268" s="532" t="s">
        <v>475</v>
      </c>
      <c r="D268" s="532"/>
      <c r="E268" s="534" t="s">
        <v>1727</v>
      </c>
      <c r="F268" s="533">
        <v>2018.62</v>
      </c>
      <c r="G268" s="532" t="s">
        <v>476</v>
      </c>
      <c r="H268" s="534" t="s">
        <v>477</v>
      </c>
      <c r="I268" s="294">
        <v>7320</v>
      </c>
      <c r="J268" s="66"/>
    </row>
    <row r="269" spans="1:10" ht="13.8">
      <c r="A269" s="294" t="s">
        <v>902</v>
      </c>
      <c r="B269" s="532" t="s">
        <v>478</v>
      </c>
      <c r="C269" s="532" t="s">
        <v>479</v>
      </c>
      <c r="D269" s="532"/>
      <c r="E269" s="532" t="s">
        <v>1727</v>
      </c>
      <c r="F269" s="533">
        <v>976</v>
      </c>
      <c r="G269" s="532" t="s">
        <v>480</v>
      </c>
      <c r="H269" s="534" t="s">
        <v>481</v>
      </c>
      <c r="I269" s="294">
        <v>7078</v>
      </c>
      <c r="J269" s="66"/>
    </row>
    <row r="270" spans="1:10" ht="13.8">
      <c r="A270" s="294" t="s">
        <v>903</v>
      </c>
      <c r="B270" s="532" t="s">
        <v>482</v>
      </c>
      <c r="C270" s="532"/>
      <c r="D270" s="532" t="s">
        <v>483</v>
      </c>
      <c r="E270" s="532" t="s">
        <v>1727</v>
      </c>
      <c r="F270" s="533">
        <v>795</v>
      </c>
      <c r="G270" s="532" t="s">
        <v>484</v>
      </c>
      <c r="H270" s="534" t="s">
        <v>485</v>
      </c>
      <c r="I270" s="294">
        <v>7321</v>
      </c>
      <c r="J270" s="66"/>
    </row>
    <row r="271" spans="1:10" ht="13.8">
      <c r="A271" s="294" t="s">
        <v>904</v>
      </c>
      <c r="B271" s="532" t="s">
        <v>1520</v>
      </c>
      <c r="C271" s="532" t="s">
        <v>486</v>
      </c>
      <c r="D271" s="532" t="s">
        <v>487</v>
      </c>
      <c r="E271" s="534" t="s">
        <v>462</v>
      </c>
      <c r="F271" s="533">
        <v>2813.62</v>
      </c>
      <c r="G271" s="532" t="s">
        <v>488</v>
      </c>
      <c r="H271" s="534" t="s">
        <v>489</v>
      </c>
      <c r="I271" s="294">
        <v>7221</v>
      </c>
      <c r="J271" s="66"/>
    </row>
    <row r="272" spans="1:10" ht="13.8">
      <c r="A272" s="294" t="s">
        <v>905</v>
      </c>
      <c r="B272" s="532" t="s">
        <v>1520</v>
      </c>
      <c r="C272" s="532" t="s">
        <v>490</v>
      </c>
      <c r="D272" s="532" t="s">
        <v>491</v>
      </c>
      <c r="E272" s="534" t="s">
        <v>462</v>
      </c>
      <c r="F272" s="533">
        <v>2813.62</v>
      </c>
      <c r="G272" s="532" t="s">
        <v>492</v>
      </c>
      <c r="H272" s="534" t="s">
        <v>493</v>
      </c>
      <c r="I272" s="294">
        <v>7226</v>
      </c>
      <c r="J272" s="66"/>
    </row>
    <row r="273" spans="1:10" ht="13.8">
      <c r="A273" s="294" t="s">
        <v>906</v>
      </c>
      <c r="B273" s="534" t="s">
        <v>1520</v>
      </c>
      <c r="C273" s="532" t="s">
        <v>494</v>
      </c>
      <c r="D273" s="532" t="s">
        <v>495</v>
      </c>
      <c r="E273" s="534" t="s">
        <v>462</v>
      </c>
      <c r="F273" s="533">
        <v>2997.35</v>
      </c>
      <c r="G273" s="532" t="s">
        <v>496</v>
      </c>
      <c r="H273" s="534" t="s">
        <v>497</v>
      </c>
      <c r="I273" s="294">
        <v>7227</v>
      </c>
      <c r="J273" s="66"/>
    </row>
    <row r="274" spans="1:10" ht="13.8">
      <c r="A274" s="294" t="s">
        <v>907</v>
      </c>
      <c r="B274" s="534" t="s">
        <v>1520</v>
      </c>
      <c r="C274" s="532" t="s">
        <v>498</v>
      </c>
      <c r="D274" s="532" t="s">
        <v>499</v>
      </c>
      <c r="E274" s="534" t="s">
        <v>462</v>
      </c>
      <c r="F274" s="533">
        <v>2997.35</v>
      </c>
      <c r="G274" s="532" t="s">
        <v>500</v>
      </c>
      <c r="H274" s="534" t="s">
        <v>501</v>
      </c>
      <c r="I274" s="294">
        <v>7228</v>
      </c>
      <c r="J274" s="66"/>
    </row>
    <row r="275" spans="1:10" ht="13.8">
      <c r="A275" s="294" t="s">
        <v>908</v>
      </c>
      <c r="B275" s="534" t="s">
        <v>1520</v>
      </c>
      <c r="C275" s="532" t="s">
        <v>502</v>
      </c>
      <c r="D275" s="532" t="s">
        <v>503</v>
      </c>
      <c r="E275" s="534" t="s">
        <v>462</v>
      </c>
      <c r="F275" s="533">
        <v>2997.35</v>
      </c>
      <c r="G275" s="532" t="s">
        <v>504</v>
      </c>
      <c r="H275" s="534" t="s">
        <v>505</v>
      </c>
      <c r="I275" s="294">
        <v>7229</v>
      </c>
      <c r="J275" s="66"/>
    </row>
    <row r="276" spans="1:10" ht="13.8">
      <c r="A276" s="294" t="s">
        <v>909</v>
      </c>
      <c r="B276" s="534" t="s">
        <v>1520</v>
      </c>
      <c r="C276" s="532" t="s">
        <v>506</v>
      </c>
      <c r="D276" s="532" t="s">
        <v>507</v>
      </c>
      <c r="E276" s="534" t="s">
        <v>462</v>
      </c>
      <c r="F276" s="533">
        <v>2997.35</v>
      </c>
      <c r="G276" s="532" t="s">
        <v>508</v>
      </c>
      <c r="H276" s="534" t="s">
        <v>509</v>
      </c>
      <c r="I276" s="294">
        <v>7230</v>
      </c>
      <c r="J276" s="66"/>
    </row>
    <row r="277" spans="1:10" ht="13.8">
      <c r="A277" s="294" t="s">
        <v>910</v>
      </c>
      <c r="B277" s="534" t="s">
        <v>1520</v>
      </c>
      <c r="C277" s="532" t="s">
        <v>510</v>
      </c>
      <c r="D277" s="532" t="s">
        <v>511</v>
      </c>
      <c r="E277" s="534" t="s">
        <v>462</v>
      </c>
      <c r="F277" s="533">
        <v>2997.35</v>
      </c>
      <c r="G277" s="532" t="s">
        <v>512</v>
      </c>
      <c r="H277" s="534" t="s">
        <v>513</v>
      </c>
      <c r="I277" s="294">
        <v>7231</v>
      </c>
      <c r="J277" s="66"/>
    </row>
    <row r="278" spans="1:10" ht="13.8">
      <c r="A278" s="294" t="s">
        <v>911</v>
      </c>
      <c r="B278" s="534" t="s">
        <v>1520</v>
      </c>
      <c r="C278" s="532" t="s">
        <v>514</v>
      </c>
      <c r="D278" s="532" t="s">
        <v>515</v>
      </c>
      <c r="E278" s="534" t="s">
        <v>462</v>
      </c>
      <c r="F278" s="533">
        <v>2997.35</v>
      </c>
      <c r="G278" s="532" t="s">
        <v>516</v>
      </c>
      <c r="H278" s="534" t="s">
        <v>517</v>
      </c>
      <c r="I278" s="294">
        <v>7232</v>
      </c>
      <c r="J278" s="66"/>
    </row>
    <row r="279" spans="1:10" ht="13.8">
      <c r="A279" s="294" t="s">
        <v>912</v>
      </c>
      <c r="B279" s="534" t="s">
        <v>1520</v>
      </c>
      <c r="C279" s="532" t="s">
        <v>518</v>
      </c>
      <c r="D279" s="532" t="s">
        <v>519</v>
      </c>
      <c r="E279" s="534" t="s">
        <v>462</v>
      </c>
      <c r="F279" s="533">
        <v>2997.35</v>
      </c>
      <c r="G279" s="532" t="s">
        <v>520</v>
      </c>
      <c r="H279" s="534" t="s">
        <v>521</v>
      </c>
      <c r="I279" s="294">
        <v>7233</v>
      </c>
      <c r="J279" s="66"/>
    </row>
    <row r="280" spans="1:10" ht="13.8">
      <c r="A280" s="294" t="s">
        <v>913</v>
      </c>
      <c r="B280" s="534" t="s">
        <v>1520</v>
      </c>
      <c r="C280" s="532" t="s">
        <v>522</v>
      </c>
      <c r="D280" s="532" t="s">
        <v>523</v>
      </c>
      <c r="E280" s="534" t="s">
        <v>462</v>
      </c>
      <c r="F280" s="533">
        <v>2997.35</v>
      </c>
      <c r="G280" s="532" t="s">
        <v>524</v>
      </c>
      <c r="H280" s="534" t="s">
        <v>525</v>
      </c>
      <c r="I280" s="294">
        <v>7234</v>
      </c>
      <c r="J280" s="66"/>
    </row>
    <row r="281" spans="1:10" ht="13.8">
      <c r="A281" s="294" t="s">
        <v>914</v>
      </c>
      <c r="B281" s="534" t="s">
        <v>1520</v>
      </c>
      <c r="C281" s="532" t="s">
        <v>526</v>
      </c>
      <c r="D281" s="532" t="s">
        <v>527</v>
      </c>
      <c r="E281" s="534" t="s">
        <v>462</v>
      </c>
      <c r="F281" s="533">
        <v>2997.35</v>
      </c>
      <c r="G281" s="532" t="s">
        <v>528</v>
      </c>
      <c r="H281" s="534" t="s">
        <v>529</v>
      </c>
      <c r="I281" s="679">
        <v>7235</v>
      </c>
      <c r="J281" s="66"/>
    </row>
    <row r="282" spans="1:10" ht="13.8">
      <c r="A282" s="294" t="s">
        <v>915</v>
      </c>
      <c r="B282" s="532" t="s">
        <v>1596</v>
      </c>
      <c r="C282" s="534" t="s">
        <v>530</v>
      </c>
      <c r="D282" s="532"/>
      <c r="E282" s="532" t="s">
        <v>462</v>
      </c>
      <c r="F282" s="533">
        <v>300</v>
      </c>
      <c r="G282" s="532" t="s">
        <v>528</v>
      </c>
      <c r="H282" s="534" t="s">
        <v>529</v>
      </c>
      <c r="I282" s="679"/>
      <c r="J282" s="66"/>
    </row>
    <row r="283" spans="1:10" ht="13.8">
      <c r="A283" s="294" t="s">
        <v>916</v>
      </c>
      <c r="B283" s="534" t="s">
        <v>1520</v>
      </c>
      <c r="C283" s="532" t="s">
        <v>531</v>
      </c>
      <c r="D283" s="532" t="s">
        <v>532</v>
      </c>
      <c r="E283" s="534" t="s">
        <v>462</v>
      </c>
      <c r="F283" s="533">
        <v>2997.35</v>
      </c>
      <c r="G283" s="532" t="s">
        <v>533</v>
      </c>
      <c r="H283" s="534" t="s">
        <v>534</v>
      </c>
      <c r="I283" s="679">
        <v>7236</v>
      </c>
      <c r="J283" s="66"/>
    </row>
    <row r="284" spans="1:10" ht="13.8">
      <c r="A284" s="294" t="s">
        <v>917</v>
      </c>
      <c r="B284" s="532" t="s">
        <v>535</v>
      </c>
      <c r="C284" s="534" t="s">
        <v>536</v>
      </c>
      <c r="D284" s="532"/>
      <c r="E284" s="532" t="s">
        <v>462</v>
      </c>
      <c r="F284" s="533">
        <v>1750</v>
      </c>
      <c r="G284" s="532" t="s">
        <v>533</v>
      </c>
      <c r="H284" s="534" t="s">
        <v>534</v>
      </c>
      <c r="I284" s="679"/>
      <c r="J284" s="66"/>
    </row>
    <row r="285" spans="1:10" ht="13.8">
      <c r="A285" s="294" t="s">
        <v>918</v>
      </c>
      <c r="B285" s="534" t="s">
        <v>1520</v>
      </c>
      <c r="C285" s="532" t="s">
        <v>537</v>
      </c>
      <c r="D285" s="532" t="s">
        <v>538</v>
      </c>
      <c r="E285" s="534" t="s">
        <v>462</v>
      </c>
      <c r="F285" s="533">
        <v>2997.35</v>
      </c>
      <c r="G285" s="532" t="s">
        <v>539</v>
      </c>
      <c r="H285" s="534" t="s">
        <v>540</v>
      </c>
      <c r="I285" s="679">
        <v>7237</v>
      </c>
      <c r="J285" s="66"/>
    </row>
    <row r="286" spans="1:10" ht="13.8">
      <c r="A286" s="294" t="s">
        <v>919</v>
      </c>
      <c r="B286" s="532" t="s">
        <v>166</v>
      </c>
      <c r="C286" s="534" t="s">
        <v>541</v>
      </c>
      <c r="D286" s="532"/>
      <c r="E286" s="532" t="s">
        <v>462</v>
      </c>
      <c r="F286" s="533">
        <v>1500</v>
      </c>
      <c r="G286" s="532" t="s">
        <v>539</v>
      </c>
      <c r="H286" s="534" t="s">
        <v>540</v>
      </c>
      <c r="I286" s="679"/>
      <c r="J286" s="66"/>
    </row>
    <row r="287" spans="1:10" ht="13.8">
      <c r="A287" s="294" t="s">
        <v>920</v>
      </c>
      <c r="B287" s="534" t="s">
        <v>1520</v>
      </c>
      <c r="C287" s="532" t="s">
        <v>542</v>
      </c>
      <c r="D287" s="532" t="s">
        <v>543</v>
      </c>
      <c r="E287" s="534" t="s">
        <v>462</v>
      </c>
      <c r="F287" s="533">
        <v>2997.35</v>
      </c>
      <c r="G287" s="532" t="s">
        <v>544</v>
      </c>
      <c r="H287" s="534" t="s">
        <v>545</v>
      </c>
      <c r="I287" s="679">
        <v>7238</v>
      </c>
      <c r="J287" s="66"/>
    </row>
    <row r="288" spans="1:10" ht="13.8">
      <c r="A288" s="294" t="s">
        <v>921</v>
      </c>
      <c r="B288" s="532" t="s">
        <v>546</v>
      </c>
      <c r="C288" s="534" t="s">
        <v>547</v>
      </c>
      <c r="D288" s="532"/>
      <c r="E288" s="532" t="s">
        <v>462</v>
      </c>
      <c r="F288" s="533">
        <v>300</v>
      </c>
      <c r="G288" s="532" t="s">
        <v>544</v>
      </c>
      <c r="H288" s="534" t="s">
        <v>545</v>
      </c>
      <c r="I288" s="679"/>
      <c r="J288" s="66"/>
    </row>
    <row r="289" spans="1:10" ht="13.8">
      <c r="A289" s="294" t="s">
        <v>922</v>
      </c>
      <c r="B289" s="534" t="s">
        <v>1520</v>
      </c>
      <c r="C289" s="532" t="s">
        <v>548</v>
      </c>
      <c r="D289" s="532" t="s">
        <v>549</v>
      </c>
      <c r="E289" s="534" t="s">
        <v>462</v>
      </c>
      <c r="F289" s="533">
        <v>2997.35</v>
      </c>
      <c r="G289" s="532" t="s">
        <v>550</v>
      </c>
      <c r="H289" s="534" t="s">
        <v>551</v>
      </c>
      <c r="I289" s="679">
        <v>7239</v>
      </c>
      <c r="J289" s="66"/>
    </row>
    <row r="290" spans="1:10" ht="13.8">
      <c r="A290" s="294" t="s">
        <v>923</v>
      </c>
      <c r="B290" s="534" t="s">
        <v>546</v>
      </c>
      <c r="C290" s="534" t="s">
        <v>552</v>
      </c>
      <c r="D290" s="532"/>
      <c r="E290" s="532" t="s">
        <v>462</v>
      </c>
      <c r="F290" s="533">
        <v>300</v>
      </c>
      <c r="G290" s="532" t="s">
        <v>550</v>
      </c>
      <c r="H290" s="534" t="s">
        <v>551</v>
      </c>
      <c r="I290" s="679"/>
      <c r="J290" s="66"/>
    </row>
    <row r="291" spans="1:10" ht="13.8">
      <c r="A291" s="294" t="s">
        <v>924</v>
      </c>
      <c r="B291" s="534" t="s">
        <v>1520</v>
      </c>
      <c r="C291" s="532" t="s">
        <v>553</v>
      </c>
      <c r="D291" s="532" t="s">
        <v>554</v>
      </c>
      <c r="E291" s="534" t="s">
        <v>462</v>
      </c>
      <c r="F291" s="533">
        <v>2997.35</v>
      </c>
      <c r="G291" s="532" t="s">
        <v>555</v>
      </c>
      <c r="H291" s="534" t="s">
        <v>556</v>
      </c>
      <c r="I291" s="679">
        <v>7240</v>
      </c>
      <c r="J291" s="66"/>
    </row>
    <row r="292" spans="1:10" ht="13.8">
      <c r="A292" s="294" t="s">
        <v>925</v>
      </c>
      <c r="B292" s="534" t="s">
        <v>546</v>
      </c>
      <c r="C292" s="534" t="s">
        <v>557</v>
      </c>
      <c r="D292" s="532"/>
      <c r="E292" s="532" t="s">
        <v>462</v>
      </c>
      <c r="F292" s="533">
        <v>300</v>
      </c>
      <c r="G292" s="532" t="s">
        <v>555</v>
      </c>
      <c r="H292" s="534" t="s">
        <v>556</v>
      </c>
      <c r="I292" s="679"/>
      <c r="J292" s="66"/>
    </row>
    <row r="293" spans="1:10" ht="13.8">
      <c r="A293" s="294" t="s">
        <v>926</v>
      </c>
      <c r="B293" s="534" t="s">
        <v>1520</v>
      </c>
      <c r="C293" s="532" t="s">
        <v>558</v>
      </c>
      <c r="D293" s="532" t="s">
        <v>559</v>
      </c>
      <c r="E293" s="534" t="s">
        <v>462</v>
      </c>
      <c r="F293" s="533">
        <v>2997.35</v>
      </c>
      <c r="G293" s="532" t="s">
        <v>560</v>
      </c>
      <c r="H293" s="534" t="s">
        <v>561</v>
      </c>
      <c r="I293" s="679">
        <v>7241</v>
      </c>
      <c r="J293" s="66"/>
    </row>
    <row r="294" spans="1:10" ht="13.8">
      <c r="A294" s="294" t="s">
        <v>927</v>
      </c>
      <c r="B294" s="532" t="s">
        <v>1596</v>
      </c>
      <c r="C294" s="534" t="s">
        <v>562</v>
      </c>
      <c r="D294" s="532"/>
      <c r="E294" s="532" t="s">
        <v>462</v>
      </c>
      <c r="F294" s="533">
        <v>300</v>
      </c>
      <c r="G294" s="532" t="s">
        <v>560</v>
      </c>
      <c r="H294" s="534" t="s">
        <v>561</v>
      </c>
      <c r="I294" s="679"/>
      <c r="J294" s="66"/>
    </row>
    <row r="295" spans="1:10" ht="13.8">
      <c r="A295" s="294" t="s">
        <v>928</v>
      </c>
      <c r="B295" s="534" t="s">
        <v>743</v>
      </c>
      <c r="C295" s="534" t="s">
        <v>563</v>
      </c>
      <c r="D295" s="534"/>
      <c r="E295" s="534" t="s">
        <v>453</v>
      </c>
      <c r="F295" s="535">
        <v>5309.92</v>
      </c>
      <c r="G295" s="534" t="s">
        <v>564</v>
      </c>
      <c r="H295" s="534" t="s">
        <v>565</v>
      </c>
      <c r="I295" s="534">
        <v>7242</v>
      </c>
      <c r="J295" s="66"/>
    </row>
    <row r="296" spans="1:10" ht="13.8">
      <c r="A296" s="294" t="s">
        <v>933</v>
      </c>
      <c r="B296" s="534" t="s">
        <v>743</v>
      </c>
      <c r="C296" s="534" t="s">
        <v>4672</v>
      </c>
      <c r="D296" s="534"/>
      <c r="E296" s="534" t="s">
        <v>462</v>
      </c>
      <c r="F296" s="535">
        <v>5309.92</v>
      </c>
      <c r="G296" s="534" t="s">
        <v>566</v>
      </c>
      <c r="H296" s="534" t="s">
        <v>567</v>
      </c>
      <c r="I296" s="534">
        <v>7246</v>
      </c>
      <c r="J296" s="66"/>
    </row>
    <row r="297" spans="1:10" ht="13.8">
      <c r="A297" s="294" t="s">
        <v>934</v>
      </c>
      <c r="B297" s="534" t="s">
        <v>743</v>
      </c>
      <c r="C297" s="534" t="s">
        <v>568</v>
      </c>
      <c r="D297" s="534"/>
      <c r="E297" s="534" t="s">
        <v>569</v>
      </c>
      <c r="F297" s="535">
        <v>5309.92</v>
      </c>
      <c r="G297" s="534" t="s">
        <v>570</v>
      </c>
      <c r="H297" s="534" t="s">
        <v>571</v>
      </c>
      <c r="I297" s="534">
        <v>7248</v>
      </c>
      <c r="J297" s="66"/>
    </row>
    <row r="298" spans="1:10" ht="13.8">
      <c r="A298" s="294" t="s">
        <v>935</v>
      </c>
      <c r="B298" s="534" t="s">
        <v>743</v>
      </c>
      <c r="C298" s="534" t="s">
        <v>572</v>
      </c>
      <c r="D298" s="534"/>
      <c r="E298" s="534" t="s">
        <v>462</v>
      </c>
      <c r="F298" s="535">
        <v>5309.92</v>
      </c>
      <c r="G298" s="534" t="s">
        <v>573</v>
      </c>
      <c r="H298" s="534" t="s">
        <v>574</v>
      </c>
      <c r="I298" s="534">
        <v>7247</v>
      </c>
      <c r="J298" s="66"/>
    </row>
    <row r="299" spans="1:10" ht="13.8">
      <c r="A299" s="294" t="s">
        <v>936</v>
      </c>
      <c r="B299" s="532" t="s">
        <v>1554</v>
      </c>
      <c r="C299" s="532" t="s">
        <v>575</v>
      </c>
      <c r="D299" s="532"/>
      <c r="E299" s="532" t="s">
        <v>462</v>
      </c>
      <c r="F299" s="533">
        <v>4001.6</v>
      </c>
      <c r="G299" s="532" t="s">
        <v>576</v>
      </c>
      <c r="H299" s="534" t="s">
        <v>577</v>
      </c>
      <c r="I299" s="294">
        <v>7196</v>
      </c>
      <c r="J299" s="66"/>
    </row>
    <row r="300" spans="1:10" ht="13.8">
      <c r="A300" s="294" t="s">
        <v>937</v>
      </c>
      <c r="B300" s="532" t="s">
        <v>578</v>
      </c>
      <c r="C300" s="532"/>
      <c r="D300" s="532"/>
      <c r="E300" s="532" t="s">
        <v>579</v>
      </c>
      <c r="F300" s="533">
        <v>107421</v>
      </c>
      <c r="G300" s="534" t="s">
        <v>580</v>
      </c>
      <c r="H300" s="534" t="s">
        <v>581</v>
      </c>
      <c r="I300" s="294">
        <v>7250</v>
      </c>
      <c r="J300" s="66"/>
    </row>
    <row r="301" spans="1:10" ht="13.8">
      <c r="A301" s="294" t="s">
        <v>938</v>
      </c>
      <c r="B301" s="534" t="s">
        <v>582</v>
      </c>
      <c r="C301" s="534"/>
      <c r="D301" s="534"/>
      <c r="E301" s="534" t="s">
        <v>1727</v>
      </c>
      <c r="F301" s="533">
        <v>352275</v>
      </c>
      <c r="G301" s="534" t="s">
        <v>583</v>
      </c>
      <c r="H301" s="534" t="s">
        <v>584</v>
      </c>
      <c r="I301" s="534">
        <v>7311</v>
      </c>
      <c r="J301" s="66"/>
    </row>
    <row r="302" spans="1:10" ht="13.8">
      <c r="A302" s="294" t="s">
        <v>939</v>
      </c>
      <c r="B302" s="534" t="s">
        <v>585</v>
      </c>
      <c r="C302" s="534"/>
      <c r="D302" s="534"/>
      <c r="E302" s="534" t="s">
        <v>586</v>
      </c>
      <c r="F302" s="533">
        <v>204289</v>
      </c>
      <c r="G302" s="534" t="s">
        <v>587</v>
      </c>
      <c r="H302" s="534" t="s">
        <v>588</v>
      </c>
      <c r="I302" s="294">
        <v>7312</v>
      </c>
      <c r="J302" s="66"/>
    </row>
    <row r="303" spans="1:10" ht="13.8">
      <c r="A303" s="294" t="s">
        <v>940</v>
      </c>
      <c r="B303" s="534" t="s">
        <v>589</v>
      </c>
      <c r="C303" s="534"/>
      <c r="D303" s="534"/>
      <c r="E303" s="534" t="s">
        <v>590</v>
      </c>
      <c r="F303" s="533">
        <v>21575.7</v>
      </c>
      <c r="G303" s="534" t="s">
        <v>591</v>
      </c>
      <c r="H303" s="534" t="s">
        <v>592</v>
      </c>
      <c r="I303" s="294">
        <v>7317</v>
      </c>
      <c r="J303" s="66"/>
    </row>
    <row r="304" spans="1:10" ht="13.8">
      <c r="A304" s="294" t="s">
        <v>941</v>
      </c>
      <c r="B304" s="534" t="s">
        <v>589</v>
      </c>
      <c r="C304" s="534"/>
      <c r="D304" s="534"/>
      <c r="E304" s="534" t="s">
        <v>593</v>
      </c>
      <c r="F304" s="533">
        <v>21575.7</v>
      </c>
      <c r="G304" s="534" t="s">
        <v>591</v>
      </c>
      <c r="H304" s="534" t="s">
        <v>594</v>
      </c>
      <c r="I304" s="294">
        <v>7316</v>
      </c>
      <c r="J304" s="66"/>
    </row>
    <row r="305" spans="1:10" ht="13.8">
      <c r="A305" s="294" t="s">
        <v>942</v>
      </c>
      <c r="B305" s="534" t="s">
        <v>589</v>
      </c>
      <c r="C305" s="534"/>
      <c r="D305" s="534"/>
      <c r="E305" s="534" t="s">
        <v>595</v>
      </c>
      <c r="F305" s="533">
        <v>21575.7</v>
      </c>
      <c r="G305" s="534" t="s">
        <v>591</v>
      </c>
      <c r="H305" s="534" t="s">
        <v>596</v>
      </c>
      <c r="I305" s="294">
        <v>7315</v>
      </c>
      <c r="J305" s="66"/>
    </row>
    <row r="306" spans="1:10" ht="13.8">
      <c r="A306" s="294" t="s">
        <v>943</v>
      </c>
      <c r="B306" s="534" t="s">
        <v>589</v>
      </c>
      <c r="C306" s="534"/>
      <c r="D306" s="534"/>
      <c r="E306" s="534" t="s">
        <v>597</v>
      </c>
      <c r="F306" s="533">
        <v>21575.7</v>
      </c>
      <c r="G306" s="534" t="s">
        <v>591</v>
      </c>
      <c r="H306" s="534" t="s">
        <v>598</v>
      </c>
      <c r="I306" s="294">
        <v>7314</v>
      </c>
      <c r="J306" s="66"/>
    </row>
    <row r="307" spans="1:10" ht="14.4" thickBot="1">
      <c r="A307" s="294" t="s">
        <v>944</v>
      </c>
      <c r="B307" s="534" t="s">
        <v>589</v>
      </c>
      <c r="C307" s="534"/>
      <c r="D307" s="534"/>
      <c r="E307" s="538" t="s">
        <v>1635</v>
      </c>
      <c r="F307" s="539">
        <v>21575.7</v>
      </c>
      <c r="G307" s="534" t="s">
        <v>591</v>
      </c>
      <c r="H307" s="534" t="s">
        <v>592</v>
      </c>
      <c r="I307" s="294">
        <v>7313</v>
      </c>
      <c r="J307" s="66"/>
    </row>
    <row r="308" spans="1:10" ht="14.4" thickTop="1">
      <c r="A308" s="295"/>
      <c r="B308" s="286"/>
      <c r="C308" s="283" t="s">
        <v>599</v>
      </c>
      <c r="D308" s="285"/>
      <c r="E308" s="283" t="s">
        <v>599</v>
      </c>
      <c r="F308" s="284">
        <f>SUM(F5:F307)</f>
        <v>2316486.1500000148</v>
      </c>
      <c r="G308" s="287"/>
      <c r="H308" s="286"/>
      <c r="I308" s="285"/>
    </row>
    <row r="309" spans="1:10" ht="21" customHeight="1">
      <c r="A309" s="278" t="s">
        <v>600</v>
      </c>
      <c r="C309" s="67"/>
      <c r="D309" s="67"/>
      <c r="E309" s="67"/>
      <c r="F309" s="69"/>
      <c r="G309" s="67"/>
      <c r="H309" s="67"/>
      <c r="I309" s="67"/>
    </row>
    <row r="310" spans="1:10" ht="27.6">
      <c r="A310" s="282" t="s">
        <v>1306</v>
      </c>
      <c r="B310" s="280" t="s">
        <v>1512</v>
      </c>
      <c r="C310" s="280" t="s">
        <v>1513</v>
      </c>
      <c r="D310" s="280" t="s">
        <v>1514</v>
      </c>
      <c r="E310" s="280" t="s">
        <v>1515</v>
      </c>
      <c r="F310" s="280" t="s">
        <v>1516</v>
      </c>
      <c r="G310" s="280" t="s">
        <v>1517</v>
      </c>
      <c r="H310" s="280" t="s">
        <v>1518</v>
      </c>
      <c r="I310" s="282" t="s">
        <v>1519</v>
      </c>
    </row>
    <row r="311" spans="1:10" ht="13.8">
      <c r="A311" s="294" t="s">
        <v>945</v>
      </c>
      <c r="B311" s="544" t="s">
        <v>601</v>
      </c>
      <c r="C311" s="544"/>
      <c r="D311" s="544"/>
      <c r="E311" s="544" t="s">
        <v>602</v>
      </c>
      <c r="F311" s="546">
        <v>1994.7</v>
      </c>
      <c r="G311" s="544"/>
      <c r="H311" s="545" t="s">
        <v>603</v>
      </c>
      <c r="I311" s="547" t="s">
        <v>604</v>
      </c>
    </row>
    <row r="312" spans="1:10" ht="13.8">
      <c r="A312" s="294" t="s">
        <v>946</v>
      </c>
      <c r="B312" s="544" t="s">
        <v>1528</v>
      </c>
      <c r="C312" s="548"/>
      <c r="D312" s="548"/>
      <c r="E312" s="548" t="s">
        <v>1626</v>
      </c>
      <c r="F312" s="570">
        <v>3500</v>
      </c>
      <c r="G312" s="548"/>
      <c r="H312" s="548" t="s">
        <v>605</v>
      </c>
      <c r="I312" s="548" t="s">
        <v>604</v>
      </c>
    </row>
    <row r="313" spans="1:10" ht="13.8">
      <c r="A313" s="294" t="s">
        <v>947</v>
      </c>
      <c r="B313" s="544" t="s">
        <v>606</v>
      </c>
      <c r="C313" s="544"/>
      <c r="D313" s="544"/>
      <c r="E313" s="544" t="s">
        <v>1626</v>
      </c>
      <c r="F313" s="546">
        <v>3500</v>
      </c>
      <c r="G313" s="544"/>
      <c r="H313" s="545" t="s">
        <v>607</v>
      </c>
      <c r="I313" s="547" t="s">
        <v>604</v>
      </c>
    </row>
    <row r="314" spans="1:10" ht="14.4" thickBot="1">
      <c r="A314" s="294" t="s">
        <v>948</v>
      </c>
      <c r="B314" s="544" t="s">
        <v>608</v>
      </c>
      <c r="C314" s="544">
        <v>2130044673</v>
      </c>
      <c r="D314" s="544"/>
      <c r="E314" s="549" t="s">
        <v>1651</v>
      </c>
      <c r="F314" s="546">
        <v>629</v>
      </c>
      <c r="G314" s="544"/>
      <c r="H314" s="545" t="s">
        <v>609</v>
      </c>
      <c r="I314" s="547" t="s">
        <v>604</v>
      </c>
    </row>
    <row r="315" spans="1:10" ht="14.4" thickTop="1">
      <c r="A315" s="294" t="s">
        <v>949</v>
      </c>
      <c r="B315" s="550" t="s">
        <v>610</v>
      </c>
      <c r="C315" s="550" t="s">
        <v>611</v>
      </c>
      <c r="D315" s="550"/>
      <c r="E315" s="550" t="s">
        <v>1537</v>
      </c>
      <c r="F315" s="569">
        <v>2560.7800000000002</v>
      </c>
      <c r="G315" s="550" t="s">
        <v>612</v>
      </c>
      <c r="H315" s="551" t="s">
        <v>613</v>
      </c>
      <c r="I315" s="552" t="s">
        <v>604</v>
      </c>
    </row>
    <row r="316" spans="1:10" ht="13.8">
      <c r="A316" s="294" t="s">
        <v>950</v>
      </c>
      <c r="B316" s="532" t="s">
        <v>614</v>
      </c>
      <c r="C316" s="532"/>
      <c r="D316" s="532"/>
      <c r="E316" s="532" t="s">
        <v>1556</v>
      </c>
      <c r="F316" s="571">
        <v>1699</v>
      </c>
      <c r="G316" s="532" t="s">
        <v>612</v>
      </c>
      <c r="H316" s="288" t="s">
        <v>615</v>
      </c>
      <c r="I316" s="289" t="s">
        <v>604</v>
      </c>
    </row>
    <row r="317" spans="1:10" ht="13.8">
      <c r="A317" s="294" t="s">
        <v>951</v>
      </c>
      <c r="B317" s="532" t="s">
        <v>616</v>
      </c>
      <c r="C317" s="532"/>
      <c r="D317" s="532"/>
      <c r="E317" s="532" t="s">
        <v>1556</v>
      </c>
      <c r="F317" s="571">
        <v>1799</v>
      </c>
      <c r="G317" s="532" t="s">
        <v>612</v>
      </c>
      <c r="H317" s="288" t="s">
        <v>617</v>
      </c>
      <c r="I317" s="289" t="s">
        <v>604</v>
      </c>
    </row>
    <row r="318" spans="1:10" ht="13.8">
      <c r="A318" s="294" t="s">
        <v>952</v>
      </c>
      <c r="B318" s="532" t="s">
        <v>618</v>
      </c>
      <c r="C318" s="532"/>
      <c r="D318" s="532"/>
      <c r="E318" s="532" t="s">
        <v>1556</v>
      </c>
      <c r="F318" s="571">
        <v>699</v>
      </c>
      <c r="G318" s="532" t="s">
        <v>612</v>
      </c>
      <c r="H318" s="288" t="s">
        <v>619</v>
      </c>
      <c r="I318" s="289" t="s">
        <v>604</v>
      </c>
    </row>
    <row r="319" spans="1:10" ht="13.8">
      <c r="A319" s="294" t="s">
        <v>953</v>
      </c>
      <c r="B319" s="532" t="s">
        <v>610</v>
      </c>
      <c r="C319" s="532" t="s">
        <v>620</v>
      </c>
      <c r="D319" s="532"/>
      <c r="E319" s="534" t="s">
        <v>1804</v>
      </c>
      <c r="F319" s="540">
        <v>2560.7800000000002</v>
      </c>
      <c r="G319" s="532" t="s">
        <v>612</v>
      </c>
      <c r="H319" s="534" t="s">
        <v>621</v>
      </c>
      <c r="I319" s="294" t="s">
        <v>604</v>
      </c>
    </row>
    <row r="320" spans="1:10" ht="13.8">
      <c r="A320" s="294" t="s">
        <v>954</v>
      </c>
      <c r="B320" s="532" t="s">
        <v>610</v>
      </c>
      <c r="C320" s="532" t="s">
        <v>622</v>
      </c>
      <c r="D320" s="532"/>
      <c r="E320" s="534" t="s">
        <v>1910</v>
      </c>
      <c r="F320" s="540">
        <v>2560.7800000000002</v>
      </c>
      <c r="G320" s="532" t="s">
        <v>612</v>
      </c>
      <c r="H320" s="534" t="s">
        <v>623</v>
      </c>
      <c r="I320" s="294" t="s">
        <v>604</v>
      </c>
    </row>
    <row r="321" spans="1:9" ht="13.8">
      <c r="A321" s="294" t="s">
        <v>955</v>
      </c>
      <c r="B321" s="532" t="s">
        <v>610</v>
      </c>
      <c r="C321" s="532" t="s">
        <v>624</v>
      </c>
      <c r="D321" s="532"/>
      <c r="E321" s="534" t="s">
        <v>1733</v>
      </c>
      <c r="F321" s="540">
        <v>2560.7800000000002</v>
      </c>
      <c r="G321" s="532" t="s">
        <v>612</v>
      </c>
      <c r="H321" s="534" t="s">
        <v>625</v>
      </c>
      <c r="I321" s="294" t="s">
        <v>604</v>
      </c>
    </row>
    <row r="322" spans="1:9" ht="13.8">
      <c r="A322" s="294" t="s">
        <v>956</v>
      </c>
      <c r="B322" s="532" t="s">
        <v>610</v>
      </c>
      <c r="C322" s="532" t="s">
        <v>626</v>
      </c>
      <c r="D322" s="532"/>
      <c r="E322" s="532" t="s">
        <v>1989</v>
      </c>
      <c r="F322" s="540">
        <v>2560.7800000000002</v>
      </c>
      <c r="G322" s="532" t="s">
        <v>612</v>
      </c>
      <c r="H322" s="534" t="s">
        <v>625</v>
      </c>
      <c r="I322" s="294" t="s">
        <v>604</v>
      </c>
    </row>
    <row r="323" spans="1:9" ht="13.8">
      <c r="A323" s="294" t="s">
        <v>957</v>
      </c>
      <c r="B323" s="532" t="s">
        <v>610</v>
      </c>
      <c r="C323" s="532" t="s">
        <v>627</v>
      </c>
      <c r="D323" s="532"/>
      <c r="E323" s="534" t="s">
        <v>163</v>
      </c>
      <c r="F323" s="540">
        <v>2560.7800000000002</v>
      </c>
      <c r="G323" s="532" t="s">
        <v>612</v>
      </c>
      <c r="H323" s="534" t="s">
        <v>628</v>
      </c>
      <c r="I323" s="294" t="s">
        <v>604</v>
      </c>
    </row>
    <row r="324" spans="1:9" ht="13.8">
      <c r="A324" s="294" t="s">
        <v>958</v>
      </c>
      <c r="B324" s="532" t="s">
        <v>610</v>
      </c>
      <c r="C324" s="532" t="s">
        <v>629</v>
      </c>
      <c r="D324" s="532"/>
      <c r="E324" s="534" t="s">
        <v>163</v>
      </c>
      <c r="F324" s="540">
        <v>2560.7800000000002</v>
      </c>
      <c r="G324" s="532" t="s">
        <v>612</v>
      </c>
      <c r="H324" s="534" t="s">
        <v>630</v>
      </c>
      <c r="I324" s="294" t="s">
        <v>604</v>
      </c>
    </row>
    <row r="325" spans="1:9" ht="14.4" thickBot="1">
      <c r="A325" s="294" t="s">
        <v>959</v>
      </c>
      <c r="B325" s="532" t="s">
        <v>610</v>
      </c>
      <c r="C325" s="532" t="s">
        <v>631</v>
      </c>
      <c r="D325" s="532"/>
      <c r="E325" s="541" t="s">
        <v>453</v>
      </c>
      <c r="F325" s="542">
        <v>2560.7800000000002</v>
      </c>
      <c r="G325" s="532" t="s">
        <v>612</v>
      </c>
      <c r="H325" s="534" t="s">
        <v>632</v>
      </c>
      <c r="I325" s="294" t="s">
        <v>604</v>
      </c>
    </row>
    <row r="326" spans="1:9" ht="14.4" thickTop="1">
      <c r="A326" s="295"/>
      <c r="B326" s="290"/>
      <c r="C326" s="283" t="s">
        <v>599</v>
      </c>
      <c r="D326" s="290"/>
      <c r="F326" s="577">
        <f>SUM(F311:F325)</f>
        <v>34306.939999999995</v>
      </c>
      <c r="G326" s="292"/>
      <c r="H326" s="290"/>
      <c r="I326" s="291"/>
    </row>
    <row r="327" spans="1:9" ht="13.8">
      <c r="E327" s="76"/>
      <c r="F327" s="77"/>
      <c r="G327" s="68"/>
    </row>
    <row r="328" spans="1:9" ht="18.75" customHeight="1">
      <c r="C328" s="74" t="s">
        <v>633</v>
      </c>
      <c r="E328" s="75"/>
      <c r="F328" s="574">
        <f>F308+F326</f>
        <v>2350793.0900000148</v>
      </c>
      <c r="G328" s="70"/>
      <c r="H328" s="71"/>
    </row>
    <row r="329" spans="1:9" ht="18.75" customHeight="1">
      <c r="C329" s="543" t="s">
        <v>1405</v>
      </c>
      <c r="E329" s="72"/>
      <c r="F329" s="575">
        <f>F328-F330</f>
        <v>2242207.6100000148</v>
      </c>
    </row>
    <row r="330" spans="1:9" ht="18.75" customHeight="1">
      <c r="C330" s="296" t="s">
        <v>1508</v>
      </c>
      <c r="E330" s="73"/>
      <c r="F330" s="576">
        <f>F13+F21+F22+F27+F38+F52+F53+F63+F136+F137+F138+F145+F253+F254+F255+SUM(F295:F298)+F312+SUM(F316:F318)</f>
        <v>108585.47999999998</v>
      </c>
    </row>
    <row r="333" spans="1:9">
      <c r="D333" s="60" t="s">
        <v>1509</v>
      </c>
      <c r="E333" s="318" t="s">
        <v>2075</v>
      </c>
      <c r="F333" s="531">
        <f>F328-F334</f>
        <v>2316486.1500000148</v>
      </c>
    </row>
    <row r="334" spans="1:9">
      <c r="D334" s="60" t="s">
        <v>1510</v>
      </c>
      <c r="E334" s="318" t="s">
        <v>2076</v>
      </c>
      <c r="F334" s="531">
        <f>F326</f>
        <v>34306.939999999995</v>
      </c>
    </row>
    <row r="335" spans="1:9">
      <c r="F335" s="395">
        <f>SUM(F333:F334)</f>
        <v>2350793.0900000148</v>
      </c>
    </row>
  </sheetData>
  <mergeCells count="76">
    <mergeCell ref="I287:I288"/>
    <mergeCell ref="I289:I290"/>
    <mergeCell ref="I291:I292"/>
    <mergeCell ref="I293:I294"/>
    <mergeCell ref="I263:I265"/>
    <mergeCell ref="I281:I282"/>
    <mergeCell ref="I283:I284"/>
    <mergeCell ref="I285:I286"/>
    <mergeCell ref="I100:I101"/>
    <mergeCell ref="I118:I119"/>
    <mergeCell ref="I218:I219"/>
    <mergeCell ref="I199:I200"/>
    <mergeCell ref="I201:I205"/>
    <mergeCell ref="I211:I212"/>
    <mergeCell ref="I214:I215"/>
    <mergeCell ref="I180:I183"/>
    <mergeCell ref="I186:I187"/>
    <mergeCell ref="I59:I60"/>
    <mergeCell ref="D63:D78"/>
    <mergeCell ref="F67:F76"/>
    <mergeCell ref="H80:H81"/>
    <mergeCell ref="I80:I81"/>
    <mergeCell ref="H191:H192"/>
    <mergeCell ref="I191:I192"/>
    <mergeCell ref="I139:I141"/>
    <mergeCell ref="I142:I144"/>
    <mergeCell ref="I82:I83"/>
    <mergeCell ref="I55:I57"/>
    <mergeCell ref="D52:D54"/>
    <mergeCell ref="I67:I76"/>
    <mergeCell ref="I46:I47"/>
    <mergeCell ref="I48:I49"/>
    <mergeCell ref="C80:C81"/>
    <mergeCell ref="D80:D81"/>
    <mergeCell ref="E80:E81"/>
    <mergeCell ref="F80:F81"/>
    <mergeCell ref="G80:G81"/>
    <mergeCell ref="D50:D51"/>
    <mergeCell ref="E50:E51"/>
    <mergeCell ref="F50:F51"/>
    <mergeCell ref="G50:G51"/>
    <mergeCell ref="H50:H51"/>
    <mergeCell ref="F55:F57"/>
    <mergeCell ref="F42:F43"/>
    <mergeCell ref="G42:G43"/>
    <mergeCell ref="H42:H43"/>
    <mergeCell ref="I42:I43"/>
    <mergeCell ref="I50:I51"/>
    <mergeCell ref="C42:C43"/>
    <mergeCell ref="D42:D43"/>
    <mergeCell ref="E42:E43"/>
    <mergeCell ref="I44:I45"/>
    <mergeCell ref="C50:C51"/>
    <mergeCell ref="F40:F41"/>
    <mergeCell ref="G40:G41"/>
    <mergeCell ref="H40:H41"/>
    <mergeCell ref="I40:I41"/>
    <mergeCell ref="C40:C41"/>
    <mergeCell ref="D40:D41"/>
    <mergeCell ref="E40:E41"/>
    <mergeCell ref="I36:I37"/>
    <mergeCell ref="I29:I30"/>
    <mergeCell ref="C33:C35"/>
    <mergeCell ref="D33:D35"/>
    <mergeCell ref="E33:E35"/>
    <mergeCell ref="F33:F35"/>
    <mergeCell ref="I33:I35"/>
    <mergeCell ref="I5:I6"/>
    <mergeCell ref="F9:F10"/>
    <mergeCell ref="I9:I10"/>
    <mergeCell ref="I24:I26"/>
    <mergeCell ref="D25:D26"/>
    <mergeCell ref="I16:I17"/>
    <mergeCell ref="F16:F17"/>
    <mergeCell ref="I11:I12"/>
    <mergeCell ref="I7:I8"/>
  </mergeCells>
  <phoneticPr fontId="12" type="noConversion"/>
  <printOptions horizontalCentered="1"/>
  <pageMargins left="0.39370078740157483" right="0.39370078740157483" top="0.39370078740157483" bottom="0.59055118110236227" header="0.51181102362204722" footer="0.31496062992125984"/>
  <pageSetup paperSize="9" scale="80" orientation="portrait" verticalDpi="1200" r:id="rId1"/>
  <headerFooter alignWithMargins="0">
    <oddFooter>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Normal="100" workbookViewId="0">
      <selection activeCell="G1" sqref="G1"/>
    </sheetView>
  </sheetViews>
  <sheetFormatPr defaultColWidth="9.109375" defaultRowHeight="13.2"/>
  <cols>
    <col min="1" max="1" width="3.5546875" style="78" bestFit="1" customWidth="1"/>
    <col min="2" max="2" width="36.5546875" style="88" customWidth="1"/>
    <col min="3" max="3" width="9.88671875" style="78" hidden="1" customWidth="1"/>
    <col min="4" max="4" width="28.6640625" style="88" bestFit="1" customWidth="1"/>
    <col min="5" max="5" width="9.109375" style="89"/>
    <col min="6" max="6" width="15" style="90" bestFit="1" customWidth="1"/>
    <col min="7" max="7" width="7.88671875" style="89" bestFit="1" customWidth="1"/>
    <col min="8" max="16384" width="9.109375" style="78"/>
  </cols>
  <sheetData>
    <row r="1" spans="1:12" ht="23.25" customHeight="1">
      <c r="A1" s="269" t="s">
        <v>4689</v>
      </c>
    </row>
    <row r="2" spans="1:12" ht="46.5" customHeight="1">
      <c r="A2" s="688" t="s">
        <v>634</v>
      </c>
      <c r="B2" s="688"/>
      <c r="C2" s="688"/>
      <c r="D2" s="688"/>
      <c r="E2" s="688"/>
      <c r="F2" s="688"/>
      <c r="G2" s="688"/>
    </row>
    <row r="3" spans="1:12" ht="39.6">
      <c r="A3" s="213" t="s">
        <v>1306</v>
      </c>
      <c r="B3" s="215" t="s">
        <v>636</v>
      </c>
      <c r="C3" s="214" t="s">
        <v>637</v>
      </c>
      <c r="D3" s="215" t="s">
        <v>1373</v>
      </c>
      <c r="E3" s="214" t="s">
        <v>638</v>
      </c>
      <c r="F3" s="216" t="s">
        <v>1325</v>
      </c>
      <c r="G3" s="215" t="s">
        <v>1487</v>
      </c>
    </row>
    <row r="4" spans="1:12">
      <c r="A4" s="79">
        <v>1</v>
      </c>
      <c r="B4" s="80" t="s">
        <v>639</v>
      </c>
      <c r="C4" s="79"/>
      <c r="D4" s="80" t="s">
        <v>640</v>
      </c>
      <c r="E4" s="81" t="s">
        <v>641</v>
      </c>
      <c r="F4" s="82">
        <v>508785.95</v>
      </c>
      <c r="G4" s="527">
        <v>8085</v>
      </c>
    </row>
    <row r="5" spans="1:12">
      <c r="A5" s="79">
        <v>2</v>
      </c>
      <c r="B5" s="80" t="s">
        <v>642</v>
      </c>
      <c r="C5" s="79"/>
      <c r="D5" s="80" t="s">
        <v>643</v>
      </c>
      <c r="E5" s="81" t="s">
        <v>641</v>
      </c>
      <c r="F5" s="82">
        <v>200081.68</v>
      </c>
      <c r="G5" s="527">
        <v>8126</v>
      </c>
    </row>
    <row r="6" spans="1:12">
      <c r="A6" s="79">
        <v>3</v>
      </c>
      <c r="B6" s="80" t="s">
        <v>644</v>
      </c>
      <c r="C6" s="79"/>
      <c r="D6" s="79" t="s">
        <v>645</v>
      </c>
      <c r="E6" s="81" t="s">
        <v>646</v>
      </c>
      <c r="F6" s="82">
        <v>86154.97</v>
      </c>
      <c r="G6" s="527">
        <v>8086</v>
      </c>
    </row>
    <row r="7" spans="1:12">
      <c r="A7" s="79">
        <v>4</v>
      </c>
      <c r="B7" s="80" t="s">
        <v>647</v>
      </c>
      <c r="C7" s="79"/>
      <c r="D7" s="80" t="s">
        <v>645</v>
      </c>
      <c r="E7" s="81" t="s">
        <v>648</v>
      </c>
      <c r="F7" s="82">
        <v>53524.78</v>
      </c>
      <c r="G7" s="527">
        <v>8087</v>
      </c>
      <c r="L7" s="83"/>
    </row>
    <row r="8" spans="1:12">
      <c r="A8" s="79">
        <v>5</v>
      </c>
      <c r="B8" s="80" t="s">
        <v>647</v>
      </c>
      <c r="C8" s="79"/>
      <c r="D8" s="80" t="s">
        <v>645</v>
      </c>
      <c r="E8" s="81" t="s">
        <v>649</v>
      </c>
      <c r="F8" s="82">
        <v>53524.78</v>
      </c>
      <c r="G8" s="527">
        <v>8088</v>
      </c>
    </row>
    <row r="9" spans="1:12">
      <c r="A9" s="79">
        <v>6</v>
      </c>
      <c r="B9" s="80" t="s">
        <v>639</v>
      </c>
      <c r="C9" s="79"/>
      <c r="D9" s="80" t="s">
        <v>650</v>
      </c>
      <c r="E9" s="81" t="s">
        <v>651</v>
      </c>
      <c r="F9" s="82">
        <v>1023886.1</v>
      </c>
      <c r="G9" s="527">
        <v>8089</v>
      </c>
    </row>
    <row r="10" spans="1:12">
      <c r="A10" s="79">
        <v>7</v>
      </c>
      <c r="B10" s="80" t="s">
        <v>642</v>
      </c>
      <c r="C10" s="79"/>
      <c r="D10" s="80" t="s">
        <v>652</v>
      </c>
      <c r="E10" s="81" t="s">
        <v>651</v>
      </c>
      <c r="F10" s="82">
        <v>230824.03</v>
      </c>
      <c r="G10" s="527">
        <v>8090</v>
      </c>
    </row>
    <row r="11" spans="1:12">
      <c r="A11" s="79">
        <v>8</v>
      </c>
      <c r="B11" s="80" t="s">
        <v>653</v>
      </c>
      <c r="C11" s="79"/>
      <c r="D11" s="690" t="s">
        <v>654</v>
      </c>
      <c r="E11" s="691" t="s">
        <v>651</v>
      </c>
      <c r="F11" s="692">
        <v>2021849.21</v>
      </c>
      <c r="G11" s="528"/>
    </row>
    <row r="12" spans="1:12">
      <c r="A12" s="79">
        <v>9</v>
      </c>
      <c r="B12" s="80" t="s">
        <v>655</v>
      </c>
      <c r="C12" s="79"/>
      <c r="D12" s="690"/>
      <c r="E12" s="691"/>
      <c r="F12" s="692"/>
      <c r="G12" s="529"/>
    </row>
    <row r="13" spans="1:12">
      <c r="A13" s="79">
        <v>10</v>
      </c>
      <c r="B13" s="80" t="s">
        <v>656</v>
      </c>
      <c r="C13" s="79"/>
      <c r="D13" s="690"/>
      <c r="E13" s="691"/>
      <c r="F13" s="692"/>
      <c r="G13" s="529"/>
    </row>
    <row r="14" spans="1:12">
      <c r="A14" s="79">
        <v>11</v>
      </c>
      <c r="B14" s="80" t="s">
        <v>657</v>
      </c>
      <c r="C14" s="79"/>
      <c r="D14" s="690"/>
      <c r="E14" s="691"/>
      <c r="F14" s="692"/>
      <c r="G14" s="529"/>
    </row>
    <row r="15" spans="1:12">
      <c r="A15" s="79">
        <v>12</v>
      </c>
      <c r="B15" s="80" t="s">
        <v>658</v>
      </c>
      <c r="C15" s="79"/>
      <c r="D15" s="690"/>
      <c r="E15" s="691"/>
      <c r="F15" s="692"/>
      <c r="G15" s="529"/>
    </row>
    <row r="16" spans="1:12">
      <c r="A16" s="79">
        <v>13</v>
      </c>
      <c r="B16" s="80" t="s">
        <v>659</v>
      </c>
      <c r="C16" s="79"/>
      <c r="D16" s="690"/>
      <c r="E16" s="691"/>
      <c r="F16" s="692"/>
      <c r="G16" s="529"/>
    </row>
    <row r="17" spans="1:7">
      <c r="A17" s="79">
        <v>14</v>
      </c>
      <c r="B17" s="80" t="s">
        <v>660</v>
      </c>
      <c r="C17" s="79"/>
      <c r="D17" s="690"/>
      <c r="E17" s="691"/>
      <c r="F17" s="692"/>
      <c r="G17" s="529"/>
    </row>
    <row r="18" spans="1:7">
      <c r="A18" s="79">
        <v>15</v>
      </c>
      <c r="B18" s="80" t="s">
        <v>661</v>
      </c>
      <c r="C18" s="79"/>
      <c r="D18" s="690"/>
      <c r="E18" s="691"/>
      <c r="F18" s="692"/>
      <c r="G18" s="529"/>
    </row>
    <row r="19" spans="1:7">
      <c r="A19" s="79">
        <v>16</v>
      </c>
      <c r="B19" s="80" t="s">
        <v>662</v>
      </c>
      <c r="C19" s="79"/>
      <c r="D19" s="690"/>
      <c r="E19" s="691"/>
      <c r="F19" s="692"/>
      <c r="G19" s="529"/>
    </row>
    <row r="20" spans="1:7">
      <c r="A20" s="79">
        <v>17</v>
      </c>
      <c r="B20" s="80" t="s">
        <v>663</v>
      </c>
      <c r="C20" s="79"/>
      <c r="D20" s="690"/>
      <c r="E20" s="691"/>
      <c r="F20" s="692"/>
      <c r="G20" s="529"/>
    </row>
    <row r="21" spans="1:7">
      <c r="A21" s="79">
        <v>18</v>
      </c>
      <c r="B21" s="79" t="s">
        <v>664</v>
      </c>
      <c r="C21" s="79"/>
      <c r="D21" s="690"/>
      <c r="E21" s="691"/>
      <c r="F21" s="692"/>
      <c r="G21" s="529"/>
    </row>
    <row r="22" spans="1:7">
      <c r="A22" s="79">
        <v>19</v>
      </c>
      <c r="B22" s="80" t="s">
        <v>665</v>
      </c>
      <c r="C22" s="79"/>
      <c r="D22" s="690"/>
      <c r="E22" s="691"/>
      <c r="F22" s="692"/>
      <c r="G22" s="530"/>
    </row>
    <row r="23" spans="1:7">
      <c r="A23" s="79">
        <v>20</v>
      </c>
      <c r="B23" s="80" t="s">
        <v>666</v>
      </c>
      <c r="C23" s="79"/>
      <c r="D23" s="80" t="s">
        <v>667</v>
      </c>
      <c r="E23" s="81" t="s">
        <v>668</v>
      </c>
      <c r="F23" s="82">
        <v>268194.88</v>
      </c>
      <c r="G23" s="527">
        <v>8091</v>
      </c>
    </row>
    <row r="24" spans="1:7">
      <c r="A24" s="79">
        <v>21</v>
      </c>
      <c r="B24" s="80" t="s">
        <v>669</v>
      </c>
      <c r="C24" s="79"/>
      <c r="D24" s="80" t="s">
        <v>670</v>
      </c>
      <c r="E24" s="81" t="s">
        <v>668</v>
      </c>
      <c r="F24" s="82">
        <v>221444.47</v>
      </c>
      <c r="G24" s="527">
        <v>8092</v>
      </c>
    </row>
    <row r="25" spans="1:7">
      <c r="A25" s="79">
        <v>22</v>
      </c>
      <c r="B25" s="80" t="s">
        <v>671</v>
      </c>
      <c r="C25" s="79"/>
      <c r="D25" s="690" t="s">
        <v>672</v>
      </c>
      <c r="E25" s="691" t="s">
        <v>668</v>
      </c>
      <c r="F25" s="692">
        <v>756673.33</v>
      </c>
      <c r="G25" s="529"/>
    </row>
    <row r="26" spans="1:7" ht="26.4">
      <c r="A26" s="79">
        <v>23</v>
      </c>
      <c r="B26" s="80" t="s">
        <v>674</v>
      </c>
      <c r="C26" s="79"/>
      <c r="D26" s="690"/>
      <c r="E26" s="691"/>
      <c r="F26" s="692"/>
      <c r="G26" s="529"/>
    </row>
    <row r="27" spans="1:7" ht="39.6">
      <c r="A27" s="79">
        <v>24</v>
      </c>
      <c r="B27" s="80" t="s">
        <v>675</v>
      </c>
      <c r="C27" s="79"/>
      <c r="D27" s="690"/>
      <c r="E27" s="691"/>
      <c r="F27" s="692"/>
      <c r="G27" s="529"/>
    </row>
    <row r="28" spans="1:7" ht="52.8">
      <c r="A28" s="79">
        <v>25</v>
      </c>
      <c r="B28" s="80" t="s">
        <v>676</v>
      </c>
      <c r="C28" s="79"/>
      <c r="D28" s="690"/>
      <c r="E28" s="691"/>
      <c r="F28" s="692"/>
      <c r="G28" s="529"/>
    </row>
    <row r="29" spans="1:7" ht="25.5" customHeight="1">
      <c r="A29" s="79">
        <v>26</v>
      </c>
      <c r="B29" s="80" t="s">
        <v>677</v>
      </c>
      <c r="C29" s="79"/>
      <c r="D29" s="690"/>
      <c r="E29" s="691"/>
      <c r="F29" s="692"/>
      <c r="G29" s="529"/>
    </row>
    <row r="30" spans="1:7" ht="25.5" customHeight="1">
      <c r="A30" s="79">
        <v>27</v>
      </c>
      <c r="B30" s="80" t="s">
        <v>678</v>
      </c>
      <c r="C30" s="79"/>
      <c r="D30" s="690"/>
      <c r="E30" s="691"/>
      <c r="F30" s="692"/>
      <c r="G30" s="529"/>
    </row>
    <row r="31" spans="1:7">
      <c r="A31" s="79">
        <v>28</v>
      </c>
      <c r="B31" s="80" t="s">
        <v>679</v>
      </c>
      <c r="C31" s="79"/>
      <c r="D31" s="690"/>
      <c r="E31" s="691"/>
      <c r="F31" s="692"/>
      <c r="G31" s="529"/>
    </row>
    <row r="32" spans="1:7">
      <c r="A32" s="79">
        <v>29</v>
      </c>
      <c r="B32" s="80" t="s">
        <v>680</v>
      </c>
      <c r="C32" s="79"/>
      <c r="D32" s="690"/>
      <c r="E32" s="691"/>
      <c r="F32" s="692"/>
      <c r="G32" s="529"/>
    </row>
    <row r="33" spans="1:7">
      <c r="A33" s="79">
        <v>30</v>
      </c>
      <c r="B33" s="80" t="s">
        <v>644</v>
      </c>
      <c r="C33" s="79"/>
      <c r="D33" s="80" t="s">
        <v>681</v>
      </c>
      <c r="E33" s="81" t="s">
        <v>682</v>
      </c>
      <c r="F33" s="82">
        <v>89425.36</v>
      </c>
      <c r="G33" s="527">
        <v>8093</v>
      </c>
    </row>
    <row r="34" spans="1:7">
      <c r="A34" s="79">
        <v>31</v>
      </c>
      <c r="B34" s="80" t="s">
        <v>644</v>
      </c>
      <c r="C34" s="79"/>
      <c r="D34" s="80" t="s">
        <v>683</v>
      </c>
      <c r="E34" s="81" t="s">
        <v>684</v>
      </c>
      <c r="F34" s="82">
        <v>83600.42</v>
      </c>
      <c r="G34" s="527">
        <v>8094</v>
      </c>
    </row>
    <row r="35" spans="1:7">
      <c r="A35" s="79">
        <v>32</v>
      </c>
      <c r="B35" s="80" t="s">
        <v>644</v>
      </c>
      <c r="C35" s="79"/>
      <c r="D35" s="80" t="s">
        <v>681</v>
      </c>
      <c r="E35" s="81" t="s">
        <v>685</v>
      </c>
      <c r="F35" s="82">
        <v>89425.36</v>
      </c>
      <c r="G35" s="527">
        <v>8095</v>
      </c>
    </row>
    <row r="36" spans="1:7">
      <c r="A36" s="79">
        <v>33</v>
      </c>
      <c r="B36" s="80" t="s">
        <v>666</v>
      </c>
      <c r="C36" s="79"/>
      <c r="D36" s="80" t="s">
        <v>686</v>
      </c>
      <c r="E36" s="81" t="s">
        <v>668</v>
      </c>
      <c r="F36" s="82">
        <v>268194.88</v>
      </c>
      <c r="G36" s="527">
        <v>8096</v>
      </c>
    </row>
    <row r="37" spans="1:7">
      <c r="A37" s="79">
        <v>34</v>
      </c>
      <c r="B37" s="80" t="s">
        <v>642</v>
      </c>
      <c r="C37" s="79"/>
      <c r="D37" s="80" t="s">
        <v>687</v>
      </c>
      <c r="E37" s="81" t="s">
        <v>668</v>
      </c>
      <c r="F37" s="82">
        <v>232315.35</v>
      </c>
      <c r="G37" s="527">
        <v>8097</v>
      </c>
    </row>
    <row r="38" spans="1:7">
      <c r="A38" s="79">
        <v>35</v>
      </c>
      <c r="B38" s="80" t="s">
        <v>647</v>
      </c>
      <c r="C38" s="79"/>
      <c r="D38" s="80" t="s">
        <v>688</v>
      </c>
      <c r="E38" s="81" t="s">
        <v>668</v>
      </c>
      <c r="F38" s="82">
        <v>53524.78</v>
      </c>
      <c r="G38" s="527">
        <v>8098</v>
      </c>
    </row>
    <row r="39" spans="1:7">
      <c r="A39" s="79">
        <v>36</v>
      </c>
      <c r="B39" s="80" t="s">
        <v>644</v>
      </c>
      <c r="C39" s="79"/>
      <c r="D39" s="80" t="s">
        <v>689</v>
      </c>
      <c r="E39" s="81" t="s">
        <v>668</v>
      </c>
      <c r="F39" s="82">
        <v>110009.16</v>
      </c>
      <c r="G39" s="527">
        <v>8099</v>
      </c>
    </row>
    <row r="40" spans="1:7">
      <c r="A40" s="79">
        <v>37</v>
      </c>
      <c r="B40" s="80" t="s">
        <v>644</v>
      </c>
      <c r="C40" s="79"/>
      <c r="D40" s="80" t="s">
        <v>690</v>
      </c>
      <c r="E40" s="81" t="s">
        <v>691</v>
      </c>
      <c r="F40" s="82">
        <v>97369.74</v>
      </c>
      <c r="G40" s="527">
        <v>8100</v>
      </c>
    </row>
    <row r="41" spans="1:7">
      <c r="A41" s="79">
        <v>38</v>
      </c>
      <c r="B41" s="80" t="s">
        <v>644</v>
      </c>
      <c r="C41" s="79"/>
      <c r="D41" s="80" t="s">
        <v>690</v>
      </c>
      <c r="E41" s="81" t="s">
        <v>692</v>
      </c>
      <c r="F41" s="82">
        <v>97369.74</v>
      </c>
      <c r="G41" s="527">
        <v>8101</v>
      </c>
    </row>
    <row r="42" spans="1:7">
      <c r="A42" s="79">
        <v>39</v>
      </c>
      <c r="B42" s="80" t="s">
        <v>642</v>
      </c>
      <c r="C42" s="79"/>
      <c r="D42" s="80" t="s">
        <v>690</v>
      </c>
      <c r="E42" s="81" t="s">
        <v>693</v>
      </c>
      <c r="F42" s="82">
        <v>168276.1</v>
      </c>
      <c r="G42" s="527">
        <v>8102</v>
      </c>
    </row>
    <row r="43" spans="1:7">
      <c r="A43" s="79">
        <v>40</v>
      </c>
      <c r="B43" s="80" t="s">
        <v>642</v>
      </c>
      <c r="C43" s="79"/>
      <c r="D43" s="80" t="s">
        <v>690</v>
      </c>
      <c r="E43" s="81" t="s">
        <v>694</v>
      </c>
      <c r="F43" s="82">
        <v>184178.89</v>
      </c>
      <c r="G43" s="527">
        <v>8103</v>
      </c>
    </row>
    <row r="44" spans="1:7">
      <c r="A44" s="79">
        <v>41</v>
      </c>
      <c r="B44" s="80" t="s">
        <v>644</v>
      </c>
      <c r="C44" s="79"/>
      <c r="D44" s="80" t="s">
        <v>690</v>
      </c>
      <c r="E44" s="81" t="s">
        <v>695</v>
      </c>
      <c r="F44" s="82">
        <v>83600.42</v>
      </c>
      <c r="G44" s="527">
        <v>8104</v>
      </c>
    </row>
    <row r="45" spans="1:7">
      <c r="A45" s="79">
        <v>42</v>
      </c>
      <c r="B45" s="80" t="s">
        <v>642</v>
      </c>
      <c r="C45" s="79"/>
      <c r="D45" s="80" t="s">
        <v>690</v>
      </c>
      <c r="E45" s="81" t="s">
        <v>696</v>
      </c>
      <c r="F45" s="82">
        <v>193635.64</v>
      </c>
      <c r="G45" s="527">
        <v>8105</v>
      </c>
    </row>
    <row r="46" spans="1:7">
      <c r="A46" s="79">
        <v>43</v>
      </c>
      <c r="B46" s="80" t="s">
        <v>647</v>
      </c>
      <c r="C46" s="79"/>
      <c r="D46" s="80" t="s">
        <v>697</v>
      </c>
      <c r="E46" s="81" t="s">
        <v>668</v>
      </c>
      <c r="F46" s="82">
        <v>53524.78</v>
      </c>
      <c r="G46" s="527">
        <v>8106</v>
      </c>
    </row>
    <row r="47" spans="1:7">
      <c r="A47" s="79">
        <v>44</v>
      </c>
      <c r="B47" s="80" t="s">
        <v>644</v>
      </c>
      <c r="C47" s="79"/>
      <c r="D47" s="80" t="s">
        <v>690</v>
      </c>
      <c r="E47" s="81" t="s">
        <v>698</v>
      </c>
      <c r="F47" s="82">
        <v>89425.36</v>
      </c>
      <c r="G47" s="527">
        <v>8107</v>
      </c>
    </row>
    <row r="48" spans="1:7">
      <c r="A48" s="79">
        <v>45</v>
      </c>
      <c r="B48" s="80" t="s">
        <v>644</v>
      </c>
      <c r="C48" s="79"/>
      <c r="D48" s="80" t="s">
        <v>690</v>
      </c>
      <c r="E48" s="81" t="s">
        <v>699</v>
      </c>
      <c r="F48" s="82">
        <v>110079.34</v>
      </c>
      <c r="G48" s="527">
        <v>8108</v>
      </c>
    </row>
    <row r="49" spans="1:7" ht="13.8" thickBot="1">
      <c r="A49" s="79">
        <v>46</v>
      </c>
      <c r="B49" s="80" t="s">
        <v>700</v>
      </c>
      <c r="C49" s="79"/>
      <c r="D49" s="80" t="s">
        <v>690</v>
      </c>
      <c r="E49" s="94" t="s">
        <v>701</v>
      </c>
      <c r="F49" s="92">
        <v>53524.78</v>
      </c>
      <c r="G49" s="527">
        <v>8109</v>
      </c>
    </row>
    <row r="50" spans="1:7" ht="21" customHeight="1" thickTop="1">
      <c r="A50" s="84"/>
      <c r="B50" s="85"/>
      <c r="C50" s="86"/>
      <c r="D50" s="87"/>
      <c r="E50" s="93" t="s">
        <v>702</v>
      </c>
      <c r="F50" s="91">
        <f>SUM(F4:F49)</f>
        <v>7482424.2800000003</v>
      </c>
      <c r="G50" s="150"/>
    </row>
    <row r="64" spans="1:7">
      <c r="E64" s="689"/>
      <c r="F64" s="689"/>
    </row>
  </sheetData>
  <mergeCells count="8">
    <mergeCell ref="A2:G2"/>
    <mergeCell ref="E64:F64"/>
    <mergeCell ref="D11:D22"/>
    <mergeCell ref="E11:E22"/>
    <mergeCell ref="F11:F22"/>
    <mergeCell ref="D25:D32"/>
    <mergeCell ref="E25:E32"/>
    <mergeCell ref="F25:F32"/>
  </mergeCells>
  <phoneticPr fontId="12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0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Normal="100" workbookViewId="0"/>
  </sheetViews>
  <sheetFormatPr defaultColWidth="9.109375" defaultRowHeight="13.2"/>
  <cols>
    <col min="1" max="1" width="4.5546875" style="44" bestFit="1" customWidth="1"/>
    <col min="2" max="2" width="39" style="44" bestFit="1" customWidth="1"/>
    <col min="3" max="3" width="9.109375" style="44"/>
    <col min="4" max="4" width="18.88671875" style="44" bestFit="1" customWidth="1"/>
    <col min="5" max="5" width="15.109375" style="45" bestFit="1" customWidth="1"/>
    <col min="6" max="6" width="14.5546875" style="46" bestFit="1" customWidth="1"/>
    <col min="7" max="7" width="12.109375" style="44" bestFit="1" customWidth="1"/>
    <col min="8" max="16384" width="9.109375" style="44"/>
  </cols>
  <sheetData>
    <row r="1" spans="1:6" ht="23.25" customHeight="1">
      <c r="A1" s="269" t="s">
        <v>4688</v>
      </c>
    </row>
    <row r="2" spans="1:6" ht="15" customHeight="1">
      <c r="A2" s="693" t="s">
        <v>1483</v>
      </c>
      <c r="B2" s="693"/>
      <c r="C2" s="693"/>
      <c r="D2" s="693"/>
      <c r="E2" s="693"/>
      <c r="F2" s="693"/>
    </row>
    <row r="3" spans="1:6" ht="15" customHeight="1">
      <c r="E3" s="44"/>
      <c r="F3" s="44"/>
    </row>
    <row r="4" spans="1:6" s="46" customFormat="1" ht="30" customHeight="1">
      <c r="A4" s="217" t="s">
        <v>1484</v>
      </c>
      <c r="B4" s="217" t="s">
        <v>1485</v>
      </c>
      <c r="C4" s="217" t="s">
        <v>1417</v>
      </c>
      <c r="D4" s="217" t="s">
        <v>1486</v>
      </c>
      <c r="E4" s="218" t="s">
        <v>1325</v>
      </c>
      <c r="F4" s="217" t="s">
        <v>1487</v>
      </c>
    </row>
    <row r="5" spans="1:6" ht="15" customHeight="1">
      <c r="A5" s="47" t="s">
        <v>1307</v>
      </c>
      <c r="B5" s="48" t="s">
        <v>1488</v>
      </c>
      <c r="C5" s="47">
        <v>1</v>
      </c>
      <c r="D5" s="49">
        <v>45537.49</v>
      </c>
      <c r="E5" s="49">
        <f t="shared" ref="E5:E26" si="0">D5*C5</f>
        <v>45537.49</v>
      </c>
      <c r="F5" s="47">
        <v>7915</v>
      </c>
    </row>
    <row r="6" spans="1:6" ht="15" customHeight="1">
      <c r="A6" s="47" t="s">
        <v>1308</v>
      </c>
      <c r="B6" s="48" t="s">
        <v>1489</v>
      </c>
      <c r="C6" s="47">
        <v>1</v>
      </c>
      <c r="D6" s="49">
        <v>85400</v>
      </c>
      <c r="E6" s="49">
        <f t="shared" si="0"/>
        <v>85400</v>
      </c>
      <c r="F6" s="47">
        <v>7975</v>
      </c>
    </row>
    <row r="7" spans="1:6" ht="15" customHeight="1">
      <c r="A7" s="47" t="s">
        <v>1309</v>
      </c>
      <c r="B7" s="48" t="s">
        <v>1490</v>
      </c>
      <c r="C7" s="47">
        <v>1</v>
      </c>
      <c r="D7" s="49">
        <v>6100</v>
      </c>
      <c r="E7" s="49">
        <f t="shared" si="0"/>
        <v>6100</v>
      </c>
      <c r="F7" s="47">
        <v>7976</v>
      </c>
    </row>
    <row r="8" spans="1:6" ht="15" customHeight="1">
      <c r="A8" s="47" t="s">
        <v>1310</v>
      </c>
      <c r="B8" s="48" t="s">
        <v>1491</v>
      </c>
      <c r="C8" s="47">
        <v>1</v>
      </c>
      <c r="D8" s="49">
        <v>22863</v>
      </c>
      <c r="E8" s="49">
        <f t="shared" si="0"/>
        <v>22863</v>
      </c>
      <c r="F8" s="47">
        <v>8135</v>
      </c>
    </row>
    <row r="9" spans="1:6" ht="15" customHeight="1">
      <c r="A9" s="47" t="s">
        <v>1311</v>
      </c>
      <c r="B9" s="48" t="s">
        <v>1491</v>
      </c>
      <c r="C9" s="47">
        <v>1</v>
      </c>
      <c r="D9" s="49">
        <v>22863</v>
      </c>
      <c r="E9" s="49">
        <f t="shared" si="0"/>
        <v>22863</v>
      </c>
      <c r="F9" s="47">
        <v>8136</v>
      </c>
    </row>
    <row r="10" spans="1:6" ht="15" customHeight="1">
      <c r="A10" s="47" t="s">
        <v>1312</v>
      </c>
      <c r="B10" s="48" t="s">
        <v>1492</v>
      </c>
      <c r="C10" s="47">
        <v>1</v>
      </c>
      <c r="D10" s="49">
        <v>392419</v>
      </c>
      <c r="E10" s="49">
        <f t="shared" si="0"/>
        <v>392419</v>
      </c>
      <c r="F10" s="47">
        <v>8211</v>
      </c>
    </row>
    <row r="11" spans="1:6" ht="15" customHeight="1">
      <c r="A11" s="47" t="s">
        <v>1313</v>
      </c>
      <c r="B11" s="48" t="s">
        <v>1493</v>
      </c>
      <c r="C11" s="47">
        <v>1</v>
      </c>
      <c r="D11" s="49">
        <v>83458.98</v>
      </c>
      <c r="E11" s="49">
        <f t="shared" si="0"/>
        <v>83458.98</v>
      </c>
      <c r="F11" s="47">
        <v>8224</v>
      </c>
    </row>
    <row r="12" spans="1:6" ht="15" customHeight="1">
      <c r="A12" s="47" t="s">
        <v>1314</v>
      </c>
      <c r="B12" s="48" t="s">
        <v>1494</v>
      </c>
      <c r="C12" s="47">
        <v>1</v>
      </c>
      <c r="D12" s="49">
        <v>21413.22</v>
      </c>
      <c r="E12" s="49">
        <f t="shared" si="0"/>
        <v>21413.22</v>
      </c>
      <c r="F12" s="47">
        <v>8226</v>
      </c>
    </row>
    <row r="13" spans="1:6" ht="15" customHeight="1">
      <c r="A13" s="47" t="s">
        <v>1315</v>
      </c>
      <c r="B13" s="48" t="s">
        <v>1495</v>
      </c>
      <c r="C13" s="47">
        <v>1</v>
      </c>
      <c r="D13" s="49">
        <v>8255.74</v>
      </c>
      <c r="E13" s="49">
        <f t="shared" si="0"/>
        <v>8255.74</v>
      </c>
      <c r="F13" s="47">
        <v>8227</v>
      </c>
    </row>
    <row r="14" spans="1:6" ht="15" customHeight="1">
      <c r="A14" s="47" t="s">
        <v>1316</v>
      </c>
      <c r="B14" s="48" t="s">
        <v>1496</v>
      </c>
      <c r="C14" s="47">
        <v>1</v>
      </c>
      <c r="D14" s="49">
        <v>21619.62</v>
      </c>
      <c r="E14" s="49">
        <f t="shared" si="0"/>
        <v>21619.62</v>
      </c>
      <c r="F14" s="47">
        <v>8228</v>
      </c>
    </row>
    <row r="15" spans="1:6" ht="15" customHeight="1">
      <c r="A15" s="47" t="s">
        <v>1317</v>
      </c>
      <c r="B15" s="48" t="s">
        <v>1497</v>
      </c>
      <c r="C15" s="47">
        <v>1</v>
      </c>
      <c r="D15" s="49">
        <v>57102.1</v>
      </c>
      <c r="E15" s="49">
        <f t="shared" si="0"/>
        <v>57102.1</v>
      </c>
      <c r="F15" s="47">
        <v>8225</v>
      </c>
    </row>
    <row r="16" spans="1:6" ht="15" customHeight="1">
      <c r="A16" s="47" t="s">
        <v>1318</v>
      </c>
      <c r="B16" s="48" t="s">
        <v>1498</v>
      </c>
      <c r="C16" s="47">
        <v>25</v>
      </c>
      <c r="D16" s="49">
        <v>1500.58</v>
      </c>
      <c r="E16" s="49">
        <f t="shared" si="0"/>
        <v>37514.5</v>
      </c>
      <c r="F16" s="47" t="s">
        <v>1499</v>
      </c>
    </row>
    <row r="17" spans="1:7" ht="15" customHeight="1">
      <c r="A17" s="47" t="s">
        <v>1319</v>
      </c>
      <c r="B17" s="48" t="s">
        <v>1500</v>
      </c>
      <c r="C17" s="47">
        <v>25</v>
      </c>
      <c r="D17" s="49">
        <v>1313.46</v>
      </c>
      <c r="E17" s="49">
        <f t="shared" si="0"/>
        <v>32836.5</v>
      </c>
      <c r="F17" s="47" t="s">
        <v>1499</v>
      </c>
    </row>
    <row r="18" spans="1:7" ht="15" customHeight="1">
      <c r="A18" s="47" t="s">
        <v>1320</v>
      </c>
      <c r="B18" s="48" t="s">
        <v>1488</v>
      </c>
      <c r="C18" s="47">
        <v>1</v>
      </c>
      <c r="D18" s="49">
        <v>54523.82</v>
      </c>
      <c r="E18" s="49">
        <f t="shared" si="0"/>
        <v>54523.82</v>
      </c>
      <c r="F18" s="47">
        <v>8452</v>
      </c>
      <c r="G18" s="50"/>
    </row>
    <row r="19" spans="1:7" ht="15" customHeight="1">
      <c r="A19" s="47" t="s">
        <v>1321</v>
      </c>
      <c r="B19" s="188" t="s">
        <v>2063</v>
      </c>
      <c r="C19" s="47">
        <v>1</v>
      </c>
      <c r="D19" s="49">
        <v>209000</v>
      </c>
      <c r="E19" s="49">
        <f t="shared" si="0"/>
        <v>209000</v>
      </c>
      <c r="F19" s="47">
        <v>8202</v>
      </c>
      <c r="G19" s="50"/>
    </row>
    <row r="20" spans="1:7" ht="15" customHeight="1">
      <c r="A20" s="47" t="s">
        <v>1322</v>
      </c>
      <c r="B20" s="48" t="s">
        <v>1501</v>
      </c>
      <c r="C20" s="47">
        <v>2</v>
      </c>
      <c r="D20" s="49">
        <v>23339.66</v>
      </c>
      <c r="E20" s="49">
        <f t="shared" si="0"/>
        <v>46679.32</v>
      </c>
      <c r="F20" s="149" t="s">
        <v>673</v>
      </c>
    </row>
    <row r="21" spans="1:7" ht="15" customHeight="1">
      <c r="A21" s="47" t="s">
        <v>1323</v>
      </c>
      <c r="B21" s="48" t="s">
        <v>1502</v>
      </c>
      <c r="C21" s="47">
        <v>1</v>
      </c>
      <c r="D21" s="49">
        <v>11949.12</v>
      </c>
      <c r="E21" s="49">
        <f t="shared" si="0"/>
        <v>11949.12</v>
      </c>
      <c r="F21" s="47">
        <v>7977</v>
      </c>
    </row>
    <row r="22" spans="1:7" ht="15" customHeight="1">
      <c r="A22" s="47" t="s">
        <v>1324</v>
      </c>
      <c r="B22" s="48" t="s">
        <v>1503</v>
      </c>
      <c r="C22" s="47">
        <v>4</v>
      </c>
      <c r="D22" s="49">
        <v>2452.5</v>
      </c>
      <c r="E22" s="49">
        <f t="shared" si="0"/>
        <v>9810</v>
      </c>
      <c r="F22" s="47" t="s">
        <v>1499</v>
      </c>
    </row>
    <row r="23" spans="1:7" ht="15" customHeight="1">
      <c r="A23" s="47" t="s">
        <v>1329</v>
      </c>
      <c r="B23" s="48" t="s">
        <v>1503</v>
      </c>
      <c r="C23" s="47">
        <v>3</v>
      </c>
      <c r="D23" s="49">
        <v>2997.5</v>
      </c>
      <c r="E23" s="49">
        <f t="shared" si="0"/>
        <v>8992.5</v>
      </c>
      <c r="F23" s="47" t="s">
        <v>1499</v>
      </c>
    </row>
    <row r="24" spans="1:7" ht="15" customHeight="1">
      <c r="A24" s="47" t="s">
        <v>1330</v>
      </c>
      <c r="B24" s="48" t="s">
        <v>1504</v>
      </c>
      <c r="C24" s="47">
        <v>1</v>
      </c>
      <c r="D24" s="49">
        <v>4108.5</v>
      </c>
      <c r="E24" s="49">
        <f t="shared" si="0"/>
        <v>4108.5</v>
      </c>
      <c r="F24" s="47">
        <v>7509</v>
      </c>
    </row>
    <row r="25" spans="1:7" ht="15" customHeight="1">
      <c r="A25" s="47" t="s">
        <v>1331</v>
      </c>
      <c r="B25" s="48" t="s">
        <v>1504</v>
      </c>
      <c r="C25" s="47">
        <v>1</v>
      </c>
      <c r="D25" s="49">
        <v>3135</v>
      </c>
      <c r="E25" s="49">
        <f t="shared" si="0"/>
        <v>3135</v>
      </c>
      <c r="F25" s="47">
        <v>7638</v>
      </c>
    </row>
    <row r="26" spans="1:7" ht="15" customHeight="1" thickBot="1">
      <c r="A26" s="47" t="s">
        <v>1332</v>
      </c>
      <c r="B26" s="48" t="s">
        <v>1504</v>
      </c>
      <c r="C26" s="237">
        <v>1</v>
      </c>
      <c r="D26" s="238">
        <v>3135</v>
      </c>
      <c r="E26" s="238">
        <f t="shared" si="0"/>
        <v>3135</v>
      </c>
      <c r="F26" s="47">
        <v>7798</v>
      </c>
    </row>
    <row r="27" spans="1:7" ht="15" customHeight="1" thickTop="1">
      <c r="A27" s="51"/>
      <c r="B27" s="52"/>
      <c r="C27" s="234"/>
      <c r="D27" s="235" t="s">
        <v>1505</v>
      </c>
      <c r="E27" s="236">
        <f>SUM(E5:E26)</f>
        <v>1188716.4099999999</v>
      </c>
      <c r="F27" s="53"/>
    </row>
    <row r="28" spans="1:7" ht="15" customHeight="1">
      <c r="A28" s="54"/>
      <c r="B28" s="55"/>
      <c r="C28" s="228" t="s">
        <v>1506</v>
      </c>
      <c r="D28" s="229" t="s">
        <v>1507</v>
      </c>
      <c r="E28" s="230">
        <f>E27-E29</f>
        <v>1159535.4099999999</v>
      </c>
      <c r="F28" s="56"/>
    </row>
    <row r="29" spans="1:7" ht="12" customHeight="1">
      <c r="A29" s="57"/>
      <c r="B29" s="58"/>
      <c r="C29" s="231"/>
      <c r="D29" s="232" t="s">
        <v>1508</v>
      </c>
      <c r="E29" s="233">
        <f>SUM(E22:E26)</f>
        <v>29181</v>
      </c>
      <c r="F29" s="59"/>
    </row>
    <row r="32" spans="1:7">
      <c r="D32" s="60" t="s">
        <v>2075</v>
      </c>
      <c r="E32" s="61">
        <f>E27-E33</f>
        <v>1099562.9099999999</v>
      </c>
    </row>
    <row r="33" spans="4:5">
      <c r="D33" s="60" t="s">
        <v>2076</v>
      </c>
      <c r="E33" s="61">
        <f>SUM(E16:E17)+SUM(E22:E23)</f>
        <v>89153.5</v>
      </c>
    </row>
  </sheetData>
  <mergeCells count="1">
    <mergeCell ref="A2:F2"/>
  </mergeCells>
  <phoneticPr fontId="12" type="noConversion"/>
  <printOptions horizontalCentered="1"/>
  <pageMargins left="0.39370078740157483" right="0.39370078740157483" top="0.78740157480314965" bottom="0.59055118110236227" header="0" footer="0"/>
  <pageSetup paperSize="9" scale="95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Zakresy nazwane</vt:lpstr>
      </vt:variant>
      <vt:variant>
        <vt:i4>21</vt:i4>
      </vt:variant>
    </vt:vector>
  </HeadingPairs>
  <TitlesOfParts>
    <vt:vector size="47" baseType="lpstr">
      <vt:lpstr>Budynki B-szcz</vt:lpstr>
      <vt:lpstr>Budynki</vt:lpstr>
      <vt:lpstr>10.2_RZD</vt:lpstr>
      <vt:lpstr>Budowle</vt:lpstr>
      <vt:lpstr>Budowle (linie_tel)</vt:lpstr>
      <vt:lpstr>10.5_Elektronika</vt:lpstr>
      <vt:lpstr>10.6_RCI</vt:lpstr>
      <vt:lpstr>10.7_v.6</vt:lpstr>
      <vt:lpstr>10.8_Platon</vt:lpstr>
      <vt:lpstr>IPv6_stacjon</vt:lpstr>
      <vt:lpstr>IPv6_przenosn</vt:lpstr>
      <vt:lpstr>Laptopy2012</vt:lpstr>
      <vt:lpstr>10.12_RCI_II</vt:lpstr>
      <vt:lpstr>10.13_N</vt:lpstr>
      <vt:lpstr>NewMAN</vt:lpstr>
      <vt:lpstr>2014-2015</vt:lpstr>
      <vt:lpstr>2015-2016</vt:lpstr>
      <vt:lpstr>2015-2016_N</vt:lpstr>
      <vt:lpstr>10.18_2016</vt:lpstr>
      <vt:lpstr>2016_N</vt:lpstr>
      <vt:lpstr>10.20_2017</vt:lpstr>
      <vt:lpstr>2017_N</vt:lpstr>
      <vt:lpstr>10.22_2018</vt:lpstr>
      <vt:lpstr>2018_N</vt:lpstr>
      <vt:lpstr>10.24_2019</vt:lpstr>
      <vt:lpstr>Inna_elektronika</vt:lpstr>
      <vt:lpstr>'10.2_RZD'!Obszar_wydruku</vt:lpstr>
      <vt:lpstr>'10.6_RCI'!Obszar_wydruku</vt:lpstr>
      <vt:lpstr>'10.7_v.6'!Obszar_wydruku</vt:lpstr>
      <vt:lpstr>'10.8_Platon'!Obszar_wydruku</vt:lpstr>
      <vt:lpstr>'2015-2016_N'!Obszar_wydruku</vt:lpstr>
      <vt:lpstr>'2016_N'!Obszar_wydruku</vt:lpstr>
      <vt:lpstr>'2017_N'!Obszar_wydruku</vt:lpstr>
      <vt:lpstr>Budowle!Obszar_wydruku</vt:lpstr>
      <vt:lpstr>'Budowle (linie_tel)'!Obszar_wydruku</vt:lpstr>
      <vt:lpstr>IPv6_przenosn!Obszar_wydruku</vt:lpstr>
      <vt:lpstr>IPv6_stacjon!Obszar_wydruku</vt:lpstr>
      <vt:lpstr>Laptopy2012!Obszar_wydruku</vt:lpstr>
      <vt:lpstr>'10.13_N'!Tytuły_wydruku</vt:lpstr>
      <vt:lpstr>'10.22_2018'!Tytuły_wydruku</vt:lpstr>
      <vt:lpstr>'10.24_2019'!Tytuły_wydruku</vt:lpstr>
      <vt:lpstr>'10.6_RCI'!Tytuły_wydruku</vt:lpstr>
      <vt:lpstr>'10.7_v.6'!Tytuły_wydruku</vt:lpstr>
      <vt:lpstr>'2018_N'!Tytuły_wydruku</vt:lpstr>
      <vt:lpstr>Budowle!Tytuły_wydruku</vt:lpstr>
      <vt:lpstr>'Budowle (linie_tel)'!Tytuły_wydruku</vt:lpstr>
      <vt:lpstr>IPv6_stacjon!Tytuły_wydruku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Jarkowski</dc:creator>
  <cp:lastModifiedBy>Mikado</cp:lastModifiedBy>
  <cp:lastPrinted>2020-04-02T19:45:29Z</cp:lastPrinted>
  <dcterms:created xsi:type="dcterms:W3CDTF">2002-09-11T08:44:43Z</dcterms:created>
  <dcterms:modified xsi:type="dcterms:W3CDTF">2020-04-02T20:09:28Z</dcterms:modified>
</cp:coreProperties>
</file>