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5EC6F303-E3A1-4069-AD79-0EF93D572237}" xr6:coauthVersionLast="47" xr6:coauthVersionMax="47" xr10:uidLastSave="{00000000-0000-0000-0000-000000000000}"/>
  <bookViews>
    <workbookView xWindow="-120" yWindow="-120" windowWidth="20730" windowHeight="11160" activeTab="7" xr2:uid="{00000000-000D-0000-FFFF-FFFF00000000}"/>
  </bookViews>
  <sheets>
    <sheet name="dane" sheetId="1" r:id="rId1"/>
    <sheet name="budynki" sheetId="2" r:id="rId2"/>
    <sheet name="elektronika" sheetId="3" r:id="rId3"/>
    <sheet name="śr. trwałe" sheetId="4" r:id="rId4"/>
    <sheet name="maszyny" sheetId="13" r:id="rId5"/>
    <sheet name="pojazdy" sheetId="5" r:id="rId6"/>
    <sheet name="lokalizacje" sheetId="6" r:id="rId7"/>
    <sheet name="szkodowosc" sheetId="15" r:id="rId8"/>
  </sheets>
  <definedNames>
    <definedName name="_xlnm.Print_Area" localSheetId="1">budynki!$A$1:$AF$217</definedName>
    <definedName name="_xlnm.Print_Area" localSheetId="0">dane!$A$1:$L$13</definedName>
    <definedName name="_xlnm.Print_Area" localSheetId="2">elektronika!$A$1:$D$132</definedName>
    <definedName name="_xlnm.Print_Area" localSheetId="4">maszyny!$A$1:$I$15</definedName>
    <definedName name="_xlnm.Print_Area" localSheetId="5">pojazdy!$A$1:$AB$40</definedName>
    <definedName name="_xlnm.Print_Area" localSheetId="3">'śr. trwałe'!$A$1:$G$14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6" i="2" l="1"/>
  <c r="H214" i="2"/>
  <c r="S9" i="5" l="1"/>
  <c r="S11" i="5"/>
  <c r="I51" i="2" l="1"/>
  <c r="I129" i="2"/>
  <c r="I128" i="2"/>
  <c r="I126" i="2"/>
  <c r="I121" i="2"/>
  <c r="I110" i="2"/>
  <c r="I103" i="2"/>
  <c r="I91" i="2"/>
  <c r="I87" i="2"/>
  <c r="I29" i="2"/>
  <c r="I26" i="2"/>
  <c r="I22" i="2"/>
  <c r="I15" i="2"/>
  <c r="I10" i="2"/>
  <c r="K65" i="15"/>
  <c r="K35" i="15"/>
  <c r="D132" i="3" l="1"/>
  <c r="D131" i="3"/>
  <c r="D130" i="3"/>
  <c r="G5" i="4"/>
  <c r="G6" i="4"/>
  <c r="G7" i="4"/>
  <c r="G8" i="4"/>
  <c r="G9" i="4"/>
  <c r="G10" i="4"/>
  <c r="G11" i="4"/>
  <c r="G12" i="4"/>
  <c r="G13" i="4"/>
  <c r="G4" i="4"/>
  <c r="D128" i="3"/>
  <c r="D14" i="4" l="1"/>
  <c r="D41" i="3"/>
  <c r="D38" i="3"/>
  <c r="G8" i="13"/>
  <c r="G13" i="13" s="1"/>
  <c r="G15" i="13" s="1"/>
  <c r="D91" i="3" l="1"/>
  <c r="D88" i="3"/>
  <c r="D84" i="3"/>
  <c r="D116" i="3" l="1"/>
  <c r="E14" i="4"/>
  <c r="F14" i="4"/>
  <c r="D20" i="3"/>
  <c r="D11" i="3"/>
  <c r="D55" i="3"/>
  <c r="D51" i="3"/>
  <c r="D68" i="3"/>
  <c r="D79" i="3"/>
  <c r="D75" i="3"/>
  <c r="D59" i="3"/>
  <c r="D122" i="3"/>
  <c r="C14" i="4" l="1"/>
  <c r="G14" i="4" s="1"/>
</calcChain>
</file>

<file path=xl/sharedStrings.xml><?xml version="1.0" encoding="utf-8"?>
<sst xmlns="http://schemas.openxmlformats.org/spreadsheetml/2006/main" count="5282" uniqueCount="1229">
  <si>
    <t>Lp.</t>
  </si>
  <si>
    <t xml:space="preserve">Nazwa  </t>
  </si>
  <si>
    <t>Rok produkcji</t>
  </si>
  <si>
    <t>Wartość księgowa brutto</t>
  </si>
  <si>
    <t>RAZEM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</si>
  <si>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</si>
  <si>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</si>
  <si>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</si>
  <si>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</si>
  <si>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</si>
  <si>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zabezpieczenia
(znane zabiezpieczenia p-poż i przeciw kradzieżowe)     (2)</t>
  </si>
  <si>
    <t>lokalizacja (adres)</t>
  </si>
  <si>
    <t>Rodzaj materiałów budowlanych, z jakich wykonano budynek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</si>
  <si>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</si>
  <si>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powierzchnia użytkowa (w m²) (3)</t>
  </si>
  <si>
    <t>ilość kondygnacji</t>
  </si>
  <si>
    <t>czy budynek jest podpiwniczony?</t>
  </si>
  <si>
    <t>mury</t>
  </si>
  <si>
    <t>stropy</t>
  </si>
  <si>
    <t>dach (konstrukcja i pokrycie)</t>
  </si>
  <si>
    <t>konstukcja i pokrycie dachu</t>
  </si>
  <si>
    <t>intalacja elekryczna</t>
  </si>
  <si>
    <t>sieć wod.-kan. oraz CO</t>
  </si>
  <si>
    <t>stolarka okienna i drzwiowa</t>
  </si>
  <si>
    <t>instalacja gazowa</t>
  </si>
  <si>
    <t>instalacja wentylacyjna i kominowa</t>
  </si>
  <si>
    <t>szkoła</t>
  </si>
  <si>
    <t>TAK</t>
  </si>
  <si>
    <t>NIE</t>
  </si>
  <si>
    <t>system alarmowy w Sali nr 12- lokalny monitoring- 6 kamer; gaśnice- 15 szt. (14 proszk.ABC, 1 CO2 skupiony); karty- sala nr 12; hydranty- 2 szt.</t>
  </si>
  <si>
    <t xml:space="preserve"> ul. M.Konopnickiej 13, 11-320 Jeziorany</t>
  </si>
  <si>
    <t>mur z cegły ceramicznej</t>
  </si>
  <si>
    <t>nad piwnicą sklepienie ceglane odcinkowe, nad parterem i I p. typu Kleina, nad poddaszem drewniany</t>
  </si>
  <si>
    <t>konstrukcja drewniana, dwyspadowy, pokrycie z dachówki ceramicznej</t>
  </si>
  <si>
    <t>wykazują naturalne zyżycie eksploatacyjne, stan techniczny dobry</t>
  </si>
  <si>
    <t>brak</t>
  </si>
  <si>
    <t>Łącznik z salą gimnastyczną</t>
  </si>
  <si>
    <t>mur zewnętrzny z cegły dziurawki gr. 38 cm, mur wewnętrzny z cegły pełnej</t>
  </si>
  <si>
    <t>prefabrykowany typu DZ-3</t>
  </si>
  <si>
    <t>z płyt korytkowych opartych na dźwigarach stalowych, nad salą gimnastyczną i nad zapleczem na monolitycznych podciągach żelbetowych</t>
  </si>
  <si>
    <t>zalecane uszczelnienie dachu</t>
  </si>
  <si>
    <t>L.p.</t>
  </si>
  <si>
    <t>Nazwa jednostki</t>
  </si>
  <si>
    <t>Adres</t>
  </si>
  <si>
    <t>NIP</t>
  </si>
  <si>
    <t>REGON</t>
  </si>
  <si>
    <t>PKD</t>
  </si>
  <si>
    <t>Rodzaj prowadzonej działalności (opisowo)</t>
  </si>
  <si>
    <t>kapieliska, plaże</t>
  </si>
  <si>
    <t>solary</t>
  </si>
  <si>
    <t>Liczba pracowników</t>
  </si>
  <si>
    <t>Liczba uczniów</t>
  </si>
  <si>
    <t>Urząd Miejski</t>
  </si>
  <si>
    <t>Plac Zamkowy 4; 11-320 Jeziorany</t>
  </si>
  <si>
    <t>739-00-08-905</t>
  </si>
  <si>
    <t>000530293</t>
  </si>
  <si>
    <t>8411Z</t>
  </si>
  <si>
    <t>11-320 Jeziorany  ul. Konopnickiej 13</t>
  </si>
  <si>
    <t>Miejski Ośrodek Pomocy Społecznej</t>
  </si>
  <si>
    <t>11-320 Jeziorany, ul. Kajki 20</t>
  </si>
  <si>
    <t>739-13-74-233</t>
  </si>
  <si>
    <t>004443556</t>
  </si>
  <si>
    <t>8899Z</t>
  </si>
  <si>
    <t>Miejska Biblioteka Publiczna</t>
  </si>
  <si>
    <t>11-320 Jeziorany ul.Plac Jedności Narodowej12</t>
  </si>
  <si>
    <t>9101A</t>
  </si>
  <si>
    <t>Miejski Ośrodek Kultury</t>
  </si>
  <si>
    <t>11-320 Jeziorany ul.Konopnickiej 4</t>
  </si>
  <si>
    <t>739-13-34-682</t>
  </si>
  <si>
    <t>9004Z</t>
  </si>
  <si>
    <t>Ośrodek Sportu i Rekreacji</t>
  </si>
  <si>
    <t>11-320 Jeziorany, ul. Konopnickiej 13 E</t>
  </si>
  <si>
    <t>739-37-22-388</t>
  </si>
  <si>
    <t>280352940</t>
  </si>
  <si>
    <t>edukacyjno-wychowawcza</t>
  </si>
  <si>
    <t>739-32-03-671</t>
  </si>
  <si>
    <t>8010A</t>
  </si>
  <si>
    <t>Szkoła Podstawowa we Franknowie - osoba prawna</t>
  </si>
  <si>
    <t>739-32-03-688</t>
  </si>
  <si>
    <t>8560Z</t>
  </si>
  <si>
    <t>INFORMACJA O MAJĄTKU TRWAŁYM</t>
  </si>
  <si>
    <t>Jednostka</t>
  </si>
  <si>
    <t>Urządzenia i wyposażenie</t>
  </si>
  <si>
    <t>Szkoła Podstawowa w Radostowie</t>
  </si>
  <si>
    <t>Szkoła Podstawowa we Franknowie</t>
  </si>
  <si>
    <t>Razem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</si>
  <si>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</si>
  <si>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</si>
  <si>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</si>
  <si>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</si>
  <si>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</si>
  <si>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</si>
  <si>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</si>
  <si>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</si>
  <si>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</si>
  <si>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</si>
  <si>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</si>
  <si>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Przebieg</t>
  </si>
  <si>
    <t>Zabezpieczenia przeciwkradzieżowe</t>
  </si>
  <si>
    <t>Od</t>
  </si>
  <si>
    <t>Do</t>
  </si>
  <si>
    <t>OC</t>
  </si>
  <si>
    <t>NW</t>
  </si>
  <si>
    <t>AC/KR</t>
  </si>
  <si>
    <t>ASS</t>
  </si>
  <si>
    <t>VOLKSWAGEN</t>
  </si>
  <si>
    <t>OSOBOWY</t>
  </si>
  <si>
    <t>Lokalizacja (adres)</t>
  </si>
  <si>
    <t>Zabezpieczenia (znane zabezpieczenia p-poż i przeciw kradzieżowe)</t>
  </si>
  <si>
    <t>Centrum Usług Wspólnych</t>
  </si>
  <si>
    <t>739-38-93-032</t>
  </si>
  <si>
    <t>VOLKWAGEN</t>
  </si>
  <si>
    <t xml:space="preserve">transporter </t>
  </si>
  <si>
    <t>HO66252</t>
  </si>
  <si>
    <t>NOL04RY</t>
  </si>
  <si>
    <t>URSUS</t>
  </si>
  <si>
    <t>C-360</t>
  </si>
  <si>
    <t>NOL63FX</t>
  </si>
  <si>
    <t>CIĄGNIK</t>
  </si>
  <si>
    <t>T4 transporter</t>
  </si>
  <si>
    <t>WV1ZZZ70ZXH031047</t>
  </si>
  <si>
    <t>NOL04495</t>
  </si>
  <si>
    <t>OSOBOWO-CIĘŻAROWY</t>
  </si>
  <si>
    <t>PRZYCZEPKA</t>
  </si>
  <si>
    <t>MEDGIDIA</t>
  </si>
  <si>
    <t>NOL V998</t>
  </si>
  <si>
    <t>PRZYCZEPA</t>
  </si>
  <si>
    <t>WV1ZZZ70Z1X117314</t>
  </si>
  <si>
    <t>NOL 68838</t>
  </si>
  <si>
    <t>Szkoła Podstawowa we Franknowie- budynek szkolny</t>
  </si>
  <si>
    <t>hydrant, wyjście ewakuacyjne, gaśnice- 4 szt.</t>
  </si>
  <si>
    <t>Franknowo 20, 11-320 Jeziorany</t>
  </si>
  <si>
    <t>z cegły ceramicznej pełnej na zaprawie wapiennej</t>
  </si>
  <si>
    <t>nad piwnicami - typu Kleina, pozostałe drewniane ze ślepym pułapem</t>
  </si>
  <si>
    <t>drewniany krokwiowy, pokryty dachówką holenderką na łaceniu i deskowaniu</t>
  </si>
  <si>
    <t>2 nadziemne, 1 podziemna</t>
  </si>
  <si>
    <t>Szkoła Podstawowa we Franknowie- stodoła i toalety</t>
  </si>
  <si>
    <t>budynek gospodarczy i toalety</t>
  </si>
  <si>
    <t>2 wyjścia ewakuacyjne, gaśnica- 1 szt.</t>
  </si>
  <si>
    <t>drewniane ze ślepym pułapem</t>
  </si>
  <si>
    <t>Szkoła Podstawowa we Franknowie- budynek parterowy</t>
  </si>
  <si>
    <t>dom nauczyciela</t>
  </si>
  <si>
    <t>3 wyjścia ewakuacyjne</t>
  </si>
  <si>
    <t>z cegły ceramicznej pełnej</t>
  </si>
  <si>
    <t>nad piwnicą - strop Kleina na belkach dwuteowych 120, nad parterem na belkach drewnianych 20/20</t>
  </si>
  <si>
    <t>nad parterem stropodach o konstrukcji drewnianej jednospadowy, pokryty papą na lepiki</t>
  </si>
  <si>
    <t>140, w tym przedszkole 61</t>
  </si>
  <si>
    <t>krokwiowo-drewniana blachodachówka</t>
  </si>
  <si>
    <t>dobry</t>
  </si>
  <si>
    <t>dobry (sieć gminna, kotłownia)</t>
  </si>
  <si>
    <t>BRAK</t>
  </si>
  <si>
    <t>2842,83 m2</t>
  </si>
  <si>
    <t>Szatnia z boiskiem piłkarskim</t>
  </si>
  <si>
    <t>płyty korytkowe</t>
  </si>
  <si>
    <t>dobry (drewniano-żelbetonowa blachodachówka)</t>
  </si>
  <si>
    <t>kompleks sportowy ORLIK 2012</t>
  </si>
  <si>
    <t>dobry (drewniano-krokwiowy, pokryty papą asfaltową)</t>
  </si>
  <si>
    <t>wentylacja nawiewno-wywiewna</t>
  </si>
  <si>
    <t>69,77 m2</t>
  </si>
  <si>
    <t>domek ratownika</t>
  </si>
  <si>
    <t>domek letniskowy, budynek wykorzystywany przez obsługę kąpieliska</t>
  </si>
  <si>
    <t>strop i podłoga drewniane</t>
  </si>
  <si>
    <t>dach drewniany, pokryty papą asfaltową</t>
  </si>
  <si>
    <t>dobry, instalacji CO brak</t>
  </si>
  <si>
    <t>molo w Kikitach</t>
  </si>
  <si>
    <t>pomost przeznaczony do użytku publicznego</t>
  </si>
  <si>
    <t>LUBLIN</t>
  </si>
  <si>
    <t>FS</t>
  </si>
  <si>
    <t>SUL36743730074861</t>
  </si>
  <si>
    <t>NOL 75735</t>
  </si>
  <si>
    <t>CIĘŻAROWY</t>
  </si>
  <si>
    <t>2417,00 cm3</t>
  </si>
  <si>
    <t>3,5 t</t>
  </si>
  <si>
    <t>nie</t>
  </si>
  <si>
    <t>Szkoła Podstawowa Jeziorany</t>
  </si>
  <si>
    <t>Budynek "B"</t>
  </si>
  <si>
    <t>gaśnica proszkowa 6 kg-szt. 2; karty w zapleczu pracowni biologii</t>
  </si>
  <si>
    <t xml:space="preserve"> ul. M. Konopnickiej 13, 11-320 Jeziorany</t>
  </si>
  <si>
    <t>mur z cegły wapienno-piaskowej gr. 38 cm i pustaków szczelinowych gr. 38 cm</t>
  </si>
  <si>
    <t>konstrukcyjnie nie występują, podsufitka z desek 19 mm - otynkowana</t>
  </si>
  <si>
    <t>konstrukcja drewniana, wiązary dachowe zbite z desek gr. 25 mm, pokryty blachodachówką</t>
  </si>
  <si>
    <t>Budynek "C"</t>
  </si>
  <si>
    <t>gaśnica proszkowa 6 kg- szt.5; karty w oknach w bibliotece, czytelni i w zapleczu pracowni fizycznej</t>
  </si>
  <si>
    <t xml:space="preserve"> ul. M. Konopnickiej 13,  11-320 Jeziorany</t>
  </si>
  <si>
    <t>mur z betonu komórkowego gr. 30 cm</t>
  </si>
  <si>
    <t>stropodach z więzarów drewnianych zbitych z desek 25 mm</t>
  </si>
  <si>
    <t>z desek gr. 25 mm, pokryty 2 x papa na lepiku</t>
  </si>
  <si>
    <t>zalecane krycie dachu</t>
  </si>
  <si>
    <t>Budynek "D"</t>
  </si>
  <si>
    <t>gaśnica proszkowa 6 kg- szt. 1; alarm w pracowni komputerowej; karty w oknach i drzwiach pracowni komputerowej; karty w zapleczu sekretariatu</t>
  </si>
  <si>
    <t>ul. M. Konopnickiej 13,  11-320 Jeziorany</t>
  </si>
  <si>
    <t>mur z cegły drążonej wapienno-piaskowej gr. 38 cm</t>
  </si>
  <si>
    <t>nad parterem - prefabrykowany z płyt żerańskich</t>
  </si>
  <si>
    <t>betonowy pokryty 2 x papa na lepiku</t>
  </si>
  <si>
    <t>Szkoła Podstawowa w Radostowie- budynek szkolny</t>
  </si>
  <si>
    <t>hydrant w budynku szkolnym, gaśnice- 6 szt., karta przy drzwiach pracowni komputerowej, kraty na okach dachowych, system alarmowy w pracowni komputerowej i gabinecie dyrektora</t>
  </si>
  <si>
    <t>Radostowo 58, 11-320 Jeziorany</t>
  </si>
  <si>
    <t>z cegły ceramicznej</t>
  </si>
  <si>
    <t>betonowy na belkach stalowych typu Kleina</t>
  </si>
  <si>
    <t>konstrukcja drewniana pokryta dachówką ceramiczną</t>
  </si>
  <si>
    <t>Szkola Podstawowa w Radostowie- skład gospodarczy</t>
  </si>
  <si>
    <t>przechowywanie</t>
  </si>
  <si>
    <t>kłódki przy drzwiach</t>
  </si>
  <si>
    <t>drewniane</t>
  </si>
  <si>
    <t>Zespół Szkół Ponadgimnazjalnych-budynek szkolny</t>
  </si>
  <si>
    <t>część stara 1905,        część dobudowa w 1970, modernizacja wraz z nadbudową w 2012</t>
  </si>
  <si>
    <t>przeciwpożarowe- gaśnice: GP-6x-ABC 6kg - sztuk 6, GSE- 2x2 kg skroplony CO2- szt. 4, przeciwkradzieżowe- kraty na oknach (parter), alarm na parterze oraz w pomieszczeniach w których znajdują się komputery</t>
  </si>
  <si>
    <t>ul. Mickiewicza 11, 11-320 Jeziorany</t>
  </si>
  <si>
    <t>w części starej: mur z cegły ceramicznej pełnej na zaprawie cementowo-wapiennej, w części nowej: mur z bloczków wapienno-piaskowych</t>
  </si>
  <si>
    <t>nad piwnicą: strop Kleina na belkach dwuteowych 120, nad parterem w części starej: na belkach drewnianych 20/20, nad I piętrem w części starej: na belkach drewniach 20/20, nad poddaszem w części starej: na belkach drewnianych 20/10, nad parterem i I piętrem w części nowej: strop monolityczny żelbetowy, nad poddaszem w części nowej: drewniany belkowy z pustką powietrzną</t>
  </si>
  <si>
    <t>w części starej: konstrukcja drewniana, pokrycie dachówka holenderka, w części nowej: drewniany dwuspadowy, pokryty dachówką ceramiczną</t>
  </si>
  <si>
    <t>Urządzenie wielofunkcyjne</t>
  </si>
  <si>
    <t>Komputer</t>
  </si>
  <si>
    <t>Aparat fotograficzny</t>
  </si>
  <si>
    <t>Budynek MOK</t>
  </si>
  <si>
    <t>tak</t>
  </si>
  <si>
    <t>4 gaśnice (proszkowe 6 kg), 1 hydrant, 2 x drzwi antywłamaniowe z dwoma zamkami firmy Gerda (góra, dół), urządzenie alarmowe z sygnalizacją dźwiękową obejmujące górę budynku oraz garaż.</t>
  </si>
  <si>
    <t>UL. Konopnickiej 4</t>
  </si>
  <si>
    <t>Mur z cegły, wewnątrz szkielet żelbetowy, strop oraz stropodach żelbetowy, dach płaski pokryty papą termozgrzewalną</t>
  </si>
  <si>
    <t>Budynek świetlica</t>
  </si>
  <si>
    <t>Potryty 28</t>
  </si>
  <si>
    <t>Mur z cegły, strop betonowy, dach drewniany kryty dachówką holenderką</t>
  </si>
  <si>
    <t>Budynek swietlica</t>
  </si>
  <si>
    <t>Radostowo 36</t>
  </si>
  <si>
    <t>Mur z cegły, strop nad piwnicą żelbetowy, dach drewniany kryty blachą trapezową</t>
  </si>
  <si>
    <t>Franknowo 14</t>
  </si>
  <si>
    <t>Mur z gazobetonu, stropodach krokwiowo-belkowy pokryty blachą trapezową</t>
  </si>
  <si>
    <t xml:space="preserve">Lokal  świetlicy </t>
  </si>
  <si>
    <t>Tłokowo 14</t>
  </si>
  <si>
    <t>Mur z cegły ceramicznej, strop drewniany, dach drewniany kryty dachówką holenderką</t>
  </si>
  <si>
    <t>Kramarzewo  2</t>
  </si>
  <si>
    <t>Mur z cegły, strop betonowy, dach drewniany kryty eternitem</t>
  </si>
  <si>
    <t xml:space="preserve">Lekity 15 </t>
  </si>
  <si>
    <t>Mur z cegły ceramicznej, strop drewniany, dach drewniany kryty dachówką ceramiczną</t>
  </si>
  <si>
    <t xml:space="preserve">Studzianka 15 </t>
  </si>
  <si>
    <t>Piszewo 30</t>
  </si>
  <si>
    <t>Żardeniki 14</t>
  </si>
  <si>
    <t>Mur z cegły ceramicznej ocieplony styropianem, strop drewniany, dach drewniany kryty blachodachówką</t>
  </si>
  <si>
    <t>Zerbuń 23</t>
  </si>
  <si>
    <t>Mur z cegły ceramicznej, strop nad piwnicą na belkach stalowych, pozostałe na belkach drewnianych, dach drewniany kryty dachówką holenderką</t>
  </si>
  <si>
    <t>Olszewnik 1</t>
  </si>
  <si>
    <t>Kikity 17</t>
  </si>
  <si>
    <t>Mur z cegły ceramicznej na zaprawie wapiennej, strop drewniany, dach drewniany kryty dachówką holenderką</t>
  </si>
  <si>
    <t>Miejska Wieś 33</t>
  </si>
  <si>
    <t>Mur z cegły, strop drewniany, dach drewniany kryty dachówką ceramiczną</t>
  </si>
  <si>
    <t>Pierwagi 4/2</t>
  </si>
  <si>
    <t>Mur z cegły ceramicznej ocieplony styropianem, strop drewniany, dach drewniany kryty eternitem</t>
  </si>
  <si>
    <t>Krokowo 13</t>
  </si>
  <si>
    <t>Studnica 13</t>
  </si>
  <si>
    <t>Polkajmy 16</t>
  </si>
  <si>
    <t>Mur z cegły ceramicznej, strop drewniany, dach drewniany kryty dachówkąholenderką</t>
  </si>
  <si>
    <t>Derc 3</t>
  </si>
  <si>
    <t xml:space="preserve">Budynek świetlicy </t>
  </si>
  <si>
    <t xml:space="preserve">Kiersztanowo </t>
  </si>
  <si>
    <t>Mur z gazobetonu, strop drewniany ocieplany wełną mineralną, dach drewniany kryty blachodachówką</t>
  </si>
  <si>
    <t>MOK</t>
  </si>
  <si>
    <t>Wykaz sprzętu elektronicznego stacjonarnego</t>
  </si>
  <si>
    <t>sprzętu elektronicznego przenośnego</t>
  </si>
  <si>
    <t xml:space="preserve">WYKAZ SPRZĘTU ELEKTRONICZNEGO </t>
  </si>
  <si>
    <t xml:space="preserve">Czy pojazd służy do nauki jazdy? </t>
  </si>
  <si>
    <t>BUDYNEK URZĘDU</t>
  </si>
  <si>
    <t>administracja</t>
  </si>
  <si>
    <t>drzwi do budynku-2szt, pierwsze-antywłamaniowe,dwa zamki-gerda+patentowy, drugie-krata,dwa zamki w tym jeden z szyfrem</t>
  </si>
  <si>
    <t>PLAC ZAMKOWY 4</t>
  </si>
  <si>
    <t>cegła</t>
  </si>
  <si>
    <t>drew/ceram</t>
  </si>
  <si>
    <t>brak gazu sieciowego</t>
  </si>
  <si>
    <t>urządzenie alarmowe z sygnalizacją dźwiękową obejmujące budynek, sygnalizator znajduje się na zewnątrz budynku, automatycznie zostaje powiadomiona agencja ochrony oraz Burmistrz, Z-ca Burmistrza, Sekretarz</t>
  </si>
  <si>
    <t>1997 i 2004</t>
  </si>
  <si>
    <t>gaśnice proszkowe - 7szt; hydrant zewnętrzny - 1szt</t>
  </si>
  <si>
    <t>budynek mieszkalny</t>
  </si>
  <si>
    <t>ul. Asnyka 1</t>
  </si>
  <si>
    <t>drewno</t>
  </si>
  <si>
    <t>2 lokale pow. 103,9m²</t>
  </si>
  <si>
    <t>ul.Głowackiego 5</t>
  </si>
  <si>
    <t>dost</t>
  </si>
  <si>
    <t>2 lokale pow. 114,70m²</t>
  </si>
  <si>
    <t>Pl. Jedn. Narodowej 5</t>
  </si>
  <si>
    <t>Pl. Jedn. Narodowej 6</t>
  </si>
  <si>
    <t>budynek miesz.-użytkowy</t>
  </si>
  <si>
    <t>Pl. Jedn. Narodowej 9</t>
  </si>
  <si>
    <t>2 lokale pow. 80,84m²</t>
  </si>
  <si>
    <t>Pl. Jedn. Narodowej 10</t>
  </si>
  <si>
    <t>2 lokale pow. 93,80m²</t>
  </si>
  <si>
    <t>Pl. Jedn. Narodowej 14-15</t>
  </si>
  <si>
    <t xml:space="preserve">dobry </t>
  </si>
  <si>
    <t>4 lokale pow. 333,1m²</t>
  </si>
  <si>
    <t>ul. Kopernika 1</t>
  </si>
  <si>
    <t>1 lokal  pow. 41,71m²</t>
  </si>
  <si>
    <t>ul. Kopernika 8</t>
  </si>
  <si>
    <t>2 lokale pow. 86,01m²</t>
  </si>
  <si>
    <t>ul. Kopernika 10</t>
  </si>
  <si>
    <t>1 lokal pow. 21,28m²</t>
  </si>
  <si>
    <t>ul. Kopernika 12</t>
  </si>
  <si>
    <t>1 lokal pow. 54,79m²</t>
  </si>
  <si>
    <t>ul. Kopernika 13</t>
  </si>
  <si>
    <t>1 lokal pow. 25,76m²</t>
  </si>
  <si>
    <t>ul. Kopernika 16</t>
  </si>
  <si>
    <t>beton</t>
  </si>
  <si>
    <t>drew/papa</t>
  </si>
  <si>
    <t>11 lokali pow. 303,74m²</t>
  </si>
  <si>
    <t>ul. Kopernika 43</t>
  </si>
  <si>
    <t>metal/eternicz</t>
  </si>
  <si>
    <t xml:space="preserve">ul. Kościuszki 1, </t>
  </si>
  <si>
    <t>3 lokale pow. 102,57m²/ 2 mieszkalne/1 użytkowy/</t>
  </si>
  <si>
    <t>ul. Kościuszki 3</t>
  </si>
  <si>
    <t>ul. Kościuszki 7</t>
  </si>
  <si>
    <t>1 lokal pow. 35,05m²</t>
  </si>
  <si>
    <t>ul. Kościuszki 8</t>
  </si>
  <si>
    <t>drew/ceram+papa</t>
  </si>
  <si>
    <t>1 lokal pow. 73,87m²</t>
  </si>
  <si>
    <t>ul. Kościuszki 23</t>
  </si>
  <si>
    <t>3 lokale pow.176,06m²</t>
  </si>
  <si>
    <t>budynek mieszk.-użytkowy</t>
  </si>
  <si>
    <t>ul. Kajki 4</t>
  </si>
  <si>
    <t>5 lokali pow. 225,62m²</t>
  </si>
  <si>
    <t>ul. Kajki 5</t>
  </si>
  <si>
    <t>3 lokale pow. 137,34m²/ 2 mieszk.,1 użytkowy/</t>
  </si>
  <si>
    <t>ul. Kajki 6</t>
  </si>
  <si>
    <t>2 lokale pow. 51,74m²</t>
  </si>
  <si>
    <t>budynek miesk.-użytkowy</t>
  </si>
  <si>
    <t>ul. Kajki 9</t>
  </si>
  <si>
    <t>2 lokale użytkowe pow. 122,44m²</t>
  </si>
  <si>
    <t>ul. Kajki 10</t>
  </si>
  <si>
    <t>1 lokal pow. 38,53m²</t>
  </si>
  <si>
    <t>ul. Kajki 12</t>
  </si>
  <si>
    <t>2 lokale pow. 76,82m²</t>
  </si>
  <si>
    <t>ul. Kajki 20</t>
  </si>
  <si>
    <t>13 lokali pow. 647,96m²/1 mieszk.,12 uzytkowych/</t>
  </si>
  <si>
    <t>beton/papa</t>
  </si>
  <si>
    <t>ul. Kajki 28</t>
  </si>
  <si>
    <t>ul. Kajki 32</t>
  </si>
  <si>
    <t>1 lokal pow. 16,59m²</t>
  </si>
  <si>
    <t>ul. Kajki 34</t>
  </si>
  <si>
    <t>metal/blachodach</t>
  </si>
  <si>
    <t>b.dobry</t>
  </si>
  <si>
    <t>1 lokal pow. 63,38m²</t>
  </si>
  <si>
    <t>ul. Kościelna 3</t>
  </si>
  <si>
    <t>3 lokale pow. 115,45m²</t>
  </si>
  <si>
    <t>ul. Kościelna 5</t>
  </si>
  <si>
    <t>4 lokale pow. 216,68m²</t>
  </si>
  <si>
    <t>ul. Kościelna 9</t>
  </si>
  <si>
    <t>1 lokal pow. 48,72m²</t>
  </si>
  <si>
    <t>ul. Krzywa 11/Kajki 12 A</t>
  </si>
  <si>
    <t>1 lokal użytkowy pow. 37,2m²</t>
  </si>
  <si>
    <t>drew/eternit</t>
  </si>
  <si>
    <t>ul. Konpnickiej 12</t>
  </si>
  <si>
    <t>2 lokale pow. 89,74m²</t>
  </si>
  <si>
    <t>ul. Konopnickiej 18</t>
  </si>
  <si>
    <t>1 lokale pow. 29,60m²</t>
  </si>
  <si>
    <t>ul. Mickiewicza 3</t>
  </si>
  <si>
    <t>1 lokal pow. 42,58m²</t>
  </si>
  <si>
    <t>ul. Mickiewicza 5</t>
  </si>
  <si>
    <t>2 lokale pow. 70,72m²</t>
  </si>
  <si>
    <t>budynek mieszk.-uzytkowy</t>
  </si>
  <si>
    <t>ul. Mickiewicza 9</t>
  </si>
  <si>
    <t>1 lokale pow. 115,02m²</t>
  </si>
  <si>
    <t>budynek użytkowy</t>
  </si>
  <si>
    <t>3 boksy garażowe 41,9</t>
  </si>
  <si>
    <t>ul. Mickiewicza 10</t>
  </si>
  <si>
    <t>2 lokale pow. 33,45m²</t>
  </si>
  <si>
    <t>ul. Pieniężnego 2</t>
  </si>
  <si>
    <t>2 lokale mieszkalne,1 użytkowy pow. 187,85m²</t>
  </si>
  <si>
    <t>ul. Pieniężnego 3</t>
  </si>
  <si>
    <t>1 lokal pow.69,32m²/użytkowy/</t>
  </si>
  <si>
    <t>Pl. Zamkowy 1</t>
  </si>
  <si>
    <t>1 lokal pow. 29,74m²</t>
  </si>
  <si>
    <t>Pl. Zamkowy 5</t>
  </si>
  <si>
    <t>1 lokal pow. 41,14m² rem.kapit. 1995r.</t>
  </si>
  <si>
    <t>ul. Sienkiewicza 5</t>
  </si>
  <si>
    <t>p.1939</t>
  </si>
  <si>
    <t>Franknowo 80</t>
  </si>
  <si>
    <t>1 lokal pow. 34,20m²</t>
  </si>
  <si>
    <t>Kramarzewo 2</t>
  </si>
  <si>
    <t>12 lokali pow. 345,47m²</t>
  </si>
  <si>
    <t>1 lokal użytkowy pow. 23m²</t>
  </si>
  <si>
    <t>Miejska Wieś 35</t>
  </si>
  <si>
    <t>3 lokale pow. 123,05m²</t>
  </si>
  <si>
    <t>Olszewnik 23</t>
  </si>
  <si>
    <t xml:space="preserve">brak </t>
  </si>
  <si>
    <t>1 lokal pow. 67,46m²</t>
  </si>
  <si>
    <t>Radostowo 76</t>
  </si>
  <si>
    <t>1 lokal pow. 81,60m²</t>
  </si>
  <si>
    <t>Studzianka 15</t>
  </si>
  <si>
    <t>2 lokale pow. 75,02m²</t>
  </si>
  <si>
    <t>Tłokowo 6</t>
  </si>
  <si>
    <t>1 lokal pow. 16,32m²</t>
  </si>
  <si>
    <t>Wójtówko 16</t>
  </si>
  <si>
    <t>10 lokali pow. 168,2m²</t>
  </si>
  <si>
    <t>budynek biurowy</t>
  </si>
  <si>
    <t>Kolejowa 6</t>
  </si>
  <si>
    <t>pow.398,3m²</t>
  </si>
  <si>
    <t>budynek magazynowy</t>
  </si>
  <si>
    <t>stal/blachodach</t>
  </si>
  <si>
    <t>pow.280,9m²</t>
  </si>
  <si>
    <t>budynek magaz.-warsztowy</t>
  </si>
  <si>
    <t>pow.386,0m²</t>
  </si>
  <si>
    <t>budynek garażowy</t>
  </si>
  <si>
    <t>kons.metalowa</t>
  </si>
  <si>
    <t>pow.126,9m²</t>
  </si>
  <si>
    <t>budynek garażowy OSP</t>
  </si>
  <si>
    <t xml:space="preserve">Wójtówko </t>
  </si>
  <si>
    <t>pow.61m²</t>
  </si>
  <si>
    <t>Franknowo 76</t>
  </si>
  <si>
    <t>pow.120m²</t>
  </si>
  <si>
    <t>Radostowo 18A</t>
  </si>
  <si>
    <t>Derc 13</t>
  </si>
  <si>
    <t>pow.160m²</t>
  </si>
  <si>
    <t>ul. Kopernika 41</t>
  </si>
  <si>
    <t>pow.210m²</t>
  </si>
  <si>
    <t>pojemniki podziemne na odp komunalne</t>
  </si>
  <si>
    <t>ul. Kościuszki, Sawickiej</t>
  </si>
  <si>
    <t>budynek usługowy</t>
  </si>
  <si>
    <t>ul. Kajki 11</t>
  </si>
  <si>
    <t>amfiteatr</t>
  </si>
  <si>
    <t>miasto Jeziorany</t>
  </si>
  <si>
    <t>ul. Kościuszki23</t>
  </si>
  <si>
    <t xml:space="preserve"> monitoring wizyjny</t>
  </si>
  <si>
    <t>JELCZ</t>
  </si>
  <si>
    <t>GAZ</t>
  </si>
  <si>
    <t>Z3B2705707R004057</t>
  </si>
  <si>
    <t>NOL 83WK</t>
  </si>
  <si>
    <t>1717 4X2</t>
  </si>
  <si>
    <t>WDB6520151K048745</t>
  </si>
  <si>
    <t>NOL 12XC</t>
  </si>
  <si>
    <t>HOFMANS</t>
  </si>
  <si>
    <t>HMF 416</t>
  </si>
  <si>
    <t>CIĄGNIK URSUS</t>
  </si>
  <si>
    <t>NOL 89XL</t>
  </si>
  <si>
    <t>C360</t>
  </si>
  <si>
    <t>NOL 57WX</t>
  </si>
  <si>
    <t>T-040</t>
  </si>
  <si>
    <t>NOL 87XK</t>
  </si>
  <si>
    <t>LF8</t>
  </si>
  <si>
    <t>NOL 3A51</t>
  </si>
  <si>
    <t>WDB9763641L515000</t>
  </si>
  <si>
    <t>26.11.2010</t>
  </si>
  <si>
    <t>ZFA25000001646671</t>
  </si>
  <si>
    <t>NOL 70998</t>
  </si>
  <si>
    <t>wyposażenie dodatkowe</t>
  </si>
  <si>
    <t>gaśnice proszkowe- 6 szt.</t>
  </si>
  <si>
    <t>ul. Kajki 47, 11-320 Jeziorany</t>
  </si>
  <si>
    <t>6920Z</t>
  </si>
  <si>
    <t>Serwer Fujitsu TX 1330M3</t>
  </si>
  <si>
    <t>Skaner ADS-1600W</t>
  </si>
  <si>
    <t>Niszczarka HSM Pure 220</t>
  </si>
  <si>
    <t>Drukarka Brother HL-L</t>
  </si>
  <si>
    <t>Fax Panasonic KX-FC268PD</t>
  </si>
  <si>
    <t>Laptop HP 1WY23EA</t>
  </si>
  <si>
    <t>Laptop Dell Vostro 3568</t>
  </si>
  <si>
    <t>Niszczarka Pure 220 (SP)</t>
  </si>
  <si>
    <t>Tablet Samsung Galaxy 10 szt. (SP)</t>
  </si>
  <si>
    <t>czy budynek jest przeznaczony do rozbiórki?</t>
  </si>
  <si>
    <t>739-320-36-94</t>
  </si>
  <si>
    <t>NOL 3R58</t>
  </si>
  <si>
    <t>Namioty</t>
  </si>
  <si>
    <t>OPEL</t>
  </si>
  <si>
    <t>VIVARO</t>
  </si>
  <si>
    <t>NOL87145</t>
  </si>
  <si>
    <t>Monitor dotykowy</t>
  </si>
  <si>
    <t>Interaktywna podłoga</t>
  </si>
  <si>
    <t>Laptop 4 szt</t>
  </si>
  <si>
    <t>Laptop 20 szt</t>
  </si>
  <si>
    <t>Kserokopiarka</t>
  </si>
  <si>
    <t>2 lok. pow. 46,62m²</t>
  </si>
  <si>
    <t>1 lokal użytkowy 46,26 m</t>
  </si>
  <si>
    <t>3 lok.pow.113,83 m</t>
  </si>
  <si>
    <t>1 lokal pow.27,51 m</t>
  </si>
  <si>
    <t>1 lokal pow.14,30 m</t>
  </si>
  <si>
    <t>12.12.1983</t>
  </si>
  <si>
    <t>STAR</t>
  </si>
  <si>
    <t>Ryzyka podlegające ubezpieczeniu w danym pojeździe (wybrane ryzyka zaznaczone X)</t>
  </si>
  <si>
    <t>MERCEDES BENZ</t>
  </si>
  <si>
    <t>nazwa środka trwałego</t>
  </si>
  <si>
    <t>rok produkcji</t>
  </si>
  <si>
    <t>wartość (początkowa) - księgowa brutto</t>
  </si>
  <si>
    <t>System Wspierania Głosowania Rady 1-629/ADS</t>
  </si>
  <si>
    <t xml:space="preserve"> mienie będące w posiadaniu (użytkowane) na podstawie umów najmu, dzierżawy, użytkowania, leasingu lub umów pokrewnych</t>
  </si>
  <si>
    <t>w tym zbiory biblioteczne</t>
  </si>
  <si>
    <t>21.02.2021</t>
  </si>
  <si>
    <t>02.01.2021</t>
  </si>
  <si>
    <t>16.01.2022</t>
  </si>
  <si>
    <t>12.06.2019</t>
  </si>
  <si>
    <t>ul. Kościelna 2 B</t>
  </si>
  <si>
    <t>9319Z</t>
  </si>
  <si>
    <t>NOL 97319</t>
  </si>
  <si>
    <t>SUS1142CEV0013421</t>
  </si>
  <si>
    <t>03.11.1997</t>
  </si>
  <si>
    <t xml:space="preserve">nie </t>
  </si>
  <si>
    <t xml:space="preserve">tak </t>
  </si>
  <si>
    <t>VF640ACJ000004750</t>
  </si>
  <si>
    <t>Zespół Szkół Ponadpodstawowych</t>
  </si>
  <si>
    <t>informacja o przeprowadzonych remontach i modernizacji budynków starszych niż 50 lat (data remontu, czego dotyczył remont, wielkość poniesionych nakładów na remont)</t>
  </si>
  <si>
    <t>2012 - wymiana stolarki okiennej i dzrzwiowej</t>
  </si>
  <si>
    <t>2018 - modernizacja co</t>
  </si>
  <si>
    <t>zły</t>
  </si>
  <si>
    <t>internat, odcięte media, do remontu, otwory okienne i drzwiowe zabite deskami</t>
  </si>
  <si>
    <t>DMC</t>
  </si>
  <si>
    <t>czy budynek jest użytkowany?</t>
  </si>
  <si>
    <t>wartość początkowa (księgowa brutto)</t>
  </si>
  <si>
    <t>razem</t>
  </si>
  <si>
    <t>tabela nr 1</t>
  </si>
  <si>
    <t>zaadoptowano poddasze budynku na sale lekcyjne w roku 2018, jak również wymienione zostały drzwi do każdej klasy</t>
  </si>
  <si>
    <t>boksy betonowe</t>
  </si>
  <si>
    <t>blachodachówka</t>
  </si>
  <si>
    <t>drewno/papa</t>
  </si>
  <si>
    <t>dostateczny</t>
  </si>
  <si>
    <t>blacha</t>
  </si>
  <si>
    <t xml:space="preserve">papa </t>
  </si>
  <si>
    <t>trak</t>
  </si>
  <si>
    <t>beton/drewno</t>
  </si>
  <si>
    <t>papa /drewno</t>
  </si>
  <si>
    <t>ocena ryzyka oraz dane ubezpieczonych</t>
  </si>
  <si>
    <t>tabela nr 2</t>
  </si>
  <si>
    <t>tabela nr 5</t>
  </si>
  <si>
    <t>Zintegrowany System Alarmowania DSP-Sołectwo Derc</t>
  </si>
  <si>
    <t xml:space="preserve">Monitoring wiejski Soł. Radostowo </t>
  </si>
  <si>
    <t>3 lokale pow.   112,72m²</t>
  </si>
  <si>
    <t>1 lokal pow. 77,47m²</t>
  </si>
  <si>
    <t>ul.Kajki 56</t>
  </si>
  <si>
    <t>drewno/ceram</t>
  </si>
  <si>
    <t>1 lok. Użytk. Pow. 70,12m²</t>
  </si>
  <si>
    <t>Wójtówko 17</t>
  </si>
  <si>
    <t>3 lokale (2 użytk. 1 mieszkalny) pow. 95,56m²</t>
  </si>
  <si>
    <t>1 lok. Pow. 34,78m²</t>
  </si>
  <si>
    <t>Studnica 1</t>
  </si>
  <si>
    <t>1 lok. pow. 85,47m²</t>
  </si>
  <si>
    <t>drew/blachodach</t>
  </si>
  <si>
    <t>dobra</t>
  </si>
  <si>
    <t>nie występuje</t>
  </si>
  <si>
    <t>nie występ.</t>
  </si>
  <si>
    <t xml:space="preserve"> nie</t>
  </si>
  <si>
    <t>8,40m²</t>
  </si>
  <si>
    <t>pom., gospodarcze</t>
  </si>
  <si>
    <t>8,00m²</t>
  </si>
  <si>
    <t>ul.Rycerska</t>
  </si>
  <si>
    <t>15,00m²</t>
  </si>
  <si>
    <t>10,67m²</t>
  </si>
  <si>
    <t>29,74m²</t>
  </si>
  <si>
    <t>21,80m²</t>
  </si>
  <si>
    <t>6,00m²</t>
  </si>
  <si>
    <t>Radostowo</t>
  </si>
  <si>
    <t xml:space="preserve">
Obsługa finansowa oraz kadrowo-płacowa jednostek:
Zespół Szkół w Jezioranach
Zespół Szkół Ponadpodstawowych w Jezioranach
Ośrodek Sportu i Rekreacji w Jezioranach
</t>
  </si>
  <si>
    <t>Budżet</t>
  </si>
  <si>
    <t>Urządzenie wielofunkcyjne BROTHER DCP-L3550CDW</t>
  </si>
  <si>
    <t>Drukarka HP Laser Jet Pro M501DN</t>
  </si>
  <si>
    <t>739-387-73-12</t>
  </si>
  <si>
    <t>Laptop 13 szt</t>
  </si>
  <si>
    <t>Laptop 10 szt</t>
  </si>
  <si>
    <t>Tablet graficzny 6 szt</t>
  </si>
  <si>
    <t>739-366-08-94</t>
  </si>
  <si>
    <t>działalność bibliotek</t>
  </si>
  <si>
    <t>gaśnica proszkowa, alarm</t>
  </si>
  <si>
    <t>11-320 Jeziorany, ul. Kościuszki 3/2</t>
  </si>
  <si>
    <t>OSiR jest jednostką organizacyjną Gminy Jeziorany nie posiadającą osobowości prawnej, prowadzoną w formie jednostki budżetowej.</t>
  </si>
  <si>
    <t>Konopnickiej 13 E, 11-320 Jeziorany</t>
  </si>
  <si>
    <t>FORD</t>
  </si>
  <si>
    <t>TRANSIT</t>
  </si>
  <si>
    <t>WF0PXXBDFP2M47618</t>
  </si>
  <si>
    <t>NOL 70723</t>
  </si>
  <si>
    <t>1998 cm3</t>
  </si>
  <si>
    <t>2640 KG</t>
  </si>
  <si>
    <t>Wykaz maszyn i urządzeń do ubezpieczenia od awarii</t>
  </si>
  <si>
    <t>L.P.</t>
  </si>
  <si>
    <t>Nazwa maszyny (urządzenia)</t>
  </si>
  <si>
    <t>Numer seryjny</t>
  </si>
  <si>
    <t>Moc, wydajność, cinienie</t>
  </si>
  <si>
    <t>Producent</t>
  </si>
  <si>
    <t>Suma ubezpieczenia (wartość odtworzeniowa)</t>
  </si>
  <si>
    <t>Miejsce ubezpieczenia (adres)</t>
  </si>
  <si>
    <t>Traktorek STHIL z osprzętem</t>
  </si>
  <si>
    <t>8 23 989 369</t>
  </si>
  <si>
    <t>2020r.</t>
  </si>
  <si>
    <t>STHIL</t>
  </si>
  <si>
    <t>OSIR</t>
  </si>
  <si>
    <t>DZIAŁALNOŚĆ OBIEKTÓW KULTURALNYCH</t>
  </si>
  <si>
    <t>OBIEKTYW TAMRON</t>
  </si>
  <si>
    <t>PIANINO CYFROWE YAMAHA</t>
  </si>
  <si>
    <t>PROJEKTOR EPSON</t>
  </si>
  <si>
    <t>WOLJ7BHBSBV643928</t>
  </si>
  <si>
    <t>nie występuję</t>
  </si>
  <si>
    <t xml:space="preserve">nie występuję </t>
  </si>
  <si>
    <t>ul. Kopernikia 1</t>
  </si>
  <si>
    <t>ul.Kopernika 10</t>
  </si>
  <si>
    <t>ul.Kajki 34</t>
  </si>
  <si>
    <t>ul.Kopernika 22</t>
  </si>
  <si>
    <t>ul.Kopenika 24</t>
  </si>
  <si>
    <t>ul.Kopernika 28</t>
  </si>
  <si>
    <t>drewno/eternit</t>
  </si>
  <si>
    <t>ul.Konopnickiej 5</t>
  </si>
  <si>
    <t>ul.Mostowa 4</t>
  </si>
  <si>
    <t>Plac Zamkowy 5-9</t>
  </si>
  <si>
    <t>ul.Kajki 5</t>
  </si>
  <si>
    <t>ul.Kajki 24</t>
  </si>
  <si>
    <t>ul.Kościuszki 23</t>
  </si>
  <si>
    <t>ul.Kajki 41-43</t>
  </si>
  <si>
    <t xml:space="preserve">nie wystepuję </t>
  </si>
  <si>
    <t>nie wystepuję</t>
  </si>
  <si>
    <t>ul.Kościelna 4</t>
  </si>
  <si>
    <t>ul.Krzywa 16-18</t>
  </si>
  <si>
    <t>ul.Krzywa</t>
  </si>
  <si>
    <t>ul.Mickiewicza 2</t>
  </si>
  <si>
    <t>nie wsytępuję</t>
  </si>
  <si>
    <t>ul.Mickiewicza 1-5</t>
  </si>
  <si>
    <t>1-go Maja 5</t>
  </si>
  <si>
    <t>1-go Maja 18</t>
  </si>
  <si>
    <t>Pl.Zamkowy 14</t>
  </si>
  <si>
    <t>ul.Mickiewicza 17</t>
  </si>
  <si>
    <t>ul.Pieniężnego 1</t>
  </si>
  <si>
    <t>drewno/blachodach.</t>
  </si>
  <si>
    <t>Plac Zamkowy 11</t>
  </si>
  <si>
    <t>ul.Ogrodowa 3</t>
  </si>
  <si>
    <t>do remontu</t>
  </si>
  <si>
    <t>ul.Kościuszki 3</t>
  </si>
  <si>
    <t>ul.Kościelna 11-13</t>
  </si>
  <si>
    <t>drewno/ceram/papa</t>
  </si>
  <si>
    <t>bud. Użytkowy składowo-magazynowy</t>
  </si>
  <si>
    <t>zwiększenie wartości (remont) w 2010 r. 15 042,45 zł</t>
  </si>
  <si>
    <t>ul.Kopernika 12</t>
  </si>
  <si>
    <t>ul.Mickiewicza 9</t>
  </si>
  <si>
    <t>ul.Kościuszki 9-13</t>
  </si>
  <si>
    <t>ul.Sienkiewicza 5</t>
  </si>
  <si>
    <t>ul.Kajki 11-17</t>
  </si>
  <si>
    <t>1-go Maja za 18</t>
  </si>
  <si>
    <t>ul.Mickiewicza</t>
  </si>
  <si>
    <t>drew/blachodachówka</t>
  </si>
  <si>
    <t>zmiana sposobu użytkowania w 2020 r. oraz modernizacja budynku i przekształcenie na lokale mieszkalne . Nowa wartośc początkowa wynosi 318 104,85 zł</t>
  </si>
  <si>
    <t>Pl.Jedn.Narodowej 13</t>
  </si>
  <si>
    <t>1 lokal użytk. Pow. 81,67</t>
  </si>
  <si>
    <t>14,32m²</t>
  </si>
  <si>
    <t>37,93m²</t>
  </si>
  <si>
    <t>61,14m²</t>
  </si>
  <si>
    <t>7,70m²</t>
  </si>
  <si>
    <t>9,23m²</t>
  </si>
  <si>
    <t>18,10m²</t>
  </si>
  <si>
    <t>12,80m²</t>
  </si>
  <si>
    <t>42,00m²</t>
  </si>
  <si>
    <t>61,52m²</t>
  </si>
  <si>
    <t>16,04m²</t>
  </si>
  <si>
    <t>38,13m²</t>
  </si>
  <si>
    <t>35,53m²</t>
  </si>
  <si>
    <t>11,40m²</t>
  </si>
  <si>
    <t>30,60m²</t>
  </si>
  <si>
    <t>21,60m²</t>
  </si>
  <si>
    <t>42,70m²</t>
  </si>
  <si>
    <t>12,13m²</t>
  </si>
  <si>
    <t>22,00m²</t>
  </si>
  <si>
    <t>11,38m²</t>
  </si>
  <si>
    <t>12,70m²</t>
  </si>
  <si>
    <t>42,88m²</t>
  </si>
  <si>
    <t>20,12m²</t>
  </si>
  <si>
    <t>10,87m²</t>
  </si>
  <si>
    <t>15,95m²</t>
  </si>
  <si>
    <t>4,75m²</t>
  </si>
  <si>
    <t>15,36m²</t>
  </si>
  <si>
    <t>12,00m²</t>
  </si>
  <si>
    <t>12,20m²</t>
  </si>
  <si>
    <t>14.00m²</t>
  </si>
  <si>
    <t>105,20m²</t>
  </si>
  <si>
    <t>30,72m²</t>
  </si>
  <si>
    <t>24,50m²</t>
  </si>
  <si>
    <t>97,20m²</t>
  </si>
  <si>
    <t>30,70m²</t>
  </si>
  <si>
    <t>14,31m²</t>
  </si>
  <si>
    <t>24,38m²</t>
  </si>
  <si>
    <t>12,60m²</t>
  </si>
  <si>
    <t>9,00m²</t>
  </si>
  <si>
    <t>29,20m²</t>
  </si>
  <si>
    <t>3,76m²</t>
  </si>
  <si>
    <t>8,50m²</t>
  </si>
  <si>
    <t>6,77m²</t>
  </si>
  <si>
    <t>41,90m²</t>
  </si>
  <si>
    <t>18,60m²</t>
  </si>
  <si>
    <t>22,23m²</t>
  </si>
  <si>
    <t>19,71m²</t>
  </si>
  <si>
    <t>20,81m²</t>
  </si>
  <si>
    <t>19,74m²</t>
  </si>
  <si>
    <t>16,00m²</t>
  </si>
  <si>
    <t>24,54m²</t>
  </si>
  <si>
    <t>3 garaże pow. 38 m²</t>
  </si>
  <si>
    <t>kapitalny remont bud. W 2006 r. 121 629,99 zł oraz w 2008 r. 20 740,00 zł</t>
  </si>
  <si>
    <t>zwiększenie wartości  o  197 383,15 zł znajduję się Kawiarnia</t>
  </si>
  <si>
    <t>zwiększenie wartości w 2011 r. o 15 000,00 zł oraz zw.wartosci w 2014 r. o 14 000,00 zł i w 2017 r. zw. Wartości  o 9 000,00 zł (łącznie 38 000,00 zł)</t>
  </si>
  <si>
    <t>zw. Wartości w 2018 r. o 84 404,00 zł (przebudowa budynku )</t>
  </si>
  <si>
    <t>zw. Wartości-modenizacja 88 410,27 zł oraz zw. Wartości w 2020 r. o 33 410,00 zł (łącznie 121 820,27 zł)</t>
  </si>
  <si>
    <t>modernizacja stacji grzewczej w 2017 r. 24 199,99 zł</t>
  </si>
  <si>
    <t>zwiększenie wartości w 2008 r. 3 999,18 zł oraz w 2012 r. 99 453,63 zł</t>
  </si>
  <si>
    <t>Komputery 30 szt.</t>
  </si>
  <si>
    <t>Szkoła Podstawowa w Radostowie - osoba prawna</t>
  </si>
  <si>
    <t>VF1JL000265226921</t>
  </si>
  <si>
    <t>28.12.2020</t>
  </si>
  <si>
    <t>wyposażony w alarm</t>
  </si>
  <si>
    <t>STAN DOBRY</t>
  </si>
  <si>
    <t>KOMPUTER PRICEMAX</t>
  </si>
  <si>
    <t>KOMPUTER HP</t>
  </si>
  <si>
    <t>PROJEKTOR OPTOMA</t>
  </si>
  <si>
    <t>LAPTOP HP</t>
  </si>
  <si>
    <t>LAPTOP LENOVO</t>
  </si>
  <si>
    <t>LAPTOP HP  4 SZT</t>
  </si>
  <si>
    <t>TABLET LENOVO  2 SZT</t>
  </si>
  <si>
    <t>WÓJTÓWKO 17</t>
  </si>
  <si>
    <t>PLAC JEDNOŚCI NARODOWEJ 12, 11-320 JEZIORANY</t>
  </si>
  <si>
    <t>SYSTEM ALARMOWY, KRATY W DRZWIACH, GAŚNICE PROSZKOWE SZT. 4 ,1 OKNO OKRATOWANE, HYDRANT</t>
  </si>
  <si>
    <r>
      <t xml:space="preserve">Rodzaj wartości pojazdu
</t>
    </r>
    <r>
      <rPr>
        <sz val="10"/>
        <rFont val="Arial"/>
        <family val="2"/>
        <charset val="238"/>
      </rPr>
      <t>(z VAT / Bez VAT)</t>
    </r>
  </si>
  <si>
    <t xml:space="preserve">miejsca wykorzystywane do kąpieli w Tłokowie i w Kikitach. </t>
  </si>
  <si>
    <t>hala sportowa</t>
  </si>
  <si>
    <t>obiekt użyteczności publicznej w którym znajduje się sala sportowa, siłownia, sala fitness, stołówka, sauna, służy celom administracyjnym OSiR</t>
  </si>
  <si>
    <t>budynek szatni służy celom administracyjno-socjalnym natomiast boisko do gry w piłkę nożną</t>
  </si>
  <si>
    <t>boisko do piłki nożnej z nawierzchnią z trawy syntetycznej, boisko wielofunkcyjne do siatkówki i koszykówki o nawierzchni poliuretanowej, budynek zaplecza technicznego (szatnie, łazienki), nawierzchnia utwardzona z kostki betonowej typu Polbruk gr. 6 cm, oświetlenie zespołu boisk, piłkochwyty i ogrodzenie boisk oraz infrastruktura techniczna podziemna,</t>
  </si>
  <si>
    <t xml:space="preserve">TAK </t>
  </si>
  <si>
    <t xml:space="preserve">NIE </t>
  </si>
  <si>
    <t>Sieć zewnętrzna i wewnętrzna przeciwpożarowa -hydranty, gaśnice proszkowe25 szt. oświetlenia awaryjnewyjść ewakuacyjnych i bezpieczeństwa. Zabezpieczenia-kraty na oknach, monitoring zewnętrznyi wewnętrzny</t>
  </si>
  <si>
    <t>Kraty na oknach, gaśniceproszkowe 4 szt.</t>
  </si>
  <si>
    <t>ogrodzenie terenu boisk z bramami oraz furtkami, ogrodzenie z siatki plecionej, powlekanej w kolorze zielonym, gaśnica proszkowa szt. 2</t>
  </si>
  <si>
    <t>Wipsowska, 11-320 Jeziorany</t>
  </si>
  <si>
    <t>plaża nad jeziorem Luterskim w Kikitach</t>
  </si>
  <si>
    <t>ściany zewnętrzne i wewnętrzne Sali sportowej konstrukcja nośna słupowo-rylowa żelbetonowa wylewana na mokro ściany cegła ceramiczno piaskowa i wewnętrzna beton komórkowy.</t>
  </si>
  <si>
    <t>stalowo-żelbetonowe</t>
  </si>
  <si>
    <t>murowane cegła</t>
  </si>
  <si>
    <t>drewniano-żelbetonowe blachodachówka</t>
  </si>
  <si>
    <t>budynek o ustroju ścianowym, sztywność przestrzenną zapewnia się przez usytuowanie w kierunku podłużnym i poprzecznym ścian usztywniających zwieńczonych wieńcem żelbetonowym. Ściany murowane fundamentowe</t>
  </si>
  <si>
    <t>dach jednospadowy o konstrukcji drewnianej - krokwiowej o spadku kryty papą asfaltową</t>
  </si>
  <si>
    <t>budynnek jednokondygnacyjny, ściany wykonane z drewna, budynek nie jest podpiwniczony, posiada taras, elewacja z płyt wiórowych, wyprawa wewnętrzna - płyty laminowane, posadzka betonowa</t>
  </si>
  <si>
    <t>układ nośny stanowi ruszt palowy oraz kratownica dźwigarki montowane do pali przez spawanie oraz na sruby. Pale rurowe o śr. 159mm z rdzeniem betonowym wbijane w rozstawie osiowym 3,0x2,0 w części prostopadłej do brzegu oraz 2,0 x 2,0 m w części równoległej. Dźwigarki wykonane z kątownika 45x45x5 m (pasy kratownicy) oraz pięta o śr. 14mm.Do kratownic śrubami przymocowane są drewniane podłużnice z bala 50m,100m. Pokład- bale Pokład- bale jednostronie strugane. Zewnętzrne krawędzie pomostów tworzących baseny wyposażone są w balustrady a pomost przedzielający baseny zabezpieczono rylingiem łancuchowym. Balustradę stanowią słupki metalowe nośne z rur o śr. 50mm mocowane do pali przez spawanie. Poręcz z bala 50 mm i pionowe elementy wypełniające o wysokości 110 cm. Ryling stanowią słupki metalowe oraz łańcuchy zamontowane w trzech poziomach. Oświetlenie mola stanowi 13 lamp zasilanych napięciem bezpiecznym 24 V doprowadzonym ze skrzynek izolacyjnych z transformatorami ochronnymi (TO-300VA-1szt.;TO-400VA - 2szt.)</t>
  </si>
  <si>
    <t>dobry (krokwiowo-drewniany, blachodachówka)</t>
  </si>
  <si>
    <t>dobry (okna PCV oraz drzwi zewnętrzne i wewnętrzne)</t>
  </si>
  <si>
    <t>5 systemówwentylacji mechanicznej. Grawitacyjnie murowana i blaszana. Komin murowany.</t>
  </si>
  <si>
    <t>dobry (sieć gminna, CO elektryczne)</t>
  </si>
  <si>
    <t>dobry (okna PCV 6 szt.,oraz drzwi metalowe zewnętrzne)</t>
  </si>
  <si>
    <t>Grawitacyjne. Kominy murowane, otynkowane.</t>
  </si>
  <si>
    <t>dobry (drewniany, pokryty papą asfaltową)</t>
  </si>
  <si>
    <t>dobry (drzwi zewnętrzne 1 szt. , okna 6 szt.)</t>
  </si>
  <si>
    <t>TAK  (POW. PIWNICY 305,70 M2)</t>
  </si>
  <si>
    <t>TAK (towarowa)</t>
  </si>
  <si>
    <t>15,50 M2</t>
  </si>
  <si>
    <t>Wykaz monitoringu wizyjnego do 5 lat (2018 i młodszy)</t>
  </si>
  <si>
    <t>POZOSTAŁA POMOC SPOŁECZNA BEZ ZAKWATEROWANIA, GDZIE INDZIEJ NIESKLASYFIKOWANA</t>
  </si>
  <si>
    <t>SERWER</t>
  </si>
  <si>
    <t>Gaśnica proszkowa, kraty w oknach, alarm</t>
  </si>
  <si>
    <t>Lokalizacje, gdzie Jednostki Gminy Jeziorany prowadzą swoją działalność, a nie są właścicielami budynków.</t>
  </si>
  <si>
    <t>ul. Konopnickiej 13, 11-320 Jeziorany</t>
  </si>
  <si>
    <t xml:space="preserve">SZKOŁA PODSTAWOWA IM. MICHAŁA LENGOWSKIEGO W JEZIORANACH </t>
  </si>
  <si>
    <t>Kserokopiarka Konica Minolta C458 4/803/ADS</t>
  </si>
  <si>
    <t>Kamera SONY HDR-CX450B 1-622/ADS</t>
  </si>
  <si>
    <t>UPS centralny</t>
  </si>
  <si>
    <t>Mikrofony z modułami delegata i przewodniczącego</t>
  </si>
  <si>
    <t>Zestaw sprzętu do obsługi rady</t>
  </si>
  <si>
    <t>Ploter</t>
  </si>
  <si>
    <t>Urządzenie NAS</t>
  </si>
  <si>
    <t xml:space="preserve">Zestaw komputerowy </t>
  </si>
  <si>
    <t>Skaner dokumentowy KODAK</t>
  </si>
  <si>
    <t>Skaner dokumentowy ROWE</t>
  </si>
  <si>
    <t>Przełącznik sieciowy UTM</t>
  </si>
  <si>
    <t>Urządzenie UTM</t>
  </si>
  <si>
    <t>Serwer z oprogramowaniem zarządzającym</t>
  </si>
  <si>
    <t>Kondola zarządzająca KVM</t>
  </si>
  <si>
    <t>Tablet Lenovo M8 Helio A22/8”-20 szt.</t>
  </si>
  <si>
    <t>Monitoring PSZOK J-ny 2-622/GK</t>
  </si>
  <si>
    <t>Monitoring na bud.MOK J-ny 3-622/BP</t>
  </si>
  <si>
    <t>Kamery obrotowe-siłownia zew. J-ny 4-622/BP</t>
  </si>
  <si>
    <t xml:space="preserve">ŁADOWACZ CZOŁOWY TUR3 </t>
  </si>
  <si>
    <t>ZWIK JEZIORANY, UL.KOLEJOWA 6,11-320 JEZIORANY</t>
  </si>
  <si>
    <t>TRAKTOR TC342T KOSIARKA Z PRZYCZEPĄ</t>
  </si>
  <si>
    <t>traktor nr ser.112816D001068/przyczepka PROFI nr ser.20165122921</t>
  </si>
  <si>
    <t>HUSQVARNA</t>
  </si>
  <si>
    <t>UM JEZIORANY, PLAC ZAMKOWY 4,11-320 JEZIORANY</t>
  </si>
  <si>
    <t>TRAKTOREK CUB CADET LT3</t>
  </si>
  <si>
    <t>14 KM</t>
  </si>
  <si>
    <t>CUB CADET</t>
  </si>
  <si>
    <t>SOŁECTWO FRANKNOWO</t>
  </si>
  <si>
    <t>KOPARKO-ŁADOWARKA</t>
  </si>
  <si>
    <t>CAT04444FHHWS00873</t>
  </si>
  <si>
    <t>CATERPILLAR</t>
  </si>
  <si>
    <t>TRAKTOREK SOLO T15-95HD</t>
  </si>
  <si>
    <t>SOLO</t>
  </si>
  <si>
    <t>SOŁECTWO TŁOKOWO</t>
  </si>
  <si>
    <t>TRAKTOREK KOSZĄCY</t>
  </si>
  <si>
    <t>SOŁECTWO ZERBUŃ</t>
  </si>
  <si>
    <t>NOL M072</t>
  </si>
  <si>
    <t>10.08.1983</t>
  </si>
  <si>
    <t>GAZELA</t>
  </si>
  <si>
    <t>03.10.2001</t>
  </si>
  <si>
    <t>MAGIRUS-DEUTZ</t>
  </si>
  <si>
    <t>18.08.1997</t>
  </si>
  <si>
    <t>MERCEDES -BENZ</t>
  </si>
  <si>
    <t>ATEGO 1329 AF</t>
  </si>
  <si>
    <t>NOL 23353</t>
  </si>
  <si>
    <t>RENAULT</t>
  </si>
  <si>
    <t>MGB3D</t>
  </si>
  <si>
    <t>VF640K880KB001199</t>
  </si>
  <si>
    <t>03.10.2019</t>
  </si>
  <si>
    <t>FSB STRACHOWICE</t>
  </si>
  <si>
    <t>NOL 87801</t>
  </si>
  <si>
    <t>MIDLINER</t>
  </si>
  <si>
    <t>NOL 93297</t>
  </si>
  <si>
    <t>24.01.2000</t>
  </si>
  <si>
    <t>NOL 3R57</t>
  </si>
  <si>
    <t>11.10.1993</t>
  </si>
  <si>
    <t>NOL 6R14</t>
  </si>
  <si>
    <t>29.09.1983</t>
  </si>
  <si>
    <t>VFIFDC3H643412041</t>
  </si>
  <si>
    <t>NOL 2193C</t>
  </si>
  <si>
    <t>11.06.2021</t>
  </si>
  <si>
    <t xml:space="preserve">STAR </t>
  </si>
  <si>
    <t>NOL 0694A</t>
  </si>
  <si>
    <t>TRAFIC</t>
  </si>
  <si>
    <t xml:space="preserve">FIAT </t>
  </si>
  <si>
    <t>DUCATO</t>
  </si>
  <si>
    <t>1 lok. Pow. 197,91 m</t>
  </si>
  <si>
    <t>budynek użytkowy- Miejska Bibliteka Publizna</t>
  </si>
  <si>
    <t>Pl.Jedn.Narodowej 12</t>
  </si>
  <si>
    <t xml:space="preserve">budynek mieszkalno-użytkowy </t>
  </si>
  <si>
    <t>2 lokale pow. 96,22m2</t>
  </si>
  <si>
    <t>1 lokal pow. 31,32m² rem 2009/2010</t>
  </si>
  <si>
    <t>2 lok.użytk.pow. 97,47 m2</t>
  </si>
  <si>
    <t>ul. Kajki 56</t>
  </si>
  <si>
    <t>ul. Kajki dz. nr 35/3 brak nadania nr (nieformalnie Kajki 35a)</t>
  </si>
  <si>
    <t>ul.Kajki 35</t>
  </si>
  <si>
    <t>drew/cearm</t>
  </si>
  <si>
    <t>modernizacja budynku 30.11.2012 + 7794,59</t>
  </si>
  <si>
    <t xml:space="preserve">boksy garażowe </t>
  </si>
  <si>
    <t>ul. Pieniężnego 1</t>
  </si>
  <si>
    <t>Kolejowa 6 (poz.525)</t>
  </si>
  <si>
    <t>Kolejowa 6 (poz.526)</t>
  </si>
  <si>
    <t>Kolejowa 6 (poz.528)</t>
  </si>
  <si>
    <t xml:space="preserve">budynek mieszkalny </t>
  </si>
  <si>
    <t>p. 1939</t>
  </si>
  <si>
    <t>budynek garażowy OSP+Strażnica Wójtówko</t>
  </si>
  <si>
    <t>drewn/ceram</t>
  </si>
  <si>
    <t>budynek garażowy OSP+ strażnica</t>
  </si>
  <si>
    <t>zwiększenie wartości w 2018 r. modernizacja budynku 9 809,30 zł</t>
  </si>
  <si>
    <t>budynek garażowy OSP+ Strażnica</t>
  </si>
  <si>
    <t>budynek garażowy OSP- Strażnica Jeziorany</t>
  </si>
  <si>
    <t>zwiększenie wartości przebudowa w 2017 r. 11 205,61 zł, modernizacja bud. W 2017 r. 3 507,23 zł ,modernizacja w 2018 r. 4 279,67 zł, modernizacja w 2021 r. 15 366,59 zł</t>
  </si>
  <si>
    <t>b.dobre</t>
  </si>
  <si>
    <t>ul.Asnyka 1</t>
  </si>
  <si>
    <t>nie wystepuje</t>
  </si>
  <si>
    <t>ul.Wąska 4</t>
  </si>
  <si>
    <t>ul.Kopernika 8</t>
  </si>
  <si>
    <t>drewno/papa/dachówka</t>
  </si>
  <si>
    <t>dewno/papa</t>
  </si>
  <si>
    <t>dewno/ceram</t>
  </si>
  <si>
    <t>ul.Krzywa 4</t>
  </si>
  <si>
    <t>ul.Krzywa 6a</t>
  </si>
  <si>
    <t>ul.Krzywa 10</t>
  </si>
  <si>
    <t>6,20m2</t>
  </si>
  <si>
    <t>6,00m2</t>
  </si>
  <si>
    <t>5,04m2</t>
  </si>
  <si>
    <t>4,75m2</t>
  </si>
  <si>
    <t>5,90m2</t>
  </si>
  <si>
    <t>8,40m2</t>
  </si>
  <si>
    <t>ul.Krzywa 2</t>
  </si>
  <si>
    <t>nie wystpuję</t>
  </si>
  <si>
    <t>Budynek mieszkalny w skład które wchodzi kocioł CO z podajnikiem, ogrodzenie metalowe, powierzchnia betonowa na posesji</t>
  </si>
  <si>
    <t>Budynek hydroforni w Krokowie</t>
  </si>
  <si>
    <t>Budynek gospodarczy</t>
  </si>
  <si>
    <t>Kramarzewo 2A</t>
  </si>
  <si>
    <t xml:space="preserve">Lokal mieszkalny nr 3 </t>
  </si>
  <si>
    <t>Lokal niemieszkalny 6</t>
  </si>
  <si>
    <t>Garaże</t>
  </si>
  <si>
    <t>1 lokal pow. 85,83 m²</t>
  </si>
  <si>
    <t>x</t>
  </si>
  <si>
    <t>Wykaz monitoringu wizyjnego - system kamer itp. (do 5 lat) - rok 2018 i młodszy</t>
  </si>
  <si>
    <t>budynek szkolny</t>
  </si>
  <si>
    <t>ocena stanu technicznego budynku i instalacji według protokołu, zalecenia</t>
  </si>
  <si>
    <t>OSiR</t>
  </si>
  <si>
    <t>93,90m2</t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</si>
  <si>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stacjonarnego do 5 lat (2018 i młodszy)</t>
    </r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</si>
  <si>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przenośnego</t>
    </r>
    <r>
      <rPr>
        <b/>
        <i/>
        <sz val="10"/>
        <rFont val="Arial"/>
        <family val="2"/>
        <charset val="238"/>
      </rPr>
      <t xml:space="preserve"> do 5 lat (2018 i młodszy)</t>
    </r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</si>
  <si>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przenośnego do 5 lat (2018 i młodszy)</t>
    </r>
  </si>
  <si>
    <t>pow.3,98,3m²</t>
  </si>
  <si>
    <t>monitory interaktywne- sztuk 10</t>
  </si>
  <si>
    <t>2018 i młodsze</t>
  </si>
  <si>
    <t>podłoga interaktywna</t>
  </si>
  <si>
    <t>aparat fotograficzny</t>
  </si>
  <si>
    <t>laptopy- 13 sztuk</t>
  </si>
  <si>
    <t xml:space="preserve">kamery </t>
  </si>
  <si>
    <t>WYCENA 2023</t>
  </si>
  <si>
    <t>GBM 0008</t>
  </si>
  <si>
    <t>GBA 4</t>
  </si>
  <si>
    <t>STAR 266</t>
  </si>
  <si>
    <t>UPS-zasilacz 14 szt.</t>
  </si>
  <si>
    <t>UPS 325VABK325 szt.17</t>
  </si>
  <si>
    <t>Urządzenie wielofunkcyjne HP laser</t>
  </si>
  <si>
    <t>Zestaw kpmputerowy iCOD PC i5-10400  (31 komputerów x 3209,07+ 1 komputer x 4548,54)</t>
  </si>
  <si>
    <t>GBA 244</t>
  </si>
  <si>
    <t>A2440212252</t>
  </si>
  <si>
    <t>ZGRXM20</t>
  </si>
  <si>
    <t>10.10.1991</t>
  </si>
  <si>
    <t>Zestaw komputerowy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</si>
  <si>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</si>
  <si>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</si>
  <si>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</si>
  <si>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</si>
  <si>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</si>
  <si>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</si>
  <si>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</si>
  <si>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</si>
  <si>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</si>
  <si>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</si>
  <si>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</si>
  <si>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</si>
  <si>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</si>
  <si>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</si>
  <si>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</si>
  <si>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Laptop LENOVO</t>
  </si>
  <si>
    <t>Transporter T5 Waldi</t>
  </si>
  <si>
    <t>WV2ZZZ7HZ6X013895</t>
  </si>
  <si>
    <t>NOL32LE</t>
  </si>
  <si>
    <t>21.10.2023</t>
  </si>
  <si>
    <t>2800 KG</t>
  </si>
  <si>
    <t>275142KM</t>
  </si>
  <si>
    <t>AUTOALARM</t>
  </si>
  <si>
    <t>Biblioteka</t>
  </si>
  <si>
    <t>23.07.2023</t>
  </si>
  <si>
    <t>specjalny pożarniczy</t>
  </si>
  <si>
    <t>pożarniczy</t>
  </si>
  <si>
    <t>samochód osobowy</t>
  </si>
  <si>
    <t>samochód cięzarowy - śmieciarka</t>
  </si>
  <si>
    <t>samochód zamiatarka</t>
  </si>
  <si>
    <t>ciągnik rolniczy</t>
  </si>
  <si>
    <t>przyczepa rolnicza</t>
  </si>
  <si>
    <t>samochód ciezarowy</t>
  </si>
  <si>
    <t>NOL8134A</t>
  </si>
  <si>
    <t>20.12.2023</t>
  </si>
  <si>
    <t>19.12.2024</t>
  </si>
  <si>
    <t>19.10.2023</t>
  </si>
  <si>
    <t>01.10.2023</t>
  </si>
  <si>
    <t>30.09.2024</t>
  </si>
  <si>
    <t>Volskwagen</t>
  </si>
  <si>
    <t>18.10.2024</t>
  </si>
  <si>
    <t>10.08.2023</t>
  </si>
  <si>
    <t>07.01.2024</t>
  </si>
  <si>
    <t>07.08.2024</t>
  </si>
  <si>
    <t>07.07.2024</t>
  </si>
  <si>
    <t>06.01.2025</t>
  </si>
  <si>
    <t>06.08.2025</t>
  </si>
  <si>
    <t>09.08.2024</t>
  </si>
  <si>
    <t>06.07.2025</t>
  </si>
  <si>
    <t>20.06.2024</t>
  </si>
  <si>
    <t>19.06.2025</t>
  </si>
  <si>
    <t>03.03.2024</t>
  </si>
  <si>
    <t>02.03.2025</t>
  </si>
  <si>
    <t>27.09.2023</t>
  </si>
  <si>
    <t>16.12.2023</t>
  </si>
  <si>
    <t>01.01.2024</t>
  </si>
  <si>
    <t>21.02.2024</t>
  </si>
  <si>
    <t>28.05.2024</t>
  </si>
  <si>
    <t>26.02.2024</t>
  </si>
  <si>
    <t>09.03.2024</t>
  </si>
  <si>
    <t>11.06.2024</t>
  </si>
  <si>
    <t>03.01.2024</t>
  </si>
  <si>
    <t>19.03.2024</t>
  </si>
  <si>
    <t>11.07.2024</t>
  </si>
  <si>
    <t>02.08.2024</t>
  </si>
  <si>
    <t>03.10.2023</t>
  </si>
  <si>
    <t>29.11.2023</t>
  </si>
  <si>
    <t>31.03.2024</t>
  </si>
  <si>
    <t>27.06.2024</t>
  </si>
  <si>
    <t>26.06.2025</t>
  </si>
  <si>
    <t>31.12.2024</t>
  </si>
  <si>
    <t>02.10.2024</t>
  </si>
  <si>
    <t>30.03.2025</t>
  </si>
  <si>
    <t>28.11.2024</t>
  </si>
  <si>
    <t>01.08.2025</t>
  </si>
  <si>
    <t>10.07.2025</t>
  </si>
  <si>
    <t>18.03.2025</t>
  </si>
  <si>
    <t>02.01.2025</t>
  </si>
  <si>
    <t>10.06.2025</t>
  </si>
  <si>
    <t>08.03.2025</t>
  </si>
  <si>
    <t>25.02.2025</t>
  </si>
  <si>
    <t>27.05.2025</t>
  </si>
  <si>
    <t>20.02.2025</t>
  </si>
  <si>
    <t>15.12.2024</t>
  </si>
  <si>
    <t>26.09.2024</t>
  </si>
  <si>
    <t>caterpillar</t>
  </si>
  <si>
    <t>444F2</t>
  </si>
  <si>
    <t>nr fabryczny: CAT0444FHHWS00873</t>
  </si>
  <si>
    <t>koparko-Ładowarka</t>
  </si>
  <si>
    <t>nie dotyczy</t>
  </si>
  <si>
    <t>17.06.2024</t>
  </si>
  <si>
    <t>16.06.2025</t>
  </si>
  <si>
    <t>NAMIOTY SKŁADANE 20 463,70 zł</t>
  </si>
  <si>
    <t xml:space="preserve"> MOK</t>
  </si>
  <si>
    <t>Biblioteka Publiczna</t>
  </si>
  <si>
    <t>Okres ubezpieczenia OC i NW - 2 okresy roczne</t>
  </si>
  <si>
    <t>Okres ubezpieczenia AC i KR - 2 okresy roczne</t>
  </si>
  <si>
    <t>28.09.2018</t>
  </si>
  <si>
    <t>23.09.2023</t>
  </si>
  <si>
    <t>1995 ON</t>
  </si>
  <si>
    <t>budynek nieużytkowy- odcięte media, do remontu, otwory okienne i drzwiowe zabite deskami; w przyszłości ma powstać miejsce spotkan dostępnedla osób wykluczonych społecznie; poczatkowa wartośc budynku 197850,81 zł, przeprowadzone modernizacje w 2008r 3999,18 zł oraz w 2012r 99453,63 zł razem 301303,62 zł</t>
  </si>
  <si>
    <t>pomost drewniany - molo w mjsc. Tłokowo o wymiarach (15x2x20) 50 mb i szerokości 3 m, wartośc początkowa pomost drewniany - molo w mjsc. Tłokowo o wymiarach (15x2x20) 50 mb i szerokości 3 m, wartośc początkowa 89407,99 zł</t>
  </si>
  <si>
    <t>Tłokowo</t>
  </si>
  <si>
    <t>21,05m2</t>
  </si>
  <si>
    <t>doatkowy sprzęt/             naprawa zbiornika wodnego 2500 l</t>
  </si>
  <si>
    <t>modernizacja samochodu</t>
  </si>
  <si>
    <t>karosacja podwozia  /   karosacja podwozia</t>
  </si>
  <si>
    <t xml:space="preserve"> Szkoła Podstawowa w Jezioranach</t>
  </si>
  <si>
    <t>Szkoła Podstawowa w Jezioranach</t>
  </si>
  <si>
    <t>Centrum Usług Wspólnych w Jezioranach</t>
  </si>
  <si>
    <t>master</t>
  </si>
  <si>
    <t>Czy maszyna jest eksploatowana pod ziemią?</t>
  </si>
  <si>
    <t>01.012024</t>
  </si>
  <si>
    <t>wartośc</t>
  </si>
  <si>
    <t>podana przez klienta</t>
  </si>
  <si>
    <t>P.1939</t>
  </si>
  <si>
    <t>2009 i 2015</t>
  </si>
  <si>
    <t>1982/2007</t>
  </si>
  <si>
    <t>p.1920</t>
  </si>
  <si>
    <t>p.1921</t>
  </si>
  <si>
    <t>p.1922</t>
  </si>
  <si>
    <t>p.1923</t>
  </si>
  <si>
    <t>p.1924</t>
  </si>
  <si>
    <t>p.1925</t>
  </si>
  <si>
    <t>p.1926</t>
  </si>
  <si>
    <t>p.1927</t>
  </si>
  <si>
    <t>p.1928</t>
  </si>
  <si>
    <t>p.1929</t>
  </si>
  <si>
    <t>p.1930</t>
  </si>
  <si>
    <t>p.1931</t>
  </si>
  <si>
    <t>p.1932</t>
  </si>
  <si>
    <t>p.1933</t>
  </si>
  <si>
    <t>p.1934</t>
  </si>
  <si>
    <t>p.1935</t>
  </si>
  <si>
    <t>p.1936</t>
  </si>
  <si>
    <t>p.1937</t>
  </si>
  <si>
    <t>p.1938</t>
  </si>
  <si>
    <t>p.1940</t>
  </si>
  <si>
    <t>p.1941</t>
  </si>
  <si>
    <t>p.1942</t>
  </si>
  <si>
    <t>p.1943</t>
  </si>
  <si>
    <t>p.1944</t>
  </si>
  <si>
    <t>p.1945</t>
  </si>
  <si>
    <t>p.1946</t>
  </si>
  <si>
    <t>p.1947</t>
  </si>
  <si>
    <t>p.1948</t>
  </si>
  <si>
    <t>p.1949</t>
  </si>
  <si>
    <t>p.1950</t>
  </si>
  <si>
    <t>p.1951</t>
  </si>
  <si>
    <t>p.1952</t>
  </si>
  <si>
    <t>p.1953</t>
  </si>
  <si>
    <t>p.1954</t>
  </si>
  <si>
    <t>p.1955</t>
  </si>
  <si>
    <t>p.1956</t>
  </si>
  <si>
    <t>p.1957</t>
  </si>
  <si>
    <t>p.1958</t>
  </si>
  <si>
    <t>p.1959</t>
  </si>
  <si>
    <t>p.1960</t>
  </si>
  <si>
    <t>p.1961</t>
  </si>
  <si>
    <t>p.1962</t>
  </si>
  <si>
    <t>p.1963</t>
  </si>
  <si>
    <t>p.1964</t>
  </si>
  <si>
    <t>p.1965</t>
  </si>
  <si>
    <t>p.1966</t>
  </si>
  <si>
    <t>p.1967</t>
  </si>
  <si>
    <t>p.1968</t>
  </si>
  <si>
    <t>p.1969</t>
  </si>
  <si>
    <t>p.1970</t>
  </si>
  <si>
    <t>p.1971</t>
  </si>
  <si>
    <t>p.1972</t>
  </si>
  <si>
    <t>p.1973</t>
  </si>
  <si>
    <t>p.1974</t>
  </si>
  <si>
    <t>p.1975</t>
  </si>
  <si>
    <t>p.1976</t>
  </si>
  <si>
    <t>p.1977</t>
  </si>
  <si>
    <t>p.1978</t>
  </si>
  <si>
    <t>p.1979</t>
  </si>
  <si>
    <t>p.1980</t>
  </si>
  <si>
    <t>p.1981</t>
  </si>
  <si>
    <t>p.1982</t>
  </si>
  <si>
    <t>p.1983</t>
  </si>
  <si>
    <t>p.1984</t>
  </si>
  <si>
    <t>p.1989</t>
  </si>
  <si>
    <t>p.1999</t>
  </si>
  <si>
    <t>p.2013</t>
  </si>
  <si>
    <t>p.2014</t>
  </si>
  <si>
    <t>p.2015</t>
  </si>
  <si>
    <t>p.2018</t>
  </si>
  <si>
    <t>p.2019</t>
  </si>
  <si>
    <t>p.2020</t>
  </si>
  <si>
    <t>raport szkodowy Gminy Jeziorany od 01.01.2020 do 31.05.2023 r. roku na podstawie raportów szkodowych Ubezpieczycieli oraz wiedzy Maximus Broker sp. zo.o. na dzień 31.05.2023 r. z uwzględnieniem rezerw.</t>
  </si>
  <si>
    <t>Ubezpieczony</t>
  </si>
  <si>
    <t>Poszkodowany</t>
  </si>
  <si>
    <t>Ryzyko</t>
  </si>
  <si>
    <t>Data Szkody</t>
  </si>
  <si>
    <t>Opis szkody</t>
  </si>
  <si>
    <t>Status</t>
  </si>
  <si>
    <t>Typ decyzji</t>
  </si>
  <si>
    <t>Data decyzji</t>
  </si>
  <si>
    <t>Treść decyzji</t>
  </si>
  <si>
    <t>Suma wypłat</t>
  </si>
  <si>
    <t>Mienie od ognia i innych zdarzeń</t>
  </si>
  <si>
    <t>Zniszczenie ubrań strażackich oraz węży tłoczonych podczas akcji gaszenia pożaru.</t>
  </si>
  <si>
    <t>Zamknięta</t>
  </si>
  <si>
    <t>Decyzja odmowa</t>
  </si>
  <si>
    <t>zużycie</t>
  </si>
  <si>
    <t>AC</t>
  </si>
  <si>
    <t>Uszkodzenie pojazdu podczas akcji gaszenia pożaru budynku mieszkalnego (bardzo trudny dojazd do budynku)</t>
  </si>
  <si>
    <t>Decyzja wypłata</t>
  </si>
  <si>
    <t>wg kosztorysu TU</t>
  </si>
  <si>
    <t>Ośrodek Sportu i Rekreacji w Jezioranach</t>
  </si>
  <si>
    <t>Kradzież</t>
  </si>
  <si>
    <t>Kradzież koszy na śmieci przez nieznanego sprawcę</t>
  </si>
  <si>
    <t>zgodnie z f-rą</t>
  </si>
  <si>
    <t>Próba włamania oraz zniszczenie mienia.</t>
  </si>
  <si>
    <t>wg faktury</t>
  </si>
  <si>
    <t>Całkowite zniszczenie kapliczki wskutek uderzenia przez nieznany pojazd</t>
  </si>
  <si>
    <t>Wysokość odszkodowania ustalona została na podstawie kosztorysu Ubezpieczyciela.</t>
  </si>
  <si>
    <t>osoba trzecia</t>
  </si>
  <si>
    <t>OC ogólne</t>
  </si>
  <si>
    <t>Zapytanie Przedregresowe dla SALTUS: Zalanie mieszkania.</t>
  </si>
  <si>
    <t>czekamy na wezwanie do zapłaty</t>
  </si>
  <si>
    <t>Zniszczenie ubrania specjalnego strażaka (OSP Jeziorany) podczas działań ratowniczo - gaśniczych - gaszenia pożaru</t>
  </si>
  <si>
    <t>Wysokość odszkodowania ustalona została na postawie faktury źródłowej.</t>
  </si>
  <si>
    <t>Miejski Ośrodek Pomocy Społecznej w Jezioranach</t>
  </si>
  <si>
    <t>Zalanie pomieszczeń w budynku MOPS-u w wyniku przecieku z dachu podczas intensywnych opadów deszczu.</t>
  </si>
  <si>
    <t>Odszkodowanie za budynek, na podstawie kosztorysu Ubezpieczyciela.</t>
  </si>
  <si>
    <t>Kradzież blokady parkingowej  przez nieznanych sprawców</t>
  </si>
  <si>
    <t>wypłata zgodna z f-rą</t>
  </si>
  <si>
    <t>Zespół Szkół  im. M. Lengowskiego w Jezioranach</t>
  </si>
  <si>
    <t>Szyby</t>
  </si>
  <si>
    <t>Wybicie szyby w oknie sali gimnastycznej prawdopodobnie przez bawiące się w pobliżu dzieci</t>
  </si>
  <si>
    <t>Decyzja wypłata kwoty bezspornej</t>
  </si>
  <si>
    <t>OC dróg</t>
  </si>
  <si>
    <t>Uszkodzenie pojazdu wskutek najechania na pień drzewa.</t>
  </si>
  <si>
    <t>Deszcz nawalny</t>
  </si>
  <si>
    <t>Zniszczenie ubrania ochronnego podczas działań gaśniczych prowadzonych w budynku oboro-stodoły</t>
  </si>
  <si>
    <t>Wysokość odszkodowania zgodna z rozczeniem.</t>
  </si>
  <si>
    <t>b/d</t>
  </si>
  <si>
    <t>OC komunikacyjne</t>
  </si>
  <si>
    <t>Uszkodzenie zaparkowanego pojazdu podczas manewru cofania podczas wyjazdu z garażu straży pożarnej.</t>
  </si>
  <si>
    <t>Szkoła Podstawowa  w Radostowie- osoba prawna</t>
  </si>
  <si>
    <t>Uszkodzenie komina w wyniku pożaru sadzy w przewodzie kominowym  budynku szkoły.</t>
  </si>
  <si>
    <t>Wysokość odszkodowania ustalona na podstawie kosztorysu Ubezpieczyciela.</t>
  </si>
  <si>
    <t>Uszkodzenie komina w wyniku zapalenie się sadzy.</t>
  </si>
  <si>
    <t>Wysokość odszkodowania ustalona na podstawie kosztorysu Ubezpieczyciela</t>
  </si>
  <si>
    <t>Dewastacja</t>
  </si>
  <si>
    <t>Uszkodzenie zbiornika wodnego na pojeździe pożarniczym podczas akcji gaszenia balotów z sianem</t>
  </si>
  <si>
    <t>zużycie eksploatacyjne</t>
  </si>
  <si>
    <t>Uraz ciała wskutek potknięcia sie na nierównej nawierzchni chodnika</t>
  </si>
  <si>
    <t>brak winy</t>
  </si>
  <si>
    <t>Uszkodzenie ogrodzenia wskudek uderzenia przez pojazd</t>
  </si>
  <si>
    <t>wypłata na podstawie faktury pro forma</t>
  </si>
  <si>
    <t>Uszkodzenie (wybicie) szyby zespolonej w drzwiach wejściowych do świetlicy wiejskiej przez nieznanych sprawców</t>
  </si>
  <si>
    <t>wypłata wg. wyliczenia z tu  - kwota bezsporna</t>
  </si>
  <si>
    <t>Uszkodzenie pojazdu na drodze w wyniku wjechania w ubytek w nawierzchni jezdni.</t>
  </si>
  <si>
    <t>szkoda eksploatacyjna</t>
  </si>
  <si>
    <t>Wyrzucenie, wylanie lub spadnięcie przedmiotu</t>
  </si>
  <si>
    <t>Uszkodzenie pomnika- nagrobka kamiennego przez spadający konar drzewa podczas silnej wichury</t>
  </si>
  <si>
    <t>siła wyższa</t>
  </si>
  <si>
    <t>Uszkodzenie nagrobka kamiennego wskutek uderzenia przez konar z drzewa</t>
  </si>
  <si>
    <t>Uszkodzenie pomnika przez powalone drzewo podczas wichury.</t>
  </si>
  <si>
    <t>Uszkodzenie ogrodzenia wskutek uderzenia przez powalone drzewo</t>
  </si>
  <si>
    <t>Uszkodzenie ubrania specjalnego podczas akcji gaśniczej.</t>
  </si>
  <si>
    <t>wypłata zgodnie z roszczeniem</t>
  </si>
  <si>
    <t>Uszkodzenie dwóch kompletów ubrań specjalnych oraz 4 odcinków węży W-52 podczas działań ratowniczo-gaśniczych</t>
  </si>
  <si>
    <t>wypłata wg. wyliczenia TU</t>
  </si>
  <si>
    <t>Gmina Jeziorany</t>
  </si>
  <si>
    <t>Kolizja dwóch pojazdów</t>
  </si>
  <si>
    <t>Uszkodzenie ubrania specjalnego członka OSP Wójtowo  po wydobyciu i udzieleniu pomocy strażakowi, który został przyciśniety przez drzewo, podczas działań polegajacych na usunięciu złamanego po wichurze drzewa.</t>
  </si>
  <si>
    <t>Nienależne administrowanie drogami publicznymi</t>
  </si>
  <si>
    <t>brak dok z Allianz</t>
  </si>
  <si>
    <t>Uszkodzenie pojazdu wskutek wpadnięcia w poslizg naoblodzonej nawierzchni jezdni.</t>
  </si>
  <si>
    <t>wg rozliczenia za szkodę całkowitą, odmowa za holowanie</t>
  </si>
  <si>
    <t>Ochotnicza Straż Pożarna Jeziorany</t>
  </si>
  <si>
    <t>Uszkodzenie ubrania specjalnego podczas działań ratowniczych</t>
  </si>
  <si>
    <t>wypłata na podstawie faktury zakupu ubrania</t>
  </si>
  <si>
    <t>Uszkodzenie nagrobka kamiennego wskutek uderzenia przez przewrócone drzewo</t>
  </si>
  <si>
    <t>Uszkodzenie nagrobka w wyniku przewrócenia się drzewa</t>
  </si>
  <si>
    <t>Uszkodzenie zaparkowanego pojazdu wskutek uderzenia przez dużą warstwę śniegu, która spadła z dachu budynku Urzędu Miejskiego</t>
  </si>
  <si>
    <t>Uszkodzenie mienia przez powalone drzewo podczas wichury.</t>
  </si>
  <si>
    <t>wypłata wg. kosztorysu TU</t>
  </si>
  <si>
    <t>Zniszczenie ubrania specjalnego podczas działań ratowniczych.</t>
  </si>
  <si>
    <t>Uszkodzenie muru kamiennego na cmentarzu wskutek uderzenia przez drzewo powalone podczas wichury</t>
  </si>
  <si>
    <t>Uszkodzenie pojazdu wskutek najechania na ubytek w drodze</t>
  </si>
  <si>
    <t>Zalanie i uszkodzenie mienia podczas wichury</t>
  </si>
  <si>
    <t>wg wyceny tu</t>
  </si>
  <si>
    <t>Zerwanie i uszkodzenie elewacji i wiatrownic przez silny wiatr</t>
  </si>
  <si>
    <t>wypłata wg. kosztorysu klienta</t>
  </si>
  <si>
    <t>Zalanie mienia wskutek awarii instalacji wodnej w toalecie</t>
  </si>
  <si>
    <t>wg. kosztorysu TU</t>
  </si>
  <si>
    <t>ZAPYTANIE PRZEDREGRESOWE Z PZU SA, Uszkodzenie pojazdu na drodze</t>
  </si>
  <si>
    <t>Zalanie kotłowni C.O. na skutek ulewnego deszczu podczas burzy.</t>
  </si>
  <si>
    <t>wypłata na podstawie wyliczenia TU</t>
  </si>
  <si>
    <t>Zalanie sali przedszkola podczas opadów deszczu.</t>
  </si>
  <si>
    <t>Wypłata kwoty bezspornej na podstawie kosztorysu z TU.</t>
  </si>
  <si>
    <t>Uszkodzenie nagrobka wskutek spadnięcia konaru drzewa</t>
  </si>
  <si>
    <t>Uszkodzenie pojazdu wskutek najechania na wystający pień w poboczu drogi</t>
  </si>
  <si>
    <t>415 k.c.</t>
  </si>
  <si>
    <t>Uszkodzenie mienia strażackiego ( 3 weży strażackich) podczas działań ratowniczo - gaśniczych gaszenia pożaru sterty słomy.</t>
  </si>
  <si>
    <t>wg. faktur</t>
  </si>
  <si>
    <t>Zniszczenie mienia i wyposażenia OSP podczas działań ratowniczo - gaśniczych - gaszenie palących się balotów (słoma).</t>
  </si>
  <si>
    <t>Wysokość odszkodowania ustalona na podstawie kosztów zakupu nowego przedmiotu tego samego radzaju, gatunku i jakości.</t>
  </si>
  <si>
    <t>Schirsching Waldemar</t>
  </si>
  <si>
    <t>Uszkodzenie pojazdu wskutek najechania na ubytek na drodze</t>
  </si>
  <si>
    <t>Zalanie mienia podczas ulewnych deszczy</t>
  </si>
  <si>
    <t>wg. wyceny TU</t>
  </si>
  <si>
    <t>Wybicie szyby w oknie wskutek uderzenia piłką</t>
  </si>
  <si>
    <t>sprawa w toku</t>
  </si>
  <si>
    <t>tabela nr 4 - ubezpieczenie mienia od wszystkich ryyzk</t>
  </si>
  <si>
    <t>tabela nr 3 - ubezpieczenie elektroniki od wszystkich ryzyk</t>
  </si>
  <si>
    <t>tabela nr 5 - ubezpieczenie maszyn ood awarii</t>
  </si>
  <si>
    <t>suma ubezpeiczenia: wartość pojazdu + wyposażenie</t>
  </si>
  <si>
    <t>tabela nr 6 - wykaz pojazdów</t>
  </si>
  <si>
    <t>tabela nr 7</t>
  </si>
  <si>
    <t>czy w konstrukcji budynku znajduje się płyta warstwowa (TAK/NIE)? Jeżeli TAK, to prosimy o informacje co wykonano z płyty wartstowej oraz jakie jest jej wypełnienie</t>
  </si>
  <si>
    <t>czy budynkek posiada instalację solarną (kolektory słoneczne)? (TAK/NIE). Jeżeli tak, to prosimy o podanie wartości; czy wartość ta wliczona jest do podanej wartości budynku?</t>
  </si>
  <si>
    <t>czy budynkek posiada instalację fotowoltaiczną? (TAK/NIE). Jeżeli tak, to prosimy o podanie wartości; czy wartość ta wliczona jest do podanej wartości budynku?</t>
  </si>
  <si>
    <t>aktualny protokół z okresowego (pięcioletniego) przeglądu stanu technicznego obiektu (TAK/NIE)</t>
  </si>
  <si>
    <t>ochrona odgromowa na obiekcie (TAK/NIE), data wykonania badań, uwagi do instalacji</t>
  </si>
  <si>
    <t>czy jest wyposażony w windę? (TAK/NIE)</t>
  </si>
  <si>
    <t>5. Miejski Ośrodek Kultury</t>
  </si>
  <si>
    <t>1. Urząd Miejski</t>
  </si>
  <si>
    <t>2 lok. Pow. 84,54 m2</t>
  </si>
  <si>
    <t>dachówka</t>
  </si>
  <si>
    <t>17,90 M2</t>
  </si>
  <si>
    <t>6,00 m2</t>
  </si>
  <si>
    <t>bobry</t>
  </si>
  <si>
    <t>87,20 m2</t>
  </si>
  <si>
    <t>nie wsytępuje</t>
  </si>
  <si>
    <t>dost.</t>
  </si>
  <si>
    <t>91,00 m2</t>
  </si>
  <si>
    <t>drewno/dachówka</t>
  </si>
  <si>
    <t>42,88 m2</t>
  </si>
  <si>
    <t>11,40 m2</t>
  </si>
  <si>
    <t>9,67 m2</t>
  </si>
  <si>
    <t>9,04 m2</t>
  </si>
  <si>
    <t>Budynek mieszkalny</t>
  </si>
  <si>
    <t>suma ubezp. - wartość pojazdu z wyposażeniem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</si>
</sst>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  <numFmt numFmtId="166" formatCode="0.0"/>
    <numFmt numFmtId="167" formatCode="[$-415]General"/>
    <numFmt numFmtId="168" formatCode="d/mm/yyyy"/>
    <numFmt numFmtId="169" formatCode="&quot; &quot;#,##0.00&quot; zł &quot;;&quot;-&quot;#,##0.00&quot; zł &quot;;&quot; -&quot;#&quot; zł &quot;;@&quot; &quot;"/>
    <numFmt numFmtId="170" formatCode="\ #,##0.00&quot; zł &quot;;\-#,##0.00&quot; zł &quot;;&quot; -&quot;#&quot; zł &quot;;@\ "/>
    <numFmt numFmtId="171" formatCode="#,##0.00&quot; zł &quot;;\-#,##0.00&quot; zł &quot;;&quot; -&quot;#&quot; zł &quot;;@\ 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color theme="1"/>
      <name val="Arial1"/>
      <charset val="238"/>
    </font>
    <font>
      <u/>
      <sz val="10"/>
      <color theme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Arial1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scheme val="minor"/>
    </font>
    <font>
      <sz val="12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6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ill="0" applyBorder="0" applyAlignment="0" applyProtection="0"/>
    <xf numFmtId="0" fontId="3" fillId="0" borderId="0"/>
    <xf numFmtId="167" fontId="10" fillId="0" borderId="0"/>
    <xf numFmtId="165" fontId="3" fillId="0" borderId="0"/>
    <xf numFmtId="165" fontId="3" fillId="0" borderId="0"/>
    <xf numFmtId="0" fontId="11" fillId="0" borderId="0" applyNumberFormat="0" applyFill="0" applyBorder="0" applyAlignment="0" applyProtection="0"/>
    <xf numFmtId="169" fontId="12" fillId="0" borderId="0" applyBorder="0" applyProtection="0"/>
    <xf numFmtId="0" fontId="14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9" borderId="0" applyNumberFormat="0" applyBorder="0" applyAlignment="0" applyProtection="0"/>
    <xf numFmtId="0" fontId="3" fillId="0" borderId="0"/>
    <xf numFmtId="0" fontId="18" fillId="10" borderId="0" applyNumberFormat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0" fillId="11" borderId="0" applyNumberFormat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20">
    <xf numFmtId="0" fontId="0" fillId="0" borderId="0" xfId="0"/>
    <xf numFmtId="0" fontId="3" fillId="0" borderId="0" xfId="0" applyFont="1" applyAlignment="1">
      <alignment vertical="center"/>
    </xf>
    <xf numFmtId="0" fontId="3" fillId="8" borderId="4" xfId="0" applyFont="1" applyFill="1" applyBorder="1" applyAlignment="1">
      <alignment vertical="center"/>
    </xf>
    <xf numFmtId="0" fontId="3" fillId="8" borderId="4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5" borderId="0" xfId="0" applyFont="1" applyFill="1"/>
    <xf numFmtId="0" fontId="3" fillId="0" borderId="0" xfId="0" applyFont="1"/>
    <xf numFmtId="0" fontId="24" fillId="2" borderId="4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vertical="center" wrapText="1"/>
    </xf>
    <xf numFmtId="44" fontId="13" fillId="0" borderId="0" xfId="0" applyNumberFormat="1" applyFont="1"/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4" fontId="2" fillId="0" borderId="4" xfId="0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8" fillId="7" borderId="11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 wrapText="1"/>
    </xf>
    <xf numFmtId="44" fontId="24" fillId="2" borderId="4" xfId="0" applyNumberFormat="1" applyFont="1" applyFill="1" applyBorder="1" applyAlignment="1">
      <alignment horizontal="right" vertical="center" wrapText="1"/>
    </xf>
    <xf numFmtId="0" fontId="13" fillId="12" borderId="0" xfId="0" applyFont="1" applyFill="1" applyAlignment="1">
      <alignment vertical="center"/>
    </xf>
    <xf numFmtId="44" fontId="2" fillId="7" borderId="4" xfId="0" applyNumberFormat="1" applyFont="1" applyFill="1" applyBorder="1" applyAlignment="1">
      <alignment horizontal="center" vertical="center" wrapText="1"/>
    </xf>
    <xf numFmtId="44" fontId="3" fillId="8" borderId="4" xfId="0" applyNumberFormat="1" applyFont="1" applyFill="1" applyBorder="1" applyAlignment="1">
      <alignment vertical="center"/>
    </xf>
    <xf numFmtId="0" fontId="3" fillId="7" borderId="0" xfId="0" applyFont="1" applyFill="1"/>
    <xf numFmtId="0" fontId="3" fillId="5" borderId="4" xfId="0" applyFont="1" applyFill="1" applyBorder="1" applyAlignment="1">
      <alignment horizontal="center" vertical="center" wrapText="1"/>
    </xf>
    <xf numFmtId="0" fontId="3" fillId="5" borderId="4" xfId="0" quotePrefix="1" applyFont="1" applyFill="1" applyBorder="1" applyAlignment="1">
      <alignment horizontal="center" vertical="center"/>
    </xf>
    <xf numFmtId="44" fontId="3" fillId="5" borderId="4" xfId="0" applyNumberFormat="1" applyFont="1" applyFill="1" applyBorder="1" applyAlignment="1">
      <alignment vertical="center"/>
    </xf>
    <xf numFmtId="0" fontId="3" fillId="5" borderId="4" xfId="2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44" fontId="3" fillId="5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44" fontId="3" fillId="5" borderId="4" xfId="0" applyNumberFormat="1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4" fontId="2" fillId="5" borderId="4" xfId="0" applyNumberFormat="1" applyFont="1" applyFill="1" applyBorder="1" applyAlignment="1">
      <alignment horizontal="right" vertical="center" wrapText="1"/>
    </xf>
    <xf numFmtId="0" fontId="3" fillId="5" borderId="11" xfId="0" applyFont="1" applyFill="1" applyBorder="1" applyAlignment="1">
      <alignment vertical="center"/>
    </xf>
    <xf numFmtId="164" fontId="3" fillId="5" borderId="8" xfId="0" applyNumberFormat="1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vertical="center"/>
    </xf>
    <xf numFmtId="167" fontId="30" fillId="5" borderId="26" xfId="14" applyFont="1" applyFill="1" applyBorder="1" applyAlignment="1">
      <alignment horizontal="center"/>
    </xf>
    <xf numFmtId="0" fontId="13" fillId="5" borderId="0" xfId="0" applyFont="1" applyFill="1" applyAlignment="1">
      <alignment vertical="center"/>
    </xf>
    <xf numFmtId="2" fontId="3" fillId="5" borderId="4" xfId="0" applyNumberFormat="1" applyFont="1" applyFill="1" applyBorder="1" applyAlignment="1">
      <alignment vertical="center" wrapText="1"/>
    </xf>
    <xf numFmtId="0" fontId="3" fillId="5" borderId="4" xfId="0" applyFont="1" applyFill="1" applyBorder="1"/>
    <xf numFmtId="0" fontId="2" fillId="5" borderId="4" xfId="0" applyFont="1" applyFill="1" applyBorder="1"/>
    <xf numFmtId="44" fontId="2" fillId="5" borderId="4" xfId="1" applyFont="1" applyFill="1" applyBorder="1" applyAlignment="1">
      <alignment horizontal="right" vertical="center" wrapText="1"/>
    </xf>
    <xf numFmtId="0" fontId="13" fillId="5" borderId="4" xfId="0" applyFont="1" applyFill="1" applyBorder="1" applyAlignment="1">
      <alignment horizontal="center"/>
    </xf>
    <xf numFmtId="0" fontId="13" fillId="5" borderId="4" xfId="0" applyFont="1" applyFill="1" applyBorder="1"/>
    <xf numFmtId="0" fontId="29" fillId="5" borderId="4" xfId="0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vertical="center" wrapText="1"/>
    </xf>
    <xf numFmtId="0" fontId="29" fillId="5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left" vertical="center" wrapText="1"/>
    </xf>
    <xf numFmtId="44" fontId="2" fillId="5" borderId="4" xfId="0" applyNumberFormat="1" applyFont="1" applyFill="1" applyBorder="1" applyAlignment="1">
      <alignment horizontal="right" vertical="top" wrapText="1"/>
    </xf>
    <xf numFmtId="164" fontId="3" fillId="5" borderId="4" xfId="0" applyNumberFormat="1" applyFont="1" applyFill="1" applyBorder="1" applyAlignment="1">
      <alignment horizontal="right" vertical="center" wrapText="1"/>
    </xf>
    <xf numFmtId="164" fontId="13" fillId="5" borderId="4" xfId="0" applyNumberFormat="1" applyFont="1" applyFill="1" applyBorder="1" applyAlignment="1">
      <alignment horizontal="right" vertical="center"/>
    </xf>
    <xf numFmtId="44" fontId="3" fillId="5" borderId="4" xfId="1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29" fillId="5" borderId="4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/>
    </xf>
    <xf numFmtId="14" fontId="3" fillId="5" borderId="4" xfId="0" applyNumberFormat="1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164" fontId="3" fillId="5" borderId="17" xfId="0" applyNumberFormat="1" applyFont="1" applyFill="1" applyBorder="1" applyAlignment="1">
      <alignment horizontal="right" vertical="center" wrapText="1"/>
    </xf>
    <xf numFmtId="44" fontId="2" fillId="5" borderId="4" xfId="0" applyNumberFormat="1" applyFont="1" applyFill="1" applyBorder="1" applyAlignment="1">
      <alignment horizontal="center" vertical="center" wrapText="1"/>
    </xf>
    <xf numFmtId="44" fontId="2" fillId="5" borderId="4" xfId="1" applyFont="1" applyFill="1" applyBorder="1" applyAlignment="1">
      <alignment horizontal="center" vertical="center" wrapText="1"/>
    </xf>
    <xf numFmtId="44" fontId="13" fillId="5" borderId="4" xfId="0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44" fontId="13" fillId="5" borderId="4" xfId="0" applyNumberFormat="1" applyFont="1" applyFill="1" applyBorder="1" applyAlignment="1">
      <alignment horizontal="center" vertical="center" wrapText="1"/>
    </xf>
    <xf numFmtId="0" fontId="3" fillId="5" borderId="4" xfId="5" applyFont="1" applyFill="1" applyBorder="1" applyAlignment="1">
      <alignment horizontal="center" vertical="center" wrapText="1"/>
    </xf>
    <xf numFmtId="0" fontId="0" fillId="5" borderId="18" xfId="6" applyFont="1" applyFill="1" applyBorder="1" applyAlignment="1">
      <alignment horizontal="center" vertical="center"/>
    </xf>
    <xf numFmtId="165" fontId="31" fillId="5" borderId="18" xfId="33" applyNumberFormat="1" applyFont="1" applyFill="1" applyBorder="1" applyAlignment="1">
      <alignment horizontal="center" vertical="center" wrapText="1"/>
    </xf>
    <xf numFmtId="165" fontId="0" fillId="5" borderId="18" xfId="6" applyNumberFormat="1" applyFont="1" applyFill="1" applyBorder="1" applyAlignment="1">
      <alignment horizontal="center" vertical="center" wrapText="1"/>
    </xf>
    <xf numFmtId="0" fontId="0" fillId="5" borderId="18" xfId="10" applyNumberFormat="1" applyFont="1" applyFill="1" applyBorder="1" applyAlignment="1" applyProtection="1">
      <alignment horizontal="center" vertical="center"/>
    </xf>
    <xf numFmtId="165" fontId="0" fillId="5" borderId="18" xfId="10" applyFont="1" applyFill="1" applyBorder="1" applyAlignment="1" applyProtection="1">
      <alignment horizontal="center" vertical="center"/>
    </xf>
    <xf numFmtId="165" fontId="0" fillId="5" borderId="18" xfId="10" applyFont="1" applyFill="1" applyBorder="1" applyAlignment="1" applyProtection="1">
      <alignment horizontal="center" vertical="center" wrapText="1"/>
    </xf>
    <xf numFmtId="0" fontId="0" fillId="5" borderId="25" xfId="6" applyFont="1" applyFill="1" applyBorder="1" applyAlignment="1">
      <alignment horizontal="center" vertical="center"/>
    </xf>
    <xf numFmtId="170" fontId="0" fillId="13" borderId="25" xfId="33" applyNumberFormat="1" applyFont="1" applyFill="1" applyBorder="1" applyAlignment="1">
      <alignment horizontal="center" vertical="center" wrapText="1"/>
    </xf>
    <xf numFmtId="170" fontId="0" fillId="13" borderId="25" xfId="6" applyNumberFormat="1" applyFont="1" applyFill="1" applyBorder="1" applyAlignment="1">
      <alignment horizontal="center" vertical="center" wrapText="1"/>
    </xf>
    <xf numFmtId="165" fontId="0" fillId="5" borderId="25" xfId="10" applyFont="1" applyFill="1" applyBorder="1" applyAlignment="1" applyProtection="1">
      <alignment horizontal="center" vertical="center"/>
    </xf>
    <xf numFmtId="0" fontId="0" fillId="5" borderId="18" xfId="6" applyFont="1" applyFill="1" applyBorder="1" applyAlignment="1">
      <alignment horizontal="center" vertical="center" wrapText="1"/>
    </xf>
    <xf numFmtId="0" fontId="0" fillId="13" borderId="18" xfId="6" applyFont="1" applyFill="1" applyBorder="1" applyAlignment="1">
      <alignment horizontal="center" vertical="center"/>
    </xf>
    <xf numFmtId="171" fontId="0" fillId="13" borderId="18" xfId="6" applyNumberFormat="1" applyFont="1" applyFill="1" applyBorder="1" applyAlignment="1">
      <alignment horizontal="center" vertical="center" wrapText="1"/>
    </xf>
    <xf numFmtId="171" fontId="0" fillId="5" borderId="18" xfId="6" applyNumberFormat="1" applyFont="1" applyFill="1" applyBorder="1" applyAlignment="1">
      <alignment horizontal="center" vertical="center" wrapText="1"/>
    </xf>
    <xf numFmtId="165" fontId="0" fillId="5" borderId="18" xfId="33" applyNumberFormat="1" applyFont="1" applyFill="1" applyBorder="1" applyAlignment="1">
      <alignment horizontal="center" vertical="center" wrapText="1"/>
    </xf>
    <xf numFmtId="170" fontId="3" fillId="13" borderId="4" xfId="33" applyNumberFormat="1" applyFill="1" applyBorder="1" applyAlignment="1">
      <alignment horizontal="center" vertical="center" wrapText="1"/>
    </xf>
    <xf numFmtId="170" fontId="3" fillId="13" borderId="4" xfId="5" applyNumberFormat="1" applyFont="1" applyFill="1" applyBorder="1" applyAlignment="1">
      <alignment horizontal="center" vertical="center" wrapText="1"/>
    </xf>
    <xf numFmtId="44" fontId="3" fillId="5" borderId="4" xfId="8" applyFont="1" applyFill="1" applyBorder="1" applyAlignment="1">
      <alignment horizontal="center" vertical="center"/>
    </xf>
    <xf numFmtId="170" fontId="3" fillId="5" borderId="4" xfId="5" applyNumberFormat="1" applyFont="1" applyFill="1" applyBorder="1" applyAlignment="1">
      <alignment horizontal="center" vertical="center"/>
    </xf>
    <xf numFmtId="44" fontId="3" fillId="5" borderId="4" xfId="5" applyNumberFormat="1" applyFont="1" applyFill="1" applyBorder="1" applyAlignment="1">
      <alignment horizontal="center" vertical="center"/>
    </xf>
    <xf numFmtId="0" fontId="21" fillId="5" borderId="4" xfId="32" applyFont="1" applyFill="1" applyBorder="1" applyAlignment="1">
      <alignment horizontal="center" vertical="center" wrapText="1"/>
    </xf>
    <xf numFmtId="44" fontId="2" fillId="5" borderId="4" xfId="0" applyNumberFormat="1" applyFont="1" applyFill="1" applyBorder="1" applyAlignment="1">
      <alignment vertical="center" wrapText="1"/>
    </xf>
    <xf numFmtId="0" fontId="3" fillId="5" borderId="0" xfId="0" applyFont="1" applyFill="1"/>
    <xf numFmtId="44" fontId="2" fillId="5" borderId="0" xfId="1" applyFont="1" applyFill="1" applyBorder="1" applyAlignment="1">
      <alignment horizontal="right" vertical="center" wrapText="1"/>
    </xf>
    <xf numFmtId="44" fontId="3" fillId="5" borderId="4" xfId="1" applyFont="1" applyFill="1" applyBorder="1" applyAlignment="1">
      <alignment horizontal="right" vertical="center" wrapText="1"/>
    </xf>
    <xf numFmtId="0" fontId="21" fillId="5" borderId="4" xfId="32" applyFont="1" applyFill="1" applyBorder="1" applyAlignment="1">
      <alignment vertical="center" wrapText="1"/>
    </xf>
    <xf numFmtId="0" fontId="33" fillId="5" borderId="4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 wrapText="1"/>
    </xf>
    <xf numFmtId="8" fontId="3" fillId="5" borderId="4" xfId="0" applyNumberFormat="1" applyFont="1" applyFill="1" applyBorder="1" applyAlignment="1">
      <alignment horizontal="right" vertical="center" wrapText="1"/>
    </xf>
    <xf numFmtId="0" fontId="3" fillId="5" borderId="4" xfId="2" applyFill="1" applyBorder="1" applyAlignment="1">
      <alignment vertical="center" wrapText="1"/>
    </xf>
    <xf numFmtId="44" fontId="3" fillId="5" borderId="4" xfId="2" applyNumberFormat="1" applyFill="1" applyBorder="1" applyAlignment="1">
      <alignment horizontal="right" vertical="center" wrapText="1"/>
    </xf>
    <xf numFmtId="44" fontId="3" fillId="5" borderId="4" xfId="2" applyNumberFormat="1" applyFill="1" applyBorder="1" applyAlignment="1">
      <alignment vertical="center" wrapText="1"/>
    </xf>
    <xf numFmtId="44" fontId="3" fillId="5" borderId="4" xfId="0" applyNumberFormat="1" applyFont="1" applyFill="1" applyBorder="1" applyAlignment="1">
      <alignment horizontal="right" vertical="center" wrapText="1"/>
    </xf>
    <xf numFmtId="49" fontId="3" fillId="5" borderId="0" xfId="0" applyNumberFormat="1" applyFont="1" applyFill="1" applyAlignment="1">
      <alignment horizontal="center" wrapText="1"/>
    </xf>
    <xf numFmtId="44" fontId="3" fillId="5" borderId="4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/>
    </xf>
    <xf numFmtId="44" fontId="3" fillId="5" borderId="4" xfId="0" applyNumberFormat="1" applyFont="1" applyFill="1" applyBorder="1"/>
    <xf numFmtId="0" fontId="2" fillId="5" borderId="4" xfId="0" applyFont="1" applyFill="1" applyBorder="1" applyAlignment="1">
      <alignment horizontal="left" vertical="center" wrapText="1"/>
    </xf>
    <xf numFmtId="0" fontId="2" fillId="5" borderId="4" xfId="13" applyFont="1" applyFill="1" applyBorder="1" applyAlignment="1">
      <alignment horizontal="left" vertical="center" wrapText="1"/>
    </xf>
    <xf numFmtId="0" fontId="13" fillId="8" borderId="0" xfId="0" applyFont="1" applyFill="1"/>
    <xf numFmtId="44" fontId="3" fillId="5" borderId="4" xfId="0" applyNumberFormat="1" applyFont="1" applyFill="1" applyBorder="1" applyAlignment="1">
      <alignment horizontal="right" vertical="top" wrapText="1"/>
    </xf>
    <xf numFmtId="164" fontId="2" fillId="5" borderId="8" xfId="0" applyNumberFormat="1" applyFont="1" applyFill="1" applyBorder="1" applyAlignment="1">
      <alignment horizontal="right" vertical="center" wrapText="1"/>
    </xf>
    <xf numFmtId="0" fontId="0" fillId="5" borderId="4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vertical="center"/>
    </xf>
    <xf numFmtId="44" fontId="15" fillId="5" borderId="4" xfId="0" applyNumberFormat="1" applyFont="1" applyFill="1" applyBorder="1" applyAlignment="1">
      <alignment horizontal="center" vertical="center" wrapText="1"/>
    </xf>
    <xf numFmtId="170" fontId="0" fillId="5" borderId="25" xfId="6" applyNumberFormat="1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44" fontId="23" fillId="7" borderId="24" xfId="0" applyNumberFormat="1" applyFont="1" applyFill="1" applyBorder="1" applyAlignment="1">
      <alignment horizontal="center" vertical="center"/>
    </xf>
    <xf numFmtId="170" fontId="23" fillId="7" borderId="27" xfId="0" applyNumberFormat="1" applyFont="1" applyFill="1" applyBorder="1" applyAlignment="1">
      <alignment horizontal="center" vertical="center"/>
    </xf>
    <xf numFmtId="0" fontId="2" fillId="0" borderId="5" xfId="5" applyFont="1" applyBorder="1" applyAlignment="1">
      <alignment horizontal="center" vertical="center"/>
    </xf>
    <xf numFmtId="0" fontId="2" fillId="0" borderId="6" xfId="5" applyFont="1" applyBorder="1" applyAlignment="1">
      <alignment horizontal="center" vertical="center" wrapText="1"/>
    </xf>
    <xf numFmtId="44" fontId="2" fillId="0" borderId="6" xfId="5" applyNumberFormat="1" applyFont="1" applyBorder="1" applyAlignment="1">
      <alignment horizontal="center" vertical="center" wrapText="1"/>
    </xf>
    <xf numFmtId="44" fontId="2" fillId="0" borderId="10" xfId="5" applyNumberFormat="1" applyFont="1" applyBorder="1" applyAlignment="1">
      <alignment horizontal="center" vertical="center" wrapText="1"/>
    </xf>
    <xf numFmtId="0" fontId="3" fillId="5" borderId="30" xfId="5" applyFont="1" applyFill="1" applyBorder="1" applyAlignment="1">
      <alignment horizontal="center" vertical="center" wrapText="1"/>
    </xf>
    <xf numFmtId="170" fontId="3" fillId="5" borderId="23" xfId="5" applyNumberFormat="1" applyFont="1" applyFill="1" applyBorder="1" applyAlignment="1">
      <alignment horizontal="center" vertical="center"/>
    </xf>
    <xf numFmtId="170" fontId="0" fillId="5" borderId="31" xfId="6" applyNumberFormat="1" applyFont="1" applyFill="1" applyBorder="1" applyAlignment="1">
      <alignment horizontal="center" vertical="center" wrapText="1"/>
    </xf>
    <xf numFmtId="165" fontId="0" fillId="5" borderId="32" xfId="10" applyFont="1" applyFill="1" applyBorder="1" applyAlignment="1" applyProtection="1">
      <alignment horizontal="center" vertical="center" wrapText="1"/>
    </xf>
    <xf numFmtId="165" fontId="0" fillId="5" borderId="32" xfId="10" applyFont="1" applyFill="1" applyBorder="1" applyAlignment="1" applyProtection="1">
      <alignment horizontal="center" vertical="center"/>
    </xf>
    <xf numFmtId="0" fontId="3" fillId="5" borderId="7" xfId="5" applyFont="1" applyFill="1" applyBorder="1" applyAlignment="1">
      <alignment horizontal="center" vertical="center" wrapText="1"/>
    </xf>
    <xf numFmtId="0" fontId="0" fillId="5" borderId="33" xfId="6" applyFont="1" applyFill="1" applyBorder="1" applyAlignment="1">
      <alignment horizontal="center" vertical="center"/>
    </xf>
    <xf numFmtId="165" fontId="0" fillId="5" borderId="33" xfId="33" applyNumberFormat="1" applyFont="1" applyFill="1" applyBorder="1" applyAlignment="1">
      <alignment horizontal="center" vertical="center" wrapText="1"/>
    </xf>
    <xf numFmtId="165" fontId="0" fillId="5" borderId="33" xfId="6" applyNumberFormat="1" applyFont="1" applyFill="1" applyBorder="1" applyAlignment="1">
      <alignment horizontal="center" vertical="center" wrapText="1"/>
    </xf>
    <xf numFmtId="0" fontId="0" fillId="5" borderId="33" xfId="10" applyNumberFormat="1" applyFont="1" applyFill="1" applyBorder="1" applyAlignment="1" applyProtection="1">
      <alignment horizontal="center" vertical="center"/>
    </xf>
    <xf numFmtId="165" fontId="0" fillId="5" borderId="33" xfId="10" applyFont="1" applyFill="1" applyBorder="1" applyAlignment="1" applyProtection="1">
      <alignment horizontal="center" vertical="center"/>
    </xf>
    <xf numFmtId="165" fontId="0" fillId="5" borderId="34" xfId="1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top" wrapText="1"/>
    </xf>
    <xf numFmtId="0" fontId="21" fillId="5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164" fontId="2" fillId="7" borderId="4" xfId="0" applyNumberFormat="1" applyFont="1" applyFill="1" applyBorder="1" applyAlignment="1">
      <alignment horizontal="center" vertical="center" wrapText="1"/>
    </xf>
    <xf numFmtId="164" fontId="23" fillId="5" borderId="4" xfId="0" applyNumberFormat="1" applyFont="1" applyFill="1" applyBorder="1"/>
    <xf numFmtId="164" fontId="3" fillId="5" borderId="11" xfId="0" applyNumberFormat="1" applyFont="1" applyFill="1" applyBorder="1" applyAlignment="1">
      <alignment horizontal="right" vertical="center"/>
    </xf>
    <xf numFmtId="164" fontId="13" fillId="5" borderId="11" xfId="0" applyNumberFormat="1" applyFont="1" applyFill="1" applyBorder="1" applyAlignment="1">
      <alignment horizontal="right" vertical="center"/>
    </xf>
    <xf numFmtId="44" fontId="3" fillId="5" borderId="4" xfId="2" applyNumberFormat="1" applyFill="1" applyBorder="1" applyAlignment="1">
      <alignment horizontal="right" vertical="center"/>
    </xf>
    <xf numFmtId="164" fontId="3" fillId="5" borderId="4" xfId="0" applyNumberFormat="1" applyFont="1" applyFill="1" applyBorder="1" applyAlignment="1">
      <alignment horizontal="right" vertical="center"/>
    </xf>
    <xf numFmtId="44" fontId="3" fillId="5" borderId="0" xfId="0" applyNumberFormat="1" applyFont="1" applyFill="1" applyAlignment="1">
      <alignment horizontal="right" vertical="center"/>
    </xf>
    <xf numFmtId="0" fontId="2" fillId="8" borderId="4" xfId="0" applyFont="1" applyFill="1" applyBorder="1" applyAlignment="1">
      <alignment horizontal="center" vertical="center" wrapText="1"/>
    </xf>
    <xf numFmtId="44" fontId="2" fillId="8" borderId="4" xfId="0" applyNumberFormat="1" applyFont="1" applyFill="1" applyBorder="1" applyAlignment="1">
      <alignment horizontal="center" vertical="center" wrapText="1"/>
    </xf>
    <xf numFmtId="44" fontId="21" fillId="5" borderId="4" xfId="32" applyNumberFormat="1" applyFont="1" applyFill="1" applyBorder="1" applyAlignment="1">
      <alignment vertical="center" wrapText="1"/>
    </xf>
    <xf numFmtId="0" fontId="3" fillId="5" borderId="0" xfId="0" applyFont="1" applyFill="1" applyAlignment="1">
      <alignment horizontal="center" wrapText="1"/>
    </xf>
    <xf numFmtId="0" fontId="2" fillId="5" borderId="4" xfId="2" applyFont="1" applyFill="1" applyBorder="1" applyAlignment="1">
      <alignment horizontal="center" vertical="center" wrapText="1"/>
    </xf>
    <xf numFmtId="49" fontId="2" fillId="5" borderId="4" xfId="2" applyNumberFormat="1" applyFont="1" applyFill="1" applyBorder="1" applyAlignment="1">
      <alignment horizontal="center" vertical="center" wrapText="1"/>
    </xf>
    <xf numFmtId="168" fontId="2" fillId="5" borderId="4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23" fillId="5" borderId="4" xfId="0" applyFont="1" applyFill="1" applyBorder="1" applyAlignment="1">
      <alignment horizontal="center" vertical="center" wrapText="1"/>
    </xf>
    <xf numFmtId="0" fontId="34" fillId="8" borderId="30" xfId="0" applyFont="1" applyFill="1" applyBorder="1" applyAlignment="1">
      <alignment horizontal="center" vertical="center"/>
    </xf>
    <xf numFmtId="0" fontId="34" fillId="8" borderId="4" xfId="0" applyFont="1" applyFill="1" applyBorder="1" applyAlignment="1">
      <alignment horizontal="center" vertical="center" wrapText="1"/>
    </xf>
    <xf numFmtId="14" fontId="34" fillId="8" borderId="4" xfId="0" applyNumberFormat="1" applyFont="1" applyFill="1" applyBorder="1" applyAlignment="1">
      <alignment horizontal="center" vertical="center" wrapText="1"/>
    </xf>
    <xf numFmtId="164" fontId="34" fillId="8" borderId="23" xfId="0" applyNumberFormat="1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/>
    </xf>
    <xf numFmtId="14" fontId="0" fillId="5" borderId="4" xfId="0" applyNumberFormat="1" applyFill="1" applyBorder="1" applyAlignment="1">
      <alignment horizontal="center" vertical="center" wrapText="1"/>
    </xf>
    <xf numFmtId="164" fontId="0" fillId="5" borderId="23" xfId="0" applyNumberFormat="1" applyFill="1" applyBorder="1" applyAlignment="1">
      <alignment horizontal="center" vertical="center" wrapText="1"/>
    </xf>
    <xf numFmtId="0" fontId="0" fillId="5" borderId="0" xfId="0" applyFill="1"/>
    <xf numFmtId="0" fontId="0" fillId="5" borderId="8" xfId="0" applyFill="1" applyBorder="1" applyAlignment="1">
      <alignment horizontal="center" vertical="center" wrapText="1"/>
    </xf>
    <xf numFmtId="14" fontId="0" fillId="5" borderId="8" xfId="0" applyNumberFormat="1" applyFill="1" applyBorder="1" applyAlignment="1">
      <alignment horizontal="center" vertical="center" wrapText="1"/>
    </xf>
    <xf numFmtId="164" fontId="0" fillId="5" borderId="35" xfId="0" applyNumberForma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14" fontId="0" fillId="0" borderId="37" xfId="0" applyNumberFormat="1" applyBorder="1" applyAlignment="1">
      <alignment horizontal="center" vertical="center" wrapText="1"/>
    </xf>
    <xf numFmtId="164" fontId="36" fillId="6" borderId="24" xfId="0" applyNumberFormat="1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 wrapText="1"/>
    </xf>
    <xf numFmtId="0" fontId="37" fillId="5" borderId="4" xfId="2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/>
    </xf>
    <xf numFmtId="44" fontId="37" fillId="5" borderId="4" xfId="0" applyNumberFormat="1" applyFont="1" applyFill="1" applyBorder="1" applyAlignment="1">
      <alignment horizontal="center" vertical="center" wrapText="1"/>
    </xf>
    <xf numFmtId="0" fontId="37" fillId="5" borderId="4" xfId="2" applyFont="1" applyFill="1" applyBorder="1" applyAlignment="1">
      <alignment horizontal="center" vertical="center"/>
    </xf>
    <xf numFmtId="0" fontId="38" fillId="5" borderId="4" xfId="2" applyFont="1" applyFill="1" applyBorder="1" applyAlignment="1">
      <alignment horizontal="center" vertical="center" wrapText="1"/>
    </xf>
    <xf numFmtId="0" fontId="37" fillId="5" borderId="1" xfId="2" applyFont="1" applyFill="1" applyBorder="1" applyAlignment="1">
      <alignment horizontal="center" vertical="center" wrapText="1"/>
    </xf>
    <xf numFmtId="0" fontId="37" fillId="5" borderId="11" xfId="0" applyFont="1" applyFill="1" applyBorder="1" applyAlignment="1">
      <alignment horizontal="center" vertical="center" wrapText="1"/>
    </xf>
    <xf numFmtId="0" fontId="37" fillId="5" borderId="8" xfId="0" applyFont="1" applyFill="1" applyBorder="1" applyAlignment="1">
      <alignment horizontal="center" vertical="center" wrapText="1"/>
    </xf>
    <xf numFmtId="0" fontId="37" fillId="5" borderId="23" xfId="0" applyFont="1" applyFill="1" applyBorder="1" applyAlignment="1">
      <alignment horizontal="center" vertical="center"/>
    </xf>
    <xf numFmtId="0" fontId="37" fillId="5" borderId="0" xfId="0" applyFont="1" applyFill="1" applyAlignment="1">
      <alignment horizontal="center" vertical="center"/>
    </xf>
    <xf numFmtId="0" fontId="37" fillId="5" borderId="8" xfId="2" applyFont="1" applyFill="1" applyBorder="1" applyAlignment="1">
      <alignment horizontal="center" vertical="center" wrapText="1"/>
    </xf>
    <xf numFmtId="0" fontId="37" fillId="5" borderId="8" xfId="0" applyFont="1" applyFill="1" applyBorder="1" applyAlignment="1">
      <alignment horizontal="center" vertical="center"/>
    </xf>
    <xf numFmtId="8" fontId="37" fillId="5" borderId="4" xfId="0" applyNumberFormat="1" applyFont="1" applyFill="1" applyBorder="1" applyAlignment="1">
      <alignment horizontal="center" vertical="center" wrapText="1"/>
    </xf>
    <xf numFmtId="0" fontId="38" fillId="5" borderId="4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7" fillId="5" borderId="0" xfId="0" applyFont="1" applyFill="1" applyAlignment="1">
      <alignment horizontal="center" vertical="center" wrapText="1"/>
    </xf>
    <xf numFmtId="1" fontId="37" fillId="5" borderId="4" xfId="0" applyNumberFormat="1" applyFont="1" applyFill="1" applyBorder="1" applyAlignment="1">
      <alignment horizontal="center" vertical="center" wrapText="1"/>
    </xf>
    <xf numFmtId="0" fontId="39" fillId="5" borderId="4" xfId="0" applyFont="1" applyFill="1" applyBorder="1" applyAlignment="1">
      <alignment horizontal="center" vertical="center" wrapText="1"/>
    </xf>
    <xf numFmtId="8" fontId="39" fillId="5" borderId="4" xfId="0" applyNumberFormat="1" applyFont="1" applyFill="1" applyBorder="1" applyAlignment="1">
      <alignment horizontal="center" vertical="center"/>
    </xf>
    <xf numFmtId="44" fontId="39" fillId="5" borderId="4" xfId="0" applyNumberFormat="1" applyFont="1" applyFill="1" applyBorder="1" applyAlignment="1">
      <alignment horizontal="center" vertical="center"/>
    </xf>
    <xf numFmtId="0" fontId="37" fillId="5" borderId="4" xfId="24" applyFont="1" applyFill="1" applyBorder="1" applyAlignment="1">
      <alignment horizontal="center" vertical="center" wrapText="1"/>
    </xf>
    <xf numFmtId="164" fontId="37" fillId="5" borderId="11" xfId="25" applyNumberFormat="1" applyFont="1" applyFill="1" applyBorder="1" applyAlignment="1">
      <alignment horizontal="center" vertical="center" wrapText="1"/>
    </xf>
    <xf numFmtId="44" fontId="37" fillId="5" borderId="11" xfId="25" applyFont="1" applyFill="1" applyBorder="1" applyAlignment="1">
      <alignment horizontal="center" vertical="center" wrapText="1"/>
    </xf>
    <xf numFmtId="0" fontId="37" fillId="5" borderId="11" xfId="24" applyFont="1" applyFill="1" applyBorder="1" applyAlignment="1">
      <alignment horizontal="center" vertical="center" wrapText="1"/>
    </xf>
    <xf numFmtId="0" fontId="37" fillId="5" borderId="11" xfId="0" applyFont="1" applyFill="1" applyBorder="1" applyAlignment="1">
      <alignment horizontal="center" vertical="center"/>
    </xf>
    <xf numFmtId="164" fontId="37" fillId="5" borderId="4" xfId="25" applyNumberFormat="1" applyFont="1" applyFill="1" applyBorder="1" applyAlignment="1">
      <alignment horizontal="center" vertical="center" wrapText="1"/>
    </xf>
    <xf numFmtId="44" fontId="37" fillId="5" borderId="4" xfId="25" applyFont="1" applyFill="1" applyBorder="1" applyAlignment="1">
      <alignment horizontal="center" vertical="center" wrapText="1"/>
    </xf>
    <xf numFmtId="0" fontId="39" fillId="0" borderId="4" xfId="24" applyFont="1" applyBorder="1" applyAlignment="1">
      <alignment horizontal="center" vertical="center" wrapText="1"/>
    </xf>
    <xf numFmtId="0" fontId="37" fillId="0" borderId="4" xfId="24" applyFont="1" applyBorder="1" applyAlignment="1">
      <alignment horizontal="center" vertical="center"/>
    </xf>
    <xf numFmtId="44" fontId="39" fillId="0" borderId="4" xfId="24" applyNumberFormat="1" applyFont="1" applyBorder="1" applyAlignment="1">
      <alignment horizontal="center" vertical="center"/>
    </xf>
    <xf numFmtId="0" fontId="37" fillId="5" borderId="4" xfId="24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4" fontId="39" fillId="3" borderId="4" xfId="1" applyFont="1" applyFill="1" applyBorder="1" applyAlignment="1">
      <alignment horizontal="center" vertical="center" wrapText="1"/>
    </xf>
    <xf numFmtId="8" fontId="39" fillId="3" borderId="4" xfId="1" applyNumberFormat="1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  <xf numFmtId="0" fontId="40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5" borderId="11" xfId="2" applyFont="1" applyFill="1" applyBorder="1" applyAlignment="1">
      <alignment horizontal="center" vertical="center" wrapText="1"/>
    </xf>
    <xf numFmtId="164" fontId="37" fillId="5" borderId="4" xfId="0" applyNumberFormat="1" applyFont="1" applyFill="1" applyBorder="1" applyAlignment="1">
      <alignment horizontal="center" vertical="center" wrapText="1"/>
    </xf>
    <xf numFmtId="4" fontId="38" fillId="5" borderId="11" xfId="0" applyNumberFormat="1" applyFont="1" applyFill="1" applyBorder="1" applyAlignment="1">
      <alignment horizontal="center" vertical="center" wrapText="1"/>
    </xf>
    <xf numFmtId="164" fontId="37" fillId="5" borderId="4" xfId="1" applyNumberFormat="1" applyFont="1" applyFill="1" applyBorder="1" applyAlignment="1">
      <alignment horizontal="center" vertical="center" wrapText="1"/>
    </xf>
    <xf numFmtId="44" fontId="37" fillId="5" borderId="4" xfId="1" applyFont="1" applyFill="1" applyBorder="1" applyAlignment="1">
      <alignment horizontal="center" vertical="center" wrapText="1"/>
    </xf>
    <xf numFmtId="0" fontId="37" fillId="5" borderId="2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/>
    </xf>
    <xf numFmtId="0" fontId="39" fillId="3" borderId="4" xfId="0" applyFont="1" applyFill="1" applyBorder="1" applyAlignment="1">
      <alignment horizontal="center" vertical="center" wrapText="1"/>
    </xf>
    <xf numFmtId="8" fontId="39" fillId="3" borderId="4" xfId="0" applyNumberFormat="1" applyFont="1" applyFill="1" applyBorder="1" applyAlignment="1">
      <alignment horizontal="center" vertical="center" wrapText="1"/>
    </xf>
    <xf numFmtId="8" fontId="37" fillId="5" borderId="4" xfId="11" applyNumberFormat="1" applyFont="1" applyFill="1" applyBorder="1" applyAlignment="1">
      <alignment horizontal="center" vertical="center" wrapText="1"/>
    </xf>
    <xf numFmtId="0" fontId="37" fillId="5" borderId="17" xfId="0" applyFont="1" applyFill="1" applyBorder="1" applyAlignment="1">
      <alignment horizontal="center" vertical="center"/>
    </xf>
    <xf numFmtId="0" fontId="37" fillId="5" borderId="17" xfId="0" applyFont="1" applyFill="1" applyBorder="1" applyAlignment="1">
      <alignment horizontal="center" vertical="center" wrapText="1"/>
    </xf>
    <xf numFmtId="44" fontId="39" fillId="0" borderId="4" xfId="0" applyNumberFormat="1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 wrapText="1"/>
    </xf>
    <xf numFmtId="0" fontId="37" fillId="5" borderId="4" xfId="38" applyFont="1" applyFill="1" applyBorder="1" applyAlignment="1">
      <alignment horizontal="center" vertical="center"/>
    </xf>
    <xf numFmtId="0" fontId="37" fillId="5" borderId="11" xfId="38" applyFont="1" applyFill="1" applyBorder="1" applyAlignment="1">
      <alignment horizontal="center" vertical="center" wrapText="1"/>
    </xf>
    <xf numFmtId="44" fontId="37" fillId="5" borderId="11" xfId="38" applyNumberFormat="1" applyFont="1" applyFill="1" applyBorder="1" applyAlignment="1">
      <alignment horizontal="center" vertical="center" wrapText="1"/>
    </xf>
    <xf numFmtId="44" fontId="37" fillId="5" borderId="11" xfId="0" applyNumberFormat="1" applyFont="1" applyFill="1" applyBorder="1" applyAlignment="1">
      <alignment horizontal="center" vertical="center" wrapText="1"/>
    </xf>
    <xf numFmtId="166" fontId="37" fillId="5" borderId="4" xfId="38" applyNumberFormat="1" applyFont="1" applyFill="1" applyBorder="1" applyAlignment="1">
      <alignment horizontal="center" vertical="center"/>
    </xf>
    <xf numFmtId="0" fontId="37" fillId="5" borderId="9" xfId="0" applyFont="1" applyFill="1" applyBorder="1" applyAlignment="1">
      <alignment horizontal="center" vertical="center" wrapText="1"/>
    </xf>
    <xf numFmtId="0" fontId="37" fillId="5" borderId="4" xfId="38" applyFont="1" applyFill="1" applyBorder="1" applyAlignment="1">
      <alignment horizontal="center" vertical="center" wrapText="1"/>
    </xf>
    <xf numFmtId="44" fontId="37" fillId="5" borderId="4" xfId="38" applyNumberFormat="1" applyFont="1" applyFill="1" applyBorder="1" applyAlignment="1">
      <alignment horizontal="center" vertical="center" wrapText="1"/>
    </xf>
    <xf numFmtId="0" fontId="37" fillId="6" borderId="4" xfId="0" applyFont="1" applyFill="1" applyBorder="1" applyAlignment="1">
      <alignment horizontal="center" vertical="center" wrapText="1"/>
    </xf>
    <xf numFmtId="44" fontId="37" fillId="6" borderId="4" xfId="11" applyFont="1" applyFill="1" applyBorder="1" applyAlignment="1">
      <alignment vertical="center"/>
    </xf>
    <xf numFmtId="44" fontId="37" fillId="6" borderId="4" xfId="11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horizontal="center" vertical="center" wrapText="1"/>
    </xf>
    <xf numFmtId="0" fontId="40" fillId="0" borderId="4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7" fillId="5" borderId="4" xfId="32" applyFont="1" applyFill="1" applyBorder="1" applyAlignment="1">
      <alignment horizontal="center" vertical="center" wrapText="1"/>
    </xf>
    <xf numFmtId="0" fontId="37" fillId="5" borderId="8" xfId="2" applyFont="1" applyFill="1" applyBorder="1" applyAlignment="1">
      <alignment horizontal="center" vertical="center"/>
    </xf>
    <xf numFmtId="164" fontId="37" fillId="5" borderId="4" xfId="11" applyNumberFormat="1" applyFont="1" applyFill="1" applyBorder="1" applyAlignment="1">
      <alignment horizontal="center" vertical="center" wrapText="1"/>
    </xf>
    <xf numFmtId="44" fontId="37" fillId="5" borderId="4" xfId="11" applyFont="1" applyFill="1" applyBorder="1" applyAlignment="1">
      <alignment horizontal="center" vertical="center" wrapText="1"/>
    </xf>
    <xf numFmtId="0" fontId="37" fillId="5" borderId="11" xfId="2" applyFont="1" applyFill="1" applyBorder="1" applyAlignment="1">
      <alignment horizontal="center" vertical="center"/>
    </xf>
    <xf numFmtId="0" fontId="37" fillId="5" borderId="4" xfId="34" applyFont="1" applyFill="1" applyBorder="1" applyAlignment="1">
      <alignment horizontal="center" vertical="center" wrapText="1"/>
    </xf>
    <xf numFmtId="164" fontId="37" fillId="5" borderId="4" xfId="34" applyNumberFormat="1" applyFont="1" applyFill="1" applyBorder="1" applyAlignment="1">
      <alignment horizontal="center" vertical="center" wrapText="1"/>
    </xf>
    <xf numFmtId="1" fontId="37" fillId="5" borderId="4" xfId="34" applyNumberFormat="1" applyFont="1" applyFill="1" applyBorder="1" applyAlignment="1">
      <alignment horizontal="center" vertical="center" wrapText="1"/>
    </xf>
    <xf numFmtId="0" fontId="37" fillId="5" borderId="4" xfId="34" applyFont="1" applyFill="1" applyBorder="1" applyAlignment="1">
      <alignment horizontal="center" vertical="center"/>
    </xf>
    <xf numFmtId="1" fontId="37" fillId="5" borderId="4" xfId="0" applyNumberFormat="1" applyFont="1" applyFill="1" applyBorder="1" applyAlignment="1">
      <alignment horizontal="center" vertical="center"/>
    </xf>
    <xf numFmtId="0" fontId="41" fillId="5" borderId="4" xfId="34" applyFont="1" applyFill="1" applyBorder="1" applyAlignment="1">
      <alignment horizontal="center" vertical="center"/>
    </xf>
    <xf numFmtId="164" fontId="37" fillId="5" borderId="4" xfId="32" applyNumberFormat="1" applyFont="1" applyFill="1" applyBorder="1" applyAlignment="1">
      <alignment horizontal="center" vertical="center" wrapText="1"/>
    </xf>
    <xf numFmtId="1" fontId="37" fillId="5" borderId="4" xfId="32" applyNumberFormat="1" applyFont="1" applyFill="1" applyBorder="1" applyAlignment="1">
      <alignment horizontal="center" vertical="center" wrapText="1"/>
    </xf>
    <xf numFmtId="0" fontId="37" fillId="5" borderId="4" xfId="32" applyFont="1" applyFill="1" applyBorder="1" applyAlignment="1">
      <alignment horizontal="center" vertical="center"/>
    </xf>
    <xf numFmtId="0" fontId="41" fillId="5" borderId="4" xfId="32" applyFont="1" applyFill="1" applyBorder="1" applyAlignment="1">
      <alignment horizontal="center" vertical="center"/>
    </xf>
    <xf numFmtId="164" fontId="37" fillId="5" borderId="8" xfId="0" applyNumberFormat="1" applyFont="1" applyFill="1" applyBorder="1" applyAlignment="1">
      <alignment horizontal="center" vertical="center" wrapText="1"/>
    </xf>
    <xf numFmtId="1" fontId="37" fillId="5" borderId="8" xfId="0" applyNumberFormat="1" applyFont="1" applyFill="1" applyBorder="1" applyAlignment="1">
      <alignment horizontal="center" vertical="center" wrapText="1"/>
    </xf>
    <xf numFmtId="0" fontId="37" fillId="5" borderId="8" xfId="32" applyFont="1" applyFill="1" applyBorder="1" applyAlignment="1">
      <alignment horizontal="center" vertical="center" wrapText="1"/>
    </xf>
    <xf numFmtId="165" fontId="37" fillId="5" borderId="4" xfId="12" applyFont="1" applyFill="1" applyBorder="1" applyAlignment="1">
      <alignment horizontal="center" vertical="center" wrapText="1"/>
    </xf>
    <xf numFmtId="165" fontId="37" fillId="5" borderId="4" xfId="12" applyFont="1" applyFill="1" applyBorder="1" applyAlignment="1">
      <alignment horizontal="center" vertical="center"/>
    </xf>
    <xf numFmtId="165" fontId="37" fillId="5" borderId="4" xfId="32" applyNumberFormat="1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 wrapText="1"/>
    </xf>
    <xf numFmtId="1" fontId="37" fillId="5" borderId="11" xfId="0" applyNumberFormat="1" applyFont="1" applyFill="1" applyBorder="1" applyAlignment="1">
      <alignment horizontal="center" vertical="center" wrapText="1"/>
    </xf>
    <xf numFmtId="0" fontId="37" fillId="5" borderId="11" xfId="32" applyFont="1" applyFill="1" applyBorder="1" applyAlignment="1">
      <alignment horizontal="center" vertical="center" wrapText="1"/>
    </xf>
    <xf numFmtId="44" fontId="37" fillId="5" borderId="4" xfId="32" applyNumberFormat="1" applyFont="1" applyFill="1" applyBorder="1" applyAlignment="1">
      <alignment horizontal="center" vertical="center" wrapText="1"/>
    </xf>
    <xf numFmtId="8" fontId="41" fillId="5" borderId="4" xfId="32" applyNumberFormat="1" applyFont="1" applyFill="1" applyBorder="1" applyAlignment="1">
      <alignment horizontal="center" vertical="center" wrapText="1"/>
    </xf>
    <xf numFmtId="44" fontId="41" fillId="5" borderId="4" xfId="32" applyNumberFormat="1" applyFont="1" applyFill="1" applyBorder="1" applyAlignment="1">
      <alignment vertical="center" wrapText="1"/>
    </xf>
    <xf numFmtId="164" fontId="37" fillId="5" borderId="0" xfId="11" applyNumberFormat="1" applyFont="1" applyFill="1" applyAlignment="1">
      <alignment horizontal="center" vertical="center"/>
    </xf>
    <xf numFmtId="44" fontId="37" fillId="5" borderId="4" xfId="11" applyFont="1" applyFill="1" applyBorder="1" applyAlignment="1">
      <alignment vertical="center" wrapText="1"/>
    </xf>
    <xf numFmtId="0" fontId="37" fillId="5" borderId="0" xfId="32" applyFont="1" applyFill="1" applyAlignment="1">
      <alignment horizontal="center" vertical="center"/>
    </xf>
    <xf numFmtId="0" fontId="37" fillId="5" borderId="8" xfId="32" applyFont="1" applyFill="1" applyBorder="1" applyAlignment="1">
      <alignment horizontal="center" vertical="center"/>
    </xf>
    <xf numFmtId="0" fontId="37" fillId="5" borderId="11" xfId="32" applyFont="1" applyFill="1" applyBorder="1" applyAlignment="1">
      <alignment horizontal="center" vertical="center"/>
    </xf>
    <xf numFmtId="0" fontId="41" fillId="5" borderId="4" xfId="32" applyFont="1" applyFill="1" applyBorder="1" applyAlignment="1">
      <alignment horizontal="center" vertical="center" wrapText="1"/>
    </xf>
    <xf numFmtId="164" fontId="41" fillId="5" borderId="4" xfId="32" applyNumberFormat="1" applyFont="1" applyFill="1" applyBorder="1" applyAlignment="1">
      <alignment horizontal="center" vertical="center" wrapText="1"/>
    </xf>
    <xf numFmtId="0" fontId="42" fillId="5" borderId="4" xfId="32" applyFont="1" applyFill="1" applyBorder="1" applyAlignment="1">
      <alignment horizontal="center" vertical="center" wrapText="1"/>
    </xf>
    <xf numFmtId="0" fontId="41" fillId="5" borderId="4" xfId="32" applyFont="1" applyFill="1" applyBorder="1" applyAlignment="1">
      <alignment vertical="center"/>
    </xf>
    <xf numFmtId="0" fontId="37" fillId="5" borderId="4" xfId="37" applyFont="1" applyFill="1" applyBorder="1" applyAlignment="1">
      <alignment horizontal="center" vertical="center" wrapText="1"/>
    </xf>
    <xf numFmtId="164" fontId="37" fillId="5" borderId="4" xfId="37" applyNumberFormat="1" applyFont="1" applyFill="1" applyBorder="1" applyAlignment="1">
      <alignment horizontal="center" vertical="center" wrapText="1"/>
    </xf>
    <xf numFmtId="44" fontId="37" fillId="5" borderId="4" xfId="37" applyNumberFormat="1" applyFont="1" applyFill="1" applyBorder="1" applyAlignment="1">
      <alignment horizontal="center" vertical="center" wrapText="1"/>
    </xf>
    <xf numFmtId="0" fontId="37" fillId="5" borderId="4" xfId="37" applyFont="1" applyFill="1" applyBorder="1" applyAlignment="1">
      <alignment horizontal="center" vertical="center"/>
    </xf>
    <xf numFmtId="0" fontId="37" fillId="5" borderId="0" xfId="34" applyFont="1" applyFill="1" applyAlignment="1">
      <alignment horizontal="center" vertical="center"/>
    </xf>
    <xf numFmtId="0" fontId="42" fillId="5" borderId="4" xfId="37" applyFont="1" applyFill="1" applyBorder="1" applyAlignment="1">
      <alignment horizontal="center" vertical="center" wrapText="1"/>
    </xf>
    <xf numFmtId="164" fontId="42" fillId="5" borderId="4" xfId="37" applyNumberFormat="1" applyFont="1" applyFill="1" applyBorder="1" applyAlignment="1">
      <alignment horizontal="center" vertical="center" wrapText="1"/>
    </xf>
    <xf numFmtId="44" fontId="42" fillId="5" borderId="4" xfId="37" applyNumberFormat="1" applyFont="1" applyFill="1" applyBorder="1" applyAlignment="1">
      <alignment horizontal="center" vertical="center" wrapText="1"/>
    </xf>
    <xf numFmtId="44" fontId="42" fillId="5" borderId="4" xfId="37" applyNumberFormat="1" applyFont="1" applyFill="1" applyBorder="1" applyAlignment="1">
      <alignment vertical="center" wrapText="1"/>
    </xf>
    <xf numFmtId="0" fontId="42" fillId="5" borderId="4" xfId="37" applyFont="1" applyFill="1" applyBorder="1" applyAlignment="1">
      <alignment horizontal="center" vertical="center"/>
    </xf>
    <xf numFmtId="0" fontId="42" fillId="5" borderId="4" xfId="37" applyFont="1" applyFill="1" applyBorder="1" applyAlignment="1">
      <alignment vertical="center"/>
    </xf>
    <xf numFmtId="44" fontId="37" fillId="5" borderId="4" xfId="34" applyNumberFormat="1" applyFont="1" applyFill="1" applyBorder="1" applyAlignment="1">
      <alignment horizontal="center" vertical="center" wrapText="1"/>
    </xf>
    <xf numFmtId="164" fontId="37" fillId="5" borderId="4" xfId="12" applyNumberFormat="1" applyFont="1" applyFill="1" applyBorder="1" applyAlignment="1">
      <alignment horizontal="center" vertical="center" wrapText="1"/>
    </xf>
    <xf numFmtId="44" fontId="37" fillId="5" borderId="4" xfId="12" applyNumberFormat="1" applyFont="1" applyFill="1" applyBorder="1" applyAlignment="1">
      <alignment horizontal="center" vertical="center" wrapText="1"/>
    </xf>
    <xf numFmtId="0" fontId="37" fillId="5" borderId="0" xfId="32" applyFont="1" applyFill="1" applyBorder="1" applyAlignment="1">
      <alignment horizontal="center" vertical="center"/>
    </xf>
    <xf numFmtId="44" fontId="39" fillId="6" borderId="4" xfId="1" applyFont="1" applyFill="1" applyBorder="1" applyAlignment="1">
      <alignment vertical="center" wrapText="1"/>
    </xf>
    <xf numFmtId="44" fontId="39" fillId="6" borderId="4" xfId="0" applyNumberFormat="1" applyFont="1" applyFill="1" applyBorder="1" applyAlignment="1">
      <alignment vertical="center" wrapText="1"/>
    </xf>
    <xf numFmtId="0" fontId="37" fillId="6" borderId="4" xfId="0" applyFont="1" applyFill="1" applyBorder="1" applyAlignment="1">
      <alignment horizontal="center" vertical="center"/>
    </xf>
    <xf numFmtId="8" fontId="39" fillId="6" borderId="4" xfId="1" applyNumberFormat="1" applyFont="1" applyFill="1" applyBorder="1" applyAlignment="1">
      <alignment horizontal="center" vertical="center" wrapText="1"/>
    </xf>
    <xf numFmtId="0" fontId="40" fillId="6" borderId="4" xfId="0" applyFont="1" applyFill="1" applyBorder="1" applyAlignment="1">
      <alignment horizontal="center" vertical="center"/>
    </xf>
    <xf numFmtId="8" fontId="39" fillId="6" borderId="4" xfId="0" applyNumberFormat="1" applyFont="1" applyFill="1" applyBorder="1" applyAlignment="1">
      <alignment horizontal="center" vertical="center" wrapText="1"/>
    </xf>
    <xf numFmtId="44" fontId="40" fillId="5" borderId="0" xfId="0" applyNumberFormat="1" applyFont="1" applyFill="1" applyAlignment="1">
      <alignment vertical="center"/>
    </xf>
    <xf numFmtId="44" fontId="37" fillId="5" borderId="4" xfId="11" applyFont="1" applyFill="1" applyBorder="1" applyAlignment="1">
      <alignment horizontal="center" vertical="center"/>
    </xf>
    <xf numFmtId="44" fontId="39" fillId="6" borderId="4" xfId="24" applyNumberFormat="1" applyFont="1" applyFill="1" applyBorder="1" applyAlignment="1">
      <alignment vertical="center" wrapText="1"/>
    </xf>
    <xf numFmtId="44" fontId="39" fillId="6" borderId="11" xfId="0" applyNumberFormat="1" applyFont="1" applyFill="1" applyBorder="1" applyAlignment="1">
      <alignment vertical="center" wrapText="1"/>
    </xf>
    <xf numFmtId="0" fontId="37" fillId="0" borderId="4" xfId="32" applyFont="1" applyFill="1" applyBorder="1" applyAlignment="1">
      <alignment horizontal="center" vertical="center" wrapText="1"/>
    </xf>
    <xf numFmtId="44" fontId="39" fillId="7" borderId="4" xfId="0" applyNumberFormat="1" applyFont="1" applyFill="1" applyBorder="1" applyAlignment="1">
      <alignment horizontal="center" vertical="center"/>
    </xf>
    <xf numFmtId="44" fontId="39" fillId="7" borderId="4" xfId="24" applyNumberFormat="1" applyFont="1" applyFill="1" applyBorder="1" applyAlignment="1">
      <alignment horizontal="center" vertical="center"/>
    </xf>
    <xf numFmtId="164" fontId="43" fillId="7" borderId="24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3" fillId="8" borderId="13" xfId="0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/>
    </xf>
    <xf numFmtId="0" fontId="23" fillId="8" borderId="15" xfId="0" applyFont="1" applyFill="1" applyBorder="1" applyAlignment="1">
      <alignment horizontal="center" vertical="center"/>
    </xf>
    <xf numFmtId="0" fontId="37" fillId="5" borderId="1" xfId="32" applyFont="1" applyFill="1" applyBorder="1" applyAlignment="1">
      <alignment horizontal="center" vertical="center" wrapText="1"/>
    </xf>
    <xf numFmtId="0" fontId="37" fillId="5" borderId="2" xfId="32" applyFont="1" applyFill="1" applyBorder="1" applyAlignment="1">
      <alignment horizontal="center" vertical="center" wrapText="1"/>
    </xf>
    <xf numFmtId="0" fontId="37" fillId="5" borderId="3" xfId="32" applyFont="1" applyFill="1" applyBorder="1" applyAlignment="1">
      <alignment horizontal="center" vertical="center" wrapText="1"/>
    </xf>
    <xf numFmtId="0" fontId="37" fillId="5" borderId="8" xfId="32" applyFont="1" applyFill="1" applyBorder="1" applyAlignment="1">
      <alignment horizontal="center" vertical="center"/>
    </xf>
    <xf numFmtId="0" fontId="37" fillId="5" borderId="11" xfId="32" applyFont="1" applyFill="1" applyBorder="1" applyAlignment="1">
      <alignment horizontal="center" vertical="center"/>
    </xf>
    <xf numFmtId="0" fontId="37" fillId="5" borderId="8" xfId="37" applyFont="1" applyFill="1" applyBorder="1" applyAlignment="1">
      <alignment horizontal="center" vertical="center"/>
    </xf>
    <xf numFmtId="0" fontId="37" fillId="5" borderId="17" xfId="37" applyFont="1" applyFill="1" applyBorder="1" applyAlignment="1">
      <alignment horizontal="center" vertical="center"/>
    </xf>
    <xf numFmtId="0" fontId="37" fillId="5" borderId="11" xfId="37" applyFont="1" applyFill="1" applyBorder="1" applyAlignment="1">
      <alignment horizontal="center" vertical="center"/>
    </xf>
    <xf numFmtId="0" fontId="37" fillId="5" borderId="8" xfId="37" applyFont="1" applyFill="1" applyBorder="1" applyAlignment="1">
      <alignment horizontal="center" vertical="center" wrapText="1"/>
    </xf>
    <xf numFmtId="0" fontId="37" fillId="5" borderId="17" xfId="37" applyFont="1" applyFill="1" applyBorder="1" applyAlignment="1">
      <alignment horizontal="center" vertical="center" wrapText="1"/>
    </xf>
    <xf numFmtId="0" fontId="37" fillId="5" borderId="11" xfId="37" applyFont="1" applyFill="1" applyBorder="1" applyAlignment="1">
      <alignment horizontal="center" vertical="center" wrapText="1"/>
    </xf>
    <xf numFmtId="0" fontId="37" fillId="5" borderId="8" xfId="32" applyFont="1" applyFill="1" applyBorder="1" applyAlignment="1">
      <alignment horizontal="center" vertical="center" wrapText="1"/>
    </xf>
    <xf numFmtId="0" fontId="37" fillId="5" borderId="17" xfId="32" applyFont="1" applyFill="1" applyBorder="1" applyAlignment="1">
      <alignment horizontal="center" vertical="center" wrapText="1"/>
    </xf>
    <xf numFmtId="0" fontId="37" fillId="5" borderId="11" xfId="32" applyFont="1" applyFill="1" applyBorder="1" applyAlignment="1">
      <alignment horizontal="center" vertical="center" wrapText="1"/>
    </xf>
    <xf numFmtId="0" fontId="37" fillId="5" borderId="17" xfId="32" applyFont="1" applyFill="1" applyBorder="1" applyAlignment="1">
      <alignment horizontal="center" vertical="center"/>
    </xf>
    <xf numFmtId="0" fontId="37" fillId="5" borderId="4" xfId="32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7" fillId="5" borderId="2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center" vertical="center" wrapText="1"/>
    </xf>
    <xf numFmtId="0" fontId="39" fillId="6" borderId="4" xfId="0" applyFont="1" applyFill="1" applyBorder="1" applyAlignment="1">
      <alignment horizontal="left" vertical="center" wrapText="1"/>
    </xf>
    <xf numFmtId="0" fontId="37" fillId="5" borderId="4" xfId="0" applyFont="1" applyFill="1" applyBorder="1" applyAlignment="1">
      <alignment horizontal="center" vertical="center" wrapText="1"/>
    </xf>
    <xf numFmtId="0" fontId="37" fillId="5" borderId="4" xfId="2" applyFont="1" applyFill="1" applyBorder="1" applyAlignment="1">
      <alignment horizontal="center" vertical="center"/>
    </xf>
    <xf numFmtId="0" fontId="39" fillId="3" borderId="4" xfId="0" applyFont="1" applyFill="1" applyBorder="1" applyAlignment="1">
      <alignment horizontal="left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/>
    </xf>
    <xf numFmtId="8" fontId="37" fillId="5" borderId="8" xfId="0" applyNumberFormat="1" applyFont="1" applyFill="1" applyBorder="1" applyAlignment="1">
      <alignment horizontal="center" vertical="center" wrapText="1"/>
    </xf>
    <xf numFmtId="8" fontId="37" fillId="5" borderId="11" xfId="0" applyNumberFormat="1" applyFont="1" applyFill="1" applyBorder="1" applyAlignment="1">
      <alignment horizontal="center" vertical="center" wrapText="1"/>
    </xf>
    <xf numFmtId="164" fontId="37" fillId="5" borderId="8" xfId="32" applyNumberFormat="1" applyFont="1" applyFill="1" applyBorder="1" applyAlignment="1">
      <alignment horizontal="center" vertical="center" wrapText="1"/>
    </xf>
    <xf numFmtId="164" fontId="37" fillId="5" borderId="11" xfId="32" applyNumberFormat="1" applyFont="1" applyFill="1" applyBorder="1" applyAlignment="1">
      <alignment horizontal="center" vertical="center" wrapText="1"/>
    </xf>
    <xf numFmtId="164" fontId="37" fillId="5" borderId="17" xfId="32" applyNumberFormat="1" applyFont="1" applyFill="1" applyBorder="1" applyAlignment="1">
      <alignment horizontal="center" vertical="center" wrapText="1"/>
    </xf>
    <xf numFmtId="0" fontId="37" fillId="5" borderId="12" xfId="32" applyFont="1" applyFill="1" applyBorder="1" applyAlignment="1">
      <alignment horizontal="center" vertical="center" wrapText="1"/>
    </xf>
    <xf numFmtId="0" fontId="37" fillId="5" borderId="19" xfId="32" applyFont="1" applyFill="1" applyBorder="1" applyAlignment="1">
      <alignment horizontal="center" vertical="center" wrapText="1"/>
    </xf>
    <xf numFmtId="0" fontId="37" fillId="5" borderId="16" xfId="32" applyFont="1" applyFill="1" applyBorder="1" applyAlignment="1">
      <alignment horizontal="center" vertical="center" wrapText="1"/>
    </xf>
    <xf numFmtId="164" fontId="37" fillId="5" borderId="4" xfId="11" applyNumberFormat="1" applyFont="1" applyFill="1" applyBorder="1" applyAlignment="1">
      <alignment horizontal="center" vertical="center"/>
    </xf>
    <xf numFmtId="44" fontId="37" fillId="5" borderId="8" xfId="11" applyFont="1" applyFill="1" applyBorder="1" applyAlignment="1">
      <alignment horizontal="center" vertical="center"/>
    </xf>
    <xf numFmtId="44" fontId="37" fillId="5" borderId="17" xfId="11" applyFont="1" applyFill="1" applyBorder="1" applyAlignment="1">
      <alignment horizontal="center" vertical="center"/>
    </xf>
    <xf numFmtId="44" fontId="37" fillId="5" borderId="11" xfId="11" applyFont="1" applyFill="1" applyBorder="1" applyAlignment="1">
      <alignment horizontal="center" vertical="center"/>
    </xf>
    <xf numFmtId="44" fontId="37" fillId="5" borderId="8" xfId="32" applyNumberFormat="1" applyFont="1" applyFill="1" applyBorder="1" applyAlignment="1">
      <alignment horizontal="center" vertical="center" wrapText="1"/>
    </xf>
    <xf numFmtId="44" fontId="37" fillId="5" borderId="11" xfId="32" applyNumberFormat="1" applyFont="1" applyFill="1" applyBorder="1" applyAlignment="1">
      <alignment horizontal="center" vertical="center" wrapText="1"/>
    </xf>
    <xf numFmtId="0" fontId="39" fillId="5" borderId="4" xfId="0" applyFont="1" applyFill="1" applyBorder="1" applyAlignment="1">
      <alignment horizontal="center" vertical="center" wrapText="1"/>
    </xf>
    <xf numFmtId="0" fontId="39" fillId="0" borderId="4" xfId="24" applyFont="1" applyBorder="1" applyAlignment="1">
      <alignment horizontal="center" vertical="center" wrapText="1"/>
    </xf>
    <xf numFmtId="44" fontId="39" fillId="3" borderId="4" xfId="1" applyFont="1" applyFill="1" applyBorder="1" applyAlignment="1">
      <alignment horizontal="left" vertical="center" wrapText="1"/>
    </xf>
    <xf numFmtId="44" fontId="39" fillId="7" borderId="4" xfId="0" applyNumberFormat="1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/>
    </xf>
    <xf numFmtId="0" fontId="37" fillId="5" borderId="8" xfId="0" applyFont="1" applyFill="1" applyBorder="1" applyAlignment="1">
      <alignment horizontal="center" vertical="center"/>
    </xf>
    <xf numFmtId="0" fontId="37" fillId="5" borderId="8" xfId="2" applyFont="1" applyFill="1" applyBorder="1" applyAlignment="1">
      <alignment horizontal="center" vertical="center"/>
    </xf>
    <xf numFmtId="0" fontId="37" fillId="5" borderId="20" xfId="0" applyFont="1" applyFill="1" applyBorder="1" applyAlignment="1">
      <alignment horizontal="center" vertical="center" wrapText="1"/>
    </xf>
    <xf numFmtId="0" fontId="37" fillId="5" borderId="21" xfId="0" applyFont="1" applyFill="1" applyBorder="1" applyAlignment="1">
      <alignment horizontal="center" vertical="center" wrapText="1"/>
    </xf>
    <xf numFmtId="0" fontId="37" fillId="5" borderId="22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center" vertical="center" wrapText="1"/>
    </xf>
    <xf numFmtId="44" fontId="13" fillId="0" borderId="9" xfId="0" applyNumberFormat="1" applyFont="1" applyBorder="1" applyAlignment="1">
      <alignment horizontal="left" vertical="center"/>
    </xf>
    <xf numFmtId="0" fontId="23" fillId="7" borderId="4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28" xfId="5" applyFont="1" applyFill="1" applyBorder="1" applyAlignment="1">
      <alignment horizontal="center" vertical="center"/>
    </xf>
    <xf numFmtId="0" fontId="2" fillId="8" borderId="2" xfId="5" applyFont="1" applyFill="1" applyBorder="1" applyAlignment="1">
      <alignment horizontal="center" vertical="center"/>
    </xf>
    <xf numFmtId="0" fontId="2" fillId="8" borderId="29" xfId="5" applyFont="1" applyFill="1" applyBorder="1" applyAlignment="1">
      <alignment horizontal="center" vertical="center"/>
    </xf>
    <xf numFmtId="0" fontId="2" fillId="8" borderId="28" xfId="5" applyFont="1" applyFill="1" applyBorder="1" applyAlignment="1">
      <alignment horizontal="center" vertical="center" wrapText="1"/>
    </xf>
    <xf numFmtId="0" fontId="2" fillId="8" borderId="2" xfId="5" applyFont="1" applyFill="1" applyBorder="1" applyAlignment="1">
      <alignment horizontal="center" vertical="center" wrapText="1"/>
    </xf>
    <xf numFmtId="0" fontId="2" fillId="8" borderId="29" xfId="5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2" fillId="7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/>
    </xf>
    <xf numFmtId="0" fontId="28" fillId="8" borderId="2" xfId="0" applyFont="1" applyFill="1" applyBorder="1" applyAlignment="1">
      <alignment horizontal="center" vertical="center"/>
    </xf>
    <xf numFmtId="0" fontId="28" fillId="8" borderId="3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/>
    </xf>
    <xf numFmtId="0" fontId="35" fillId="7" borderId="5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164" fontId="39" fillId="7" borderId="1" xfId="11" applyNumberFormat="1" applyFont="1" applyFill="1" applyBorder="1" applyAlignment="1">
      <alignment horizontal="center" vertical="center"/>
    </xf>
    <xf numFmtId="164" fontId="39" fillId="7" borderId="3" xfId="11" applyNumberFormat="1" applyFont="1" applyFill="1" applyBorder="1" applyAlignment="1">
      <alignment horizontal="center" vertical="center"/>
    </xf>
    <xf numFmtId="0" fontId="40" fillId="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4" borderId="4" xfId="0" applyFont="1" applyFill="1" applyBorder="1" applyAlignment="1">
      <alignment horizontal="center" vertical="center" wrapText="1"/>
    </xf>
    <xf numFmtId="0" fontId="39" fillId="4" borderId="4" xfId="0" applyFont="1" applyFill="1" applyBorder="1" applyAlignment="1">
      <alignment horizontal="center" vertical="center" wrapText="1"/>
    </xf>
    <xf numFmtId="0" fontId="39" fillId="3" borderId="11" xfId="0" applyFont="1" applyFill="1" applyBorder="1" applyAlignment="1">
      <alignment horizontal="left" vertical="center" wrapText="1"/>
    </xf>
    <xf numFmtId="0" fontId="39" fillId="3" borderId="11" xfId="0" applyFont="1" applyFill="1" applyBorder="1" applyAlignment="1">
      <alignment horizontal="center" vertical="center" wrapText="1"/>
    </xf>
    <xf numFmtId="0" fontId="37" fillId="6" borderId="11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0" fontId="39" fillId="3" borderId="4" xfId="24" applyFont="1" applyFill="1" applyBorder="1" applyAlignment="1">
      <alignment horizontal="left" vertical="center" wrapText="1"/>
    </xf>
    <xf numFmtId="0" fontId="39" fillId="3" borderId="4" xfId="24" applyFont="1" applyFill="1" applyBorder="1" applyAlignment="1">
      <alignment horizontal="center" vertical="center" wrapText="1"/>
    </xf>
    <xf numFmtId="0" fontId="37" fillId="6" borderId="4" xfId="24" applyFont="1" applyFill="1" applyBorder="1" applyAlignment="1">
      <alignment horizontal="center" vertical="center"/>
    </xf>
    <xf numFmtId="0" fontId="37" fillId="3" borderId="4" xfId="24" applyFont="1" applyFill="1" applyBorder="1" applyAlignment="1">
      <alignment horizontal="center" vertical="center"/>
    </xf>
    <xf numFmtId="0" fontId="42" fillId="5" borderId="0" xfId="32" applyFont="1" applyFill="1" applyAlignment="1">
      <alignment vertical="center"/>
    </xf>
    <xf numFmtId="0" fontId="42" fillId="5" borderId="0" xfId="37" applyFont="1" applyFill="1" applyAlignment="1">
      <alignment vertical="center"/>
    </xf>
    <xf numFmtId="164" fontId="39" fillId="0" borderId="4" xfId="0" applyNumberFormat="1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4" fontId="39" fillId="0" borderId="4" xfId="11" applyFont="1" applyFill="1" applyBorder="1" applyAlignment="1">
      <alignment horizontal="center" vertical="center"/>
    </xf>
    <xf numFmtId="44" fontId="39" fillId="5" borderId="4" xfId="11" applyFont="1" applyFill="1" applyBorder="1" applyAlignment="1">
      <alignment horizontal="center" vertical="center"/>
    </xf>
    <xf numFmtId="0" fontId="40" fillId="5" borderId="0" xfId="0" applyFont="1" applyFill="1"/>
    <xf numFmtId="0" fontId="43" fillId="0" borderId="24" xfId="0" applyFont="1" applyBorder="1" applyAlignment="1">
      <alignment horizontal="center" vertical="center"/>
    </xf>
  </cellXfs>
  <cellStyles count="45">
    <cellStyle name="Dobry" xfId="32" builtinId="26"/>
    <cellStyle name="Excel Built-in Currency" xfId="18" xr:uid="{00000000-0005-0000-0000-000000000000}"/>
    <cellStyle name="Excel Built-in Normal" xfId="14" xr:uid="{00000000-0005-0000-0000-000001000000}"/>
    <cellStyle name="Hiperłącze 2" xfId="4" xr:uid="{00000000-0005-0000-0000-000002000000}"/>
    <cellStyle name="Hiperłącze 3" xfId="17" xr:uid="{00000000-0005-0000-0000-000003000000}"/>
    <cellStyle name="Neutralny" xfId="34" builtinId="28"/>
    <cellStyle name="Normalny" xfId="0" builtinId="0"/>
    <cellStyle name="Normalny 2" xfId="5" xr:uid="{00000000-0005-0000-0000-000005000000}"/>
    <cellStyle name="Normalny 2 2" xfId="6" xr:uid="{00000000-0005-0000-0000-000006000000}"/>
    <cellStyle name="Normalny 3" xfId="2" xr:uid="{00000000-0005-0000-0000-000007000000}"/>
    <cellStyle name="Normalny 3 2" xfId="43" xr:uid="{208ADC25-4695-4516-B896-07D3666F90EE}"/>
    <cellStyle name="Normalny 4" xfId="3" xr:uid="{00000000-0005-0000-0000-000008000000}"/>
    <cellStyle name="Normalny 4 2" xfId="24" xr:uid="{00000000-0005-0000-0000-000009000000}"/>
    <cellStyle name="Normalny 5" xfId="19" xr:uid="{00000000-0005-0000-0000-00000A000000}"/>
    <cellStyle name="Normalny 6" xfId="38" xr:uid="{DF578298-5158-4A71-A9A5-BE6EF40B12CD}"/>
    <cellStyle name="Normalny_pozostałe dane" xfId="33" xr:uid="{805DA7F8-B765-4109-A2FF-C52AF8858AAF}"/>
    <cellStyle name="Normalny_Zeszyt1" xfId="13" xr:uid="{00000000-0005-0000-0000-00000B000000}"/>
    <cellStyle name="TableStyleLight1" xfId="16" xr:uid="{00000000-0005-0000-0000-00000C000000}"/>
    <cellStyle name="Walutowy" xfId="1" builtinId="4"/>
    <cellStyle name="Walutowy 10" xfId="41" xr:uid="{A907C20C-0ACE-4AF3-ACA2-045B2A7F1741}"/>
    <cellStyle name="Walutowy 2" xfId="8" xr:uid="{00000000-0005-0000-0000-00000E000000}"/>
    <cellStyle name="Walutowy 2 2" xfId="9" xr:uid="{00000000-0005-0000-0000-00000F000000}"/>
    <cellStyle name="Walutowy 2 2 2" xfId="21" xr:uid="{00000000-0005-0000-0000-000010000000}"/>
    <cellStyle name="Walutowy 2 2 2 2" xfId="30" xr:uid="{00000000-0005-0000-0000-000011000000}"/>
    <cellStyle name="Walutowy 2 2 3" xfId="27" xr:uid="{00000000-0005-0000-0000-000012000000}"/>
    <cellStyle name="Walutowy 2 3" xfId="10" xr:uid="{00000000-0005-0000-0000-000013000000}"/>
    <cellStyle name="Walutowy 2 4" xfId="20" xr:uid="{00000000-0005-0000-0000-000014000000}"/>
    <cellStyle name="Walutowy 2 4 2" xfId="29" xr:uid="{00000000-0005-0000-0000-000015000000}"/>
    <cellStyle name="Walutowy 2 5" xfId="26" xr:uid="{00000000-0005-0000-0000-000016000000}"/>
    <cellStyle name="Walutowy 2 6" xfId="36" xr:uid="{7A671DA5-59E6-4460-8E5C-D8E7A2B0A8FA}"/>
    <cellStyle name="Walutowy 2 7" xfId="40" xr:uid="{FFC5D3D6-AA99-4A7F-82C7-91CDCC7A278F}"/>
    <cellStyle name="Walutowy 2 8" xfId="42" xr:uid="{CBDA59F3-F722-46FA-8F6E-31088E1476E7}"/>
    <cellStyle name="Walutowy 3" xfId="11" xr:uid="{00000000-0005-0000-0000-000017000000}"/>
    <cellStyle name="Walutowy 3 2" xfId="22" xr:uid="{00000000-0005-0000-0000-000018000000}"/>
    <cellStyle name="Walutowy 3 2 2" xfId="31" xr:uid="{00000000-0005-0000-0000-000019000000}"/>
    <cellStyle name="Walutowy 3 3" xfId="28" xr:uid="{00000000-0005-0000-0000-00001A000000}"/>
    <cellStyle name="Walutowy 3 4" xfId="44" xr:uid="{63F30895-A81C-4020-9432-F6FD999C97DC}"/>
    <cellStyle name="Walutowy 4" xfId="12" xr:uid="{00000000-0005-0000-0000-00001B000000}"/>
    <cellStyle name="Walutowy 5" xfId="7" xr:uid="{00000000-0005-0000-0000-00001C000000}"/>
    <cellStyle name="Walutowy 5 2" xfId="25" xr:uid="{00000000-0005-0000-0000-00001D000000}"/>
    <cellStyle name="Walutowy 6" xfId="15" xr:uid="{00000000-0005-0000-0000-00001E000000}"/>
    <cellStyle name="Walutowy 7" xfId="23" xr:uid="{00000000-0005-0000-0000-00001F000000}"/>
    <cellStyle name="Walutowy 8" xfId="35" xr:uid="{34A1687F-62DB-426B-A193-6E8691FB4010}"/>
    <cellStyle name="Walutowy 9" xfId="39" xr:uid="{922E0E64-A703-428C-BEB2-43F3E52B1679}"/>
    <cellStyle name="Zły" xfId="37" builtinId="2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82" name="AutoShape 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83" name="AutoShape 2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84" name="AutoShape 3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85" name="AutoShape 4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86" name="AutoShape 5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87" name="AutoShape 6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88" name="AutoShape 7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89" name="AutoShape 8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90" name="AutoShape 9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91" name="AutoShape 10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92" name="AutoShape 11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93" name="AutoShape 12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94" name="AutoShape 13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95" name="AutoShape 14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96" name="AutoShape 15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97" name="AutoShape 16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98" name="AutoShape 17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499" name="AutoShape 18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00" name="AutoShape 19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01" name="AutoShape 20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02" name="AutoShape 2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03" name="AutoShape 22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04" name="AutoShape 23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05" name="AutoShape 24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06" name="AutoShape 25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07" name="AutoShape 26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08" name="AutoShape 27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09" name="AutoShape 28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10" name="AutoShape 29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11" name="AutoShape 30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12" name="AutoShape 31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13" name="AutoShape 32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14" name="AutoShape 33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15" name="AutoShape 34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16" name="AutoShape 35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17" name="AutoShape 36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18" name="AutoShape 37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19" name="AutoShape 38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20" name="AutoShape 39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21" name="AutoShape 40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22" name="AutoShape 4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23" name="AutoShape 42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24" name="AutoShape 43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25" name="AutoShape 44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26" name="AutoShape 45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27" name="AutoShape 46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28" name="AutoShape 47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29" name="AutoShape 48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30" name="AutoShape 49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31" name="AutoShape 50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32" name="AutoShape 51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33" name="AutoShape 52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34" name="AutoShape 53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35" name="AutoShape 54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36" name="AutoShape 55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37" name="AutoShape 56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38" name="AutoShape 57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39" name="AutoShape 58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40" name="AutoShape 59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41" name="AutoShape 60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42" name="AutoShape 61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43" name="AutoShape 62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44" name="AutoShape 63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45" name="AutoShape 64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46" name="AutoShape 65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47" name="AutoShape 66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48" name="AutoShape 67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49" name="AutoShape 68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50" name="AutoShape 69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51" name="AutoShape 70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52" name="AutoShape 71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53" name="AutoShape 72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54" name="AutoShape 73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55" name="AutoShape 74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56" name="AutoShape 75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57" name="AutoShape 76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58" name="AutoShape 77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59" name="AutoShape 78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60" name="AutoShape 79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61" name="AutoShape 80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62" name="AutoShape 81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63" name="AutoShape 82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64" name="AutoShape 83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65" name="AutoShape 84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66" name="AutoShape 85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67" name="AutoShape 86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68" name="AutoShape 87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69" name="AutoShape 88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70" name="AutoShape 89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71" name="AutoShape 90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72" name="AutoShape 91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73" name="AutoShape 97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74" name="AutoShape 98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75" name="AutoShape 99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76" name="AutoShape 100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77" name="AutoShape 101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78" name="AutoShape 102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79" name="AutoShape 103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80" name="AutoShape 104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81" name="AutoShape 105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82" name="AutoShape 106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83" name="AutoShape 107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84" name="AutoShape 108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85" name="AutoShape 109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86" name="AutoShape 110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87" name="AutoShape 111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88" name="AutoShape 112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89" name="AutoShape 113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90" name="AutoShape 114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91" name="AutoShape 115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92" name="AutoShape 116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93" name="AutoShape 117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94" name="AutoShape 118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95" name="AutoShape 119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96" name="AutoShape 120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97" name="AutoShape 121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98" name="AutoShape 122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599" name="AutoShape 123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00" name="AutoShape 124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01" name="AutoShape 125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02" name="AutoShape 126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03" name="AutoShape 127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04" name="AutoShape 128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05" name="AutoShape 129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06" name="AutoShape 130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07" name="AutoShape 131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08" name="AutoShape 132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09" name="AutoShape 133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10" name="AutoShape 134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11" name="AutoShape 135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12" name="AutoShape 136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13" name="AutoShape 137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14" name="AutoShape 138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15" name="AutoShape 139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16" name="AutoShape 140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17" name="AutoShape 141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18" name="AutoShape 142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19" name="AutoShape 143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20" name="AutoShape 144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21" name="AutoShape 145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22" name="AutoShape 146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23" name="AutoShape 147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24" name="AutoShape 148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25" name="AutoShape 149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26" name="AutoShape 150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27" name="AutoShape 151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28" name="AutoShape 152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29" name="AutoShape 153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30" name="AutoShape 154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31" name="AutoShape 155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32" name="AutoShape 156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33" name="AutoShape 157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34" name="AutoShape 158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35" name="AutoShape 159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36" name="AutoShape 160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37" name="AutoShape 92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38" name="AutoShape 93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39" name="AutoShape 94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40" name="AutoShape 95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641" name="AutoShape 96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62" name="AutoShape 1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63" name="AutoShape 2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64" name="AutoShape 3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65" name="AutoShape 4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66" name="AutoShape 5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67" name="AutoShape 6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68" name="AutoShape 7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69" name="AutoShape 8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70" name="AutoShape 9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71" name="AutoShape 10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72" name="AutoShape 11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73" name="AutoShape 12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74" name="AutoShape 13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75" name="AutoShape 14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76" name="AutoShape 15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77" name="AutoShape 16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78" name="AutoShape 17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79" name="AutoShape 18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80" name="AutoShape 19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81" name="AutoShape 20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82" name="AutoShape 21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83" name="AutoShape 22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84" name="AutoShape 23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85" name="AutoShape 24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86" name="AutoShape 25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87" name="AutoShape 26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88" name="AutoShape 27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89" name="AutoShape 28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90" name="AutoShape 29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91" name="AutoShape 30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92" name="AutoShape 31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93" name="AutoShape 32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94" name="AutoShape 33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95" name="AutoShape 34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96" name="AutoShape 35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97" name="AutoShape 36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98" name="AutoShape 37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99" name="AutoShape 38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00" name="AutoShape 39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01" name="AutoShape 40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02" name="AutoShape 41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03" name="AutoShape 42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04" name="AutoShape 43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05" name="AutoShape 44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06" name="AutoShape 45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07" name="AutoShape 46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08" name="AutoShape 47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09" name="AutoShape 48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10" name="AutoShape 49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11" name="AutoShape 50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12" name="AutoShape 51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13" name="AutoShape 52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14" name="AutoShape 53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15" name="AutoShape 54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16" name="AutoShape 55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17" name="AutoShape 56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18" name="AutoShape 57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19" name="AutoShape 58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20" name="AutoShape 59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21" name="AutoShape 60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22" name="AutoShape 61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23" name="AutoShape 62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24" name="AutoShape 63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25" name="AutoShape 64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26" name="AutoShape 65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27" name="AutoShape 66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28" name="AutoShape 67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29" name="AutoShape 68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30" name="AutoShape 69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31" name="AutoShape 70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32" name="AutoShape 71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33" name="AutoShape 72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34" name="AutoShape 73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35" name="AutoShape 74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36" name="AutoShape 75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37" name="AutoShape 76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38" name="AutoShape 77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39" name="AutoShape 78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40" name="AutoShape 79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41" name="AutoShape 80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42" name="AutoShape 81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43" name="AutoShape 82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44" name="AutoShape 83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45" name="AutoShape 84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46" name="AutoShape 85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47" name="AutoShape 86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48" name="AutoShape 87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49" name="AutoShape 88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50" name="AutoShape 89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51" name="AutoShape 90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52" name="AutoShape 91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53" name="AutoShape 92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54" name="AutoShape 93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55" name="AutoShape 94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56" name="AutoShape 95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57" name="AutoShape 96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58" name="AutoShape 97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59" name="AutoShape 98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60" name="AutoShape 99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61" name="AutoShape 100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62" name="AutoShape 101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63" name="AutoShape 102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64" name="AutoShape 103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65" name="AutoShape 104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66" name="AutoShape 105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67" name="AutoShape 10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68" name="AutoShape 107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69" name="AutoShape 108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70" name="AutoShape 109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71" name="AutoShape 110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72" name="AutoShape 111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73" name="AutoShape 112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74" name="AutoShape 113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75" name="AutoShape 114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76" name="AutoShape 115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77" name="AutoShape 116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78" name="AutoShape 117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79" name="AutoShape 118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80" name="AutoShape 119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81" name="AutoShape 120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82" name="AutoShape 121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83" name="AutoShape 122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84" name="AutoShape 123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85" name="AutoShape 124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86" name="AutoShape 125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87" name="AutoShape 126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88" name="AutoShape 127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89" name="AutoShape 128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90" name="AutoShape 129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91" name="AutoShape 130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92" name="AutoShape 131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93" name="AutoShape 132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94" name="AutoShape 133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95" name="AutoShape 134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96" name="AutoShape 135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97" name="AutoShape 136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98" name="AutoShape 137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099" name="AutoShape 138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00" name="AutoShape 139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01" name="AutoShape 140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02" name="AutoShape 141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03" name="AutoShape 142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04" name="AutoShape 143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05" name="AutoShape 144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06" name="AutoShape 145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07" name="AutoShape 146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08" name="AutoShape 147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09" name="AutoShape 148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10" name="AutoShape 149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11" name="AutoShape 150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12" name="AutoShape 151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13" name="AutoShape 152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14" name="AutoShape 153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15" name="AutoShape 154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16" name="AutoShape 155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17" name="AutoShape 156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18" name="AutoShape 157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19" name="AutoShape 158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20" name="AutoShape 159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121" name="AutoShape 160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>
          <a:spLocks/>
        </xdr:cNvSpPr>
      </xdr:nvSpPr>
      <xdr:spPr bwMode="auto">
        <a:xfrm>
          <a:off x="4724400" y="5514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62" name="AutoShape 1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63" name="AutoShape 2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64" name="AutoShape 3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65" name="AutoShape 4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66" name="AutoShape 5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67" name="AutoShape 6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68" name="AutoShape 7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69" name="AutoShape 8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70" name="AutoShape 9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71" name="AutoShape 10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72" name="AutoShape 11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73" name="AutoShape 12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74" name="AutoShape 13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75" name="AutoShape 14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76" name="AutoShape 15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77" name="AutoShape 16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78" name="AutoShape 17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79" name="AutoShape 18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80" name="AutoShape 19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81" name="AutoShape 20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82" name="AutoShape 21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83" name="AutoShape 22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84" name="AutoShape 23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85" name="AutoShape 24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86" name="AutoShape 25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87" name="AutoShape 26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88" name="AutoShape 27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89" name="AutoShape 28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90" name="AutoShape 29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91" name="AutoShape 30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92" name="AutoShape 31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93" name="AutoShape 32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94" name="AutoShape 33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95" name="AutoShape 34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96" name="AutoShape 35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97" name="AutoShape 36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98" name="AutoShape 37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99" name="AutoShape 38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00" name="AutoShape 39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01" name="AutoShape 40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02" name="AutoShape 41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03" name="AutoShape 42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04" name="AutoShape 43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05" name="AutoShape 44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06" name="AutoShape 45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07" name="AutoShape 46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08" name="AutoShape 47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09" name="AutoShape 48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10" name="AutoShape 49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11" name="AutoShape 50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12" name="AutoShape 51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13" name="AutoShape 52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14" name="AutoShape 53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15" name="AutoShape 54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16" name="AutoShape 55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17" name="AutoShape 56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18" name="AutoShape 57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19" name="AutoShape 58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20" name="AutoShape 59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21" name="AutoShape 60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22" name="AutoShape 61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23" name="AutoShape 62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24" name="AutoShape 63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25" name="AutoShape 64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26" name="AutoShape 65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27" name="AutoShape 66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28" name="AutoShape 67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29" name="AutoShape 68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30" name="AutoShape 69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31" name="AutoShape 70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32" name="AutoShape 71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33" name="AutoShape 72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34" name="AutoShape 73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35" name="AutoShape 74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36" name="AutoShape 75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37" name="AutoShape 76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38" name="AutoShape 77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39" name="AutoShape 78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40" name="AutoShape 79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41" name="AutoShape 80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42" name="AutoShape 81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43" name="AutoShape 82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44" name="AutoShape 83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45" name="AutoShape 84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46" name="AutoShape 85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47" name="AutoShape 86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48" name="AutoShape 87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49" name="AutoShape 88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50" name="AutoShape 89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51" name="AutoShape 90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52" name="AutoShape 91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53" name="AutoShape 92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54" name="AutoShape 93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55" name="AutoShape 94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56" name="AutoShape 95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57" name="AutoShape 96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58" name="AutoShape 97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59" name="AutoShape 98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60" name="AutoShape 99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61" name="AutoShape 100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62" name="AutoShape 101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63" name="AutoShape 102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64" name="AutoShape 103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65" name="AutoShape 104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66" name="AutoShape 105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67" name="AutoShape 106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68" name="AutoShape 107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69" name="AutoShape 108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70" name="AutoShape 109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71" name="AutoShape 110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72" name="AutoShape 111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73" name="AutoShape 112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74" name="AutoShape 113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75" name="AutoShape 114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76" name="AutoShape 115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77" name="AutoShape 116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78" name="AutoShape 117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79" name="AutoShape 118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80" name="AutoShape 119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81" name="AutoShape 120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82" name="AutoShape 121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83" name="AutoShape 122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84" name="AutoShape 123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85" name="AutoShape 124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86" name="AutoShape 125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87" name="AutoShape 126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88" name="AutoShape 127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89" name="AutoShape 128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90" name="AutoShape 129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91" name="AutoShape 130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92" name="AutoShape 131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93" name="AutoShape 132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94" name="AutoShape 133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95" name="AutoShape 134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96" name="AutoShape 135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97" name="AutoShape 136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98" name="AutoShape 137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499" name="AutoShape 138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00" name="AutoShape 139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01" name="AutoShape 140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02" name="AutoShape 141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03" name="AutoShape 142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04" name="AutoShape 143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05" name="AutoShape 144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06" name="AutoShape 145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07" name="AutoShape 146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08" name="AutoShape 147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09" name="AutoShape 148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10" name="AutoShape 149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11" name="AutoShape 150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12" name="AutoShape 151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13" name="AutoShape 152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14" name="AutoShape 153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15" name="AutoShape 154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16" name="AutoShape 155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17" name="AutoShape 156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18" name="AutoShape 157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19" name="AutoShape 158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20" name="AutoShape 159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521" name="AutoShape 160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682" name="AutoShape 1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683" name="AutoShape 2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684" name="AutoShape 3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685" name="AutoShape 4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686" name="AutoShape 5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687" name="AutoShape 6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688" name="AutoShape 7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689" name="AutoShape 8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690" name="AutoShape 9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691" name="AutoShape 10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692" name="AutoShape 11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693" name="AutoShape 12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694" name="AutoShape 13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695" name="AutoShape 14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696" name="AutoShape 15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697" name="AutoShape 16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698" name="AutoShape 17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699" name="AutoShape 18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00" name="AutoShape 19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01" name="AutoShape 20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02" name="AutoShape 21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03" name="AutoShape 22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04" name="AutoShape 23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05" name="AutoShape 24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06" name="AutoShape 25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07" name="AutoShape 26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08" name="AutoShape 27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09" name="AutoShape 28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10" name="AutoShape 29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11" name="AutoShape 30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12" name="AutoShape 31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13" name="AutoShape 32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14" name="AutoShape 33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15" name="AutoShape 34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16" name="AutoShape 35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17" name="AutoShape 36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18" name="AutoShape 37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19" name="AutoShape 38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20" name="AutoShape 39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21" name="AutoShape 40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22" name="AutoShape 41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23" name="AutoShape 42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24" name="AutoShape 43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25" name="AutoShape 44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26" name="AutoShape 45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27" name="AutoShape 46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28" name="AutoShape 47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29" name="AutoShape 48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30" name="AutoShape 49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31" name="AutoShape 50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32" name="AutoShape 51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33" name="AutoShape 52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34" name="AutoShape 53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35" name="AutoShape 54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36" name="AutoShape 55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37" name="AutoShape 56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38" name="AutoShape 57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39" name="AutoShape 58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40" name="AutoShape 59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41" name="AutoShape 60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42" name="AutoShape 61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43" name="AutoShape 62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44" name="AutoShape 63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45" name="AutoShape 64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46" name="AutoShape 65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47" name="AutoShape 66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48" name="AutoShape 67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49" name="AutoShape 68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50" name="AutoShape 69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51" name="AutoShape 70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52" name="AutoShape 71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53" name="AutoShape 72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54" name="AutoShape 73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55" name="AutoShape 74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56" name="AutoShape 75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57" name="AutoShape 76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58" name="AutoShape 77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59" name="AutoShape 78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60" name="AutoShape 79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61" name="AutoShape 80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62" name="AutoShape 81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63" name="AutoShape 82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64" name="AutoShape 83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65" name="AutoShape 84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66" name="AutoShape 85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67" name="AutoShape 86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68" name="AutoShape 87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69" name="AutoShape 88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70" name="AutoShape 89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71" name="AutoShape 90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72" name="AutoShape 91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73" name="AutoShape 92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74" name="AutoShape 93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75" name="AutoShape 94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76" name="AutoShape 95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77" name="AutoShape 96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78" name="AutoShape 97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79" name="AutoShape 98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80" name="AutoShape 99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81" name="AutoShape 100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82" name="AutoShape 101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83" name="AutoShape 102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84" name="AutoShape 103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85" name="AutoShape 104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86" name="AutoShape 105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87" name="AutoShape 106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88" name="AutoShape 107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89" name="AutoShape 108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90" name="AutoShape 109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91" name="AutoShape 110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92" name="AutoShape 111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93" name="AutoShape 112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94" name="AutoShape 113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95" name="AutoShape 114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96" name="AutoShape 115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97" name="AutoShape 116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98" name="AutoShape 117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799" name="AutoShape 118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00" name="AutoShape 119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01" name="AutoShape 120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02" name="AutoShape 121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03" name="AutoShape 122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04" name="AutoShape 123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05" name="AutoShape 124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06" name="AutoShape 125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07" name="AutoShape 126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08" name="AutoShape 127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09" name="AutoShape 128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10" name="AutoShape 129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11" name="AutoShape 130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12" name="AutoShape 131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13" name="AutoShape 132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14" name="AutoShape 133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15" name="AutoShape 134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16" name="AutoShape 135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17" name="AutoShape 136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18" name="AutoShape 137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19" name="AutoShape 138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20" name="AutoShape 139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21" name="AutoShape 140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22" name="AutoShape 141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23" name="AutoShape 142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24" name="AutoShape 143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25" name="AutoShape 144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26" name="AutoShape 145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27" name="AutoShape 146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28" name="AutoShape 147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29" name="AutoShape 148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30" name="AutoShape 149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31" name="AutoShape 150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32" name="AutoShape 151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33" name="AutoShape 152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2390775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34" name="AutoShape 153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552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2371725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35" name="AutoShape 154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224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36" name="AutoShape 155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37" name="AutoShape 156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2857500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38" name="AutoShape 157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2876550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39" name="AutoShape 158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47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2847975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40" name="AutoShape 159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2867025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841" name="AutoShape 160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>
          <a:spLocks/>
        </xdr:cNvSpPr>
      </xdr:nvSpPr>
      <xdr:spPr bwMode="auto">
        <a:xfrm>
          <a:off x="3952875" y="10439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view="pageBreakPreview" zoomScale="80" zoomScaleNormal="100" zoomScaleSheetLayoutView="80" workbookViewId="0">
      <selection activeCell="F5" sqref="F5"/>
    </sheetView>
  </sheetViews>
  <sheetFormatPr defaultColWidth="9.140625" defaultRowHeight="15"/>
  <cols>
    <col min="1" max="1" width="4.85546875" style="4" customWidth="1"/>
    <col min="2" max="2" width="25.28515625" style="4" customWidth="1"/>
    <col min="3" max="3" width="24.5703125" style="4" customWidth="1"/>
    <col min="4" max="4" width="15.42578125" style="4" customWidth="1"/>
    <col min="5" max="5" width="13.42578125" style="4" customWidth="1"/>
    <col min="6" max="6" width="7.42578125" style="4" customWidth="1"/>
    <col min="7" max="7" width="31.42578125" style="4" customWidth="1"/>
    <col min="8" max="8" width="12.5703125" style="4" customWidth="1"/>
    <col min="9" max="9" width="9.42578125" style="4" customWidth="1"/>
    <col min="10" max="10" width="7.7109375" style="4" customWidth="1"/>
    <col min="11" max="11" width="9" style="4" customWidth="1"/>
    <col min="12" max="12" width="17.42578125" style="4" bestFit="1" customWidth="1"/>
    <col min="13" max="16384" width="9.140625" style="4"/>
  </cols>
  <sheetData>
    <row r="1" spans="1:12" ht="15.75" thickBot="1">
      <c r="I1" s="311" t="s">
        <v>501</v>
      </c>
      <c r="J1" s="311"/>
      <c r="K1" s="311"/>
    </row>
    <row r="2" spans="1:12" ht="22.5" customHeight="1" thickBot="1">
      <c r="A2" s="312" t="s">
        <v>512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4"/>
    </row>
    <row r="3" spans="1:12" ht="38.25" customHeight="1">
      <c r="A3" s="11" t="s">
        <v>41</v>
      </c>
      <c r="B3" s="11" t="s">
        <v>42</v>
      </c>
      <c r="C3" s="11" t="s">
        <v>43</v>
      </c>
      <c r="D3" s="11" t="s">
        <v>44</v>
      </c>
      <c r="E3" s="11" t="s">
        <v>45</v>
      </c>
      <c r="F3" s="11" t="s">
        <v>46</v>
      </c>
      <c r="G3" s="12" t="s">
        <v>47</v>
      </c>
      <c r="H3" s="12" t="s">
        <v>48</v>
      </c>
      <c r="I3" s="12" t="s">
        <v>49</v>
      </c>
      <c r="J3" s="12" t="s">
        <v>50</v>
      </c>
      <c r="K3" s="12" t="s">
        <v>51</v>
      </c>
      <c r="L3" s="13" t="s">
        <v>543</v>
      </c>
    </row>
    <row r="4" spans="1:12" s="15" customFormat="1" ht="37.15" customHeight="1">
      <c r="A4" s="31">
        <v>1</v>
      </c>
      <c r="B4" s="31" t="s">
        <v>52</v>
      </c>
      <c r="C4" s="31" t="s">
        <v>53</v>
      </c>
      <c r="D4" s="32" t="s">
        <v>54</v>
      </c>
      <c r="E4" s="32" t="s">
        <v>55</v>
      </c>
      <c r="F4" s="8" t="s">
        <v>56</v>
      </c>
      <c r="G4" s="31"/>
      <c r="H4" s="31"/>
      <c r="I4" s="31"/>
      <c r="J4" s="8">
        <v>39</v>
      </c>
      <c r="K4" s="8"/>
      <c r="L4" s="33">
        <v>41224809.619999997</v>
      </c>
    </row>
    <row r="5" spans="1:12" s="15" customFormat="1" ht="106.5" customHeight="1">
      <c r="A5" s="31">
        <v>2</v>
      </c>
      <c r="B5" s="31" t="s">
        <v>109</v>
      </c>
      <c r="C5" s="31" t="s">
        <v>57</v>
      </c>
      <c r="D5" s="32" t="s">
        <v>110</v>
      </c>
      <c r="E5" s="32">
        <v>366210739</v>
      </c>
      <c r="F5" s="8" t="s">
        <v>442</v>
      </c>
      <c r="G5" s="31" t="s">
        <v>542</v>
      </c>
      <c r="H5" s="31"/>
      <c r="I5" s="31"/>
      <c r="J5" s="8">
        <v>11</v>
      </c>
      <c r="K5" s="8"/>
      <c r="L5" s="33">
        <v>1223149.25</v>
      </c>
    </row>
    <row r="6" spans="1:12" s="15" customFormat="1" ht="45.75" customHeight="1">
      <c r="A6" s="31">
        <v>3</v>
      </c>
      <c r="B6" s="31" t="s">
        <v>58</v>
      </c>
      <c r="C6" s="31" t="s">
        <v>59</v>
      </c>
      <c r="D6" s="32" t="s">
        <v>60</v>
      </c>
      <c r="E6" s="32" t="s">
        <v>61</v>
      </c>
      <c r="F6" s="8" t="s">
        <v>62</v>
      </c>
      <c r="G6" s="31" t="s">
        <v>736</v>
      </c>
      <c r="H6" s="31"/>
      <c r="I6" s="31"/>
      <c r="J6" s="8">
        <v>20</v>
      </c>
      <c r="K6" s="8"/>
      <c r="L6" s="33">
        <v>7683556.8300000001</v>
      </c>
    </row>
    <row r="7" spans="1:12" s="15" customFormat="1" ht="37.15" customHeight="1">
      <c r="A7" s="31">
        <v>4</v>
      </c>
      <c r="B7" s="31" t="s">
        <v>63</v>
      </c>
      <c r="C7" s="31" t="s">
        <v>64</v>
      </c>
      <c r="D7" s="32" t="s">
        <v>550</v>
      </c>
      <c r="E7" s="32">
        <v>280259672</v>
      </c>
      <c r="F7" s="8" t="s">
        <v>65</v>
      </c>
      <c r="G7" s="31" t="s">
        <v>551</v>
      </c>
      <c r="H7" s="31"/>
      <c r="I7" s="31"/>
      <c r="J7" s="8">
        <v>6</v>
      </c>
      <c r="K7" s="8"/>
      <c r="L7" s="33">
        <v>390538</v>
      </c>
    </row>
    <row r="8" spans="1:12" s="15" customFormat="1" ht="43.15" customHeight="1">
      <c r="A8" s="31">
        <v>5</v>
      </c>
      <c r="B8" s="31" t="s">
        <v>66</v>
      </c>
      <c r="C8" s="31" t="s">
        <v>67</v>
      </c>
      <c r="D8" s="32" t="s">
        <v>68</v>
      </c>
      <c r="E8" s="32">
        <v>511353303</v>
      </c>
      <c r="F8" s="8" t="s">
        <v>69</v>
      </c>
      <c r="G8" s="31" t="s">
        <v>575</v>
      </c>
      <c r="H8" s="31" t="s">
        <v>982</v>
      </c>
      <c r="I8" s="31"/>
      <c r="J8" s="8">
        <v>7</v>
      </c>
      <c r="K8" s="8"/>
      <c r="L8" s="33">
        <v>1142000</v>
      </c>
    </row>
    <row r="9" spans="1:12" s="15" customFormat="1" ht="87" customHeight="1">
      <c r="A9" s="31">
        <v>6</v>
      </c>
      <c r="B9" s="31" t="s">
        <v>70</v>
      </c>
      <c r="C9" s="31" t="s">
        <v>71</v>
      </c>
      <c r="D9" s="32" t="s">
        <v>72</v>
      </c>
      <c r="E9" s="66" t="s">
        <v>73</v>
      </c>
      <c r="F9" s="8" t="s">
        <v>484</v>
      </c>
      <c r="G9" s="64" t="s">
        <v>554</v>
      </c>
      <c r="H9" s="31" t="s">
        <v>704</v>
      </c>
      <c r="I9" s="31"/>
      <c r="J9" s="8">
        <v>14</v>
      </c>
      <c r="K9" s="8"/>
      <c r="L9" s="33">
        <v>1674230</v>
      </c>
    </row>
    <row r="10" spans="1:12" s="15" customFormat="1" ht="63" customHeight="1">
      <c r="A10" s="31">
        <v>7</v>
      </c>
      <c r="B10" s="156" t="s">
        <v>741</v>
      </c>
      <c r="C10" s="31" t="s">
        <v>57</v>
      </c>
      <c r="D10" s="32" t="s">
        <v>546</v>
      </c>
      <c r="E10" s="8">
        <v>280623505</v>
      </c>
      <c r="F10" s="8" t="s">
        <v>79</v>
      </c>
      <c r="G10" s="31" t="s">
        <v>74</v>
      </c>
      <c r="H10" s="31"/>
      <c r="I10" s="31"/>
      <c r="J10" s="8">
        <v>58</v>
      </c>
      <c r="K10" s="8">
        <v>287</v>
      </c>
      <c r="L10" s="110">
        <v>6553157.4000000004</v>
      </c>
    </row>
    <row r="11" spans="1:12" s="15" customFormat="1" ht="37.15" customHeight="1">
      <c r="A11" s="31">
        <v>8</v>
      </c>
      <c r="B11" s="31" t="s">
        <v>688</v>
      </c>
      <c r="C11" s="109" t="s">
        <v>196</v>
      </c>
      <c r="D11" s="32" t="s">
        <v>75</v>
      </c>
      <c r="E11" s="32">
        <v>281454571</v>
      </c>
      <c r="F11" s="8" t="s">
        <v>76</v>
      </c>
      <c r="G11" s="31" t="s">
        <v>74</v>
      </c>
      <c r="H11" s="31"/>
      <c r="I11" s="31"/>
      <c r="J11" s="8">
        <v>12</v>
      </c>
      <c r="K11" s="8">
        <v>94</v>
      </c>
      <c r="L11" s="110">
        <v>1200000</v>
      </c>
    </row>
    <row r="12" spans="1:12" s="15" customFormat="1" ht="37.15" customHeight="1">
      <c r="A12" s="31">
        <v>9</v>
      </c>
      <c r="B12" s="31" t="s">
        <v>77</v>
      </c>
      <c r="C12" s="103" t="s">
        <v>131</v>
      </c>
      <c r="D12" s="32" t="s">
        <v>78</v>
      </c>
      <c r="E12" s="32">
        <v>281454447</v>
      </c>
      <c r="F12" s="8" t="s">
        <v>76</v>
      </c>
      <c r="G12" s="31" t="s">
        <v>74</v>
      </c>
      <c r="H12" s="31"/>
      <c r="I12" s="31"/>
      <c r="J12" s="8"/>
      <c r="K12" s="8"/>
      <c r="L12" s="110"/>
    </row>
    <row r="13" spans="1:12" s="15" customFormat="1" ht="37.15" customHeight="1">
      <c r="A13" s="31">
        <v>10</v>
      </c>
      <c r="B13" s="31" t="s">
        <v>491</v>
      </c>
      <c r="C13" s="103" t="s">
        <v>207</v>
      </c>
      <c r="D13" s="32" t="s">
        <v>453</v>
      </c>
      <c r="E13" s="32">
        <v>510629230</v>
      </c>
      <c r="F13" s="8" t="s">
        <v>79</v>
      </c>
      <c r="G13" s="31" t="s">
        <v>74</v>
      </c>
      <c r="H13" s="31"/>
      <c r="I13" s="31"/>
      <c r="J13" s="8">
        <v>15</v>
      </c>
      <c r="K13" s="8">
        <v>63</v>
      </c>
      <c r="L13" s="110">
        <v>859259</v>
      </c>
    </row>
  </sheetData>
  <mergeCells count="2">
    <mergeCell ref="I1:K1"/>
    <mergeCell ref="A2:L2"/>
  </mergeCells>
  <pageMargins left="0.51181102362204722" right="0.31496062992125984" top="0.55118110236220474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44"/>
  <sheetViews>
    <sheetView view="pageBreakPreview" zoomScale="50" zoomScaleNormal="82" zoomScaleSheetLayoutView="50" workbookViewId="0">
      <pane ySplit="3" topLeftCell="A208" activePane="bottomLeft" state="frozen"/>
      <selection activeCell="K1" sqref="K1"/>
      <selection pane="bottomLeft" activeCell="R214" sqref="R214"/>
    </sheetView>
  </sheetViews>
  <sheetFormatPr defaultColWidth="9.140625" defaultRowHeight="15.75"/>
  <cols>
    <col min="1" max="1" width="8.5703125" style="217" customWidth="1"/>
    <col min="2" max="2" width="22.28515625" style="217" customWidth="1"/>
    <col min="3" max="3" width="21.7109375" style="217" customWidth="1"/>
    <col min="4" max="4" width="12.140625" style="217" customWidth="1"/>
    <col min="5" max="5" width="16.140625" style="217" bestFit="1" customWidth="1"/>
    <col min="6" max="6" width="12.7109375" style="217" customWidth="1"/>
    <col min="7" max="7" width="9.85546875" style="217" bestFit="1" customWidth="1"/>
    <col min="8" max="8" width="18.7109375" style="217" customWidth="1"/>
    <col min="9" max="9" width="21.7109375" style="303" customWidth="1"/>
    <col min="10" max="10" width="13.5703125" style="400" customWidth="1"/>
    <col min="11" max="11" width="22.85546875" style="217" customWidth="1"/>
    <col min="12" max="12" width="18.42578125" style="217" customWidth="1"/>
    <col min="13" max="13" width="4.7109375" style="217" customWidth="1"/>
    <col min="14" max="14" width="18.42578125" style="217" customWidth="1"/>
    <col min="15" max="15" width="22.5703125" style="217" customWidth="1"/>
    <col min="16" max="16" width="23.85546875" style="217" customWidth="1"/>
    <col min="17" max="23" width="23.28515625" style="217" customWidth="1"/>
    <col min="24" max="27" width="14.5703125" style="217" customWidth="1"/>
    <col min="28" max="28" width="13" style="217" customWidth="1"/>
    <col min="29" max="29" width="14.5703125" style="217" customWidth="1"/>
    <col min="30" max="30" width="10" style="217" customWidth="1"/>
    <col min="31" max="31" width="10.5703125" style="217" customWidth="1"/>
    <col min="32" max="32" width="10.28515625" style="217" customWidth="1"/>
    <col min="33" max="16384" width="9.140625" style="217"/>
  </cols>
  <sheetData>
    <row r="1" spans="1:33">
      <c r="AA1" s="401" t="s">
        <v>513</v>
      </c>
      <c r="AB1" s="401"/>
      <c r="AC1" s="401"/>
      <c r="AD1" s="401"/>
      <c r="AE1" s="401"/>
      <c r="AF1" s="401"/>
    </row>
    <row r="2" spans="1:33" s="211" customFormat="1" ht="41.25" customHeight="1">
      <c r="A2" s="338" t="s">
        <v>5</v>
      </c>
      <c r="B2" s="338" t="s">
        <v>6</v>
      </c>
      <c r="C2" s="338" t="s">
        <v>7</v>
      </c>
      <c r="D2" s="338" t="s">
        <v>498</v>
      </c>
      <c r="E2" s="402" t="s">
        <v>452</v>
      </c>
      <c r="F2" s="338" t="s">
        <v>8</v>
      </c>
      <c r="G2" s="338" t="s">
        <v>9</v>
      </c>
      <c r="H2" s="338" t="s">
        <v>499</v>
      </c>
      <c r="I2" s="357" t="s">
        <v>877</v>
      </c>
      <c r="J2" s="354" t="s">
        <v>14</v>
      </c>
      <c r="K2" s="338" t="s">
        <v>10</v>
      </c>
      <c r="L2" s="338" t="s">
        <v>11</v>
      </c>
      <c r="M2" s="338" t="s">
        <v>5</v>
      </c>
      <c r="N2" s="231"/>
      <c r="O2" s="402" t="s">
        <v>12</v>
      </c>
      <c r="P2" s="402"/>
      <c r="Q2" s="402"/>
      <c r="R2" s="354" t="s">
        <v>1205</v>
      </c>
      <c r="S2" s="354" t="s">
        <v>1206</v>
      </c>
      <c r="T2" s="354" t="s">
        <v>1207</v>
      </c>
      <c r="U2" s="354" t="s">
        <v>1208</v>
      </c>
      <c r="V2" s="354" t="s">
        <v>864</v>
      </c>
      <c r="W2" s="354" t="s">
        <v>1209</v>
      </c>
      <c r="X2" s="338" t="s">
        <v>13</v>
      </c>
      <c r="Y2" s="338"/>
      <c r="Z2" s="338"/>
      <c r="AA2" s="338"/>
      <c r="AB2" s="338"/>
      <c r="AC2" s="338"/>
      <c r="AD2" s="402" t="s">
        <v>15</v>
      </c>
      <c r="AE2" s="402" t="s">
        <v>16</v>
      </c>
      <c r="AF2" s="402" t="s">
        <v>1210</v>
      </c>
    </row>
    <row r="3" spans="1:33" s="211" customFormat="1" ht="35.450000000000003" customHeight="1">
      <c r="A3" s="338"/>
      <c r="B3" s="338"/>
      <c r="C3" s="338"/>
      <c r="D3" s="338"/>
      <c r="E3" s="402"/>
      <c r="F3" s="338"/>
      <c r="G3" s="338"/>
      <c r="H3" s="338"/>
      <c r="I3" s="357"/>
      <c r="J3" s="354"/>
      <c r="K3" s="338"/>
      <c r="L3" s="338"/>
      <c r="M3" s="338"/>
      <c r="N3" s="231" t="s">
        <v>492</v>
      </c>
      <c r="O3" s="403" t="s">
        <v>17</v>
      </c>
      <c r="P3" s="403" t="s">
        <v>18</v>
      </c>
      <c r="Q3" s="403" t="s">
        <v>19</v>
      </c>
      <c r="R3" s="354"/>
      <c r="S3" s="354"/>
      <c r="T3" s="354"/>
      <c r="U3" s="354"/>
      <c r="V3" s="354"/>
      <c r="W3" s="354"/>
      <c r="X3" s="231" t="s">
        <v>20</v>
      </c>
      <c r="Y3" s="231" t="s">
        <v>21</v>
      </c>
      <c r="Z3" s="231" t="s">
        <v>22</v>
      </c>
      <c r="AA3" s="231" t="s">
        <v>23</v>
      </c>
      <c r="AB3" s="231" t="s">
        <v>24</v>
      </c>
      <c r="AC3" s="231" t="s">
        <v>25</v>
      </c>
      <c r="AD3" s="402"/>
      <c r="AE3" s="402"/>
      <c r="AF3" s="402"/>
    </row>
    <row r="4" spans="1:33" s="211" customFormat="1" ht="34.5" customHeight="1">
      <c r="A4" s="404" t="s">
        <v>997</v>
      </c>
      <c r="B4" s="404"/>
      <c r="C4" s="404"/>
      <c r="D4" s="404"/>
      <c r="E4" s="404"/>
      <c r="F4" s="404"/>
      <c r="G4" s="404"/>
      <c r="H4" s="405"/>
      <c r="I4" s="306"/>
      <c r="J4" s="406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</row>
    <row r="5" spans="1:33" s="189" customFormat="1" ht="69" customHeight="1">
      <c r="A5" s="179">
        <v>1</v>
      </c>
      <c r="B5" s="180" t="s">
        <v>863</v>
      </c>
      <c r="C5" s="179" t="s">
        <v>26</v>
      </c>
      <c r="D5" s="179" t="s">
        <v>27</v>
      </c>
      <c r="E5" s="179" t="s">
        <v>28</v>
      </c>
      <c r="F5" s="179" t="s">
        <v>28</v>
      </c>
      <c r="G5" s="181">
        <v>1920</v>
      </c>
      <c r="H5" s="340"/>
      <c r="I5" s="182">
        <v>5234000</v>
      </c>
      <c r="J5" s="183">
        <v>1597.1</v>
      </c>
      <c r="K5" s="184" t="s">
        <v>29</v>
      </c>
      <c r="L5" s="185" t="s">
        <v>30</v>
      </c>
      <c r="M5" s="179">
        <v>1</v>
      </c>
      <c r="N5" s="180" t="s">
        <v>502</v>
      </c>
      <c r="O5" s="179" t="s">
        <v>31</v>
      </c>
      <c r="P5" s="179" t="s">
        <v>32</v>
      </c>
      <c r="Q5" s="179" t="s">
        <v>33</v>
      </c>
      <c r="R5" s="186" t="s">
        <v>28</v>
      </c>
      <c r="S5" s="186" t="s">
        <v>28</v>
      </c>
      <c r="T5" s="186" t="s">
        <v>28</v>
      </c>
      <c r="U5" s="181" t="s">
        <v>27</v>
      </c>
      <c r="V5" s="181" t="s">
        <v>27</v>
      </c>
      <c r="W5" s="181" t="s">
        <v>27</v>
      </c>
      <c r="X5" s="187" t="s">
        <v>34</v>
      </c>
      <c r="Y5" s="179" t="s">
        <v>34</v>
      </c>
      <c r="Z5" s="179" t="s">
        <v>34</v>
      </c>
      <c r="AA5" s="179" t="s">
        <v>34</v>
      </c>
      <c r="AB5" s="179" t="s">
        <v>35</v>
      </c>
      <c r="AC5" s="179" t="s">
        <v>34</v>
      </c>
      <c r="AD5" s="183">
        <v>3</v>
      </c>
      <c r="AE5" s="183" t="s">
        <v>27</v>
      </c>
      <c r="AF5" s="188" t="s">
        <v>28</v>
      </c>
    </row>
    <row r="6" spans="1:33" s="189" customFormat="1" ht="69" customHeight="1">
      <c r="A6" s="179">
        <v>2</v>
      </c>
      <c r="B6" s="190" t="s">
        <v>36</v>
      </c>
      <c r="C6" s="187" t="s">
        <v>26</v>
      </c>
      <c r="D6" s="187" t="s">
        <v>27</v>
      </c>
      <c r="E6" s="187" t="s">
        <v>28</v>
      </c>
      <c r="F6" s="187" t="s">
        <v>28</v>
      </c>
      <c r="G6" s="191">
        <v>1972</v>
      </c>
      <c r="H6" s="341"/>
      <c r="I6" s="182">
        <v>1707000</v>
      </c>
      <c r="J6" s="183">
        <v>520.9</v>
      </c>
      <c r="K6" s="184"/>
      <c r="L6" s="185" t="s">
        <v>30</v>
      </c>
      <c r="M6" s="179">
        <v>2</v>
      </c>
      <c r="N6" s="180"/>
      <c r="O6" s="179" t="s">
        <v>37</v>
      </c>
      <c r="P6" s="179" t="s">
        <v>38</v>
      </c>
      <c r="Q6" s="179" t="s">
        <v>39</v>
      </c>
      <c r="R6" s="186" t="s">
        <v>28</v>
      </c>
      <c r="S6" s="186" t="s">
        <v>28</v>
      </c>
      <c r="T6" s="186" t="s">
        <v>28</v>
      </c>
      <c r="U6" s="181" t="s">
        <v>27</v>
      </c>
      <c r="V6" s="181" t="s">
        <v>27</v>
      </c>
      <c r="W6" s="181" t="s">
        <v>27</v>
      </c>
      <c r="X6" s="179" t="s">
        <v>40</v>
      </c>
      <c r="Y6" s="179" t="s">
        <v>34</v>
      </c>
      <c r="Z6" s="179" t="s">
        <v>34</v>
      </c>
      <c r="AA6" s="179" t="s">
        <v>34</v>
      </c>
      <c r="AB6" s="179" t="s">
        <v>35</v>
      </c>
      <c r="AC6" s="179" t="s">
        <v>34</v>
      </c>
      <c r="AD6" s="183"/>
      <c r="AE6" s="183"/>
      <c r="AF6" s="188" t="s">
        <v>28</v>
      </c>
    </row>
    <row r="7" spans="1:33" s="195" customFormat="1" ht="69" customHeight="1">
      <c r="A7" s="179">
        <v>3</v>
      </c>
      <c r="B7" s="179" t="s">
        <v>175</v>
      </c>
      <c r="C7" s="179" t="s">
        <v>26</v>
      </c>
      <c r="D7" s="179" t="s">
        <v>27</v>
      </c>
      <c r="E7" s="179" t="s">
        <v>28</v>
      </c>
      <c r="F7" s="179" t="s">
        <v>28</v>
      </c>
      <c r="G7" s="179">
        <v>1975</v>
      </c>
      <c r="H7" s="192"/>
      <c r="I7" s="182">
        <v>1880000</v>
      </c>
      <c r="J7" s="179">
        <v>462.66</v>
      </c>
      <c r="K7" s="193" t="s">
        <v>176</v>
      </c>
      <c r="L7" s="194" t="s">
        <v>177</v>
      </c>
      <c r="M7" s="179">
        <v>3</v>
      </c>
      <c r="N7" s="179"/>
      <c r="O7" s="179" t="s">
        <v>178</v>
      </c>
      <c r="P7" s="179" t="s">
        <v>179</v>
      </c>
      <c r="Q7" s="179" t="s">
        <v>180</v>
      </c>
      <c r="R7" s="186" t="s">
        <v>28</v>
      </c>
      <c r="S7" s="186" t="s">
        <v>28</v>
      </c>
      <c r="T7" s="186" t="s">
        <v>28</v>
      </c>
      <c r="U7" s="181" t="s">
        <v>27</v>
      </c>
      <c r="V7" s="181" t="s">
        <v>27</v>
      </c>
      <c r="W7" s="181" t="s">
        <v>27</v>
      </c>
      <c r="X7" s="179" t="s">
        <v>34</v>
      </c>
      <c r="Y7" s="179" t="s">
        <v>34</v>
      </c>
      <c r="Z7" s="179" t="s">
        <v>34</v>
      </c>
      <c r="AA7" s="179" t="s">
        <v>34</v>
      </c>
      <c r="AB7" s="179" t="s">
        <v>35</v>
      </c>
      <c r="AC7" s="179" t="s">
        <v>34</v>
      </c>
      <c r="AD7" s="179">
        <v>1</v>
      </c>
      <c r="AE7" s="179" t="s">
        <v>28</v>
      </c>
      <c r="AF7" s="179" t="s">
        <v>28</v>
      </c>
    </row>
    <row r="8" spans="1:33" s="195" customFormat="1" ht="69" customHeight="1">
      <c r="A8" s="179">
        <v>4</v>
      </c>
      <c r="B8" s="179" t="s">
        <v>181</v>
      </c>
      <c r="C8" s="179" t="s">
        <v>26</v>
      </c>
      <c r="D8" s="179" t="s">
        <v>27</v>
      </c>
      <c r="E8" s="179" t="s">
        <v>28</v>
      </c>
      <c r="F8" s="187" t="s">
        <v>28</v>
      </c>
      <c r="G8" s="196">
        <v>1978</v>
      </c>
      <c r="H8" s="192"/>
      <c r="I8" s="182">
        <v>2866000</v>
      </c>
      <c r="J8" s="180">
        <v>705.29</v>
      </c>
      <c r="K8" s="193" t="s">
        <v>182</v>
      </c>
      <c r="L8" s="194" t="s">
        <v>183</v>
      </c>
      <c r="M8" s="179">
        <v>4</v>
      </c>
      <c r="N8" s="179"/>
      <c r="O8" s="179" t="s">
        <v>184</v>
      </c>
      <c r="P8" s="179" t="s">
        <v>185</v>
      </c>
      <c r="Q8" s="179" t="s">
        <v>186</v>
      </c>
      <c r="R8" s="186" t="s">
        <v>28</v>
      </c>
      <c r="S8" s="186" t="s">
        <v>28</v>
      </c>
      <c r="T8" s="186" t="s">
        <v>28</v>
      </c>
      <c r="U8" s="181" t="s">
        <v>27</v>
      </c>
      <c r="V8" s="181" t="s">
        <v>27</v>
      </c>
      <c r="W8" s="181" t="s">
        <v>27</v>
      </c>
      <c r="X8" s="179" t="s">
        <v>187</v>
      </c>
      <c r="Y8" s="179" t="s">
        <v>34</v>
      </c>
      <c r="Z8" s="179" t="s">
        <v>34</v>
      </c>
      <c r="AA8" s="179" t="s">
        <v>34</v>
      </c>
      <c r="AB8" s="179" t="s">
        <v>35</v>
      </c>
      <c r="AC8" s="179" t="s">
        <v>34</v>
      </c>
      <c r="AD8" s="180">
        <v>1</v>
      </c>
      <c r="AE8" s="180" t="s">
        <v>28</v>
      </c>
      <c r="AF8" s="179" t="s">
        <v>28</v>
      </c>
    </row>
    <row r="9" spans="1:33" s="195" customFormat="1" ht="69" customHeight="1">
      <c r="A9" s="179">
        <v>5</v>
      </c>
      <c r="B9" s="179" t="s">
        <v>188</v>
      </c>
      <c r="C9" s="179" t="s">
        <v>26</v>
      </c>
      <c r="D9" s="179" t="s">
        <v>27</v>
      </c>
      <c r="E9" s="179" t="s">
        <v>28</v>
      </c>
      <c r="F9" s="179" t="s">
        <v>28</v>
      </c>
      <c r="G9" s="179">
        <v>1983</v>
      </c>
      <c r="H9" s="192"/>
      <c r="I9" s="182">
        <v>1882000</v>
      </c>
      <c r="J9" s="179">
        <v>463.1</v>
      </c>
      <c r="K9" s="193" t="s">
        <v>189</v>
      </c>
      <c r="L9" s="194" t="s">
        <v>190</v>
      </c>
      <c r="M9" s="179">
        <v>5</v>
      </c>
      <c r="N9" s="179"/>
      <c r="O9" s="179" t="s">
        <v>191</v>
      </c>
      <c r="P9" s="179" t="s">
        <v>192</v>
      </c>
      <c r="Q9" s="179" t="s">
        <v>193</v>
      </c>
      <c r="R9" s="186" t="s">
        <v>28</v>
      </c>
      <c r="S9" s="186" t="s">
        <v>28</v>
      </c>
      <c r="T9" s="186" t="s">
        <v>28</v>
      </c>
      <c r="U9" s="181" t="s">
        <v>27</v>
      </c>
      <c r="V9" s="181" t="s">
        <v>27</v>
      </c>
      <c r="W9" s="181" t="s">
        <v>27</v>
      </c>
      <c r="X9" s="179" t="s">
        <v>187</v>
      </c>
      <c r="Y9" s="179" t="s">
        <v>34</v>
      </c>
      <c r="Z9" s="179" t="s">
        <v>34</v>
      </c>
      <c r="AA9" s="179" t="s">
        <v>34</v>
      </c>
      <c r="AB9" s="179" t="s">
        <v>35</v>
      </c>
      <c r="AC9" s="179" t="s">
        <v>34</v>
      </c>
      <c r="AD9" s="179">
        <v>2</v>
      </c>
      <c r="AE9" s="179" t="s">
        <v>28</v>
      </c>
      <c r="AF9" s="179" t="s">
        <v>28</v>
      </c>
    </row>
    <row r="10" spans="1:33" s="189" customFormat="1" ht="31.5" customHeight="1">
      <c r="A10" s="179"/>
      <c r="B10" s="354" t="s">
        <v>4</v>
      </c>
      <c r="C10" s="354"/>
      <c r="D10" s="197"/>
      <c r="E10" s="197"/>
      <c r="F10" s="197"/>
      <c r="G10" s="181"/>
      <c r="H10" s="198"/>
      <c r="I10" s="308">
        <f>SUM(I5:I9)</f>
        <v>13569000</v>
      </c>
      <c r="J10" s="181"/>
      <c r="K10" s="181"/>
      <c r="L10" s="181"/>
      <c r="M10" s="179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</row>
    <row r="11" spans="1:33" ht="42" customHeight="1">
      <c r="A11" s="408" t="s">
        <v>84</v>
      </c>
      <c r="B11" s="408"/>
      <c r="C11" s="408"/>
      <c r="D11" s="408"/>
      <c r="E11" s="408"/>
      <c r="F11" s="408"/>
      <c r="G11" s="408"/>
      <c r="H11" s="409"/>
      <c r="I11" s="305"/>
      <c r="J11" s="410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</row>
    <row r="12" spans="1:33" s="189" customFormat="1" ht="60.75" customHeight="1">
      <c r="A12" s="200">
        <v>1</v>
      </c>
      <c r="B12" s="180" t="s">
        <v>129</v>
      </c>
      <c r="C12" s="200" t="s">
        <v>26</v>
      </c>
      <c r="D12" s="200" t="s">
        <v>27</v>
      </c>
      <c r="E12" s="200" t="s">
        <v>28</v>
      </c>
      <c r="F12" s="200" t="s">
        <v>28</v>
      </c>
      <c r="G12" s="200">
        <v>1930</v>
      </c>
      <c r="H12" s="201"/>
      <c r="I12" s="202">
        <v>2211000</v>
      </c>
      <c r="J12" s="180">
        <v>544.20000000000005</v>
      </c>
      <c r="K12" s="184" t="s">
        <v>130</v>
      </c>
      <c r="L12" s="185" t="s">
        <v>131</v>
      </c>
      <c r="M12" s="200">
        <v>1</v>
      </c>
      <c r="N12" s="180"/>
      <c r="O12" s="203" t="s">
        <v>132</v>
      </c>
      <c r="P12" s="203" t="s">
        <v>133</v>
      </c>
      <c r="Q12" s="203" t="s">
        <v>134</v>
      </c>
      <c r="R12" s="204" t="s">
        <v>28</v>
      </c>
      <c r="S12" s="204" t="s">
        <v>28</v>
      </c>
      <c r="T12" s="204" t="s">
        <v>28</v>
      </c>
      <c r="U12" s="204" t="s">
        <v>27</v>
      </c>
      <c r="V12" s="204" t="s">
        <v>27</v>
      </c>
      <c r="W12" s="204" t="s">
        <v>27</v>
      </c>
      <c r="X12" s="200" t="s">
        <v>34</v>
      </c>
      <c r="Y12" s="200" t="s">
        <v>34</v>
      </c>
      <c r="Z12" s="200" t="s">
        <v>34</v>
      </c>
      <c r="AA12" s="200" t="s">
        <v>34</v>
      </c>
      <c r="AB12" s="200" t="s">
        <v>35</v>
      </c>
      <c r="AC12" s="200" t="s">
        <v>34</v>
      </c>
      <c r="AD12" s="180" t="s">
        <v>135</v>
      </c>
      <c r="AE12" s="180" t="s">
        <v>27</v>
      </c>
      <c r="AF12" s="200" t="s">
        <v>28</v>
      </c>
    </row>
    <row r="13" spans="1:33" s="189" customFormat="1" ht="75.75" customHeight="1">
      <c r="A13" s="200">
        <v>2</v>
      </c>
      <c r="B13" s="180" t="s">
        <v>136</v>
      </c>
      <c r="C13" s="200" t="s">
        <v>137</v>
      </c>
      <c r="D13" s="200" t="s">
        <v>27</v>
      </c>
      <c r="E13" s="200" t="s">
        <v>28</v>
      </c>
      <c r="F13" s="200" t="s">
        <v>28</v>
      </c>
      <c r="G13" s="200">
        <v>1930</v>
      </c>
      <c r="H13" s="205"/>
      <c r="I13" s="206">
        <v>86000</v>
      </c>
      <c r="J13" s="180">
        <v>32.6</v>
      </c>
      <c r="K13" s="184" t="s">
        <v>138</v>
      </c>
      <c r="L13" s="185" t="s">
        <v>131</v>
      </c>
      <c r="M13" s="200">
        <v>2</v>
      </c>
      <c r="N13" s="180"/>
      <c r="O13" s="200" t="s">
        <v>132</v>
      </c>
      <c r="P13" s="200" t="s">
        <v>139</v>
      </c>
      <c r="Q13" s="200" t="s">
        <v>134</v>
      </c>
      <c r="R13" s="204" t="s">
        <v>28</v>
      </c>
      <c r="S13" s="204" t="s">
        <v>28</v>
      </c>
      <c r="T13" s="204" t="s">
        <v>28</v>
      </c>
      <c r="U13" s="204" t="s">
        <v>27</v>
      </c>
      <c r="V13" s="204" t="s">
        <v>27</v>
      </c>
      <c r="W13" s="204" t="s">
        <v>27</v>
      </c>
      <c r="X13" s="200" t="s">
        <v>34</v>
      </c>
      <c r="Y13" s="200" t="s">
        <v>34</v>
      </c>
      <c r="Z13" s="200" t="s">
        <v>34</v>
      </c>
      <c r="AA13" s="200" t="s">
        <v>34</v>
      </c>
      <c r="AB13" s="200" t="s">
        <v>35</v>
      </c>
      <c r="AC13" s="200" t="s">
        <v>34</v>
      </c>
      <c r="AD13" s="180">
        <v>1</v>
      </c>
      <c r="AE13" s="180" t="s">
        <v>28</v>
      </c>
      <c r="AF13" s="200" t="s">
        <v>28</v>
      </c>
    </row>
    <row r="14" spans="1:33" s="189" customFormat="1" ht="84" customHeight="1">
      <c r="A14" s="200">
        <v>3</v>
      </c>
      <c r="B14" s="180" t="s">
        <v>140</v>
      </c>
      <c r="C14" s="200" t="s">
        <v>141</v>
      </c>
      <c r="D14" s="200" t="s">
        <v>27</v>
      </c>
      <c r="E14" s="200" t="s">
        <v>28</v>
      </c>
      <c r="F14" s="200" t="s">
        <v>28</v>
      </c>
      <c r="G14" s="200">
        <v>1972</v>
      </c>
      <c r="H14" s="205"/>
      <c r="I14" s="206">
        <v>504000</v>
      </c>
      <c r="J14" s="200" t="s">
        <v>146</v>
      </c>
      <c r="K14" s="184" t="s">
        <v>142</v>
      </c>
      <c r="L14" s="185" t="s">
        <v>131</v>
      </c>
      <c r="M14" s="200">
        <v>3</v>
      </c>
      <c r="N14" s="180"/>
      <c r="O14" s="200" t="s">
        <v>143</v>
      </c>
      <c r="P14" s="200" t="s">
        <v>144</v>
      </c>
      <c r="Q14" s="200" t="s">
        <v>145</v>
      </c>
      <c r="R14" s="204" t="s">
        <v>28</v>
      </c>
      <c r="S14" s="204" t="s">
        <v>28</v>
      </c>
      <c r="T14" s="204" t="s">
        <v>28</v>
      </c>
      <c r="U14" s="204" t="s">
        <v>27</v>
      </c>
      <c r="V14" s="204" t="s">
        <v>27</v>
      </c>
      <c r="W14" s="204" t="s">
        <v>27</v>
      </c>
      <c r="X14" s="200" t="s">
        <v>34</v>
      </c>
      <c r="Y14" s="200" t="s">
        <v>34</v>
      </c>
      <c r="Z14" s="200" t="s">
        <v>34</v>
      </c>
      <c r="AA14" s="200" t="s">
        <v>34</v>
      </c>
      <c r="AB14" s="200" t="s">
        <v>35</v>
      </c>
      <c r="AC14" s="200" t="s">
        <v>34</v>
      </c>
      <c r="AD14" s="180">
        <v>1</v>
      </c>
      <c r="AE14" s="180" t="s">
        <v>27</v>
      </c>
      <c r="AF14" s="200" t="s">
        <v>28</v>
      </c>
    </row>
    <row r="15" spans="1:33" s="211" customFormat="1" ht="48" customHeight="1">
      <c r="A15" s="355" t="s">
        <v>4</v>
      </c>
      <c r="B15" s="355"/>
      <c r="C15" s="355"/>
      <c r="D15" s="207"/>
      <c r="E15" s="207"/>
      <c r="F15" s="207"/>
      <c r="G15" s="208"/>
      <c r="H15" s="209"/>
      <c r="I15" s="309">
        <f>SUM(I12:I14)</f>
        <v>2801000</v>
      </c>
      <c r="J15" s="210"/>
      <c r="K15" s="210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</row>
    <row r="16" spans="1:33" ht="29.25" customHeight="1">
      <c r="A16" s="356" t="s">
        <v>70</v>
      </c>
      <c r="B16" s="356"/>
      <c r="C16" s="356"/>
      <c r="D16" s="356"/>
      <c r="E16" s="356"/>
      <c r="F16" s="356"/>
      <c r="G16" s="356"/>
      <c r="H16" s="212"/>
      <c r="I16" s="297"/>
      <c r="J16" s="300"/>
      <c r="K16" s="213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5"/>
      <c r="Z16" s="215"/>
      <c r="AA16" s="215"/>
      <c r="AB16" s="215"/>
      <c r="AC16" s="215"/>
      <c r="AD16" s="215"/>
      <c r="AE16" s="215"/>
      <c r="AF16" s="215"/>
      <c r="AG16" s="216"/>
    </row>
    <row r="17" spans="1:32" s="189" customFormat="1" ht="113.25" customHeight="1">
      <c r="A17" s="179">
        <v>1</v>
      </c>
      <c r="B17" s="218" t="s">
        <v>705</v>
      </c>
      <c r="C17" s="218" t="s">
        <v>706</v>
      </c>
      <c r="D17" s="218" t="s">
        <v>27</v>
      </c>
      <c r="E17" s="218" t="s">
        <v>28</v>
      </c>
      <c r="F17" s="218" t="s">
        <v>28</v>
      </c>
      <c r="G17" s="218">
        <v>2004</v>
      </c>
      <c r="H17" s="219"/>
      <c r="I17" s="182">
        <v>24181000</v>
      </c>
      <c r="J17" s="204" t="s">
        <v>151</v>
      </c>
      <c r="K17" s="220" t="s">
        <v>711</v>
      </c>
      <c r="L17" s="186" t="s">
        <v>555</v>
      </c>
      <c r="M17" s="179">
        <v>1</v>
      </c>
      <c r="N17" s="180"/>
      <c r="O17" s="186" t="s">
        <v>716</v>
      </c>
      <c r="P17" s="186" t="s">
        <v>717</v>
      </c>
      <c r="Q17" s="186" t="s">
        <v>147</v>
      </c>
      <c r="R17" s="186" t="s">
        <v>710</v>
      </c>
      <c r="S17" s="186" t="s">
        <v>710</v>
      </c>
      <c r="T17" s="186" t="s">
        <v>710</v>
      </c>
      <c r="U17" s="186" t="s">
        <v>709</v>
      </c>
      <c r="V17" s="186" t="s">
        <v>28</v>
      </c>
      <c r="W17" s="186" t="s">
        <v>28</v>
      </c>
      <c r="X17" s="186" t="s">
        <v>724</v>
      </c>
      <c r="Y17" s="186" t="s">
        <v>148</v>
      </c>
      <c r="Z17" s="186" t="s">
        <v>149</v>
      </c>
      <c r="AA17" s="186" t="s">
        <v>725</v>
      </c>
      <c r="AB17" s="186" t="s">
        <v>150</v>
      </c>
      <c r="AC17" s="186" t="s">
        <v>726</v>
      </c>
      <c r="AD17" s="204">
        <v>2</v>
      </c>
      <c r="AE17" s="186" t="s">
        <v>732</v>
      </c>
      <c r="AF17" s="186" t="s">
        <v>733</v>
      </c>
    </row>
    <row r="18" spans="1:32" s="189" customFormat="1" ht="99" customHeight="1">
      <c r="A18" s="179">
        <v>2</v>
      </c>
      <c r="B18" s="180" t="s">
        <v>152</v>
      </c>
      <c r="C18" s="180" t="s">
        <v>707</v>
      </c>
      <c r="D18" s="180" t="s">
        <v>27</v>
      </c>
      <c r="E18" s="180" t="s">
        <v>28</v>
      </c>
      <c r="F18" s="180" t="s">
        <v>28</v>
      </c>
      <c r="G18" s="180"/>
      <c r="H18" s="221">
        <v>15761.28</v>
      </c>
      <c r="I18" s="222"/>
      <c r="J18" s="181"/>
      <c r="K18" s="193" t="s">
        <v>712</v>
      </c>
      <c r="L18" s="179" t="s">
        <v>714</v>
      </c>
      <c r="M18" s="179">
        <v>2</v>
      </c>
      <c r="N18" s="180"/>
      <c r="O18" s="179" t="s">
        <v>718</v>
      </c>
      <c r="P18" s="179" t="s">
        <v>153</v>
      </c>
      <c r="Q18" s="179" t="s">
        <v>719</v>
      </c>
      <c r="R18" s="186" t="s">
        <v>710</v>
      </c>
      <c r="S18" s="186" t="s">
        <v>710</v>
      </c>
      <c r="T18" s="186" t="s">
        <v>710</v>
      </c>
      <c r="U18" s="179" t="s">
        <v>709</v>
      </c>
      <c r="V18" s="186" t="s">
        <v>28</v>
      </c>
      <c r="W18" s="186" t="s">
        <v>28</v>
      </c>
      <c r="X18" s="179" t="s">
        <v>154</v>
      </c>
      <c r="Y18" s="179" t="s">
        <v>148</v>
      </c>
      <c r="Z18" s="179" t="s">
        <v>727</v>
      </c>
      <c r="AA18" s="179" t="s">
        <v>728</v>
      </c>
      <c r="AB18" s="179" t="s">
        <v>150</v>
      </c>
      <c r="AC18" s="179" t="s">
        <v>729</v>
      </c>
      <c r="AD18" s="181">
        <v>1</v>
      </c>
      <c r="AE18" s="181" t="s">
        <v>28</v>
      </c>
      <c r="AF18" s="181" t="s">
        <v>28</v>
      </c>
    </row>
    <row r="19" spans="1:32" s="189" customFormat="1" ht="163.5" customHeight="1">
      <c r="A19" s="179">
        <v>3</v>
      </c>
      <c r="B19" s="180" t="s">
        <v>155</v>
      </c>
      <c r="C19" s="180" t="s">
        <v>708</v>
      </c>
      <c r="D19" s="180" t="s">
        <v>27</v>
      </c>
      <c r="E19" s="180" t="s">
        <v>28</v>
      </c>
      <c r="F19" s="180" t="s">
        <v>28</v>
      </c>
      <c r="G19" s="180">
        <v>2012</v>
      </c>
      <c r="H19" s="221">
        <v>1034826.15</v>
      </c>
      <c r="I19" s="222"/>
      <c r="J19" s="181" t="s">
        <v>158</v>
      </c>
      <c r="K19" s="193" t="s">
        <v>713</v>
      </c>
      <c r="L19" s="179" t="s">
        <v>555</v>
      </c>
      <c r="M19" s="179">
        <v>3</v>
      </c>
      <c r="N19" s="179"/>
      <c r="O19" s="179" t="s">
        <v>720</v>
      </c>
      <c r="P19" s="179"/>
      <c r="Q19" s="179" t="s">
        <v>721</v>
      </c>
      <c r="R19" s="186" t="s">
        <v>710</v>
      </c>
      <c r="S19" s="186" t="s">
        <v>710</v>
      </c>
      <c r="T19" s="186" t="s">
        <v>710</v>
      </c>
      <c r="U19" s="179" t="s">
        <v>709</v>
      </c>
      <c r="V19" s="186" t="s">
        <v>28</v>
      </c>
      <c r="W19" s="186" t="s">
        <v>28</v>
      </c>
      <c r="X19" s="179" t="s">
        <v>156</v>
      </c>
      <c r="Y19" s="179" t="s">
        <v>148</v>
      </c>
      <c r="Z19" s="179" t="s">
        <v>727</v>
      </c>
      <c r="AA19" s="179" t="s">
        <v>148</v>
      </c>
      <c r="AB19" s="179" t="s">
        <v>150</v>
      </c>
      <c r="AC19" s="179" t="s">
        <v>157</v>
      </c>
      <c r="AD19" s="181">
        <v>1</v>
      </c>
      <c r="AE19" s="181" t="s">
        <v>28</v>
      </c>
      <c r="AF19" s="181" t="s">
        <v>28</v>
      </c>
    </row>
    <row r="20" spans="1:32" s="189" customFormat="1" ht="90.75" customHeight="1">
      <c r="A20" s="179">
        <v>4</v>
      </c>
      <c r="B20" s="180" t="s">
        <v>159</v>
      </c>
      <c r="C20" s="180" t="s">
        <v>160</v>
      </c>
      <c r="D20" s="180" t="s">
        <v>27</v>
      </c>
      <c r="E20" s="180" t="s">
        <v>28</v>
      </c>
      <c r="F20" s="180" t="s">
        <v>28</v>
      </c>
      <c r="G20" s="180">
        <v>1980</v>
      </c>
      <c r="H20" s="219"/>
      <c r="I20" s="182">
        <v>52000</v>
      </c>
      <c r="J20" s="181" t="s">
        <v>734</v>
      </c>
      <c r="K20" s="179"/>
      <c r="L20" s="179" t="s">
        <v>715</v>
      </c>
      <c r="M20" s="179">
        <v>4</v>
      </c>
      <c r="N20" s="179"/>
      <c r="O20" s="179" t="s">
        <v>722</v>
      </c>
      <c r="P20" s="179" t="s">
        <v>161</v>
      </c>
      <c r="Q20" s="179" t="s">
        <v>162</v>
      </c>
      <c r="R20" s="186" t="s">
        <v>710</v>
      </c>
      <c r="S20" s="186" t="s">
        <v>710</v>
      </c>
      <c r="T20" s="186" t="s">
        <v>710</v>
      </c>
      <c r="U20" s="179" t="s">
        <v>709</v>
      </c>
      <c r="V20" s="186" t="s">
        <v>28</v>
      </c>
      <c r="W20" s="186" t="s">
        <v>28</v>
      </c>
      <c r="X20" s="179" t="s">
        <v>730</v>
      </c>
      <c r="Y20" s="179" t="s">
        <v>148</v>
      </c>
      <c r="Z20" s="179" t="s">
        <v>163</v>
      </c>
      <c r="AA20" s="179" t="s">
        <v>731</v>
      </c>
      <c r="AB20" s="179" t="s">
        <v>150</v>
      </c>
      <c r="AC20" s="179" t="s">
        <v>150</v>
      </c>
      <c r="AD20" s="181">
        <v>1</v>
      </c>
      <c r="AE20" s="181" t="s">
        <v>28</v>
      </c>
      <c r="AF20" s="181" t="s">
        <v>28</v>
      </c>
    </row>
    <row r="21" spans="1:32" s="189" customFormat="1" ht="63.75" customHeight="1">
      <c r="A21" s="179">
        <v>5</v>
      </c>
      <c r="B21" s="180" t="s">
        <v>164</v>
      </c>
      <c r="C21" s="180" t="s">
        <v>165</v>
      </c>
      <c r="D21" s="180" t="s">
        <v>27</v>
      </c>
      <c r="E21" s="180" t="s">
        <v>28</v>
      </c>
      <c r="F21" s="180" t="s">
        <v>28</v>
      </c>
      <c r="G21" s="180">
        <v>2004</v>
      </c>
      <c r="H21" s="221">
        <v>201692.52</v>
      </c>
      <c r="I21" s="222"/>
      <c r="J21" s="179"/>
      <c r="K21" s="179"/>
      <c r="L21" s="179" t="s">
        <v>715</v>
      </c>
      <c r="M21" s="179">
        <v>5</v>
      </c>
      <c r="N21" s="179"/>
      <c r="O21" s="331" t="s">
        <v>723</v>
      </c>
      <c r="P21" s="332"/>
      <c r="Q21" s="333"/>
      <c r="R21" s="186" t="s">
        <v>710</v>
      </c>
      <c r="S21" s="186" t="s">
        <v>710</v>
      </c>
      <c r="T21" s="186" t="s">
        <v>710</v>
      </c>
      <c r="U21" s="179" t="s">
        <v>709</v>
      </c>
      <c r="V21" s="186" t="s">
        <v>28</v>
      </c>
      <c r="W21" s="186" t="s">
        <v>28</v>
      </c>
      <c r="X21" s="179"/>
      <c r="Y21" s="179"/>
      <c r="Z21" s="179"/>
      <c r="AA21" s="179"/>
      <c r="AB21" s="179"/>
      <c r="AC21" s="179"/>
      <c r="AD21" s="179"/>
      <c r="AE21" s="179"/>
      <c r="AF21" s="179"/>
    </row>
    <row r="22" spans="1:32" s="211" customFormat="1" ht="18" customHeight="1">
      <c r="A22" s="224"/>
      <c r="B22" s="224"/>
      <c r="C22" s="224"/>
      <c r="D22" s="224"/>
      <c r="E22" s="224"/>
      <c r="F22" s="224"/>
      <c r="G22" s="224"/>
      <c r="H22" s="199"/>
      <c r="I22" s="308">
        <f>SUM(I17:I21)</f>
        <v>24233000</v>
      </c>
      <c r="J22" s="181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</row>
    <row r="23" spans="1:32" s="211" customFormat="1" ht="36.75" customHeight="1">
      <c r="A23" s="337" t="s">
        <v>83</v>
      </c>
      <c r="B23" s="337"/>
      <c r="C23" s="337"/>
      <c r="D23" s="337"/>
      <c r="E23" s="337"/>
      <c r="F23" s="337"/>
      <c r="G23" s="337"/>
      <c r="H23" s="225"/>
      <c r="I23" s="298"/>
      <c r="J23" s="299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</row>
    <row r="24" spans="1:32" s="195" customFormat="1" ht="60.75" customHeight="1">
      <c r="A24" s="179">
        <v>1</v>
      </c>
      <c r="B24" s="180" t="s">
        <v>194</v>
      </c>
      <c r="C24" s="179" t="s">
        <v>26</v>
      </c>
      <c r="D24" s="179" t="s">
        <v>27</v>
      </c>
      <c r="E24" s="179" t="s">
        <v>28</v>
      </c>
      <c r="F24" s="179"/>
      <c r="G24" s="179">
        <v>1920</v>
      </c>
      <c r="H24" s="227"/>
      <c r="I24" s="182">
        <v>2658000</v>
      </c>
      <c r="J24" s="218">
        <v>654.13</v>
      </c>
      <c r="K24" s="184" t="s">
        <v>195</v>
      </c>
      <c r="L24" s="185" t="s">
        <v>196</v>
      </c>
      <c r="M24" s="179">
        <v>1</v>
      </c>
      <c r="N24" s="179" t="s">
        <v>493</v>
      </c>
      <c r="O24" s="179" t="s">
        <v>197</v>
      </c>
      <c r="P24" s="179" t="s">
        <v>198</v>
      </c>
      <c r="Q24" s="179" t="s">
        <v>199</v>
      </c>
      <c r="R24" s="186" t="s">
        <v>28</v>
      </c>
      <c r="S24" s="186" t="s">
        <v>28</v>
      </c>
      <c r="T24" s="186" t="s">
        <v>28</v>
      </c>
      <c r="U24" s="228" t="s">
        <v>27</v>
      </c>
      <c r="V24" s="228" t="s">
        <v>27</v>
      </c>
      <c r="W24" s="228" t="s">
        <v>27</v>
      </c>
      <c r="X24" s="229" t="s">
        <v>34</v>
      </c>
      <c r="Y24" s="186" t="s">
        <v>34</v>
      </c>
      <c r="Z24" s="186" t="s">
        <v>34</v>
      </c>
      <c r="AA24" s="186" t="s">
        <v>34</v>
      </c>
      <c r="AB24" s="186" t="s">
        <v>35</v>
      </c>
      <c r="AC24" s="186" t="s">
        <v>34</v>
      </c>
      <c r="AD24" s="180">
        <v>2</v>
      </c>
      <c r="AE24" s="180" t="s">
        <v>27</v>
      </c>
      <c r="AF24" s="179" t="s">
        <v>28</v>
      </c>
    </row>
    <row r="25" spans="1:32" s="195" customFormat="1" ht="72" customHeight="1">
      <c r="A25" s="179">
        <v>2</v>
      </c>
      <c r="B25" s="180" t="s">
        <v>200</v>
      </c>
      <c r="C25" s="179" t="s">
        <v>201</v>
      </c>
      <c r="D25" s="179" t="s">
        <v>27</v>
      </c>
      <c r="E25" s="179" t="s">
        <v>28</v>
      </c>
      <c r="F25" s="179"/>
      <c r="G25" s="179">
        <v>1920</v>
      </c>
      <c r="H25" s="227"/>
      <c r="I25" s="182">
        <v>422000</v>
      </c>
      <c r="J25" s="180">
        <v>160</v>
      </c>
      <c r="K25" s="184" t="s">
        <v>202</v>
      </c>
      <c r="L25" s="180" t="s">
        <v>196</v>
      </c>
      <c r="M25" s="179">
        <v>2</v>
      </c>
      <c r="N25" s="179" t="s">
        <v>494</v>
      </c>
      <c r="O25" s="179" t="s">
        <v>197</v>
      </c>
      <c r="P25" s="179" t="s">
        <v>203</v>
      </c>
      <c r="Q25" s="179" t="s">
        <v>199</v>
      </c>
      <c r="R25" s="186" t="s">
        <v>28</v>
      </c>
      <c r="S25" s="186" t="s">
        <v>28</v>
      </c>
      <c r="T25" s="186" t="s">
        <v>28</v>
      </c>
      <c r="U25" s="181" t="s">
        <v>27</v>
      </c>
      <c r="V25" s="181" t="s">
        <v>27</v>
      </c>
      <c r="W25" s="181" t="s">
        <v>27</v>
      </c>
      <c r="X25" s="179" t="s">
        <v>34</v>
      </c>
      <c r="Y25" s="179" t="s">
        <v>34</v>
      </c>
      <c r="Z25" s="179" t="s">
        <v>34</v>
      </c>
      <c r="AA25" s="179" t="s">
        <v>34</v>
      </c>
      <c r="AB25" s="179" t="s">
        <v>35</v>
      </c>
      <c r="AC25" s="179" t="s">
        <v>34</v>
      </c>
      <c r="AD25" s="180">
        <v>1</v>
      </c>
      <c r="AE25" s="180" t="s">
        <v>28</v>
      </c>
      <c r="AF25" s="179" t="s">
        <v>28</v>
      </c>
    </row>
    <row r="26" spans="1:32" s="211" customFormat="1" ht="22.15" customHeight="1">
      <c r="A26" s="224"/>
      <c r="B26" s="224"/>
      <c r="C26" s="224"/>
      <c r="D26" s="224"/>
      <c r="E26" s="224"/>
      <c r="F26" s="224"/>
      <c r="G26" s="224"/>
      <c r="H26" s="230"/>
      <c r="I26" s="308">
        <f>SUM(I24:I25)</f>
        <v>3080000</v>
      </c>
      <c r="J26" s="181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</row>
    <row r="27" spans="1:32" ht="34.5" customHeight="1">
      <c r="A27" s="337" t="s">
        <v>491</v>
      </c>
      <c r="B27" s="337"/>
      <c r="C27" s="337"/>
      <c r="D27" s="337"/>
      <c r="E27" s="337"/>
      <c r="F27" s="337"/>
      <c r="G27" s="337"/>
      <c r="H27" s="225"/>
      <c r="I27" s="298"/>
      <c r="J27" s="301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5"/>
      <c r="Y27" s="215"/>
      <c r="Z27" s="215"/>
      <c r="AA27" s="215"/>
      <c r="AB27" s="215"/>
      <c r="AC27" s="215"/>
      <c r="AD27" s="215"/>
      <c r="AE27" s="215"/>
      <c r="AF27" s="215"/>
    </row>
    <row r="28" spans="1:32" s="195" customFormat="1" ht="102.75" customHeight="1">
      <c r="A28" s="179">
        <v>1</v>
      </c>
      <c r="B28" s="180" t="s">
        <v>204</v>
      </c>
      <c r="C28" s="179" t="s">
        <v>26</v>
      </c>
      <c r="D28" s="179" t="s">
        <v>27</v>
      </c>
      <c r="E28" s="179" t="s">
        <v>28</v>
      </c>
      <c r="F28" s="179" t="s">
        <v>28</v>
      </c>
      <c r="G28" s="179" t="s">
        <v>205</v>
      </c>
      <c r="H28" s="221"/>
      <c r="I28" s="222">
        <v>3646000</v>
      </c>
      <c r="J28" s="180">
        <v>1112.5999999999999</v>
      </c>
      <c r="K28" s="184" t="s">
        <v>206</v>
      </c>
      <c r="L28" s="185" t="s">
        <v>207</v>
      </c>
      <c r="M28" s="179">
        <v>1</v>
      </c>
      <c r="N28" s="180"/>
      <c r="O28" s="179" t="s">
        <v>208</v>
      </c>
      <c r="P28" s="179" t="s">
        <v>209</v>
      </c>
      <c r="Q28" s="179" t="s">
        <v>210</v>
      </c>
      <c r="R28" s="186" t="s">
        <v>28</v>
      </c>
      <c r="S28" s="186" t="s">
        <v>28</v>
      </c>
      <c r="T28" s="186" t="s">
        <v>28</v>
      </c>
      <c r="U28" s="186" t="s">
        <v>27</v>
      </c>
      <c r="V28" s="186" t="s">
        <v>27</v>
      </c>
      <c r="W28" s="186" t="s">
        <v>27</v>
      </c>
      <c r="X28" s="179" t="s">
        <v>34</v>
      </c>
      <c r="Y28" s="179" t="s">
        <v>34</v>
      </c>
      <c r="Z28" s="179" t="s">
        <v>34</v>
      </c>
      <c r="AA28" s="179" t="s">
        <v>34</v>
      </c>
      <c r="AB28" s="179" t="s">
        <v>35</v>
      </c>
      <c r="AC28" s="179" t="s">
        <v>34</v>
      </c>
      <c r="AD28" s="180">
        <v>4</v>
      </c>
      <c r="AE28" s="180" t="s">
        <v>27</v>
      </c>
      <c r="AF28" s="179" t="s">
        <v>27</v>
      </c>
    </row>
    <row r="29" spans="1:32" s="211" customFormat="1" ht="27" customHeight="1">
      <c r="A29" s="338" t="s">
        <v>4</v>
      </c>
      <c r="B29" s="338" t="s">
        <v>4</v>
      </c>
      <c r="C29" s="338"/>
      <c r="D29" s="231"/>
      <c r="E29" s="231"/>
      <c r="F29" s="231"/>
      <c r="G29" s="224"/>
      <c r="H29" s="199"/>
      <c r="I29" s="308">
        <f>SUM(I28)</f>
        <v>3646000</v>
      </c>
      <c r="J29" s="181"/>
      <c r="K29" s="181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</row>
    <row r="30" spans="1:32" ht="39" customHeight="1" thickBot="1">
      <c r="A30" s="337" t="s">
        <v>1211</v>
      </c>
      <c r="B30" s="337"/>
      <c r="C30" s="337"/>
      <c r="D30" s="337"/>
      <c r="E30" s="337"/>
      <c r="F30" s="337"/>
      <c r="G30" s="337"/>
      <c r="H30" s="225"/>
      <c r="I30" s="298"/>
      <c r="J30" s="302"/>
      <c r="K30" s="226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5"/>
      <c r="Y30" s="215"/>
      <c r="Z30" s="215"/>
      <c r="AA30" s="215"/>
      <c r="AB30" s="215"/>
      <c r="AC30" s="215"/>
      <c r="AD30" s="215"/>
      <c r="AE30" s="215"/>
      <c r="AF30" s="215"/>
    </row>
    <row r="31" spans="1:32" s="189" customFormat="1" ht="105" customHeight="1">
      <c r="A31" s="179">
        <v>1</v>
      </c>
      <c r="B31" s="180" t="s">
        <v>214</v>
      </c>
      <c r="C31" s="179"/>
      <c r="D31" s="232" t="s">
        <v>215</v>
      </c>
      <c r="E31" s="233" t="s">
        <v>173</v>
      </c>
      <c r="F31" s="233" t="s">
        <v>173</v>
      </c>
      <c r="G31" s="233">
        <v>1972</v>
      </c>
      <c r="H31" s="234"/>
      <c r="I31" s="235">
        <v>2898000</v>
      </c>
      <c r="J31" s="236">
        <v>420</v>
      </c>
      <c r="K31" s="184" t="s">
        <v>216</v>
      </c>
      <c r="L31" s="185" t="s">
        <v>217</v>
      </c>
      <c r="M31" s="179">
        <v>1</v>
      </c>
      <c r="N31" s="180"/>
      <c r="O31" s="331" t="s">
        <v>218</v>
      </c>
      <c r="P31" s="332"/>
      <c r="Q31" s="333"/>
      <c r="R31" s="237"/>
      <c r="S31" s="237"/>
      <c r="T31" s="237"/>
      <c r="U31" s="237"/>
      <c r="V31" s="237"/>
      <c r="W31" s="237"/>
      <c r="X31" s="361" t="s">
        <v>692</v>
      </c>
      <c r="Y31" s="362"/>
      <c r="Z31" s="362"/>
      <c r="AA31" s="362"/>
      <c r="AB31" s="362"/>
      <c r="AC31" s="363"/>
      <c r="AD31" s="181"/>
      <c r="AE31" s="181"/>
      <c r="AF31" s="204" t="s">
        <v>28</v>
      </c>
    </row>
    <row r="32" spans="1:32" s="189" customFormat="1" ht="37.5" customHeight="1">
      <c r="A32" s="179">
        <v>2</v>
      </c>
      <c r="B32" s="180" t="s">
        <v>219</v>
      </c>
      <c r="C32" s="179"/>
      <c r="D32" s="232" t="s">
        <v>215</v>
      </c>
      <c r="E32" s="233" t="s">
        <v>173</v>
      </c>
      <c r="F32" s="233" t="s">
        <v>173</v>
      </c>
      <c r="G32" s="233">
        <v>1963</v>
      </c>
      <c r="H32" s="234"/>
      <c r="I32" s="235">
        <v>1035000</v>
      </c>
      <c r="J32" s="236">
        <v>150</v>
      </c>
      <c r="K32" s="179" t="s">
        <v>35</v>
      </c>
      <c r="L32" s="185" t="s">
        <v>220</v>
      </c>
      <c r="M32" s="179">
        <v>2</v>
      </c>
      <c r="N32" s="180"/>
      <c r="O32" s="331" t="s">
        <v>221</v>
      </c>
      <c r="P32" s="332"/>
      <c r="Q32" s="333"/>
      <c r="R32" s="223"/>
      <c r="S32" s="223"/>
      <c r="T32" s="223"/>
      <c r="U32" s="223"/>
      <c r="V32" s="223"/>
      <c r="W32" s="223"/>
      <c r="X32" s="331" t="s">
        <v>692</v>
      </c>
      <c r="Y32" s="332"/>
      <c r="Z32" s="332"/>
      <c r="AA32" s="332"/>
      <c r="AB32" s="332"/>
      <c r="AC32" s="333"/>
      <c r="AD32" s="181"/>
      <c r="AE32" s="181"/>
      <c r="AF32" s="204" t="s">
        <v>28</v>
      </c>
    </row>
    <row r="33" spans="1:32" s="189" customFormat="1" ht="39.75" customHeight="1">
      <c r="A33" s="179">
        <v>3</v>
      </c>
      <c r="B33" s="180" t="s">
        <v>222</v>
      </c>
      <c r="C33" s="179"/>
      <c r="D33" s="232" t="s">
        <v>215</v>
      </c>
      <c r="E33" s="238" t="s">
        <v>173</v>
      </c>
      <c r="F33" s="233" t="s">
        <v>173</v>
      </c>
      <c r="G33" s="238">
        <v>1950</v>
      </c>
      <c r="H33" s="239"/>
      <c r="I33" s="182">
        <v>1304000</v>
      </c>
      <c r="J33" s="236">
        <v>189</v>
      </c>
      <c r="K33" s="179" t="s">
        <v>35</v>
      </c>
      <c r="L33" s="185" t="s">
        <v>223</v>
      </c>
      <c r="M33" s="179">
        <v>3</v>
      </c>
      <c r="N33" s="180"/>
      <c r="O33" s="331" t="s">
        <v>224</v>
      </c>
      <c r="P33" s="332"/>
      <c r="Q33" s="333"/>
      <c r="R33" s="223"/>
      <c r="S33" s="223"/>
      <c r="T33" s="223"/>
      <c r="U33" s="223"/>
      <c r="V33" s="223"/>
      <c r="W33" s="223"/>
      <c r="X33" s="331" t="s">
        <v>692</v>
      </c>
      <c r="Y33" s="332"/>
      <c r="Z33" s="332"/>
      <c r="AA33" s="332"/>
      <c r="AB33" s="332"/>
      <c r="AC33" s="333"/>
      <c r="AD33" s="181"/>
      <c r="AE33" s="181"/>
      <c r="AF33" s="204" t="s">
        <v>28</v>
      </c>
    </row>
    <row r="34" spans="1:32" s="189" customFormat="1" ht="43.5" customHeight="1">
      <c r="A34" s="179">
        <v>4</v>
      </c>
      <c r="B34" s="180" t="s">
        <v>222</v>
      </c>
      <c r="C34" s="179"/>
      <c r="D34" s="232" t="s">
        <v>215</v>
      </c>
      <c r="E34" s="238" t="s">
        <v>173</v>
      </c>
      <c r="F34" s="233" t="s">
        <v>173</v>
      </c>
      <c r="G34" s="238">
        <v>1970</v>
      </c>
      <c r="H34" s="239"/>
      <c r="I34" s="182">
        <v>1425000</v>
      </c>
      <c r="J34" s="232">
        <v>206.6</v>
      </c>
      <c r="K34" s="179" t="s">
        <v>35</v>
      </c>
      <c r="L34" s="185" t="s">
        <v>225</v>
      </c>
      <c r="M34" s="179">
        <v>4</v>
      </c>
      <c r="N34" s="180"/>
      <c r="O34" s="331" t="s">
        <v>226</v>
      </c>
      <c r="P34" s="332"/>
      <c r="Q34" s="333"/>
      <c r="R34" s="223"/>
      <c r="S34" s="223"/>
      <c r="T34" s="223"/>
      <c r="U34" s="223"/>
      <c r="V34" s="223"/>
      <c r="W34" s="223"/>
      <c r="X34" s="331" t="s">
        <v>692</v>
      </c>
      <c r="Y34" s="332"/>
      <c r="Z34" s="332"/>
      <c r="AA34" s="332"/>
      <c r="AB34" s="332"/>
      <c r="AC34" s="333"/>
      <c r="AD34" s="181"/>
      <c r="AE34" s="181"/>
      <c r="AF34" s="204" t="s">
        <v>28</v>
      </c>
    </row>
    <row r="35" spans="1:32" s="189" customFormat="1" ht="38.25" customHeight="1">
      <c r="A35" s="179">
        <v>5</v>
      </c>
      <c r="B35" s="180" t="s">
        <v>227</v>
      </c>
      <c r="C35" s="179"/>
      <c r="D35" s="232" t="s">
        <v>215</v>
      </c>
      <c r="E35" s="238" t="s">
        <v>173</v>
      </c>
      <c r="F35" s="233" t="s">
        <v>173</v>
      </c>
      <c r="G35" s="238">
        <v>1920</v>
      </c>
      <c r="H35" s="239"/>
      <c r="I35" s="182">
        <v>680000</v>
      </c>
      <c r="J35" s="236">
        <v>98.6</v>
      </c>
      <c r="K35" s="179" t="s">
        <v>35</v>
      </c>
      <c r="L35" s="185" t="s">
        <v>228</v>
      </c>
      <c r="M35" s="179">
        <v>5</v>
      </c>
      <c r="N35" s="180"/>
      <c r="O35" s="331" t="s">
        <v>229</v>
      </c>
      <c r="P35" s="332"/>
      <c r="Q35" s="333"/>
      <c r="R35" s="223"/>
      <c r="S35" s="223"/>
      <c r="T35" s="223"/>
      <c r="U35" s="223"/>
      <c r="V35" s="223"/>
      <c r="W35" s="223"/>
      <c r="X35" s="331" t="s">
        <v>692</v>
      </c>
      <c r="Y35" s="332"/>
      <c r="Z35" s="332"/>
      <c r="AA35" s="332"/>
      <c r="AB35" s="332"/>
      <c r="AC35" s="333"/>
      <c r="AD35" s="181"/>
      <c r="AE35" s="181"/>
      <c r="AF35" s="204" t="s">
        <v>28</v>
      </c>
    </row>
    <row r="36" spans="1:32" s="189" customFormat="1" ht="32.25" customHeight="1">
      <c r="A36" s="179">
        <v>6</v>
      </c>
      <c r="B36" s="180" t="s">
        <v>227</v>
      </c>
      <c r="C36" s="179"/>
      <c r="D36" s="232" t="s">
        <v>215</v>
      </c>
      <c r="E36" s="238" t="s">
        <v>173</v>
      </c>
      <c r="F36" s="233" t="s">
        <v>173</v>
      </c>
      <c r="G36" s="238">
        <v>1960</v>
      </c>
      <c r="H36" s="239"/>
      <c r="I36" s="182">
        <v>193000</v>
      </c>
      <c r="J36" s="236">
        <v>28</v>
      </c>
      <c r="K36" s="179" t="s">
        <v>35</v>
      </c>
      <c r="L36" s="185" t="s">
        <v>230</v>
      </c>
      <c r="M36" s="179">
        <v>6</v>
      </c>
      <c r="N36" s="180"/>
      <c r="O36" s="331" t="s">
        <v>231</v>
      </c>
      <c r="P36" s="332"/>
      <c r="Q36" s="333"/>
      <c r="R36" s="223"/>
      <c r="S36" s="223"/>
      <c r="T36" s="223"/>
      <c r="U36" s="223"/>
      <c r="V36" s="223"/>
      <c r="W36" s="223"/>
      <c r="X36" s="331" t="s">
        <v>692</v>
      </c>
      <c r="Y36" s="332"/>
      <c r="Z36" s="332"/>
      <c r="AA36" s="332"/>
      <c r="AB36" s="332"/>
      <c r="AC36" s="333"/>
      <c r="AD36" s="181"/>
      <c r="AE36" s="181"/>
      <c r="AF36" s="204" t="s">
        <v>28</v>
      </c>
    </row>
    <row r="37" spans="1:32" s="189" customFormat="1" ht="32.25" customHeight="1">
      <c r="A37" s="179">
        <v>7</v>
      </c>
      <c r="B37" s="180" t="s">
        <v>227</v>
      </c>
      <c r="C37" s="179"/>
      <c r="D37" s="232" t="s">
        <v>215</v>
      </c>
      <c r="E37" s="238" t="s">
        <v>173</v>
      </c>
      <c r="F37" s="233" t="s">
        <v>173</v>
      </c>
      <c r="G37" s="238">
        <v>1920</v>
      </c>
      <c r="H37" s="239"/>
      <c r="I37" s="182">
        <v>272000</v>
      </c>
      <c r="J37" s="232">
        <v>39.4</v>
      </c>
      <c r="K37" s="179" t="s">
        <v>35</v>
      </c>
      <c r="L37" s="185" t="s">
        <v>232</v>
      </c>
      <c r="M37" s="179">
        <v>7</v>
      </c>
      <c r="N37" s="180"/>
      <c r="O37" s="331" t="s">
        <v>233</v>
      </c>
      <c r="P37" s="332"/>
      <c r="Q37" s="333"/>
      <c r="R37" s="223"/>
      <c r="S37" s="223"/>
      <c r="T37" s="223"/>
      <c r="U37" s="223"/>
      <c r="V37" s="223"/>
      <c r="W37" s="223"/>
      <c r="X37" s="331" t="s">
        <v>692</v>
      </c>
      <c r="Y37" s="332"/>
      <c r="Z37" s="332"/>
      <c r="AA37" s="332"/>
      <c r="AB37" s="332"/>
      <c r="AC37" s="333"/>
      <c r="AD37" s="181"/>
      <c r="AE37" s="181"/>
      <c r="AF37" s="204" t="s">
        <v>28</v>
      </c>
    </row>
    <row r="38" spans="1:32" s="189" customFormat="1" ht="37.5" customHeight="1">
      <c r="A38" s="179">
        <v>8</v>
      </c>
      <c r="B38" s="180" t="s">
        <v>227</v>
      </c>
      <c r="C38" s="179"/>
      <c r="D38" s="232" t="s">
        <v>215</v>
      </c>
      <c r="E38" s="238" t="s">
        <v>173</v>
      </c>
      <c r="F38" s="233" t="s">
        <v>173</v>
      </c>
      <c r="G38" s="238">
        <v>1915</v>
      </c>
      <c r="H38" s="239"/>
      <c r="I38" s="182">
        <v>385000</v>
      </c>
      <c r="J38" s="232">
        <v>55.8</v>
      </c>
      <c r="K38" s="179" t="s">
        <v>35</v>
      </c>
      <c r="L38" s="185" t="s">
        <v>234</v>
      </c>
      <c r="M38" s="179">
        <v>8</v>
      </c>
      <c r="N38" s="180"/>
      <c r="O38" s="331" t="s">
        <v>233</v>
      </c>
      <c r="P38" s="332"/>
      <c r="Q38" s="333"/>
      <c r="R38" s="223"/>
      <c r="S38" s="223"/>
      <c r="T38" s="223"/>
      <c r="U38" s="223"/>
      <c r="V38" s="223"/>
      <c r="W38" s="223"/>
      <c r="X38" s="331" t="s">
        <v>692</v>
      </c>
      <c r="Y38" s="332"/>
      <c r="Z38" s="332"/>
      <c r="AA38" s="332"/>
      <c r="AB38" s="332"/>
      <c r="AC38" s="333"/>
      <c r="AD38" s="181"/>
      <c r="AE38" s="181"/>
      <c r="AF38" s="204" t="s">
        <v>28</v>
      </c>
    </row>
    <row r="39" spans="1:32" s="189" customFormat="1" ht="30.75" customHeight="1">
      <c r="A39" s="179">
        <v>9</v>
      </c>
      <c r="B39" s="180" t="s">
        <v>227</v>
      </c>
      <c r="C39" s="179"/>
      <c r="D39" s="232" t="s">
        <v>215</v>
      </c>
      <c r="E39" s="238" t="s">
        <v>173</v>
      </c>
      <c r="F39" s="233" t="s">
        <v>173</v>
      </c>
      <c r="G39" s="238">
        <v>1920</v>
      </c>
      <c r="H39" s="239"/>
      <c r="I39" s="182">
        <v>337000</v>
      </c>
      <c r="J39" s="232">
        <v>48.8</v>
      </c>
      <c r="K39" s="184" t="s">
        <v>35</v>
      </c>
      <c r="L39" s="185" t="s">
        <v>235</v>
      </c>
      <c r="M39" s="179">
        <v>9</v>
      </c>
      <c r="N39" s="180"/>
      <c r="O39" s="331" t="s">
        <v>233</v>
      </c>
      <c r="P39" s="332"/>
      <c r="Q39" s="333"/>
      <c r="R39" s="223"/>
      <c r="S39" s="223"/>
      <c r="T39" s="223"/>
      <c r="U39" s="223"/>
      <c r="V39" s="223"/>
      <c r="W39" s="223"/>
      <c r="X39" s="331" t="s">
        <v>692</v>
      </c>
      <c r="Y39" s="332"/>
      <c r="Z39" s="332"/>
      <c r="AA39" s="332"/>
      <c r="AB39" s="332"/>
      <c r="AC39" s="333"/>
      <c r="AD39" s="181"/>
      <c r="AE39" s="181"/>
      <c r="AF39" s="204" t="s">
        <v>28</v>
      </c>
    </row>
    <row r="40" spans="1:32" s="189" customFormat="1" ht="30.75" customHeight="1">
      <c r="A40" s="179">
        <v>10</v>
      </c>
      <c r="B40" s="180" t="s">
        <v>227</v>
      </c>
      <c r="C40" s="179"/>
      <c r="D40" s="232" t="s">
        <v>215</v>
      </c>
      <c r="E40" s="238" t="s">
        <v>173</v>
      </c>
      <c r="F40" s="233" t="s">
        <v>173</v>
      </c>
      <c r="G40" s="238">
        <v>1920</v>
      </c>
      <c r="H40" s="239"/>
      <c r="I40" s="182">
        <v>208000</v>
      </c>
      <c r="J40" s="232">
        <v>30.2</v>
      </c>
      <c r="K40" s="193" t="s">
        <v>35</v>
      </c>
      <c r="L40" s="185" t="s">
        <v>236</v>
      </c>
      <c r="M40" s="179">
        <v>10</v>
      </c>
      <c r="N40" s="180"/>
      <c r="O40" s="331" t="s">
        <v>237</v>
      </c>
      <c r="P40" s="332"/>
      <c r="Q40" s="333"/>
      <c r="R40" s="223"/>
      <c r="S40" s="223"/>
      <c r="T40" s="223"/>
      <c r="U40" s="223"/>
      <c r="V40" s="223"/>
      <c r="W40" s="223"/>
      <c r="X40" s="331" t="s">
        <v>692</v>
      </c>
      <c r="Y40" s="332"/>
      <c r="Z40" s="332"/>
      <c r="AA40" s="332"/>
      <c r="AB40" s="332"/>
      <c r="AC40" s="333"/>
      <c r="AD40" s="181"/>
      <c r="AE40" s="181"/>
      <c r="AF40" s="204" t="s">
        <v>28</v>
      </c>
    </row>
    <row r="41" spans="1:32" s="189" customFormat="1" ht="56.25" customHeight="1">
      <c r="A41" s="179">
        <v>11</v>
      </c>
      <c r="B41" s="180" t="s">
        <v>227</v>
      </c>
      <c r="C41" s="179"/>
      <c r="D41" s="232" t="s">
        <v>215</v>
      </c>
      <c r="E41" s="238" t="s">
        <v>173</v>
      </c>
      <c r="F41" s="233" t="s">
        <v>173</v>
      </c>
      <c r="G41" s="238">
        <v>1910</v>
      </c>
      <c r="H41" s="239"/>
      <c r="I41" s="182">
        <v>384000</v>
      </c>
      <c r="J41" s="232">
        <v>55.6</v>
      </c>
      <c r="K41" s="193" t="s">
        <v>35</v>
      </c>
      <c r="L41" s="185" t="s">
        <v>238</v>
      </c>
      <c r="M41" s="179">
        <v>11</v>
      </c>
      <c r="N41" s="180"/>
      <c r="O41" s="331" t="s">
        <v>239</v>
      </c>
      <c r="P41" s="332"/>
      <c r="Q41" s="333"/>
      <c r="R41" s="223"/>
      <c r="S41" s="223"/>
      <c r="T41" s="223"/>
      <c r="U41" s="223"/>
      <c r="V41" s="223"/>
      <c r="W41" s="223"/>
      <c r="X41" s="331" t="s">
        <v>692</v>
      </c>
      <c r="Y41" s="332"/>
      <c r="Z41" s="332"/>
      <c r="AA41" s="332"/>
      <c r="AB41" s="332"/>
      <c r="AC41" s="333"/>
      <c r="AD41" s="181"/>
      <c r="AE41" s="181"/>
      <c r="AF41" s="204" t="s">
        <v>28</v>
      </c>
    </row>
    <row r="42" spans="1:32" s="189" customFormat="1" ht="37.5" customHeight="1">
      <c r="A42" s="179">
        <v>12</v>
      </c>
      <c r="B42" s="180" t="s">
        <v>227</v>
      </c>
      <c r="C42" s="179"/>
      <c r="D42" s="232" t="s">
        <v>215</v>
      </c>
      <c r="E42" s="238" t="s">
        <v>173</v>
      </c>
      <c r="F42" s="233" t="s">
        <v>173</v>
      </c>
      <c r="G42" s="238">
        <v>1910</v>
      </c>
      <c r="H42" s="239"/>
      <c r="I42" s="182">
        <v>388000</v>
      </c>
      <c r="J42" s="232">
        <v>56.18</v>
      </c>
      <c r="K42" s="193" t="s">
        <v>35</v>
      </c>
      <c r="L42" s="185" t="s">
        <v>240</v>
      </c>
      <c r="M42" s="179">
        <v>12</v>
      </c>
      <c r="N42" s="180"/>
      <c r="O42" s="331" t="s">
        <v>233</v>
      </c>
      <c r="P42" s="332"/>
      <c r="Q42" s="333"/>
      <c r="R42" s="223"/>
      <c r="S42" s="223"/>
      <c r="T42" s="223"/>
      <c r="U42" s="223"/>
      <c r="V42" s="223"/>
      <c r="W42" s="223"/>
      <c r="X42" s="331" t="s">
        <v>692</v>
      </c>
      <c r="Y42" s="332"/>
      <c r="Z42" s="332"/>
      <c r="AA42" s="332"/>
      <c r="AB42" s="332"/>
      <c r="AC42" s="333"/>
      <c r="AD42" s="181"/>
      <c r="AE42" s="181"/>
      <c r="AF42" s="181" t="s">
        <v>173</v>
      </c>
    </row>
    <row r="43" spans="1:32" s="189" customFormat="1" ht="38.25" customHeight="1">
      <c r="A43" s="179">
        <v>13</v>
      </c>
      <c r="B43" s="180" t="s">
        <v>227</v>
      </c>
      <c r="C43" s="179"/>
      <c r="D43" s="232" t="s">
        <v>215</v>
      </c>
      <c r="E43" s="238" t="s">
        <v>173</v>
      </c>
      <c r="F43" s="233" t="s">
        <v>173</v>
      </c>
      <c r="G43" s="238">
        <v>1920</v>
      </c>
      <c r="H43" s="239"/>
      <c r="I43" s="182">
        <v>531000</v>
      </c>
      <c r="J43" s="236">
        <v>77</v>
      </c>
      <c r="K43" s="193" t="s">
        <v>35</v>
      </c>
      <c r="L43" s="185" t="s">
        <v>241</v>
      </c>
      <c r="M43" s="179">
        <v>13</v>
      </c>
      <c r="N43" s="180"/>
      <c r="O43" s="331" t="s">
        <v>242</v>
      </c>
      <c r="P43" s="332"/>
      <c r="Q43" s="333"/>
      <c r="R43" s="223"/>
      <c r="S43" s="223"/>
      <c r="T43" s="223"/>
      <c r="U43" s="223"/>
      <c r="V43" s="223"/>
      <c r="W43" s="223"/>
      <c r="X43" s="331" t="s">
        <v>692</v>
      </c>
      <c r="Y43" s="332"/>
      <c r="Z43" s="332"/>
      <c r="AA43" s="332"/>
      <c r="AB43" s="332"/>
      <c r="AC43" s="333"/>
      <c r="AD43" s="181"/>
      <c r="AE43" s="181"/>
      <c r="AF43" s="181" t="s">
        <v>173</v>
      </c>
    </row>
    <row r="44" spans="1:32" s="189" customFormat="1" ht="39" customHeight="1">
      <c r="A44" s="179">
        <v>14</v>
      </c>
      <c r="B44" s="180" t="s">
        <v>227</v>
      </c>
      <c r="C44" s="179"/>
      <c r="D44" s="232" t="s">
        <v>215</v>
      </c>
      <c r="E44" s="238" t="s">
        <v>173</v>
      </c>
      <c r="F44" s="233" t="s">
        <v>173</v>
      </c>
      <c r="G44" s="238">
        <v>1905</v>
      </c>
      <c r="H44" s="239"/>
      <c r="I44" s="182">
        <v>372000</v>
      </c>
      <c r="J44" s="232">
        <v>53.9</v>
      </c>
      <c r="K44" s="193" t="s">
        <v>35</v>
      </c>
      <c r="L44" s="185" t="s">
        <v>243</v>
      </c>
      <c r="M44" s="179">
        <v>14</v>
      </c>
      <c r="N44" s="180"/>
      <c r="O44" s="331" t="s">
        <v>244</v>
      </c>
      <c r="P44" s="332"/>
      <c r="Q44" s="333"/>
      <c r="R44" s="223"/>
      <c r="S44" s="223"/>
      <c r="T44" s="223"/>
      <c r="U44" s="223"/>
      <c r="V44" s="223"/>
      <c r="W44" s="223"/>
      <c r="X44" s="331" t="s">
        <v>692</v>
      </c>
      <c r="Y44" s="332"/>
      <c r="Z44" s="332"/>
      <c r="AA44" s="332"/>
      <c r="AB44" s="332"/>
      <c r="AC44" s="333"/>
      <c r="AD44" s="181"/>
      <c r="AE44" s="181"/>
      <c r="AF44" s="181" t="s">
        <v>173</v>
      </c>
    </row>
    <row r="45" spans="1:32" s="189" customFormat="1" ht="30" customHeight="1">
      <c r="A45" s="179">
        <v>15</v>
      </c>
      <c r="B45" s="180" t="s">
        <v>227</v>
      </c>
      <c r="C45" s="179"/>
      <c r="D45" s="232" t="s">
        <v>215</v>
      </c>
      <c r="E45" s="238" t="s">
        <v>173</v>
      </c>
      <c r="F45" s="233" t="s">
        <v>173</v>
      </c>
      <c r="G45" s="238">
        <v>1900</v>
      </c>
      <c r="H45" s="239"/>
      <c r="I45" s="182">
        <v>427000</v>
      </c>
      <c r="J45" s="232">
        <v>61.9</v>
      </c>
      <c r="K45" s="193" t="s">
        <v>35</v>
      </c>
      <c r="L45" s="185" t="s">
        <v>245</v>
      </c>
      <c r="M45" s="179">
        <v>15</v>
      </c>
      <c r="N45" s="180"/>
      <c r="O45" s="331" t="s">
        <v>246</v>
      </c>
      <c r="P45" s="332"/>
      <c r="Q45" s="333"/>
      <c r="R45" s="223"/>
      <c r="S45" s="223"/>
      <c r="T45" s="223"/>
      <c r="U45" s="223"/>
      <c r="V45" s="223"/>
      <c r="W45" s="223"/>
      <c r="X45" s="331" t="s">
        <v>692</v>
      </c>
      <c r="Y45" s="332"/>
      <c r="Z45" s="332"/>
      <c r="AA45" s="332"/>
      <c r="AB45" s="332"/>
      <c r="AC45" s="333"/>
      <c r="AD45" s="181"/>
      <c r="AE45" s="181"/>
      <c r="AF45" s="181" t="s">
        <v>173</v>
      </c>
    </row>
    <row r="46" spans="1:32" s="189" customFormat="1" ht="39.75" customHeight="1">
      <c r="A46" s="179">
        <v>16</v>
      </c>
      <c r="B46" s="180" t="s">
        <v>227</v>
      </c>
      <c r="C46" s="179"/>
      <c r="D46" s="232" t="s">
        <v>215</v>
      </c>
      <c r="E46" s="238" t="s">
        <v>173</v>
      </c>
      <c r="F46" s="233" t="s">
        <v>173</v>
      </c>
      <c r="G46" s="238">
        <v>1900</v>
      </c>
      <c r="H46" s="239"/>
      <c r="I46" s="182">
        <v>561000</v>
      </c>
      <c r="J46" s="236">
        <v>81.3</v>
      </c>
      <c r="K46" s="193" t="s">
        <v>35</v>
      </c>
      <c r="L46" s="185" t="s">
        <v>247</v>
      </c>
      <c r="M46" s="179">
        <v>16</v>
      </c>
      <c r="N46" s="180"/>
      <c r="O46" s="331" t="s">
        <v>229</v>
      </c>
      <c r="P46" s="332"/>
      <c r="Q46" s="333"/>
      <c r="R46" s="223"/>
      <c r="S46" s="223"/>
      <c r="T46" s="223"/>
      <c r="U46" s="223"/>
      <c r="V46" s="223"/>
      <c r="W46" s="223"/>
      <c r="X46" s="331" t="s">
        <v>692</v>
      </c>
      <c r="Y46" s="332"/>
      <c r="Z46" s="332"/>
      <c r="AA46" s="332"/>
      <c r="AB46" s="332"/>
      <c r="AC46" s="333"/>
      <c r="AD46" s="181"/>
      <c r="AE46" s="181"/>
      <c r="AF46" s="181" t="s">
        <v>173</v>
      </c>
    </row>
    <row r="47" spans="1:32" s="189" customFormat="1" ht="30.75" customHeight="1">
      <c r="A47" s="179">
        <v>17</v>
      </c>
      <c r="B47" s="180" t="s">
        <v>227</v>
      </c>
      <c r="C47" s="179"/>
      <c r="D47" s="232" t="s">
        <v>215</v>
      </c>
      <c r="E47" s="238" t="s">
        <v>173</v>
      </c>
      <c r="F47" s="233" t="s">
        <v>173</v>
      </c>
      <c r="G47" s="238">
        <v>1910</v>
      </c>
      <c r="H47" s="239"/>
      <c r="I47" s="182">
        <v>395000</v>
      </c>
      <c r="J47" s="236">
        <v>57.2</v>
      </c>
      <c r="K47" s="193" t="s">
        <v>35</v>
      </c>
      <c r="L47" s="185" t="s">
        <v>248</v>
      </c>
      <c r="M47" s="179">
        <v>17</v>
      </c>
      <c r="N47" s="180"/>
      <c r="O47" s="331" t="s">
        <v>233</v>
      </c>
      <c r="P47" s="332"/>
      <c r="Q47" s="333"/>
      <c r="R47" s="223"/>
      <c r="S47" s="223"/>
      <c r="T47" s="223"/>
      <c r="U47" s="223"/>
      <c r="V47" s="223"/>
      <c r="W47" s="223"/>
      <c r="X47" s="331" t="s">
        <v>692</v>
      </c>
      <c r="Y47" s="332"/>
      <c r="Z47" s="332"/>
      <c r="AA47" s="332"/>
      <c r="AB47" s="332"/>
      <c r="AC47" s="333"/>
      <c r="AD47" s="181"/>
      <c r="AE47" s="181"/>
      <c r="AF47" s="181" t="s">
        <v>173</v>
      </c>
    </row>
    <row r="48" spans="1:32" s="189" customFormat="1" ht="32.25" customHeight="1">
      <c r="A48" s="179">
        <v>18</v>
      </c>
      <c r="B48" s="180" t="s">
        <v>227</v>
      </c>
      <c r="C48" s="179"/>
      <c r="D48" s="232" t="s">
        <v>215</v>
      </c>
      <c r="E48" s="238" t="s">
        <v>173</v>
      </c>
      <c r="F48" s="233" t="s">
        <v>173</v>
      </c>
      <c r="G48" s="238">
        <v>1960</v>
      </c>
      <c r="H48" s="239"/>
      <c r="I48" s="182">
        <v>281000</v>
      </c>
      <c r="J48" s="232">
        <v>40.799999999999997</v>
      </c>
      <c r="K48" s="193" t="s">
        <v>35</v>
      </c>
      <c r="L48" s="185" t="s">
        <v>249</v>
      </c>
      <c r="M48" s="179">
        <v>18</v>
      </c>
      <c r="N48" s="180"/>
      <c r="O48" s="331" t="s">
        <v>250</v>
      </c>
      <c r="P48" s="332"/>
      <c r="Q48" s="333"/>
      <c r="R48" s="223"/>
      <c r="S48" s="223"/>
      <c r="T48" s="223"/>
      <c r="U48" s="223"/>
      <c r="V48" s="223"/>
      <c r="W48" s="223"/>
      <c r="X48" s="331" t="s">
        <v>692</v>
      </c>
      <c r="Y48" s="332"/>
      <c r="Z48" s="332"/>
      <c r="AA48" s="332"/>
      <c r="AB48" s="332"/>
      <c r="AC48" s="333"/>
      <c r="AD48" s="181"/>
      <c r="AE48" s="181"/>
      <c r="AF48" s="181" t="s">
        <v>173</v>
      </c>
    </row>
    <row r="49" spans="1:32" s="189" customFormat="1" ht="32.25" customHeight="1">
      <c r="A49" s="179">
        <v>19</v>
      </c>
      <c r="B49" s="180" t="s">
        <v>227</v>
      </c>
      <c r="C49" s="179"/>
      <c r="D49" s="232" t="s">
        <v>215</v>
      </c>
      <c r="E49" s="238" t="s">
        <v>173</v>
      </c>
      <c r="F49" s="233" t="s">
        <v>173</v>
      </c>
      <c r="G49" s="238">
        <v>1920</v>
      </c>
      <c r="H49" s="239"/>
      <c r="I49" s="182">
        <v>426000</v>
      </c>
      <c r="J49" s="232">
        <v>61.8</v>
      </c>
      <c r="K49" s="193" t="s">
        <v>35</v>
      </c>
      <c r="L49" s="185" t="s">
        <v>251</v>
      </c>
      <c r="M49" s="179">
        <v>19</v>
      </c>
      <c r="N49" s="180"/>
      <c r="O49" s="331" t="s">
        <v>233</v>
      </c>
      <c r="P49" s="332"/>
      <c r="Q49" s="333"/>
      <c r="R49" s="223"/>
      <c r="S49" s="223"/>
      <c r="T49" s="223"/>
      <c r="U49" s="223"/>
      <c r="V49" s="223"/>
      <c r="W49" s="223"/>
      <c r="X49" s="331" t="s">
        <v>692</v>
      </c>
      <c r="Y49" s="332"/>
      <c r="Z49" s="332"/>
      <c r="AA49" s="332"/>
      <c r="AB49" s="332"/>
      <c r="AC49" s="333"/>
      <c r="AD49" s="181"/>
      <c r="AE49" s="181"/>
      <c r="AF49" s="181" t="s">
        <v>173</v>
      </c>
    </row>
    <row r="50" spans="1:32" s="189" customFormat="1" ht="30" customHeight="1">
      <c r="A50" s="179">
        <v>20</v>
      </c>
      <c r="B50" s="180" t="s">
        <v>252</v>
      </c>
      <c r="C50" s="179"/>
      <c r="D50" s="232" t="s">
        <v>215</v>
      </c>
      <c r="E50" s="238" t="s">
        <v>173</v>
      </c>
      <c r="F50" s="233" t="s">
        <v>173</v>
      </c>
      <c r="G50" s="238">
        <v>2011</v>
      </c>
      <c r="H50" s="239"/>
      <c r="I50" s="182">
        <v>570000</v>
      </c>
      <c r="J50" s="232">
        <v>82.65</v>
      </c>
      <c r="K50" s="193" t="s">
        <v>35</v>
      </c>
      <c r="L50" s="185" t="s">
        <v>253</v>
      </c>
      <c r="M50" s="179">
        <v>20</v>
      </c>
      <c r="N50" s="180"/>
      <c r="O50" s="331" t="s">
        <v>254</v>
      </c>
      <c r="P50" s="332"/>
      <c r="Q50" s="333"/>
      <c r="R50" s="223"/>
      <c r="S50" s="223"/>
      <c r="T50" s="223"/>
      <c r="U50" s="223"/>
      <c r="V50" s="223"/>
      <c r="W50" s="223"/>
      <c r="X50" s="331" t="s">
        <v>692</v>
      </c>
      <c r="Y50" s="332"/>
      <c r="Z50" s="332"/>
      <c r="AA50" s="332"/>
      <c r="AB50" s="332"/>
      <c r="AC50" s="333"/>
      <c r="AD50" s="181"/>
      <c r="AE50" s="181"/>
      <c r="AF50" s="181" t="s">
        <v>173</v>
      </c>
    </row>
    <row r="51" spans="1:32" s="211" customFormat="1" ht="28.5" customHeight="1">
      <c r="A51" s="224"/>
      <c r="B51" s="339" t="s">
        <v>4</v>
      </c>
      <c r="C51" s="339"/>
      <c r="D51" s="224"/>
      <c r="E51" s="224"/>
      <c r="F51" s="224"/>
      <c r="G51" s="224"/>
      <c r="H51" s="199"/>
      <c r="I51" s="308">
        <f>SUM(I31:I50)</f>
        <v>13072000</v>
      </c>
      <c r="J51" s="181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</row>
    <row r="52" spans="1:32" s="245" customFormat="1" ht="33" customHeight="1">
      <c r="A52" s="334" t="s">
        <v>1212</v>
      </c>
      <c r="B52" s="334"/>
      <c r="C52" s="334"/>
      <c r="D52" s="334"/>
      <c r="E52" s="334"/>
      <c r="F52" s="240"/>
      <c r="G52" s="241"/>
      <c r="H52" s="242"/>
      <c r="I52" s="241"/>
      <c r="J52" s="243"/>
      <c r="K52" s="334" t="s">
        <v>1212</v>
      </c>
      <c r="L52" s="334"/>
      <c r="M52" s="334"/>
      <c r="N52" s="334"/>
      <c r="O52" s="334"/>
      <c r="P52" s="334"/>
      <c r="Q52" s="240"/>
      <c r="R52" s="240"/>
      <c r="S52" s="240"/>
      <c r="T52" s="240"/>
      <c r="U52" s="240"/>
      <c r="V52" s="240"/>
      <c r="W52" s="240"/>
      <c r="X52" s="240"/>
      <c r="Y52" s="243"/>
      <c r="Z52" s="243"/>
      <c r="AA52" s="243"/>
      <c r="AB52" s="243"/>
      <c r="AC52" s="243"/>
      <c r="AD52" s="243"/>
      <c r="AE52" s="243"/>
      <c r="AF52" s="244"/>
    </row>
    <row r="53" spans="1:32" s="189" customFormat="1" ht="86.45" customHeight="1">
      <c r="A53" s="335">
        <v>1</v>
      </c>
      <c r="B53" s="335" t="s">
        <v>260</v>
      </c>
      <c r="C53" s="335" t="s">
        <v>261</v>
      </c>
      <c r="D53" s="219" t="s">
        <v>215</v>
      </c>
      <c r="E53" s="219" t="s">
        <v>488</v>
      </c>
      <c r="F53" s="196" t="s">
        <v>489</v>
      </c>
      <c r="G53" s="196">
        <v>1350</v>
      </c>
      <c r="H53" s="348"/>
      <c r="I53" s="349">
        <v>7291000</v>
      </c>
      <c r="J53" s="336">
        <v>1600</v>
      </c>
      <c r="K53" s="193" t="s">
        <v>262</v>
      </c>
      <c r="L53" s="330" t="s">
        <v>263</v>
      </c>
      <c r="M53" s="335">
        <v>1</v>
      </c>
      <c r="N53" s="179"/>
      <c r="O53" s="336" t="s">
        <v>264</v>
      </c>
      <c r="P53" s="336"/>
      <c r="Q53" s="335" t="s">
        <v>265</v>
      </c>
      <c r="R53" s="179" t="s">
        <v>28</v>
      </c>
      <c r="S53" s="179" t="s">
        <v>28</v>
      </c>
      <c r="T53" s="179" t="s">
        <v>28</v>
      </c>
      <c r="U53" s="179" t="s">
        <v>28</v>
      </c>
      <c r="V53" s="179" t="s">
        <v>28</v>
      </c>
      <c r="W53" s="179" t="s">
        <v>710</v>
      </c>
      <c r="X53" s="179" t="s">
        <v>148</v>
      </c>
      <c r="Y53" s="179" t="s">
        <v>148</v>
      </c>
      <c r="Z53" s="181" t="s">
        <v>148</v>
      </c>
      <c r="AA53" s="179" t="s">
        <v>148</v>
      </c>
      <c r="AB53" s="335" t="s">
        <v>266</v>
      </c>
      <c r="AC53" s="179" t="s">
        <v>148</v>
      </c>
      <c r="AD53" s="336">
        <v>3</v>
      </c>
      <c r="AE53" s="181" t="s">
        <v>28</v>
      </c>
      <c r="AF53" s="358" t="s">
        <v>28</v>
      </c>
    </row>
    <row r="54" spans="1:32" s="189" customFormat="1" ht="126" customHeight="1">
      <c r="A54" s="335"/>
      <c r="B54" s="335"/>
      <c r="C54" s="335"/>
      <c r="D54" s="219" t="s">
        <v>215</v>
      </c>
      <c r="E54" s="219" t="s">
        <v>488</v>
      </c>
      <c r="F54" s="196" t="s">
        <v>489</v>
      </c>
      <c r="G54" s="196">
        <v>1974</v>
      </c>
      <c r="H54" s="348"/>
      <c r="I54" s="350"/>
      <c r="J54" s="336"/>
      <c r="K54" s="193" t="s">
        <v>267</v>
      </c>
      <c r="L54" s="330"/>
      <c r="M54" s="335"/>
      <c r="N54" s="179"/>
      <c r="O54" s="336"/>
      <c r="P54" s="336"/>
      <c r="Q54" s="335"/>
      <c r="R54" s="179" t="s">
        <v>28</v>
      </c>
      <c r="S54" s="179" t="s">
        <v>28</v>
      </c>
      <c r="T54" s="179" t="s">
        <v>28</v>
      </c>
      <c r="U54" s="179" t="s">
        <v>28</v>
      </c>
      <c r="V54" s="179" t="s">
        <v>28</v>
      </c>
      <c r="W54" s="179" t="s">
        <v>710</v>
      </c>
      <c r="X54" s="179" t="s">
        <v>148</v>
      </c>
      <c r="Y54" s="179" t="s">
        <v>148</v>
      </c>
      <c r="Z54" s="181" t="s">
        <v>148</v>
      </c>
      <c r="AA54" s="179" t="s">
        <v>148</v>
      </c>
      <c r="AB54" s="335"/>
      <c r="AC54" s="179" t="s">
        <v>148</v>
      </c>
      <c r="AD54" s="336"/>
      <c r="AE54" s="181" t="s">
        <v>28</v>
      </c>
      <c r="AF54" s="358"/>
    </row>
    <row r="55" spans="1:32" s="189" customFormat="1" ht="36" customHeight="1">
      <c r="A55" s="335"/>
      <c r="B55" s="335"/>
      <c r="C55" s="335"/>
      <c r="D55" s="219" t="s">
        <v>215</v>
      </c>
      <c r="E55" s="219" t="s">
        <v>488</v>
      </c>
      <c r="F55" s="196" t="s">
        <v>489</v>
      </c>
      <c r="G55" s="196" t="s">
        <v>268</v>
      </c>
      <c r="H55" s="348"/>
      <c r="I55" s="351"/>
      <c r="J55" s="336"/>
      <c r="K55" s="193" t="s">
        <v>269</v>
      </c>
      <c r="L55" s="330"/>
      <c r="M55" s="335"/>
      <c r="N55" s="179"/>
      <c r="O55" s="336"/>
      <c r="P55" s="336"/>
      <c r="Q55" s="335"/>
      <c r="R55" s="179" t="s">
        <v>28</v>
      </c>
      <c r="S55" s="179" t="s">
        <v>28</v>
      </c>
      <c r="T55" s="179" t="s">
        <v>28</v>
      </c>
      <c r="U55" s="179" t="s">
        <v>28</v>
      </c>
      <c r="V55" s="179" t="s">
        <v>28</v>
      </c>
      <c r="W55" s="179" t="s">
        <v>710</v>
      </c>
      <c r="X55" s="179" t="s">
        <v>148</v>
      </c>
      <c r="Y55" s="179" t="s">
        <v>148</v>
      </c>
      <c r="Z55" s="181" t="s">
        <v>148</v>
      </c>
      <c r="AA55" s="179" t="s">
        <v>148</v>
      </c>
      <c r="AB55" s="335"/>
      <c r="AC55" s="179" t="s">
        <v>148</v>
      </c>
      <c r="AD55" s="360"/>
      <c r="AE55" s="191" t="s">
        <v>710</v>
      </c>
      <c r="AF55" s="359"/>
    </row>
    <row r="56" spans="1:32" s="189" customFormat="1" ht="42.6" customHeight="1">
      <c r="A56" s="179">
        <v>2</v>
      </c>
      <c r="B56" s="179" t="s">
        <v>270</v>
      </c>
      <c r="C56" s="179"/>
      <c r="D56" s="219" t="s">
        <v>215</v>
      </c>
      <c r="E56" s="219" t="s">
        <v>488</v>
      </c>
      <c r="F56" s="196" t="s">
        <v>489</v>
      </c>
      <c r="G56" s="196">
        <v>1910</v>
      </c>
      <c r="H56" s="248"/>
      <c r="I56" s="249">
        <v>507000</v>
      </c>
      <c r="J56" s="179" t="s">
        <v>273</v>
      </c>
      <c r="K56" s="181"/>
      <c r="L56" s="246" t="s">
        <v>271</v>
      </c>
      <c r="M56" s="179">
        <v>2</v>
      </c>
      <c r="N56" s="179"/>
      <c r="O56" s="183" t="s">
        <v>264</v>
      </c>
      <c r="P56" s="183" t="s">
        <v>272</v>
      </c>
      <c r="Q56" s="179" t="s">
        <v>265</v>
      </c>
      <c r="R56" s="179" t="s">
        <v>28</v>
      </c>
      <c r="S56" s="179" t="s">
        <v>28</v>
      </c>
      <c r="T56" s="179" t="s">
        <v>28</v>
      </c>
      <c r="U56" s="179" t="s">
        <v>28</v>
      </c>
      <c r="V56" s="179" t="s">
        <v>28</v>
      </c>
      <c r="W56" s="179" t="s">
        <v>710</v>
      </c>
      <c r="X56" s="179" t="s">
        <v>148</v>
      </c>
      <c r="Y56" s="179" t="s">
        <v>148</v>
      </c>
      <c r="Z56" s="181" t="s">
        <v>148</v>
      </c>
      <c r="AA56" s="179" t="s">
        <v>148</v>
      </c>
      <c r="AB56" s="179" t="s">
        <v>148</v>
      </c>
      <c r="AC56" s="179" t="s">
        <v>148</v>
      </c>
      <c r="AD56" s="183">
        <v>2</v>
      </c>
      <c r="AE56" s="183" t="s">
        <v>27</v>
      </c>
      <c r="AF56" s="183" t="s">
        <v>28</v>
      </c>
    </row>
    <row r="57" spans="1:32" s="189" customFormat="1" ht="26.45" customHeight="1">
      <c r="A57" s="179">
        <v>3</v>
      </c>
      <c r="B57" s="179" t="s">
        <v>270</v>
      </c>
      <c r="C57" s="179"/>
      <c r="D57" s="219" t="s">
        <v>215</v>
      </c>
      <c r="E57" s="219" t="s">
        <v>488</v>
      </c>
      <c r="F57" s="196" t="s">
        <v>488</v>
      </c>
      <c r="G57" s="196">
        <v>1875</v>
      </c>
      <c r="H57" s="248"/>
      <c r="I57" s="249">
        <v>560000</v>
      </c>
      <c r="J57" s="179" t="s">
        <v>276</v>
      </c>
      <c r="K57" s="181"/>
      <c r="L57" s="246" t="s">
        <v>274</v>
      </c>
      <c r="M57" s="179">
        <v>3</v>
      </c>
      <c r="N57" s="179"/>
      <c r="O57" s="183" t="s">
        <v>264</v>
      </c>
      <c r="P57" s="183" t="s">
        <v>272</v>
      </c>
      <c r="Q57" s="179" t="s">
        <v>265</v>
      </c>
      <c r="R57" s="179" t="s">
        <v>28</v>
      </c>
      <c r="S57" s="179" t="s">
        <v>28</v>
      </c>
      <c r="T57" s="179" t="s">
        <v>28</v>
      </c>
      <c r="U57" s="179" t="s">
        <v>28</v>
      </c>
      <c r="V57" s="179" t="s">
        <v>28</v>
      </c>
      <c r="W57" s="179" t="s">
        <v>710</v>
      </c>
      <c r="X57" s="179" t="s">
        <v>148</v>
      </c>
      <c r="Y57" s="179" t="s">
        <v>148</v>
      </c>
      <c r="Z57" s="181" t="s">
        <v>148</v>
      </c>
      <c r="AA57" s="179" t="s">
        <v>148</v>
      </c>
      <c r="AB57" s="179" t="s">
        <v>148</v>
      </c>
      <c r="AC57" s="179" t="s">
        <v>148</v>
      </c>
      <c r="AD57" s="250">
        <v>2</v>
      </c>
      <c r="AE57" s="250" t="s">
        <v>28</v>
      </c>
      <c r="AF57" s="204" t="s">
        <v>28</v>
      </c>
    </row>
    <row r="58" spans="1:32" s="189" customFormat="1" ht="45">
      <c r="A58" s="179">
        <v>4</v>
      </c>
      <c r="B58" s="179" t="s">
        <v>270</v>
      </c>
      <c r="C58" s="179"/>
      <c r="D58" s="219" t="s">
        <v>215</v>
      </c>
      <c r="E58" s="219" t="s">
        <v>488</v>
      </c>
      <c r="F58" s="196" t="s">
        <v>489</v>
      </c>
      <c r="G58" s="196">
        <v>1880</v>
      </c>
      <c r="H58" s="248"/>
      <c r="I58" s="249">
        <v>551000</v>
      </c>
      <c r="J58" s="179" t="s">
        <v>517</v>
      </c>
      <c r="K58" s="181"/>
      <c r="L58" s="246" t="s">
        <v>277</v>
      </c>
      <c r="M58" s="179">
        <v>4</v>
      </c>
      <c r="N58" s="179"/>
      <c r="O58" s="183" t="s">
        <v>264</v>
      </c>
      <c r="P58" s="183" t="s">
        <v>272</v>
      </c>
      <c r="Q58" s="179" t="s">
        <v>265</v>
      </c>
      <c r="R58" s="179" t="s">
        <v>28</v>
      </c>
      <c r="S58" s="179" t="s">
        <v>28</v>
      </c>
      <c r="T58" s="179" t="s">
        <v>28</v>
      </c>
      <c r="U58" s="179" t="s">
        <v>28</v>
      </c>
      <c r="V58" s="179" t="s">
        <v>28</v>
      </c>
      <c r="W58" s="179" t="s">
        <v>710</v>
      </c>
      <c r="X58" s="179" t="s">
        <v>148</v>
      </c>
      <c r="Y58" s="179" t="s">
        <v>148</v>
      </c>
      <c r="Z58" s="181" t="s">
        <v>148</v>
      </c>
      <c r="AA58" s="179" t="s">
        <v>148</v>
      </c>
      <c r="AB58" s="179" t="s">
        <v>148</v>
      </c>
      <c r="AC58" s="179" t="s">
        <v>148</v>
      </c>
      <c r="AD58" s="183">
        <v>2</v>
      </c>
      <c r="AE58" s="183" t="s">
        <v>27</v>
      </c>
      <c r="AF58" s="181" t="s">
        <v>28</v>
      </c>
    </row>
    <row r="59" spans="1:32" s="189" customFormat="1" ht="30">
      <c r="A59" s="179">
        <v>5</v>
      </c>
      <c r="B59" s="179" t="s">
        <v>270</v>
      </c>
      <c r="C59" s="179"/>
      <c r="D59" s="219" t="s">
        <v>215</v>
      </c>
      <c r="E59" s="219" t="s">
        <v>488</v>
      </c>
      <c r="F59" s="196" t="s">
        <v>489</v>
      </c>
      <c r="G59" s="196">
        <v>1880</v>
      </c>
      <c r="H59" s="248"/>
      <c r="I59" s="249">
        <v>378000</v>
      </c>
      <c r="J59" s="179" t="s">
        <v>518</v>
      </c>
      <c r="K59" s="181"/>
      <c r="L59" s="246" t="s">
        <v>278</v>
      </c>
      <c r="M59" s="179">
        <v>5</v>
      </c>
      <c r="N59" s="179"/>
      <c r="O59" s="183" t="s">
        <v>264</v>
      </c>
      <c r="P59" s="183" t="s">
        <v>272</v>
      </c>
      <c r="Q59" s="179" t="s">
        <v>265</v>
      </c>
      <c r="R59" s="179" t="s">
        <v>28</v>
      </c>
      <c r="S59" s="179" t="s">
        <v>28</v>
      </c>
      <c r="T59" s="179" t="s">
        <v>28</v>
      </c>
      <c r="U59" s="179" t="s">
        <v>28</v>
      </c>
      <c r="V59" s="179" t="s">
        <v>28</v>
      </c>
      <c r="W59" s="179" t="s">
        <v>710</v>
      </c>
      <c r="X59" s="179" t="s">
        <v>148</v>
      </c>
      <c r="Y59" s="179" t="s">
        <v>148</v>
      </c>
      <c r="Z59" s="181" t="s">
        <v>148</v>
      </c>
      <c r="AA59" s="179" t="s">
        <v>148</v>
      </c>
      <c r="AB59" s="181" t="s">
        <v>148</v>
      </c>
      <c r="AC59" s="181" t="s">
        <v>148</v>
      </c>
      <c r="AD59" s="183">
        <v>2</v>
      </c>
      <c r="AE59" s="183" t="s">
        <v>27</v>
      </c>
      <c r="AF59" s="181" t="s">
        <v>28</v>
      </c>
    </row>
    <row r="60" spans="1:32" s="189" customFormat="1" ht="42" customHeight="1">
      <c r="A60" s="179">
        <v>6</v>
      </c>
      <c r="B60" s="179" t="s">
        <v>279</v>
      </c>
      <c r="C60" s="179"/>
      <c r="D60" s="219" t="s">
        <v>215</v>
      </c>
      <c r="E60" s="219" t="s">
        <v>488</v>
      </c>
      <c r="F60" s="196" t="s">
        <v>489</v>
      </c>
      <c r="G60" s="196">
        <v>1905</v>
      </c>
      <c r="H60" s="248"/>
      <c r="I60" s="249">
        <v>388000</v>
      </c>
      <c r="J60" s="179" t="s">
        <v>281</v>
      </c>
      <c r="K60" s="181"/>
      <c r="L60" s="246" t="s">
        <v>280</v>
      </c>
      <c r="M60" s="179">
        <v>6</v>
      </c>
      <c r="N60" s="179"/>
      <c r="O60" s="183" t="s">
        <v>264</v>
      </c>
      <c r="P60" s="183" t="s">
        <v>272</v>
      </c>
      <c r="Q60" s="179" t="s">
        <v>265</v>
      </c>
      <c r="R60" s="179" t="s">
        <v>28</v>
      </c>
      <c r="S60" s="179" t="s">
        <v>28</v>
      </c>
      <c r="T60" s="179" t="s">
        <v>28</v>
      </c>
      <c r="U60" s="179" t="s">
        <v>28</v>
      </c>
      <c r="V60" s="179" t="s">
        <v>28</v>
      </c>
      <c r="W60" s="179" t="s">
        <v>710</v>
      </c>
      <c r="X60" s="179" t="s">
        <v>275</v>
      </c>
      <c r="Y60" s="179" t="s">
        <v>148</v>
      </c>
      <c r="Z60" s="181" t="s">
        <v>275</v>
      </c>
      <c r="AA60" s="179" t="s">
        <v>148</v>
      </c>
      <c r="AB60" s="181" t="s">
        <v>148</v>
      </c>
      <c r="AC60" s="181" t="s">
        <v>148</v>
      </c>
      <c r="AD60" s="183">
        <v>2</v>
      </c>
      <c r="AE60" s="183" t="s">
        <v>27</v>
      </c>
      <c r="AF60" s="181" t="s">
        <v>28</v>
      </c>
    </row>
    <row r="61" spans="1:32" s="189" customFormat="1" ht="45">
      <c r="A61" s="179">
        <v>7</v>
      </c>
      <c r="B61" s="179" t="s">
        <v>270</v>
      </c>
      <c r="C61" s="179"/>
      <c r="D61" s="219" t="s">
        <v>215</v>
      </c>
      <c r="E61" s="219" t="s">
        <v>488</v>
      </c>
      <c r="F61" s="196" t="s">
        <v>489</v>
      </c>
      <c r="G61" s="196">
        <v>1905</v>
      </c>
      <c r="H61" s="248"/>
      <c r="I61" s="249">
        <v>458000</v>
      </c>
      <c r="J61" s="179" t="s">
        <v>283</v>
      </c>
      <c r="K61" s="181"/>
      <c r="L61" s="246" t="s">
        <v>282</v>
      </c>
      <c r="M61" s="179">
        <v>7</v>
      </c>
      <c r="N61" s="179"/>
      <c r="O61" s="183" t="s">
        <v>264</v>
      </c>
      <c r="P61" s="183" t="s">
        <v>272</v>
      </c>
      <c r="Q61" s="179" t="s">
        <v>265</v>
      </c>
      <c r="R61" s="179" t="s">
        <v>28</v>
      </c>
      <c r="S61" s="179" t="s">
        <v>28</v>
      </c>
      <c r="T61" s="179" t="s">
        <v>28</v>
      </c>
      <c r="U61" s="179" t="s">
        <v>28</v>
      </c>
      <c r="V61" s="179" t="s">
        <v>28</v>
      </c>
      <c r="W61" s="179" t="s">
        <v>710</v>
      </c>
      <c r="X61" s="179" t="s">
        <v>275</v>
      </c>
      <c r="Y61" s="179" t="s">
        <v>148</v>
      </c>
      <c r="Z61" s="181" t="s">
        <v>275</v>
      </c>
      <c r="AA61" s="179" t="s">
        <v>148</v>
      </c>
      <c r="AB61" s="181" t="s">
        <v>275</v>
      </c>
      <c r="AC61" s="181" t="s">
        <v>275</v>
      </c>
      <c r="AD61" s="183">
        <v>2</v>
      </c>
      <c r="AE61" s="183" t="s">
        <v>27</v>
      </c>
      <c r="AF61" s="181" t="s">
        <v>28</v>
      </c>
    </row>
    <row r="62" spans="1:32" s="189" customFormat="1" ht="70.900000000000006" customHeight="1">
      <c r="A62" s="179">
        <v>8</v>
      </c>
      <c r="B62" s="251" t="s">
        <v>809</v>
      </c>
      <c r="C62" s="251"/>
      <c r="D62" s="252" t="s">
        <v>215</v>
      </c>
      <c r="E62" s="252" t="s">
        <v>173</v>
      </c>
      <c r="F62" s="253" t="s">
        <v>489</v>
      </c>
      <c r="G62" s="253">
        <v>1989</v>
      </c>
      <c r="H62" s="248"/>
      <c r="I62" s="249">
        <v>902000</v>
      </c>
      <c r="J62" s="179" t="s">
        <v>808</v>
      </c>
      <c r="K62" s="181"/>
      <c r="L62" s="246" t="s">
        <v>810</v>
      </c>
      <c r="M62" s="179">
        <v>8</v>
      </c>
      <c r="N62" s="179"/>
      <c r="O62" s="254" t="s">
        <v>264</v>
      </c>
      <c r="P62" s="254" t="s">
        <v>272</v>
      </c>
      <c r="Q62" s="251" t="s">
        <v>265</v>
      </c>
      <c r="R62" s="179" t="s">
        <v>28</v>
      </c>
      <c r="S62" s="179" t="s">
        <v>28</v>
      </c>
      <c r="T62" s="179" t="s">
        <v>28</v>
      </c>
      <c r="U62" s="179" t="s">
        <v>28</v>
      </c>
      <c r="V62" s="179" t="s">
        <v>28</v>
      </c>
      <c r="W62" s="179" t="s">
        <v>710</v>
      </c>
      <c r="X62" s="179" t="s">
        <v>148</v>
      </c>
      <c r="Y62" s="179" t="s">
        <v>148</v>
      </c>
      <c r="Z62" s="179" t="s">
        <v>148</v>
      </c>
      <c r="AA62" s="179" t="s">
        <v>148</v>
      </c>
      <c r="AB62" s="181" t="s">
        <v>148</v>
      </c>
      <c r="AC62" s="181" t="s">
        <v>148</v>
      </c>
      <c r="AD62" s="254">
        <v>2</v>
      </c>
      <c r="AE62" s="254" t="s">
        <v>27</v>
      </c>
      <c r="AF62" s="254" t="s">
        <v>28</v>
      </c>
    </row>
    <row r="63" spans="1:32" s="189" customFormat="1" ht="42" customHeight="1">
      <c r="A63" s="179">
        <v>9</v>
      </c>
      <c r="B63" s="179" t="s">
        <v>279</v>
      </c>
      <c r="C63" s="179"/>
      <c r="D63" s="219" t="s">
        <v>215</v>
      </c>
      <c r="E63" s="219" t="s">
        <v>488</v>
      </c>
      <c r="F63" s="196" t="s">
        <v>489</v>
      </c>
      <c r="G63" s="196">
        <v>1876</v>
      </c>
      <c r="H63" s="248"/>
      <c r="I63" s="249">
        <v>392000</v>
      </c>
      <c r="J63" s="179" t="s">
        <v>628</v>
      </c>
      <c r="K63" s="183"/>
      <c r="L63" s="246" t="s">
        <v>627</v>
      </c>
      <c r="M63" s="179">
        <v>9</v>
      </c>
      <c r="N63" s="179"/>
      <c r="O63" s="183" t="s">
        <v>264</v>
      </c>
      <c r="P63" s="183" t="s">
        <v>272</v>
      </c>
      <c r="Q63" s="179" t="s">
        <v>265</v>
      </c>
      <c r="R63" s="179" t="s">
        <v>28</v>
      </c>
      <c r="S63" s="179" t="s">
        <v>28</v>
      </c>
      <c r="T63" s="179" t="s">
        <v>28</v>
      </c>
      <c r="U63" s="179" t="s">
        <v>28</v>
      </c>
      <c r="V63" s="179" t="s">
        <v>28</v>
      </c>
      <c r="W63" s="179" t="s">
        <v>710</v>
      </c>
      <c r="X63" s="179" t="s">
        <v>148</v>
      </c>
      <c r="Y63" s="179" t="s">
        <v>148</v>
      </c>
      <c r="Z63" s="179" t="s">
        <v>148</v>
      </c>
      <c r="AA63" s="179" t="s">
        <v>148</v>
      </c>
      <c r="AB63" s="181" t="s">
        <v>148</v>
      </c>
      <c r="AC63" s="181" t="s">
        <v>148</v>
      </c>
      <c r="AD63" s="183">
        <v>2</v>
      </c>
      <c r="AE63" s="183" t="s">
        <v>27</v>
      </c>
      <c r="AF63" s="181" t="s">
        <v>28</v>
      </c>
    </row>
    <row r="64" spans="1:32" s="189" customFormat="1" ht="49.15" customHeight="1">
      <c r="A64" s="179">
        <v>10</v>
      </c>
      <c r="B64" s="179" t="s">
        <v>279</v>
      </c>
      <c r="C64" s="179"/>
      <c r="D64" s="219" t="s">
        <v>215</v>
      </c>
      <c r="E64" s="219" t="s">
        <v>488</v>
      </c>
      <c r="F64" s="196" t="s">
        <v>489</v>
      </c>
      <c r="G64" s="196">
        <v>1876</v>
      </c>
      <c r="H64" s="248"/>
      <c r="I64" s="249">
        <v>1600000</v>
      </c>
      <c r="J64" s="179" t="s">
        <v>286</v>
      </c>
      <c r="K64" s="181"/>
      <c r="L64" s="246" t="s">
        <v>284</v>
      </c>
      <c r="M64" s="179">
        <v>10</v>
      </c>
      <c r="N64" s="179"/>
      <c r="O64" s="183" t="s">
        <v>264</v>
      </c>
      <c r="P64" s="183" t="s">
        <v>272</v>
      </c>
      <c r="Q64" s="179" t="s">
        <v>265</v>
      </c>
      <c r="R64" s="179" t="s">
        <v>28</v>
      </c>
      <c r="S64" s="179" t="s">
        <v>28</v>
      </c>
      <c r="T64" s="179" t="s">
        <v>28</v>
      </c>
      <c r="U64" s="179" t="s">
        <v>28</v>
      </c>
      <c r="V64" s="179" t="s">
        <v>28</v>
      </c>
      <c r="W64" s="179" t="s">
        <v>710</v>
      </c>
      <c r="X64" s="179" t="s">
        <v>148</v>
      </c>
      <c r="Y64" s="179" t="s">
        <v>148</v>
      </c>
      <c r="Z64" s="181" t="s">
        <v>148</v>
      </c>
      <c r="AA64" s="179" t="s">
        <v>148</v>
      </c>
      <c r="AB64" s="181" t="s">
        <v>285</v>
      </c>
      <c r="AC64" s="181" t="s">
        <v>285</v>
      </c>
      <c r="AD64" s="183">
        <v>2</v>
      </c>
      <c r="AE64" s="183" t="s">
        <v>27</v>
      </c>
      <c r="AF64" s="181" t="s">
        <v>28</v>
      </c>
    </row>
    <row r="65" spans="1:32" s="189" customFormat="1" ht="26.25" customHeight="1">
      <c r="A65" s="179">
        <v>11</v>
      </c>
      <c r="B65" s="179" t="s">
        <v>270</v>
      </c>
      <c r="C65" s="179"/>
      <c r="D65" s="219" t="s">
        <v>215</v>
      </c>
      <c r="E65" s="219" t="s">
        <v>488</v>
      </c>
      <c r="F65" s="196" t="s">
        <v>173</v>
      </c>
      <c r="G65" s="196">
        <v>1880</v>
      </c>
      <c r="H65" s="248"/>
      <c r="I65" s="249">
        <v>204000</v>
      </c>
      <c r="J65" s="179" t="s">
        <v>288</v>
      </c>
      <c r="K65" s="181"/>
      <c r="L65" s="246" t="s">
        <v>287</v>
      </c>
      <c r="M65" s="179">
        <v>11</v>
      </c>
      <c r="N65" s="179"/>
      <c r="O65" s="183" t="s">
        <v>264</v>
      </c>
      <c r="P65" s="183" t="s">
        <v>272</v>
      </c>
      <c r="Q65" s="179" t="s">
        <v>265</v>
      </c>
      <c r="R65" s="179" t="s">
        <v>28</v>
      </c>
      <c r="S65" s="179" t="s">
        <v>28</v>
      </c>
      <c r="T65" s="179" t="s">
        <v>28</v>
      </c>
      <c r="U65" s="179" t="s">
        <v>28</v>
      </c>
      <c r="V65" s="179" t="s">
        <v>28</v>
      </c>
      <c r="W65" s="179" t="s">
        <v>710</v>
      </c>
      <c r="X65" s="179" t="s">
        <v>275</v>
      </c>
      <c r="Y65" s="179" t="s">
        <v>148</v>
      </c>
      <c r="Z65" s="181" t="s">
        <v>148</v>
      </c>
      <c r="AA65" s="179" t="s">
        <v>275</v>
      </c>
      <c r="AB65" s="181" t="s">
        <v>275</v>
      </c>
      <c r="AC65" s="181" t="s">
        <v>275</v>
      </c>
      <c r="AD65" s="183">
        <v>2</v>
      </c>
      <c r="AE65" s="183" t="s">
        <v>215</v>
      </c>
      <c r="AF65" s="181" t="s">
        <v>173</v>
      </c>
    </row>
    <row r="66" spans="1:32" s="189" customFormat="1" ht="26.25" customHeight="1">
      <c r="A66" s="179">
        <v>12</v>
      </c>
      <c r="B66" s="179" t="s">
        <v>270</v>
      </c>
      <c r="C66" s="179"/>
      <c r="D66" s="219" t="s">
        <v>215</v>
      </c>
      <c r="E66" s="219" t="s">
        <v>488</v>
      </c>
      <c r="F66" s="196" t="s">
        <v>173</v>
      </c>
      <c r="G66" s="196">
        <v>1865</v>
      </c>
      <c r="H66" s="248"/>
      <c r="I66" s="249">
        <v>420000</v>
      </c>
      <c r="J66" s="179" t="s">
        <v>290</v>
      </c>
      <c r="K66" s="181"/>
      <c r="L66" s="246" t="s">
        <v>289</v>
      </c>
      <c r="M66" s="179">
        <v>12</v>
      </c>
      <c r="N66" s="179"/>
      <c r="O66" s="183" t="s">
        <v>264</v>
      </c>
      <c r="P66" s="183" t="s">
        <v>272</v>
      </c>
      <c r="Q66" s="179" t="s">
        <v>265</v>
      </c>
      <c r="R66" s="179" t="s">
        <v>28</v>
      </c>
      <c r="S66" s="179" t="s">
        <v>28</v>
      </c>
      <c r="T66" s="179" t="s">
        <v>28</v>
      </c>
      <c r="U66" s="179" t="s">
        <v>28</v>
      </c>
      <c r="V66" s="179" t="s">
        <v>28</v>
      </c>
      <c r="W66" s="179" t="s">
        <v>710</v>
      </c>
      <c r="X66" s="179" t="s">
        <v>275</v>
      </c>
      <c r="Y66" s="179" t="s">
        <v>148</v>
      </c>
      <c r="Z66" s="181" t="s">
        <v>148</v>
      </c>
      <c r="AA66" s="179" t="s">
        <v>275</v>
      </c>
      <c r="AB66" s="181" t="s">
        <v>275</v>
      </c>
      <c r="AC66" s="181" t="s">
        <v>275</v>
      </c>
      <c r="AD66" s="183">
        <v>1</v>
      </c>
      <c r="AE66" s="183" t="s">
        <v>215</v>
      </c>
      <c r="AF66" s="181" t="s">
        <v>173</v>
      </c>
    </row>
    <row r="67" spans="1:32" s="189" customFormat="1" ht="26.25" customHeight="1">
      <c r="A67" s="179">
        <v>13</v>
      </c>
      <c r="B67" s="179" t="s">
        <v>270</v>
      </c>
      <c r="C67" s="179"/>
      <c r="D67" s="219" t="s">
        <v>215</v>
      </c>
      <c r="E67" s="219" t="s">
        <v>488</v>
      </c>
      <c r="F67" s="196" t="s">
        <v>173</v>
      </c>
      <c r="G67" s="196">
        <v>1865</v>
      </c>
      <c r="H67" s="248"/>
      <c r="I67" s="249">
        <v>104000</v>
      </c>
      <c r="J67" s="179" t="s">
        <v>292</v>
      </c>
      <c r="K67" s="181"/>
      <c r="L67" s="246" t="s">
        <v>291</v>
      </c>
      <c r="M67" s="179">
        <v>13</v>
      </c>
      <c r="N67" s="179"/>
      <c r="O67" s="183" t="s">
        <v>264</v>
      </c>
      <c r="P67" s="183" t="s">
        <v>272</v>
      </c>
      <c r="Q67" s="179" t="s">
        <v>265</v>
      </c>
      <c r="R67" s="179" t="s">
        <v>28</v>
      </c>
      <c r="S67" s="179" t="s">
        <v>28</v>
      </c>
      <c r="T67" s="179" t="s">
        <v>28</v>
      </c>
      <c r="U67" s="179" t="s">
        <v>28</v>
      </c>
      <c r="V67" s="179" t="s">
        <v>28</v>
      </c>
      <c r="W67" s="179" t="s">
        <v>710</v>
      </c>
      <c r="X67" s="179" t="s">
        <v>275</v>
      </c>
      <c r="Y67" s="179" t="s">
        <v>148</v>
      </c>
      <c r="Z67" s="181" t="s">
        <v>148</v>
      </c>
      <c r="AA67" s="179" t="s">
        <v>148</v>
      </c>
      <c r="AB67" s="181" t="s">
        <v>148</v>
      </c>
      <c r="AC67" s="181" t="s">
        <v>148</v>
      </c>
      <c r="AD67" s="183">
        <v>1</v>
      </c>
      <c r="AE67" s="183" t="s">
        <v>215</v>
      </c>
      <c r="AF67" s="181" t="s">
        <v>173</v>
      </c>
    </row>
    <row r="68" spans="1:32" s="189" customFormat="1" ht="26.25" customHeight="1">
      <c r="A68" s="179">
        <v>14</v>
      </c>
      <c r="B68" s="179" t="s">
        <v>270</v>
      </c>
      <c r="C68" s="179"/>
      <c r="D68" s="219" t="s">
        <v>215</v>
      </c>
      <c r="E68" s="219" t="s">
        <v>488</v>
      </c>
      <c r="F68" s="196" t="s">
        <v>173</v>
      </c>
      <c r="G68" s="196">
        <v>1865</v>
      </c>
      <c r="H68" s="248"/>
      <c r="I68" s="249">
        <v>268000</v>
      </c>
      <c r="J68" s="179" t="s">
        <v>294</v>
      </c>
      <c r="K68" s="181"/>
      <c r="L68" s="246" t="s">
        <v>293</v>
      </c>
      <c r="M68" s="179">
        <v>14</v>
      </c>
      <c r="N68" s="179"/>
      <c r="O68" s="183" t="s">
        <v>264</v>
      </c>
      <c r="P68" s="183" t="s">
        <v>272</v>
      </c>
      <c r="Q68" s="179" t="s">
        <v>265</v>
      </c>
      <c r="R68" s="179" t="s">
        <v>28</v>
      </c>
      <c r="S68" s="179" t="s">
        <v>28</v>
      </c>
      <c r="T68" s="179" t="s">
        <v>28</v>
      </c>
      <c r="U68" s="179" t="s">
        <v>28</v>
      </c>
      <c r="V68" s="179" t="s">
        <v>28</v>
      </c>
      <c r="W68" s="179" t="s">
        <v>710</v>
      </c>
      <c r="X68" s="179" t="s">
        <v>148</v>
      </c>
      <c r="Y68" s="179" t="s">
        <v>148</v>
      </c>
      <c r="Z68" s="181" t="s">
        <v>148</v>
      </c>
      <c r="AA68" s="179" t="s">
        <v>148</v>
      </c>
      <c r="AB68" s="181" t="s">
        <v>148</v>
      </c>
      <c r="AC68" s="181" t="s">
        <v>148</v>
      </c>
      <c r="AD68" s="183">
        <v>1</v>
      </c>
      <c r="AE68" s="183" t="s">
        <v>215</v>
      </c>
      <c r="AF68" s="181" t="s">
        <v>173</v>
      </c>
    </row>
    <row r="69" spans="1:32" s="189" customFormat="1" ht="30">
      <c r="A69" s="179">
        <v>15</v>
      </c>
      <c r="B69" s="179" t="s">
        <v>270</v>
      </c>
      <c r="C69" s="179"/>
      <c r="D69" s="219" t="s">
        <v>215</v>
      </c>
      <c r="E69" s="219" t="s">
        <v>488</v>
      </c>
      <c r="F69" s="196" t="s">
        <v>489</v>
      </c>
      <c r="G69" s="196">
        <v>1882</v>
      </c>
      <c r="H69" s="248"/>
      <c r="I69" s="249">
        <v>126000</v>
      </c>
      <c r="J69" s="179" t="s">
        <v>296</v>
      </c>
      <c r="K69" s="181"/>
      <c r="L69" s="246" t="s">
        <v>295</v>
      </c>
      <c r="M69" s="179">
        <v>15</v>
      </c>
      <c r="N69" s="179"/>
      <c r="O69" s="183" t="s">
        <v>264</v>
      </c>
      <c r="P69" s="183" t="s">
        <v>272</v>
      </c>
      <c r="Q69" s="179" t="s">
        <v>265</v>
      </c>
      <c r="R69" s="179" t="s">
        <v>28</v>
      </c>
      <c r="S69" s="179" t="s">
        <v>28</v>
      </c>
      <c r="T69" s="179" t="s">
        <v>28</v>
      </c>
      <c r="U69" s="179" t="s">
        <v>28</v>
      </c>
      <c r="V69" s="179" t="s">
        <v>28</v>
      </c>
      <c r="W69" s="179" t="s">
        <v>710</v>
      </c>
      <c r="X69" s="179" t="s">
        <v>275</v>
      </c>
      <c r="Y69" s="179" t="s">
        <v>148</v>
      </c>
      <c r="Z69" s="181" t="s">
        <v>148</v>
      </c>
      <c r="AA69" s="179" t="s">
        <v>275</v>
      </c>
      <c r="AB69" s="181" t="s">
        <v>148</v>
      </c>
      <c r="AC69" s="181" t="s">
        <v>148</v>
      </c>
      <c r="AD69" s="183">
        <v>2</v>
      </c>
      <c r="AE69" s="183" t="s">
        <v>215</v>
      </c>
      <c r="AF69" s="181" t="s">
        <v>173</v>
      </c>
    </row>
    <row r="70" spans="1:32" s="189" customFormat="1" ht="34.15" customHeight="1">
      <c r="A70" s="179">
        <v>16</v>
      </c>
      <c r="B70" s="179" t="s">
        <v>270</v>
      </c>
      <c r="C70" s="179"/>
      <c r="D70" s="219" t="s">
        <v>215</v>
      </c>
      <c r="E70" s="219" t="s">
        <v>488</v>
      </c>
      <c r="F70" s="196" t="s">
        <v>173</v>
      </c>
      <c r="G70" s="196">
        <v>1972</v>
      </c>
      <c r="H70" s="248"/>
      <c r="I70" s="249">
        <v>1483000</v>
      </c>
      <c r="J70" s="179" t="s">
        <v>300</v>
      </c>
      <c r="K70" s="181"/>
      <c r="L70" s="246" t="s">
        <v>297</v>
      </c>
      <c r="M70" s="179">
        <v>16</v>
      </c>
      <c r="N70" s="179"/>
      <c r="O70" s="183" t="s">
        <v>264</v>
      </c>
      <c r="P70" s="183" t="s">
        <v>298</v>
      </c>
      <c r="Q70" s="179" t="s">
        <v>299</v>
      </c>
      <c r="R70" s="179" t="s">
        <v>28</v>
      </c>
      <c r="S70" s="179" t="s">
        <v>28</v>
      </c>
      <c r="T70" s="179" t="s">
        <v>28</v>
      </c>
      <c r="U70" s="179" t="s">
        <v>28</v>
      </c>
      <c r="V70" s="179" t="s">
        <v>28</v>
      </c>
      <c r="W70" s="179" t="s">
        <v>710</v>
      </c>
      <c r="X70" s="179" t="s">
        <v>148</v>
      </c>
      <c r="Y70" s="179" t="s">
        <v>148</v>
      </c>
      <c r="Z70" s="181" t="s">
        <v>148</v>
      </c>
      <c r="AA70" s="179" t="s">
        <v>148</v>
      </c>
      <c r="AB70" s="181" t="s">
        <v>148</v>
      </c>
      <c r="AC70" s="181" t="s">
        <v>148</v>
      </c>
      <c r="AD70" s="183">
        <v>1</v>
      </c>
      <c r="AE70" s="183" t="s">
        <v>215</v>
      </c>
      <c r="AF70" s="181" t="s">
        <v>173</v>
      </c>
    </row>
    <row r="71" spans="1:32" s="189" customFormat="1" ht="47.45" customHeight="1">
      <c r="A71" s="179">
        <v>17</v>
      </c>
      <c r="B71" s="179" t="s">
        <v>270</v>
      </c>
      <c r="C71" s="179"/>
      <c r="D71" s="219" t="s">
        <v>215</v>
      </c>
      <c r="E71" s="219" t="s">
        <v>488</v>
      </c>
      <c r="F71" s="196" t="s">
        <v>173</v>
      </c>
      <c r="G71" s="196">
        <v>1990</v>
      </c>
      <c r="H71" s="248"/>
      <c r="I71" s="249">
        <v>228000</v>
      </c>
      <c r="J71" s="179" t="s">
        <v>464</v>
      </c>
      <c r="K71" s="181"/>
      <c r="L71" s="246" t="s">
        <v>301</v>
      </c>
      <c r="M71" s="179">
        <v>17</v>
      </c>
      <c r="N71" s="179"/>
      <c r="O71" s="183" t="s">
        <v>264</v>
      </c>
      <c r="P71" s="183" t="s">
        <v>298</v>
      </c>
      <c r="Q71" s="179" t="s">
        <v>302</v>
      </c>
      <c r="R71" s="179" t="s">
        <v>28</v>
      </c>
      <c r="S71" s="179" t="s">
        <v>28</v>
      </c>
      <c r="T71" s="179" t="s">
        <v>28</v>
      </c>
      <c r="U71" s="179" t="s">
        <v>28</v>
      </c>
      <c r="V71" s="179" t="s">
        <v>28</v>
      </c>
      <c r="W71" s="179" t="s">
        <v>710</v>
      </c>
      <c r="X71" s="179" t="s">
        <v>148</v>
      </c>
      <c r="Y71" s="179" t="s">
        <v>148</v>
      </c>
      <c r="Z71" s="181" t="s">
        <v>148</v>
      </c>
      <c r="AA71" s="179" t="s">
        <v>275</v>
      </c>
      <c r="AB71" s="181" t="s">
        <v>148</v>
      </c>
      <c r="AC71" s="181" t="s">
        <v>148</v>
      </c>
      <c r="AD71" s="183">
        <v>3</v>
      </c>
      <c r="AE71" s="183" t="s">
        <v>215</v>
      </c>
      <c r="AF71" s="181" t="s">
        <v>173</v>
      </c>
    </row>
    <row r="72" spans="1:32" s="189" customFormat="1" ht="56.45" customHeight="1">
      <c r="A72" s="179">
        <v>18</v>
      </c>
      <c r="B72" s="179" t="s">
        <v>279</v>
      </c>
      <c r="C72" s="179"/>
      <c r="D72" s="219" t="s">
        <v>215</v>
      </c>
      <c r="E72" s="219" t="s">
        <v>488</v>
      </c>
      <c r="F72" s="196" t="s">
        <v>489</v>
      </c>
      <c r="G72" s="196">
        <v>1875</v>
      </c>
      <c r="H72" s="248"/>
      <c r="I72" s="249">
        <v>493000</v>
      </c>
      <c r="J72" s="179" t="s">
        <v>304</v>
      </c>
      <c r="K72" s="181"/>
      <c r="L72" s="246" t="s">
        <v>303</v>
      </c>
      <c r="M72" s="179">
        <v>18</v>
      </c>
      <c r="N72" s="179"/>
      <c r="O72" s="183" t="s">
        <v>264</v>
      </c>
      <c r="P72" s="183" t="s">
        <v>272</v>
      </c>
      <c r="Q72" s="179" t="s">
        <v>265</v>
      </c>
      <c r="R72" s="179" t="s">
        <v>28</v>
      </c>
      <c r="S72" s="179" t="s">
        <v>28</v>
      </c>
      <c r="T72" s="179" t="s">
        <v>28</v>
      </c>
      <c r="U72" s="179" t="s">
        <v>28</v>
      </c>
      <c r="V72" s="179" t="s">
        <v>28</v>
      </c>
      <c r="W72" s="179" t="s">
        <v>710</v>
      </c>
      <c r="X72" s="179" t="s">
        <v>148</v>
      </c>
      <c r="Y72" s="179" t="s">
        <v>148</v>
      </c>
      <c r="Z72" s="181" t="s">
        <v>148</v>
      </c>
      <c r="AA72" s="179" t="s">
        <v>148</v>
      </c>
      <c r="AB72" s="181" t="s">
        <v>148</v>
      </c>
      <c r="AC72" s="181" t="s">
        <v>148</v>
      </c>
      <c r="AD72" s="183">
        <v>2</v>
      </c>
      <c r="AE72" s="183" t="s">
        <v>215</v>
      </c>
      <c r="AF72" s="181" t="s">
        <v>173</v>
      </c>
    </row>
    <row r="73" spans="1:32" s="189" customFormat="1" ht="43.9" customHeight="1">
      <c r="A73" s="179">
        <v>19</v>
      </c>
      <c r="B73" s="179" t="s">
        <v>279</v>
      </c>
      <c r="C73" s="179"/>
      <c r="D73" s="219" t="s">
        <v>215</v>
      </c>
      <c r="E73" s="219" t="s">
        <v>488</v>
      </c>
      <c r="F73" s="196" t="s">
        <v>489</v>
      </c>
      <c r="G73" s="196">
        <v>1910</v>
      </c>
      <c r="H73" s="248"/>
      <c r="I73" s="249">
        <v>222000</v>
      </c>
      <c r="J73" s="179" t="s">
        <v>465</v>
      </c>
      <c r="K73" s="181"/>
      <c r="L73" s="246" t="s">
        <v>305</v>
      </c>
      <c r="M73" s="179">
        <v>19</v>
      </c>
      <c r="N73" s="179"/>
      <c r="O73" s="183" t="s">
        <v>264</v>
      </c>
      <c r="P73" s="183" t="s">
        <v>272</v>
      </c>
      <c r="Q73" s="179" t="s">
        <v>299</v>
      </c>
      <c r="R73" s="179" t="s">
        <v>28</v>
      </c>
      <c r="S73" s="179" t="s">
        <v>28</v>
      </c>
      <c r="T73" s="179" t="s">
        <v>28</v>
      </c>
      <c r="U73" s="179" t="s">
        <v>28</v>
      </c>
      <c r="V73" s="179" t="s">
        <v>28</v>
      </c>
      <c r="W73" s="179" t="s">
        <v>710</v>
      </c>
      <c r="X73" s="179" t="s">
        <v>148</v>
      </c>
      <c r="Y73" s="179" t="s">
        <v>148</v>
      </c>
      <c r="Z73" s="181" t="s">
        <v>148</v>
      </c>
      <c r="AA73" s="179" t="s">
        <v>148</v>
      </c>
      <c r="AB73" s="181" t="s">
        <v>148</v>
      </c>
      <c r="AC73" s="181" t="s">
        <v>148</v>
      </c>
      <c r="AD73" s="183">
        <v>3</v>
      </c>
      <c r="AE73" s="183" t="s">
        <v>215</v>
      </c>
      <c r="AF73" s="181" t="s">
        <v>173</v>
      </c>
    </row>
    <row r="74" spans="1:32" s="189" customFormat="1" ht="33" customHeight="1">
      <c r="A74" s="179">
        <v>20</v>
      </c>
      <c r="B74" s="179" t="s">
        <v>270</v>
      </c>
      <c r="C74" s="179"/>
      <c r="D74" s="219" t="s">
        <v>215</v>
      </c>
      <c r="E74" s="219" t="s">
        <v>488</v>
      </c>
      <c r="F74" s="196" t="s">
        <v>173</v>
      </c>
      <c r="G74" s="196">
        <v>1872</v>
      </c>
      <c r="H74" s="248"/>
      <c r="I74" s="249">
        <v>171000</v>
      </c>
      <c r="J74" s="179" t="s">
        <v>307</v>
      </c>
      <c r="K74" s="181"/>
      <c r="L74" s="246" t="s">
        <v>306</v>
      </c>
      <c r="M74" s="179">
        <v>20</v>
      </c>
      <c r="N74" s="179"/>
      <c r="O74" s="183" t="s">
        <v>264</v>
      </c>
      <c r="P74" s="183" t="s">
        <v>272</v>
      </c>
      <c r="Q74" s="179" t="s">
        <v>265</v>
      </c>
      <c r="R74" s="179" t="s">
        <v>28</v>
      </c>
      <c r="S74" s="179" t="s">
        <v>28</v>
      </c>
      <c r="T74" s="179" t="s">
        <v>28</v>
      </c>
      <c r="U74" s="179" t="s">
        <v>28</v>
      </c>
      <c r="V74" s="179" t="s">
        <v>28</v>
      </c>
      <c r="W74" s="179" t="s">
        <v>710</v>
      </c>
      <c r="X74" s="179" t="s">
        <v>148</v>
      </c>
      <c r="Y74" s="179" t="s">
        <v>148</v>
      </c>
      <c r="Z74" s="181" t="s">
        <v>148</v>
      </c>
      <c r="AA74" s="179" t="s">
        <v>148</v>
      </c>
      <c r="AB74" s="181" t="s">
        <v>148</v>
      </c>
      <c r="AC74" s="181" t="s">
        <v>148</v>
      </c>
      <c r="AD74" s="183">
        <v>2</v>
      </c>
      <c r="AE74" s="183" t="s">
        <v>215</v>
      </c>
      <c r="AF74" s="181" t="s">
        <v>173</v>
      </c>
    </row>
    <row r="75" spans="1:32" s="189" customFormat="1" ht="30">
      <c r="A75" s="179">
        <v>21</v>
      </c>
      <c r="B75" s="179" t="s">
        <v>270</v>
      </c>
      <c r="C75" s="179"/>
      <c r="D75" s="219" t="s">
        <v>215</v>
      </c>
      <c r="E75" s="219" t="s">
        <v>488</v>
      </c>
      <c r="F75" s="196" t="s">
        <v>489</v>
      </c>
      <c r="G75" s="196">
        <v>1890</v>
      </c>
      <c r="H75" s="248"/>
      <c r="I75" s="249">
        <v>361000</v>
      </c>
      <c r="J75" s="179" t="s">
        <v>310</v>
      </c>
      <c r="K75" s="181"/>
      <c r="L75" s="246" t="s">
        <v>308</v>
      </c>
      <c r="M75" s="179">
        <v>21</v>
      </c>
      <c r="N75" s="179"/>
      <c r="O75" s="183" t="s">
        <v>264</v>
      </c>
      <c r="P75" s="183" t="s">
        <v>272</v>
      </c>
      <c r="Q75" s="179" t="s">
        <v>309</v>
      </c>
      <c r="R75" s="179" t="s">
        <v>28</v>
      </c>
      <c r="S75" s="179" t="s">
        <v>28</v>
      </c>
      <c r="T75" s="179" t="s">
        <v>28</v>
      </c>
      <c r="U75" s="179" t="s">
        <v>28</v>
      </c>
      <c r="V75" s="179" t="s">
        <v>28</v>
      </c>
      <c r="W75" s="179" t="s">
        <v>710</v>
      </c>
      <c r="X75" s="179" t="s">
        <v>148</v>
      </c>
      <c r="Y75" s="179" t="s">
        <v>148</v>
      </c>
      <c r="Z75" s="181" t="s">
        <v>148</v>
      </c>
      <c r="AA75" s="179" t="s">
        <v>148</v>
      </c>
      <c r="AB75" s="181" t="s">
        <v>148</v>
      </c>
      <c r="AC75" s="181" t="s">
        <v>148</v>
      </c>
      <c r="AD75" s="183">
        <v>3</v>
      </c>
      <c r="AE75" s="183" t="s">
        <v>215</v>
      </c>
      <c r="AF75" s="181" t="s">
        <v>173</v>
      </c>
    </row>
    <row r="76" spans="1:32" s="189" customFormat="1" ht="42.6" customHeight="1">
      <c r="A76" s="179">
        <v>22</v>
      </c>
      <c r="B76" s="179" t="s">
        <v>279</v>
      </c>
      <c r="C76" s="179"/>
      <c r="D76" s="219" t="s">
        <v>215</v>
      </c>
      <c r="E76" s="219" t="s">
        <v>488</v>
      </c>
      <c r="F76" s="196" t="s">
        <v>173</v>
      </c>
      <c r="G76" s="196">
        <v>1925</v>
      </c>
      <c r="H76" s="248"/>
      <c r="I76" s="249">
        <v>846000</v>
      </c>
      <c r="J76" s="179" t="s">
        <v>312</v>
      </c>
      <c r="K76" s="181"/>
      <c r="L76" s="246" t="s">
        <v>311</v>
      </c>
      <c r="M76" s="179">
        <v>22</v>
      </c>
      <c r="N76" s="179"/>
      <c r="O76" s="183" t="s">
        <v>264</v>
      </c>
      <c r="P76" s="183" t="s">
        <v>272</v>
      </c>
      <c r="Q76" s="179" t="s">
        <v>265</v>
      </c>
      <c r="R76" s="179" t="s">
        <v>28</v>
      </c>
      <c r="S76" s="179" t="s">
        <v>28</v>
      </c>
      <c r="T76" s="179" t="s">
        <v>28</v>
      </c>
      <c r="U76" s="179" t="s">
        <v>28</v>
      </c>
      <c r="V76" s="179" t="s">
        <v>28</v>
      </c>
      <c r="W76" s="179" t="s">
        <v>710</v>
      </c>
      <c r="X76" s="179" t="s">
        <v>148</v>
      </c>
      <c r="Y76" s="179" t="s">
        <v>148</v>
      </c>
      <c r="Z76" s="181" t="s">
        <v>148</v>
      </c>
      <c r="AA76" s="179" t="s">
        <v>148</v>
      </c>
      <c r="AB76" s="181" t="s">
        <v>148</v>
      </c>
      <c r="AC76" s="181" t="s">
        <v>148</v>
      </c>
      <c r="AD76" s="183">
        <v>3</v>
      </c>
      <c r="AE76" s="183" t="s">
        <v>173</v>
      </c>
      <c r="AF76" s="181" t="s">
        <v>173</v>
      </c>
    </row>
    <row r="77" spans="1:32" s="189" customFormat="1" ht="45.6" customHeight="1">
      <c r="A77" s="179">
        <v>23</v>
      </c>
      <c r="B77" s="179" t="s">
        <v>313</v>
      </c>
      <c r="C77" s="179"/>
      <c r="D77" s="219" t="s">
        <v>215</v>
      </c>
      <c r="E77" s="219" t="s">
        <v>488</v>
      </c>
      <c r="F77" s="196" t="s">
        <v>489</v>
      </c>
      <c r="G77" s="196">
        <v>1902</v>
      </c>
      <c r="H77" s="248"/>
      <c r="I77" s="249">
        <v>1084000</v>
      </c>
      <c r="J77" s="179" t="s">
        <v>315</v>
      </c>
      <c r="K77" s="181"/>
      <c r="L77" s="246" t="s">
        <v>314</v>
      </c>
      <c r="M77" s="179">
        <v>23</v>
      </c>
      <c r="N77" s="179"/>
      <c r="O77" s="183" t="s">
        <v>264</v>
      </c>
      <c r="P77" s="183" t="s">
        <v>272</v>
      </c>
      <c r="Q77" s="179" t="s">
        <v>265</v>
      </c>
      <c r="R77" s="179" t="s">
        <v>28</v>
      </c>
      <c r="S77" s="179" t="s">
        <v>28</v>
      </c>
      <c r="T77" s="179" t="s">
        <v>28</v>
      </c>
      <c r="U77" s="179" t="s">
        <v>28</v>
      </c>
      <c r="V77" s="179" t="s">
        <v>28</v>
      </c>
      <c r="W77" s="179" t="s">
        <v>710</v>
      </c>
      <c r="X77" s="179" t="s">
        <v>148</v>
      </c>
      <c r="Y77" s="179" t="s">
        <v>148</v>
      </c>
      <c r="Z77" s="181" t="s">
        <v>148</v>
      </c>
      <c r="AA77" s="179" t="s">
        <v>275</v>
      </c>
      <c r="AB77" s="181" t="s">
        <v>275</v>
      </c>
      <c r="AC77" s="181" t="s">
        <v>275</v>
      </c>
      <c r="AD77" s="183">
        <v>2</v>
      </c>
      <c r="AE77" s="183" t="s">
        <v>215</v>
      </c>
      <c r="AF77" s="181" t="s">
        <v>173</v>
      </c>
    </row>
    <row r="78" spans="1:32" s="189" customFormat="1" ht="38.450000000000003" customHeight="1">
      <c r="A78" s="179">
        <v>24</v>
      </c>
      <c r="B78" s="179" t="s">
        <v>313</v>
      </c>
      <c r="C78" s="179"/>
      <c r="D78" s="219" t="s">
        <v>215</v>
      </c>
      <c r="E78" s="219" t="s">
        <v>488</v>
      </c>
      <c r="F78" s="196" t="s">
        <v>489</v>
      </c>
      <c r="G78" s="196">
        <v>1890</v>
      </c>
      <c r="H78" s="248"/>
      <c r="I78" s="249">
        <v>660000</v>
      </c>
      <c r="J78" s="179" t="s">
        <v>317</v>
      </c>
      <c r="K78" s="181"/>
      <c r="L78" s="246" t="s">
        <v>316</v>
      </c>
      <c r="M78" s="179">
        <v>24</v>
      </c>
      <c r="N78" s="179"/>
      <c r="O78" s="183" t="s">
        <v>264</v>
      </c>
      <c r="P78" s="183" t="s">
        <v>272</v>
      </c>
      <c r="Q78" s="179" t="s">
        <v>299</v>
      </c>
      <c r="R78" s="179" t="s">
        <v>28</v>
      </c>
      <c r="S78" s="179" t="s">
        <v>28</v>
      </c>
      <c r="T78" s="179" t="s">
        <v>28</v>
      </c>
      <c r="U78" s="179" t="s">
        <v>28</v>
      </c>
      <c r="V78" s="179" t="s">
        <v>28</v>
      </c>
      <c r="W78" s="179" t="s">
        <v>710</v>
      </c>
      <c r="X78" s="179" t="s">
        <v>275</v>
      </c>
      <c r="Y78" s="179" t="s">
        <v>148</v>
      </c>
      <c r="Z78" s="181" t="s">
        <v>275</v>
      </c>
      <c r="AA78" s="179" t="s">
        <v>148</v>
      </c>
      <c r="AB78" s="181" t="s">
        <v>275</v>
      </c>
      <c r="AC78" s="181" t="s">
        <v>275</v>
      </c>
      <c r="AD78" s="183">
        <v>3</v>
      </c>
      <c r="AE78" s="183" t="s">
        <v>173</v>
      </c>
      <c r="AF78" s="181" t="s">
        <v>173</v>
      </c>
    </row>
    <row r="79" spans="1:32" s="189" customFormat="1" ht="45">
      <c r="A79" s="179">
        <v>25</v>
      </c>
      <c r="B79" s="179" t="s">
        <v>313</v>
      </c>
      <c r="C79" s="179"/>
      <c r="D79" s="219" t="s">
        <v>215</v>
      </c>
      <c r="E79" s="219" t="s">
        <v>488</v>
      </c>
      <c r="F79" s="196" t="s">
        <v>489</v>
      </c>
      <c r="G79" s="196">
        <v>1875</v>
      </c>
      <c r="H79" s="248"/>
      <c r="I79" s="249">
        <v>248000</v>
      </c>
      <c r="J79" s="179" t="s">
        <v>319</v>
      </c>
      <c r="K79" s="181"/>
      <c r="L79" s="246" t="s">
        <v>318</v>
      </c>
      <c r="M79" s="179">
        <v>25</v>
      </c>
      <c r="N79" s="179"/>
      <c r="O79" s="183" t="s">
        <v>264</v>
      </c>
      <c r="P79" s="183" t="s">
        <v>272</v>
      </c>
      <c r="Q79" s="179" t="s">
        <v>265</v>
      </c>
      <c r="R79" s="179" t="s">
        <v>28</v>
      </c>
      <c r="S79" s="179" t="s">
        <v>28</v>
      </c>
      <c r="T79" s="179" t="s">
        <v>28</v>
      </c>
      <c r="U79" s="179" t="s">
        <v>28</v>
      </c>
      <c r="V79" s="179" t="s">
        <v>28</v>
      </c>
      <c r="W79" s="179" t="s">
        <v>710</v>
      </c>
      <c r="X79" s="179" t="s">
        <v>275</v>
      </c>
      <c r="Y79" s="179" t="s">
        <v>148</v>
      </c>
      <c r="Z79" s="181" t="s">
        <v>148</v>
      </c>
      <c r="AA79" s="179" t="s">
        <v>275</v>
      </c>
      <c r="AB79" s="181" t="s">
        <v>275</v>
      </c>
      <c r="AC79" s="181" t="s">
        <v>275</v>
      </c>
      <c r="AD79" s="183">
        <v>2</v>
      </c>
      <c r="AE79" s="183" t="s">
        <v>215</v>
      </c>
      <c r="AF79" s="181" t="s">
        <v>173</v>
      </c>
    </row>
    <row r="80" spans="1:32" s="189" customFormat="1" ht="60">
      <c r="A80" s="179">
        <v>26</v>
      </c>
      <c r="B80" s="179" t="s">
        <v>320</v>
      </c>
      <c r="C80" s="179"/>
      <c r="D80" s="219" t="s">
        <v>215</v>
      </c>
      <c r="E80" s="219" t="s">
        <v>488</v>
      </c>
      <c r="F80" s="196" t="s">
        <v>489</v>
      </c>
      <c r="G80" s="196">
        <v>1900</v>
      </c>
      <c r="H80" s="248"/>
      <c r="I80" s="249">
        <v>588000</v>
      </c>
      <c r="J80" s="179" t="s">
        <v>322</v>
      </c>
      <c r="K80" s="181"/>
      <c r="L80" s="246" t="s">
        <v>321</v>
      </c>
      <c r="M80" s="179">
        <v>26</v>
      </c>
      <c r="N80" s="179"/>
      <c r="O80" s="183" t="s">
        <v>264</v>
      </c>
      <c r="P80" s="183" t="s">
        <v>272</v>
      </c>
      <c r="Q80" s="179" t="s">
        <v>309</v>
      </c>
      <c r="R80" s="179" t="s">
        <v>28</v>
      </c>
      <c r="S80" s="179" t="s">
        <v>28</v>
      </c>
      <c r="T80" s="179" t="s">
        <v>28</v>
      </c>
      <c r="U80" s="179" t="s">
        <v>28</v>
      </c>
      <c r="V80" s="179" t="s">
        <v>28</v>
      </c>
      <c r="W80" s="179" t="s">
        <v>710</v>
      </c>
      <c r="X80" s="179" t="s">
        <v>148</v>
      </c>
      <c r="Y80" s="179" t="s">
        <v>148</v>
      </c>
      <c r="Z80" s="181" t="s">
        <v>275</v>
      </c>
      <c r="AA80" s="179" t="s">
        <v>148</v>
      </c>
      <c r="AB80" s="181" t="s">
        <v>148</v>
      </c>
      <c r="AC80" s="181" t="s">
        <v>148</v>
      </c>
      <c r="AD80" s="183">
        <v>2</v>
      </c>
      <c r="AE80" s="183" t="s">
        <v>215</v>
      </c>
      <c r="AF80" s="181" t="s">
        <v>173</v>
      </c>
    </row>
    <row r="81" spans="1:32" s="189" customFormat="1" ht="45" customHeight="1">
      <c r="A81" s="179">
        <v>27</v>
      </c>
      <c r="B81" s="179" t="s">
        <v>279</v>
      </c>
      <c r="C81" s="179"/>
      <c r="D81" s="219" t="s">
        <v>215</v>
      </c>
      <c r="E81" s="219" t="s">
        <v>488</v>
      </c>
      <c r="F81" s="196" t="s">
        <v>489</v>
      </c>
      <c r="G81" s="255">
        <v>1870</v>
      </c>
      <c r="H81" s="248"/>
      <c r="I81" s="249">
        <v>185000</v>
      </c>
      <c r="J81" s="179" t="s">
        <v>324</v>
      </c>
      <c r="K81" s="181"/>
      <c r="L81" s="246" t="s">
        <v>323</v>
      </c>
      <c r="M81" s="179">
        <v>27</v>
      </c>
      <c r="N81" s="179"/>
      <c r="O81" s="183" t="s">
        <v>264</v>
      </c>
      <c r="P81" s="183" t="s">
        <v>272</v>
      </c>
      <c r="Q81" s="179" t="s">
        <v>265</v>
      </c>
      <c r="R81" s="179" t="s">
        <v>28</v>
      </c>
      <c r="S81" s="179" t="s">
        <v>28</v>
      </c>
      <c r="T81" s="179" t="s">
        <v>28</v>
      </c>
      <c r="U81" s="179" t="s">
        <v>28</v>
      </c>
      <c r="V81" s="179" t="s">
        <v>28</v>
      </c>
      <c r="W81" s="179" t="s">
        <v>710</v>
      </c>
      <c r="X81" s="179" t="s">
        <v>148</v>
      </c>
      <c r="Y81" s="179" t="s">
        <v>148</v>
      </c>
      <c r="Z81" s="181" t="s">
        <v>148</v>
      </c>
      <c r="AA81" s="179" t="s">
        <v>148</v>
      </c>
      <c r="AB81" s="181" t="s">
        <v>148</v>
      </c>
      <c r="AC81" s="181" t="s">
        <v>148</v>
      </c>
      <c r="AD81" s="183">
        <v>2</v>
      </c>
      <c r="AE81" s="183" t="s">
        <v>173</v>
      </c>
      <c r="AF81" s="181" t="s">
        <v>173</v>
      </c>
    </row>
    <row r="82" spans="1:32" s="189" customFormat="1" ht="42" customHeight="1">
      <c r="A82" s="179">
        <v>28</v>
      </c>
      <c r="B82" s="179" t="s">
        <v>313</v>
      </c>
      <c r="C82" s="179"/>
      <c r="D82" s="219" t="s">
        <v>215</v>
      </c>
      <c r="E82" s="219" t="s">
        <v>488</v>
      </c>
      <c r="F82" s="196" t="s">
        <v>489</v>
      </c>
      <c r="G82" s="255">
        <v>1870</v>
      </c>
      <c r="H82" s="248"/>
      <c r="I82" s="249">
        <v>369000</v>
      </c>
      <c r="J82" s="179" t="s">
        <v>326</v>
      </c>
      <c r="K82" s="181"/>
      <c r="L82" s="246" t="s">
        <v>325</v>
      </c>
      <c r="M82" s="179">
        <v>28</v>
      </c>
      <c r="N82" s="179"/>
      <c r="O82" s="183" t="s">
        <v>264</v>
      </c>
      <c r="P82" s="183" t="s">
        <v>272</v>
      </c>
      <c r="Q82" s="179" t="s">
        <v>265</v>
      </c>
      <c r="R82" s="179" t="s">
        <v>28</v>
      </c>
      <c r="S82" s="179" t="s">
        <v>28</v>
      </c>
      <c r="T82" s="179" t="s">
        <v>28</v>
      </c>
      <c r="U82" s="179" t="s">
        <v>28</v>
      </c>
      <c r="V82" s="179" t="s">
        <v>28</v>
      </c>
      <c r="W82" s="179" t="s">
        <v>710</v>
      </c>
      <c r="X82" s="179" t="s">
        <v>275</v>
      </c>
      <c r="Y82" s="179" t="s">
        <v>148</v>
      </c>
      <c r="Z82" s="181" t="s">
        <v>148</v>
      </c>
      <c r="AA82" s="179" t="s">
        <v>148</v>
      </c>
      <c r="AB82" s="181" t="s">
        <v>148</v>
      </c>
      <c r="AC82" s="181" t="s">
        <v>148</v>
      </c>
      <c r="AD82" s="183">
        <v>2</v>
      </c>
      <c r="AE82" s="183" t="s">
        <v>215</v>
      </c>
      <c r="AF82" s="181" t="s">
        <v>173</v>
      </c>
    </row>
    <row r="83" spans="1:32" s="189" customFormat="1" ht="56.45" customHeight="1">
      <c r="A83" s="179">
        <v>29</v>
      </c>
      <c r="B83" s="179" t="s">
        <v>313</v>
      </c>
      <c r="C83" s="179"/>
      <c r="D83" s="219" t="s">
        <v>215</v>
      </c>
      <c r="E83" s="219" t="s">
        <v>488</v>
      </c>
      <c r="F83" s="255" t="s">
        <v>173</v>
      </c>
      <c r="G83" s="255">
        <v>1920</v>
      </c>
      <c r="H83" s="248"/>
      <c r="I83" s="249">
        <v>3112000</v>
      </c>
      <c r="J83" s="179" t="s">
        <v>328</v>
      </c>
      <c r="K83" s="181"/>
      <c r="L83" s="246" t="s">
        <v>327</v>
      </c>
      <c r="M83" s="179">
        <v>29</v>
      </c>
      <c r="N83" s="179"/>
      <c r="O83" s="183" t="s">
        <v>264</v>
      </c>
      <c r="P83" s="183" t="s">
        <v>298</v>
      </c>
      <c r="Q83" s="179" t="s">
        <v>265</v>
      </c>
      <c r="R83" s="179" t="s">
        <v>28</v>
      </c>
      <c r="S83" s="179" t="s">
        <v>28</v>
      </c>
      <c r="T83" s="179" t="s">
        <v>28</v>
      </c>
      <c r="U83" s="179" t="s">
        <v>28</v>
      </c>
      <c r="V83" s="179" t="s">
        <v>28</v>
      </c>
      <c r="W83" s="179" t="s">
        <v>710</v>
      </c>
      <c r="X83" s="179" t="s">
        <v>275</v>
      </c>
      <c r="Y83" s="179" t="s">
        <v>148</v>
      </c>
      <c r="Z83" s="181" t="s">
        <v>148</v>
      </c>
      <c r="AA83" s="179" t="s">
        <v>148</v>
      </c>
      <c r="AB83" s="181" t="s">
        <v>148</v>
      </c>
      <c r="AC83" s="181" t="s">
        <v>148</v>
      </c>
      <c r="AD83" s="183">
        <v>2</v>
      </c>
      <c r="AE83" s="183" t="s">
        <v>215</v>
      </c>
      <c r="AF83" s="181" t="s">
        <v>173</v>
      </c>
    </row>
    <row r="84" spans="1:32" s="189" customFormat="1" ht="29.45" customHeight="1">
      <c r="A84" s="179">
        <v>30</v>
      </c>
      <c r="B84" s="179" t="s">
        <v>270</v>
      </c>
      <c r="C84" s="179"/>
      <c r="D84" s="219" t="s">
        <v>215</v>
      </c>
      <c r="E84" s="219" t="s">
        <v>488</v>
      </c>
      <c r="F84" s="196" t="s">
        <v>173</v>
      </c>
      <c r="G84" s="196">
        <v>1915</v>
      </c>
      <c r="H84" s="227"/>
      <c r="I84" s="249">
        <v>419000</v>
      </c>
      <c r="J84" s="179" t="s">
        <v>860</v>
      </c>
      <c r="K84" s="181"/>
      <c r="L84" s="246" t="s">
        <v>330</v>
      </c>
      <c r="M84" s="179">
        <v>30</v>
      </c>
      <c r="N84" s="179"/>
      <c r="O84" s="183" t="s">
        <v>264</v>
      </c>
      <c r="P84" s="183" t="s">
        <v>272</v>
      </c>
      <c r="Q84" s="179" t="s">
        <v>265</v>
      </c>
      <c r="R84" s="179" t="s">
        <v>28</v>
      </c>
      <c r="S84" s="179" t="s">
        <v>28</v>
      </c>
      <c r="T84" s="179" t="s">
        <v>28</v>
      </c>
      <c r="U84" s="179" t="s">
        <v>28</v>
      </c>
      <c r="V84" s="179" t="s">
        <v>28</v>
      </c>
      <c r="W84" s="179" t="s">
        <v>710</v>
      </c>
      <c r="X84" s="179" t="s">
        <v>148</v>
      </c>
      <c r="Y84" s="179" t="s">
        <v>148</v>
      </c>
      <c r="Z84" s="181" t="s">
        <v>148</v>
      </c>
      <c r="AA84" s="179" t="s">
        <v>148</v>
      </c>
      <c r="AB84" s="181" t="s">
        <v>148</v>
      </c>
      <c r="AC84" s="181" t="s">
        <v>148</v>
      </c>
      <c r="AD84" s="183">
        <v>2</v>
      </c>
      <c r="AE84" s="183" t="s">
        <v>215</v>
      </c>
      <c r="AF84" s="181" t="s">
        <v>173</v>
      </c>
    </row>
    <row r="85" spans="1:32" s="189" customFormat="1" ht="26.45" customHeight="1">
      <c r="A85" s="179">
        <v>31</v>
      </c>
      <c r="B85" s="179" t="s">
        <v>270</v>
      </c>
      <c r="C85" s="179"/>
      <c r="D85" s="219" t="s">
        <v>215</v>
      </c>
      <c r="E85" s="219" t="s">
        <v>488</v>
      </c>
      <c r="F85" s="196" t="s">
        <v>489</v>
      </c>
      <c r="G85" s="196">
        <v>1915</v>
      </c>
      <c r="H85" s="248"/>
      <c r="I85" s="249">
        <v>81000</v>
      </c>
      <c r="J85" s="179" t="s">
        <v>332</v>
      </c>
      <c r="K85" s="181"/>
      <c r="L85" s="246" t="s">
        <v>331</v>
      </c>
      <c r="M85" s="179">
        <v>31</v>
      </c>
      <c r="N85" s="179"/>
      <c r="O85" s="183" t="s">
        <v>264</v>
      </c>
      <c r="P85" s="183" t="s">
        <v>272</v>
      </c>
      <c r="Q85" s="179" t="s">
        <v>265</v>
      </c>
      <c r="R85" s="179" t="s">
        <v>28</v>
      </c>
      <c r="S85" s="179" t="s">
        <v>28</v>
      </c>
      <c r="T85" s="179" t="s">
        <v>28</v>
      </c>
      <c r="U85" s="179" t="s">
        <v>28</v>
      </c>
      <c r="V85" s="179" t="s">
        <v>28</v>
      </c>
      <c r="W85" s="179" t="s">
        <v>710</v>
      </c>
      <c r="X85" s="179" t="s">
        <v>148</v>
      </c>
      <c r="Y85" s="179" t="s">
        <v>148</v>
      </c>
      <c r="Z85" s="181" t="s">
        <v>148</v>
      </c>
      <c r="AA85" s="179" t="s">
        <v>275</v>
      </c>
      <c r="AB85" s="181" t="s">
        <v>148</v>
      </c>
      <c r="AC85" s="181" t="s">
        <v>148</v>
      </c>
      <c r="AD85" s="183">
        <v>2</v>
      </c>
      <c r="AE85" s="183" t="s">
        <v>215</v>
      </c>
      <c r="AF85" s="181" t="s">
        <v>173</v>
      </c>
    </row>
    <row r="86" spans="1:32" s="189" customFormat="1" ht="30" customHeight="1">
      <c r="A86" s="179">
        <v>32</v>
      </c>
      <c r="B86" s="179" t="s">
        <v>270</v>
      </c>
      <c r="C86" s="179"/>
      <c r="D86" s="219" t="s">
        <v>215</v>
      </c>
      <c r="E86" s="219" t="s">
        <v>488</v>
      </c>
      <c r="F86" s="196" t="s">
        <v>173</v>
      </c>
      <c r="G86" s="196">
        <v>1989</v>
      </c>
      <c r="H86" s="248"/>
      <c r="I86" s="249">
        <v>310000</v>
      </c>
      <c r="J86" s="179" t="s">
        <v>336</v>
      </c>
      <c r="K86" s="181"/>
      <c r="L86" s="246" t="s">
        <v>333</v>
      </c>
      <c r="M86" s="179">
        <v>32</v>
      </c>
      <c r="N86" s="179"/>
      <c r="O86" s="183" t="s">
        <v>264</v>
      </c>
      <c r="P86" s="183" t="s">
        <v>298</v>
      </c>
      <c r="Q86" s="179" t="s">
        <v>334</v>
      </c>
      <c r="R86" s="179" t="s">
        <v>28</v>
      </c>
      <c r="S86" s="179" t="s">
        <v>28</v>
      </c>
      <c r="T86" s="179" t="s">
        <v>28</v>
      </c>
      <c r="U86" s="179" t="s">
        <v>28</v>
      </c>
      <c r="V86" s="179" t="s">
        <v>28</v>
      </c>
      <c r="W86" s="179" t="s">
        <v>710</v>
      </c>
      <c r="X86" s="179" t="s">
        <v>335</v>
      </c>
      <c r="Y86" s="179" t="s">
        <v>148</v>
      </c>
      <c r="Z86" s="181" t="s">
        <v>148</v>
      </c>
      <c r="AA86" s="179" t="s">
        <v>148</v>
      </c>
      <c r="AB86" s="181" t="s">
        <v>148</v>
      </c>
      <c r="AC86" s="181" t="s">
        <v>148</v>
      </c>
      <c r="AD86" s="183">
        <v>2</v>
      </c>
      <c r="AE86" s="183" t="s">
        <v>215</v>
      </c>
      <c r="AF86" s="181" t="s">
        <v>173</v>
      </c>
    </row>
    <row r="87" spans="1:32" s="189" customFormat="1" ht="38.450000000000003" customHeight="1">
      <c r="A87" s="179">
        <v>33</v>
      </c>
      <c r="B87" s="179" t="s">
        <v>270</v>
      </c>
      <c r="C87" s="179"/>
      <c r="D87" s="219" t="s">
        <v>215</v>
      </c>
      <c r="E87" s="219" t="s">
        <v>488</v>
      </c>
      <c r="F87" s="196" t="s">
        <v>489</v>
      </c>
      <c r="G87" s="196">
        <v>1920</v>
      </c>
      <c r="H87" s="227"/>
      <c r="I87" s="249">
        <f>470000+7794.59</f>
        <v>477794.59</v>
      </c>
      <c r="J87" s="179" t="s">
        <v>812</v>
      </c>
      <c r="K87" s="181"/>
      <c r="L87" s="246" t="s">
        <v>815</v>
      </c>
      <c r="M87" s="179">
        <v>33</v>
      </c>
      <c r="N87" s="179" t="s">
        <v>819</v>
      </c>
      <c r="O87" s="183" t="s">
        <v>264</v>
      </c>
      <c r="P87" s="183" t="s">
        <v>272</v>
      </c>
      <c r="Q87" s="179" t="s">
        <v>265</v>
      </c>
      <c r="R87" s="179" t="s">
        <v>28</v>
      </c>
      <c r="S87" s="179" t="s">
        <v>28</v>
      </c>
      <c r="T87" s="179" t="s">
        <v>28</v>
      </c>
      <c r="U87" s="179" t="s">
        <v>28</v>
      </c>
      <c r="V87" s="179" t="s">
        <v>28</v>
      </c>
      <c r="W87" s="179" t="s">
        <v>710</v>
      </c>
      <c r="X87" s="179" t="s">
        <v>148</v>
      </c>
      <c r="Y87" s="179" t="s">
        <v>148</v>
      </c>
      <c r="Z87" s="181" t="s">
        <v>148</v>
      </c>
      <c r="AA87" s="179" t="s">
        <v>148</v>
      </c>
      <c r="AB87" s="181" t="s">
        <v>148</v>
      </c>
      <c r="AC87" s="181" t="s">
        <v>148</v>
      </c>
      <c r="AD87" s="183">
        <v>2</v>
      </c>
      <c r="AE87" s="183" t="s">
        <v>215</v>
      </c>
      <c r="AF87" s="181" t="s">
        <v>173</v>
      </c>
    </row>
    <row r="88" spans="1:32" s="189" customFormat="1" ht="58.15" customHeight="1">
      <c r="A88" s="179">
        <v>34</v>
      </c>
      <c r="B88" s="251" t="s">
        <v>270</v>
      </c>
      <c r="C88" s="251"/>
      <c r="D88" s="252" t="s">
        <v>215</v>
      </c>
      <c r="E88" s="252" t="s">
        <v>173</v>
      </c>
      <c r="F88" s="253" t="s">
        <v>173</v>
      </c>
      <c r="G88" s="253">
        <v>1980</v>
      </c>
      <c r="H88" s="248"/>
      <c r="I88" s="249">
        <v>153000</v>
      </c>
      <c r="J88" s="251" t="s">
        <v>813</v>
      </c>
      <c r="K88" s="181"/>
      <c r="L88" s="246" t="s">
        <v>816</v>
      </c>
      <c r="M88" s="179">
        <v>34</v>
      </c>
      <c r="N88" s="179"/>
      <c r="O88" s="254" t="s">
        <v>264</v>
      </c>
      <c r="P88" s="254" t="s">
        <v>272</v>
      </c>
      <c r="Q88" s="251" t="s">
        <v>265</v>
      </c>
      <c r="R88" s="179" t="s">
        <v>28</v>
      </c>
      <c r="S88" s="179" t="s">
        <v>28</v>
      </c>
      <c r="T88" s="179" t="s">
        <v>28</v>
      </c>
      <c r="U88" s="179" t="s">
        <v>28</v>
      </c>
      <c r="V88" s="179" t="s">
        <v>28</v>
      </c>
      <c r="W88" s="179" t="s">
        <v>710</v>
      </c>
      <c r="X88" s="251" t="s">
        <v>148</v>
      </c>
      <c r="Y88" s="251" t="s">
        <v>148</v>
      </c>
      <c r="Z88" s="254" t="s">
        <v>148</v>
      </c>
      <c r="AA88" s="251" t="s">
        <v>275</v>
      </c>
      <c r="AB88" s="256" t="s">
        <v>148</v>
      </c>
      <c r="AC88" s="254" t="s">
        <v>148</v>
      </c>
      <c r="AD88" s="183"/>
      <c r="AE88" s="183" t="s">
        <v>215</v>
      </c>
      <c r="AF88" s="181" t="s">
        <v>173</v>
      </c>
    </row>
    <row r="89" spans="1:32" s="189" customFormat="1" ht="48" customHeight="1">
      <c r="A89" s="179">
        <v>35</v>
      </c>
      <c r="B89" s="251" t="s">
        <v>811</v>
      </c>
      <c r="C89" s="251"/>
      <c r="D89" s="252" t="s">
        <v>489</v>
      </c>
      <c r="E89" s="252" t="s">
        <v>488</v>
      </c>
      <c r="F89" s="253" t="s">
        <v>173</v>
      </c>
      <c r="G89" s="253">
        <v>1930</v>
      </c>
      <c r="H89" s="248"/>
      <c r="I89" s="249">
        <v>468000</v>
      </c>
      <c r="J89" s="251" t="s">
        <v>814</v>
      </c>
      <c r="K89" s="181"/>
      <c r="L89" s="246" t="s">
        <v>817</v>
      </c>
      <c r="M89" s="179">
        <v>35</v>
      </c>
      <c r="N89" s="179"/>
      <c r="O89" s="254" t="s">
        <v>264</v>
      </c>
      <c r="P89" s="254" t="s">
        <v>272</v>
      </c>
      <c r="Q89" s="251" t="s">
        <v>818</v>
      </c>
      <c r="R89" s="179" t="s">
        <v>28</v>
      </c>
      <c r="S89" s="179" t="s">
        <v>28</v>
      </c>
      <c r="T89" s="179" t="s">
        <v>28</v>
      </c>
      <c r="U89" s="179" t="s">
        <v>28</v>
      </c>
      <c r="V89" s="179" t="s">
        <v>28</v>
      </c>
      <c r="W89" s="179" t="s">
        <v>710</v>
      </c>
      <c r="X89" s="251" t="s">
        <v>148</v>
      </c>
      <c r="Y89" s="251" t="s">
        <v>148</v>
      </c>
      <c r="Z89" s="254" t="s">
        <v>148</v>
      </c>
      <c r="AA89" s="251" t="s">
        <v>148</v>
      </c>
      <c r="AB89" s="256" t="s">
        <v>148</v>
      </c>
      <c r="AC89" s="254" t="s">
        <v>148</v>
      </c>
      <c r="AD89" s="254">
        <v>2</v>
      </c>
      <c r="AE89" s="254" t="s">
        <v>215</v>
      </c>
      <c r="AF89" s="183" t="s">
        <v>173</v>
      </c>
    </row>
    <row r="90" spans="1:32" s="189" customFormat="1" ht="37.15" customHeight="1">
      <c r="A90" s="179">
        <v>36</v>
      </c>
      <c r="B90" s="179" t="s">
        <v>279</v>
      </c>
      <c r="C90" s="179"/>
      <c r="D90" s="219" t="s">
        <v>215</v>
      </c>
      <c r="E90" s="219" t="s">
        <v>488</v>
      </c>
      <c r="F90" s="196" t="s">
        <v>489</v>
      </c>
      <c r="G90" s="196">
        <v>1910</v>
      </c>
      <c r="H90" s="248"/>
      <c r="I90" s="249">
        <v>547000</v>
      </c>
      <c r="J90" s="179" t="s">
        <v>466</v>
      </c>
      <c r="K90" s="181"/>
      <c r="L90" s="246" t="s">
        <v>483</v>
      </c>
      <c r="M90" s="179">
        <v>36</v>
      </c>
      <c r="N90" s="179"/>
      <c r="O90" s="183" t="s">
        <v>264</v>
      </c>
      <c r="P90" s="183" t="s">
        <v>272</v>
      </c>
      <c r="Q90" s="179" t="s">
        <v>265</v>
      </c>
      <c r="R90" s="179" t="s">
        <v>28</v>
      </c>
      <c r="S90" s="179" t="s">
        <v>28</v>
      </c>
      <c r="T90" s="179" t="s">
        <v>28</v>
      </c>
      <c r="U90" s="179" t="s">
        <v>28</v>
      </c>
      <c r="V90" s="179" t="s">
        <v>28</v>
      </c>
      <c r="W90" s="179" t="s">
        <v>710</v>
      </c>
      <c r="X90" s="179" t="s">
        <v>148</v>
      </c>
      <c r="Y90" s="179" t="s">
        <v>148</v>
      </c>
      <c r="Z90" s="181" t="s">
        <v>148</v>
      </c>
      <c r="AA90" s="179" t="s">
        <v>148</v>
      </c>
      <c r="AB90" s="181" t="s">
        <v>148</v>
      </c>
      <c r="AC90" s="181" t="s">
        <v>148</v>
      </c>
      <c r="AD90" s="183">
        <v>2</v>
      </c>
      <c r="AE90" s="183" t="s">
        <v>173</v>
      </c>
      <c r="AF90" s="183"/>
    </row>
    <row r="91" spans="1:32" s="189" customFormat="1" ht="75">
      <c r="A91" s="179">
        <v>37</v>
      </c>
      <c r="B91" s="179" t="s">
        <v>270</v>
      </c>
      <c r="C91" s="179"/>
      <c r="D91" s="219" t="s">
        <v>215</v>
      </c>
      <c r="E91" s="219" t="s">
        <v>488</v>
      </c>
      <c r="F91" s="196" t="s">
        <v>173</v>
      </c>
      <c r="G91" s="196">
        <v>2006</v>
      </c>
      <c r="H91" s="248"/>
      <c r="I91" s="249">
        <f>564000+121629.99+20740</f>
        <v>706369.99</v>
      </c>
      <c r="J91" s="179" t="s">
        <v>338</v>
      </c>
      <c r="K91" s="181"/>
      <c r="L91" s="246" t="s">
        <v>337</v>
      </c>
      <c r="M91" s="179">
        <v>37</v>
      </c>
      <c r="N91" s="251" t="s">
        <v>680</v>
      </c>
      <c r="O91" s="183" t="s">
        <v>264</v>
      </c>
      <c r="P91" s="183" t="s">
        <v>298</v>
      </c>
      <c r="Q91" s="179" t="s">
        <v>265</v>
      </c>
      <c r="R91" s="179" t="s">
        <v>28</v>
      </c>
      <c r="S91" s="179" t="s">
        <v>28</v>
      </c>
      <c r="T91" s="179" t="s">
        <v>28</v>
      </c>
      <c r="U91" s="179" t="s">
        <v>28</v>
      </c>
      <c r="V91" s="179" t="s">
        <v>28</v>
      </c>
      <c r="W91" s="179" t="s">
        <v>710</v>
      </c>
      <c r="X91" s="179" t="s">
        <v>148</v>
      </c>
      <c r="Y91" s="179" t="s">
        <v>148</v>
      </c>
      <c r="Z91" s="181" t="s">
        <v>148</v>
      </c>
      <c r="AA91" s="179" t="s">
        <v>148</v>
      </c>
      <c r="AB91" s="181" t="s">
        <v>148</v>
      </c>
      <c r="AC91" s="181" t="s">
        <v>148</v>
      </c>
      <c r="AD91" s="183">
        <v>2</v>
      </c>
      <c r="AE91" s="183" t="s">
        <v>215</v>
      </c>
      <c r="AF91" s="181" t="s">
        <v>173</v>
      </c>
    </row>
    <row r="92" spans="1:32" s="189" customFormat="1" ht="29.25" customHeight="1">
      <c r="A92" s="179">
        <v>38</v>
      </c>
      <c r="B92" s="179" t="s">
        <v>270</v>
      </c>
      <c r="C92" s="179"/>
      <c r="D92" s="219" t="s">
        <v>215</v>
      </c>
      <c r="E92" s="219" t="s">
        <v>488</v>
      </c>
      <c r="F92" s="196" t="s">
        <v>173</v>
      </c>
      <c r="G92" s="196">
        <v>1890</v>
      </c>
      <c r="H92" s="248"/>
      <c r="I92" s="249">
        <v>1058000</v>
      </c>
      <c r="J92" s="179" t="s">
        <v>340</v>
      </c>
      <c r="K92" s="181"/>
      <c r="L92" s="246" t="s">
        <v>339</v>
      </c>
      <c r="M92" s="179">
        <v>38</v>
      </c>
      <c r="N92" s="179"/>
      <c r="O92" s="183" t="s">
        <v>264</v>
      </c>
      <c r="P92" s="183" t="s">
        <v>272</v>
      </c>
      <c r="Q92" s="179" t="s">
        <v>265</v>
      </c>
      <c r="R92" s="179" t="s">
        <v>28</v>
      </c>
      <c r="S92" s="179" t="s">
        <v>28</v>
      </c>
      <c r="T92" s="179" t="s">
        <v>28</v>
      </c>
      <c r="U92" s="179" t="s">
        <v>28</v>
      </c>
      <c r="V92" s="179" t="s">
        <v>28</v>
      </c>
      <c r="W92" s="179" t="s">
        <v>710</v>
      </c>
      <c r="X92" s="179" t="s">
        <v>148</v>
      </c>
      <c r="Y92" s="179" t="s">
        <v>148</v>
      </c>
      <c r="Z92" s="181" t="s">
        <v>148</v>
      </c>
      <c r="AA92" s="179" t="s">
        <v>148</v>
      </c>
      <c r="AB92" s="181" t="s">
        <v>148</v>
      </c>
      <c r="AC92" s="181" t="s">
        <v>148</v>
      </c>
      <c r="AD92" s="183">
        <v>2</v>
      </c>
      <c r="AE92" s="183" t="s">
        <v>173</v>
      </c>
      <c r="AF92" s="181" t="s">
        <v>173</v>
      </c>
    </row>
    <row r="93" spans="1:32" s="189" customFormat="1" ht="30">
      <c r="A93" s="179">
        <v>39</v>
      </c>
      <c r="B93" s="179" t="s">
        <v>270</v>
      </c>
      <c r="C93" s="179"/>
      <c r="D93" s="219" t="s">
        <v>215</v>
      </c>
      <c r="E93" s="219" t="s">
        <v>488</v>
      </c>
      <c r="F93" s="196" t="s">
        <v>173</v>
      </c>
      <c r="G93" s="196">
        <v>1872</v>
      </c>
      <c r="H93" s="248"/>
      <c r="I93" s="249">
        <v>234000</v>
      </c>
      <c r="J93" s="179" t="s">
        <v>342</v>
      </c>
      <c r="K93" s="181"/>
      <c r="L93" s="246" t="s">
        <v>341</v>
      </c>
      <c r="M93" s="179">
        <v>39</v>
      </c>
      <c r="N93" s="179"/>
      <c r="O93" s="183" t="s">
        <v>264</v>
      </c>
      <c r="P93" s="183" t="s">
        <v>272</v>
      </c>
      <c r="Q93" s="179" t="s">
        <v>265</v>
      </c>
      <c r="R93" s="179" t="s">
        <v>28</v>
      </c>
      <c r="S93" s="179" t="s">
        <v>28</v>
      </c>
      <c r="T93" s="179" t="s">
        <v>28</v>
      </c>
      <c r="U93" s="179" t="s">
        <v>28</v>
      </c>
      <c r="V93" s="179" t="s">
        <v>28</v>
      </c>
      <c r="W93" s="179" t="s">
        <v>710</v>
      </c>
      <c r="X93" s="179" t="s">
        <v>148</v>
      </c>
      <c r="Y93" s="179" t="s">
        <v>148</v>
      </c>
      <c r="Z93" s="181" t="s">
        <v>148</v>
      </c>
      <c r="AA93" s="179" t="s">
        <v>148</v>
      </c>
      <c r="AB93" s="181" t="s">
        <v>148</v>
      </c>
      <c r="AC93" s="181" t="s">
        <v>148</v>
      </c>
      <c r="AD93" s="183">
        <v>2</v>
      </c>
      <c r="AE93" s="183" t="s">
        <v>173</v>
      </c>
      <c r="AF93" s="181" t="s">
        <v>173</v>
      </c>
    </row>
    <row r="94" spans="1:32" s="189" customFormat="1" ht="45" customHeight="1">
      <c r="A94" s="179">
        <v>40</v>
      </c>
      <c r="B94" s="246" t="s">
        <v>313</v>
      </c>
      <c r="C94" s="246"/>
      <c r="D94" s="257" t="s">
        <v>215</v>
      </c>
      <c r="E94" s="257" t="s">
        <v>488</v>
      </c>
      <c r="F94" s="258" t="s">
        <v>489</v>
      </c>
      <c r="G94" s="258">
        <v>1910</v>
      </c>
      <c r="H94" s="248"/>
      <c r="I94" s="249">
        <v>179000</v>
      </c>
      <c r="J94" s="246" t="s">
        <v>344</v>
      </c>
      <c r="K94" s="181"/>
      <c r="L94" s="246" t="s">
        <v>343</v>
      </c>
      <c r="M94" s="179">
        <v>40</v>
      </c>
      <c r="N94" s="179"/>
      <c r="O94" s="259" t="s">
        <v>264</v>
      </c>
      <c r="P94" s="259" t="s">
        <v>272</v>
      </c>
      <c r="Q94" s="246" t="s">
        <v>265</v>
      </c>
      <c r="R94" s="179" t="s">
        <v>28</v>
      </c>
      <c r="S94" s="179" t="s">
        <v>28</v>
      </c>
      <c r="T94" s="179" t="s">
        <v>28</v>
      </c>
      <c r="U94" s="179" t="s">
        <v>28</v>
      </c>
      <c r="V94" s="179" t="s">
        <v>28</v>
      </c>
      <c r="W94" s="179" t="s">
        <v>710</v>
      </c>
      <c r="X94" s="246" t="s">
        <v>148</v>
      </c>
      <c r="Y94" s="246" t="s">
        <v>148</v>
      </c>
      <c r="Z94" s="259" t="s">
        <v>148</v>
      </c>
      <c r="AA94" s="246" t="s">
        <v>275</v>
      </c>
      <c r="AB94" s="260" t="s">
        <v>148</v>
      </c>
      <c r="AC94" s="259" t="s">
        <v>148</v>
      </c>
      <c r="AD94" s="183">
        <v>2</v>
      </c>
      <c r="AE94" s="183" t="s">
        <v>215</v>
      </c>
      <c r="AF94" s="181" t="s">
        <v>173</v>
      </c>
    </row>
    <row r="95" spans="1:32" s="189" customFormat="1" ht="36" customHeight="1">
      <c r="A95" s="179">
        <v>41</v>
      </c>
      <c r="B95" s="179" t="s">
        <v>313</v>
      </c>
      <c r="C95" s="179"/>
      <c r="D95" s="219" t="s">
        <v>215</v>
      </c>
      <c r="E95" s="219" t="s">
        <v>488</v>
      </c>
      <c r="F95" s="196" t="s">
        <v>173</v>
      </c>
      <c r="G95" s="196">
        <v>1973</v>
      </c>
      <c r="H95" s="248"/>
      <c r="I95" s="249">
        <v>431000</v>
      </c>
      <c r="J95" s="179" t="s">
        <v>347</v>
      </c>
      <c r="K95" s="181"/>
      <c r="L95" s="246" t="s">
        <v>346</v>
      </c>
      <c r="M95" s="179">
        <v>41</v>
      </c>
      <c r="N95" s="179"/>
      <c r="O95" s="183" t="s">
        <v>264</v>
      </c>
      <c r="P95" s="183" t="s">
        <v>298</v>
      </c>
      <c r="Q95" s="179" t="s">
        <v>329</v>
      </c>
      <c r="R95" s="179" t="s">
        <v>28</v>
      </c>
      <c r="S95" s="179" t="s">
        <v>28</v>
      </c>
      <c r="T95" s="179" t="s">
        <v>28</v>
      </c>
      <c r="U95" s="179" t="s">
        <v>28</v>
      </c>
      <c r="V95" s="179" t="s">
        <v>28</v>
      </c>
      <c r="W95" s="179" t="s">
        <v>710</v>
      </c>
      <c r="X95" s="179" t="s">
        <v>148</v>
      </c>
      <c r="Y95" s="179" t="s">
        <v>148</v>
      </c>
      <c r="Z95" s="181" t="s">
        <v>148</v>
      </c>
      <c r="AA95" s="179" t="s">
        <v>148</v>
      </c>
      <c r="AB95" s="181" t="s">
        <v>148</v>
      </c>
      <c r="AC95" s="181" t="s">
        <v>148</v>
      </c>
      <c r="AD95" s="183">
        <v>3</v>
      </c>
      <c r="AE95" s="183" t="s">
        <v>173</v>
      </c>
      <c r="AF95" s="181" t="s">
        <v>173</v>
      </c>
    </row>
    <row r="96" spans="1:32" s="189" customFormat="1" ht="29.45" customHeight="1">
      <c r="A96" s="179">
        <v>42</v>
      </c>
      <c r="B96" s="179" t="s">
        <v>270</v>
      </c>
      <c r="C96" s="179"/>
      <c r="D96" s="219" t="s">
        <v>215</v>
      </c>
      <c r="E96" s="219" t="s">
        <v>488</v>
      </c>
      <c r="F96" s="196" t="s">
        <v>173</v>
      </c>
      <c r="G96" s="196">
        <v>1890</v>
      </c>
      <c r="H96" s="248"/>
      <c r="I96" s="249">
        <v>145000</v>
      </c>
      <c r="J96" s="179" t="s">
        <v>349</v>
      </c>
      <c r="K96" s="181"/>
      <c r="L96" s="246" t="s">
        <v>348</v>
      </c>
      <c r="M96" s="179">
        <v>42</v>
      </c>
      <c r="N96" s="179"/>
      <c r="O96" s="183" t="s">
        <v>264</v>
      </c>
      <c r="P96" s="183" t="s">
        <v>298</v>
      </c>
      <c r="Q96" s="179" t="s">
        <v>265</v>
      </c>
      <c r="R96" s="179" t="s">
        <v>28</v>
      </c>
      <c r="S96" s="179" t="s">
        <v>28</v>
      </c>
      <c r="T96" s="179" t="s">
        <v>28</v>
      </c>
      <c r="U96" s="179" t="s">
        <v>28</v>
      </c>
      <c r="V96" s="179" t="s">
        <v>28</v>
      </c>
      <c r="W96" s="179" t="s">
        <v>710</v>
      </c>
      <c r="X96" s="179" t="s">
        <v>148</v>
      </c>
      <c r="Y96" s="179" t="s">
        <v>148</v>
      </c>
      <c r="Z96" s="181" t="s">
        <v>148</v>
      </c>
      <c r="AA96" s="179" t="s">
        <v>275</v>
      </c>
      <c r="AB96" s="181" t="s">
        <v>275</v>
      </c>
      <c r="AC96" s="181" t="s">
        <v>275</v>
      </c>
      <c r="AD96" s="183">
        <v>1</v>
      </c>
      <c r="AE96" s="183" t="s">
        <v>215</v>
      </c>
      <c r="AF96" s="181" t="s">
        <v>173</v>
      </c>
    </row>
    <row r="97" spans="1:32" s="189" customFormat="1" ht="37.15" customHeight="1">
      <c r="A97" s="179">
        <v>43</v>
      </c>
      <c r="B97" s="179" t="s">
        <v>270</v>
      </c>
      <c r="C97" s="179"/>
      <c r="D97" s="219" t="s">
        <v>215</v>
      </c>
      <c r="E97" s="219" t="s">
        <v>488</v>
      </c>
      <c r="F97" s="196" t="s">
        <v>489</v>
      </c>
      <c r="G97" s="196">
        <v>1900</v>
      </c>
      <c r="H97" s="227"/>
      <c r="I97" s="249">
        <v>208000</v>
      </c>
      <c r="J97" s="179" t="s">
        <v>351</v>
      </c>
      <c r="K97" s="181"/>
      <c r="L97" s="246" t="s">
        <v>350</v>
      </c>
      <c r="M97" s="179">
        <v>43</v>
      </c>
      <c r="N97" s="179"/>
      <c r="O97" s="183" t="s">
        <v>264</v>
      </c>
      <c r="P97" s="183" t="s">
        <v>272</v>
      </c>
      <c r="Q97" s="179" t="s">
        <v>265</v>
      </c>
      <c r="R97" s="179" t="s">
        <v>28</v>
      </c>
      <c r="S97" s="179" t="s">
        <v>28</v>
      </c>
      <c r="T97" s="179" t="s">
        <v>28</v>
      </c>
      <c r="U97" s="179" t="s">
        <v>28</v>
      </c>
      <c r="V97" s="179" t="s">
        <v>28</v>
      </c>
      <c r="W97" s="179" t="s">
        <v>710</v>
      </c>
      <c r="X97" s="179" t="s">
        <v>275</v>
      </c>
      <c r="Y97" s="179" t="s">
        <v>148</v>
      </c>
      <c r="Z97" s="181" t="s">
        <v>148</v>
      </c>
      <c r="AA97" s="179" t="s">
        <v>275</v>
      </c>
      <c r="AB97" s="181" t="s">
        <v>275</v>
      </c>
      <c r="AC97" s="181" t="s">
        <v>275</v>
      </c>
      <c r="AD97" s="183">
        <v>2</v>
      </c>
      <c r="AE97" s="183" t="s">
        <v>215</v>
      </c>
      <c r="AF97" s="181" t="s">
        <v>173</v>
      </c>
    </row>
    <row r="98" spans="1:32" s="189" customFormat="1" ht="45">
      <c r="A98" s="179">
        <v>44</v>
      </c>
      <c r="B98" s="179" t="s">
        <v>270</v>
      </c>
      <c r="C98" s="179"/>
      <c r="D98" s="219" t="s">
        <v>215</v>
      </c>
      <c r="E98" s="219" t="s">
        <v>488</v>
      </c>
      <c r="F98" s="196" t="s">
        <v>489</v>
      </c>
      <c r="G98" s="196">
        <v>1900</v>
      </c>
      <c r="H98" s="248"/>
      <c r="I98" s="249">
        <v>345000</v>
      </c>
      <c r="J98" s="179" t="s">
        <v>353</v>
      </c>
      <c r="K98" s="181"/>
      <c r="L98" s="246" t="s">
        <v>352</v>
      </c>
      <c r="M98" s="179">
        <v>44</v>
      </c>
      <c r="N98" s="179"/>
      <c r="O98" s="183" t="s">
        <v>264</v>
      </c>
      <c r="P98" s="183" t="s">
        <v>272</v>
      </c>
      <c r="Q98" s="179" t="s">
        <v>265</v>
      </c>
      <c r="R98" s="179" t="s">
        <v>28</v>
      </c>
      <c r="S98" s="179" t="s">
        <v>28</v>
      </c>
      <c r="T98" s="179" t="s">
        <v>28</v>
      </c>
      <c r="U98" s="179" t="s">
        <v>28</v>
      </c>
      <c r="V98" s="179" t="s">
        <v>28</v>
      </c>
      <c r="W98" s="179" t="s">
        <v>710</v>
      </c>
      <c r="X98" s="179" t="s">
        <v>275</v>
      </c>
      <c r="Y98" s="179" t="s">
        <v>148</v>
      </c>
      <c r="Z98" s="181" t="s">
        <v>148</v>
      </c>
      <c r="AA98" s="179" t="s">
        <v>275</v>
      </c>
      <c r="AB98" s="181" t="s">
        <v>275</v>
      </c>
      <c r="AC98" s="181" t="s">
        <v>275</v>
      </c>
      <c r="AD98" s="183">
        <v>2</v>
      </c>
      <c r="AE98" s="183" t="s">
        <v>215</v>
      </c>
      <c r="AF98" s="181" t="s">
        <v>173</v>
      </c>
    </row>
    <row r="99" spans="1:32" s="189" customFormat="1" ht="45">
      <c r="A99" s="179">
        <v>45</v>
      </c>
      <c r="B99" s="187" t="s">
        <v>354</v>
      </c>
      <c r="C99" s="187"/>
      <c r="D99" s="261" t="s">
        <v>215</v>
      </c>
      <c r="E99" s="261" t="s">
        <v>488</v>
      </c>
      <c r="F99" s="262" t="s">
        <v>489</v>
      </c>
      <c r="G99" s="196">
        <v>1895</v>
      </c>
      <c r="H99" s="248"/>
      <c r="I99" s="249">
        <v>552000</v>
      </c>
      <c r="J99" s="187" t="s">
        <v>356</v>
      </c>
      <c r="K99" s="181"/>
      <c r="L99" s="263" t="s">
        <v>355</v>
      </c>
      <c r="M99" s="179">
        <v>45</v>
      </c>
      <c r="N99" s="179"/>
      <c r="O99" s="247" t="s">
        <v>264</v>
      </c>
      <c r="P99" s="247" t="s">
        <v>272</v>
      </c>
      <c r="Q99" s="187" t="s">
        <v>265</v>
      </c>
      <c r="R99" s="179" t="s">
        <v>28</v>
      </c>
      <c r="S99" s="179" t="s">
        <v>28</v>
      </c>
      <c r="T99" s="179" t="s">
        <v>28</v>
      </c>
      <c r="U99" s="179" t="s">
        <v>28</v>
      </c>
      <c r="V99" s="179" t="s">
        <v>28</v>
      </c>
      <c r="W99" s="179" t="s">
        <v>710</v>
      </c>
      <c r="X99" s="187" t="s">
        <v>148</v>
      </c>
      <c r="Y99" s="187" t="s">
        <v>148</v>
      </c>
      <c r="Z99" s="191" t="s">
        <v>148</v>
      </c>
      <c r="AA99" s="187" t="s">
        <v>148</v>
      </c>
      <c r="AB99" s="191" t="s">
        <v>148</v>
      </c>
      <c r="AC99" s="191" t="s">
        <v>148</v>
      </c>
      <c r="AD99" s="183">
        <v>2</v>
      </c>
      <c r="AE99" s="183" t="s">
        <v>215</v>
      </c>
      <c r="AF99" s="181" t="s">
        <v>173</v>
      </c>
    </row>
    <row r="100" spans="1:32" s="189" customFormat="1" ht="43.15" customHeight="1">
      <c r="A100" s="179">
        <v>46</v>
      </c>
      <c r="B100" s="264" t="s">
        <v>820</v>
      </c>
      <c r="C100" s="265"/>
      <c r="D100" s="265" t="s">
        <v>215</v>
      </c>
      <c r="E100" s="265" t="s">
        <v>488</v>
      </c>
      <c r="F100" s="265" t="s">
        <v>489</v>
      </c>
      <c r="G100" s="181">
        <v>1995</v>
      </c>
      <c r="H100" s="248"/>
      <c r="I100" s="249">
        <v>146000</v>
      </c>
      <c r="J100" s="179" t="s">
        <v>358</v>
      </c>
      <c r="K100" s="181"/>
      <c r="L100" s="266" t="s">
        <v>355</v>
      </c>
      <c r="M100" s="179">
        <v>46</v>
      </c>
      <c r="N100" s="179"/>
      <c r="O100" s="265" t="s">
        <v>264</v>
      </c>
      <c r="P100" s="265" t="s">
        <v>272</v>
      </c>
      <c r="Q100" s="265"/>
      <c r="R100" s="179" t="s">
        <v>28</v>
      </c>
      <c r="S100" s="179" t="s">
        <v>28</v>
      </c>
      <c r="T100" s="179" t="s">
        <v>28</v>
      </c>
      <c r="U100" s="179" t="s">
        <v>28</v>
      </c>
      <c r="V100" s="179" t="s">
        <v>28</v>
      </c>
      <c r="W100" s="179" t="s">
        <v>710</v>
      </c>
      <c r="X100" s="265"/>
      <c r="Y100" s="265"/>
      <c r="Z100" s="265"/>
      <c r="AA100" s="265"/>
      <c r="AB100" s="265"/>
      <c r="AC100" s="265"/>
      <c r="AD100" s="183">
        <v>2</v>
      </c>
      <c r="AE100" s="183" t="s">
        <v>215</v>
      </c>
      <c r="AF100" s="181" t="s">
        <v>173</v>
      </c>
    </row>
    <row r="101" spans="1:32" s="189" customFormat="1" ht="26.25" customHeight="1">
      <c r="A101" s="179">
        <v>47</v>
      </c>
      <c r="B101" s="186" t="s">
        <v>270</v>
      </c>
      <c r="C101" s="186"/>
      <c r="D101" s="267" t="s">
        <v>215</v>
      </c>
      <c r="E101" s="267" t="s">
        <v>488</v>
      </c>
      <c r="F101" s="268" t="s">
        <v>489</v>
      </c>
      <c r="G101" s="268">
        <v>1915</v>
      </c>
      <c r="H101" s="248"/>
      <c r="I101" s="249">
        <v>163000</v>
      </c>
      <c r="J101" s="186" t="s">
        <v>360</v>
      </c>
      <c r="K101" s="181"/>
      <c r="L101" s="269" t="s">
        <v>359</v>
      </c>
      <c r="M101" s="179">
        <v>47</v>
      </c>
      <c r="N101" s="179"/>
      <c r="O101" s="250" t="s">
        <v>264</v>
      </c>
      <c r="P101" s="250" t="s">
        <v>272</v>
      </c>
      <c r="Q101" s="186" t="s">
        <v>265</v>
      </c>
      <c r="R101" s="179" t="s">
        <v>28</v>
      </c>
      <c r="S101" s="179" t="s">
        <v>28</v>
      </c>
      <c r="T101" s="179" t="s">
        <v>28</v>
      </c>
      <c r="U101" s="179" t="s">
        <v>28</v>
      </c>
      <c r="V101" s="179" t="s">
        <v>28</v>
      </c>
      <c r="W101" s="179" t="s">
        <v>710</v>
      </c>
      <c r="X101" s="189" t="s">
        <v>148</v>
      </c>
      <c r="Y101" s="186" t="s">
        <v>148</v>
      </c>
      <c r="Z101" s="204" t="s">
        <v>148</v>
      </c>
      <c r="AA101" s="186" t="s">
        <v>148</v>
      </c>
      <c r="AB101" s="204" t="s">
        <v>148</v>
      </c>
      <c r="AC101" s="204" t="s">
        <v>148</v>
      </c>
      <c r="AD101" s="183">
        <v>2</v>
      </c>
      <c r="AE101" s="183"/>
      <c r="AF101" s="181"/>
    </row>
    <row r="102" spans="1:32" s="189" customFormat="1" ht="54.6" customHeight="1">
      <c r="A102" s="179">
        <v>48</v>
      </c>
      <c r="B102" s="179" t="s">
        <v>357</v>
      </c>
      <c r="C102" s="246"/>
      <c r="D102" s="257" t="s">
        <v>215</v>
      </c>
      <c r="E102" s="257" t="s">
        <v>173</v>
      </c>
      <c r="F102" s="258" t="s">
        <v>489</v>
      </c>
      <c r="G102" s="258"/>
      <c r="H102" s="248"/>
      <c r="I102" s="249">
        <v>320000</v>
      </c>
      <c r="J102" s="179" t="s">
        <v>521</v>
      </c>
      <c r="K102" s="181"/>
      <c r="L102" s="246" t="s">
        <v>821</v>
      </c>
      <c r="M102" s="179">
        <v>48</v>
      </c>
      <c r="N102" s="179"/>
      <c r="O102" s="183" t="s">
        <v>264</v>
      </c>
      <c r="P102" s="183" t="s">
        <v>272</v>
      </c>
      <c r="Q102" s="179" t="s">
        <v>265</v>
      </c>
      <c r="R102" s="179" t="s">
        <v>28</v>
      </c>
      <c r="S102" s="179" t="s">
        <v>28</v>
      </c>
      <c r="T102" s="179" t="s">
        <v>28</v>
      </c>
      <c r="U102" s="179" t="s">
        <v>28</v>
      </c>
      <c r="V102" s="179" t="s">
        <v>28</v>
      </c>
      <c r="W102" s="179" t="s">
        <v>710</v>
      </c>
      <c r="X102" s="179" t="s">
        <v>148</v>
      </c>
      <c r="Y102" s="179" t="s">
        <v>148</v>
      </c>
      <c r="Z102" s="181" t="s">
        <v>148</v>
      </c>
      <c r="AA102" s="179" t="s">
        <v>148</v>
      </c>
      <c r="AB102" s="181" t="s">
        <v>148</v>
      </c>
      <c r="AC102" s="181" t="s">
        <v>148</v>
      </c>
      <c r="AD102" s="183"/>
      <c r="AE102" s="183" t="s">
        <v>215</v>
      </c>
      <c r="AF102" s="181" t="s">
        <v>173</v>
      </c>
    </row>
    <row r="103" spans="1:32" s="189" customFormat="1" ht="54.75" customHeight="1">
      <c r="A103" s="179">
        <v>49</v>
      </c>
      <c r="B103" s="179" t="s">
        <v>313</v>
      </c>
      <c r="C103" s="179"/>
      <c r="D103" s="219" t="s">
        <v>215</v>
      </c>
      <c r="E103" s="219" t="s">
        <v>488</v>
      </c>
      <c r="F103" s="196" t="s">
        <v>173</v>
      </c>
      <c r="G103" s="196">
        <v>1870</v>
      </c>
      <c r="H103" s="248"/>
      <c r="I103" s="249">
        <f>902000+197383.15</f>
        <v>1099383.1499999999</v>
      </c>
      <c r="J103" s="179" t="s">
        <v>362</v>
      </c>
      <c r="K103" s="181"/>
      <c r="L103" s="179" t="s">
        <v>361</v>
      </c>
      <c r="M103" s="179">
        <v>49</v>
      </c>
      <c r="N103" s="179" t="s">
        <v>681</v>
      </c>
      <c r="O103" s="183" t="s">
        <v>264</v>
      </c>
      <c r="P103" s="183" t="s">
        <v>272</v>
      </c>
      <c r="Q103" s="179" t="s">
        <v>265</v>
      </c>
      <c r="R103" s="179" t="s">
        <v>28</v>
      </c>
      <c r="S103" s="179" t="s">
        <v>28</v>
      </c>
      <c r="T103" s="179" t="s">
        <v>28</v>
      </c>
      <c r="U103" s="179" t="s">
        <v>28</v>
      </c>
      <c r="V103" s="179" t="s">
        <v>28</v>
      </c>
      <c r="W103" s="179" t="s">
        <v>710</v>
      </c>
      <c r="X103" s="179" t="s">
        <v>148</v>
      </c>
      <c r="Y103" s="179" t="s">
        <v>148</v>
      </c>
      <c r="Z103" s="181" t="s">
        <v>148</v>
      </c>
      <c r="AA103" s="179" t="s">
        <v>148</v>
      </c>
      <c r="AB103" s="181" t="s">
        <v>148</v>
      </c>
      <c r="AC103" s="181" t="s">
        <v>148</v>
      </c>
      <c r="AD103" s="183">
        <v>2</v>
      </c>
      <c r="AE103" s="183" t="s">
        <v>215</v>
      </c>
      <c r="AF103" s="181" t="s">
        <v>173</v>
      </c>
    </row>
    <row r="104" spans="1:32" s="189" customFormat="1" ht="42" customHeight="1">
      <c r="A104" s="179">
        <v>50</v>
      </c>
      <c r="B104" s="179" t="s">
        <v>313</v>
      </c>
      <c r="C104" s="179"/>
      <c r="D104" s="219" t="s">
        <v>215</v>
      </c>
      <c r="E104" s="219" t="s">
        <v>488</v>
      </c>
      <c r="F104" s="196" t="s">
        <v>489</v>
      </c>
      <c r="G104" s="196">
        <v>1877</v>
      </c>
      <c r="H104" s="248"/>
      <c r="I104" s="249">
        <v>333000</v>
      </c>
      <c r="J104" s="179" t="s">
        <v>364</v>
      </c>
      <c r="K104" s="181"/>
      <c r="L104" s="246" t="s">
        <v>363</v>
      </c>
      <c r="M104" s="179">
        <v>50</v>
      </c>
      <c r="N104" s="179"/>
      <c r="O104" s="183" t="s">
        <v>264</v>
      </c>
      <c r="P104" s="183" t="s">
        <v>272</v>
      </c>
      <c r="Q104" s="179" t="s">
        <v>265</v>
      </c>
      <c r="R104" s="179" t="s">
        <v>28</v>
      </c>
      <c r="S104" s="179" t="s">
        <v>28</v>
      </c>
      <c r="T104" s="179" t="s">
        <v>28</v>
      </c>
      <c r="U104" s="179" t="s">
        <v>28</v>
      </c>
      <c r="V104" s="179" t="s">
        <v>28</v>
      </c>
      <c r="W104" s="179" t="s">
        <v>710</v>
      </c>
      <c r="X104" s="179" t="s">
        <v>148</v>
      </c>
      <c r="Y104" s="179" t="s">
        <v>148</v>
      </c>
      <c r="Z104" s="181" t="s">
        <v>148</v>
      </c>
      <c r="AA104" s="179" t="s">
        <v>148</v>
      </c>
      <c r="AB104" s="181" t="s">
        <v>148</v>
      </c>
      <c r="AC104" s="181" t="s">
        <v>148</v>
      </c>
      <c r="AD104" s="183">
        <v>2</v>
      </c>
      <c r="AE104" s="183" t="s">
        <v>215</v>
      </c>
      <c r="AF104" s="181" t="s">
        <v>173</v>
      </c>
    </row>
    <row r="105" spans="1:32" s="189" customFormat="1" ht="25.5" customHeight="1">
      <c r="A105" s="179">
        <v>51</v>
      </c>
      <c r="B105" s="179" t="s">
        <v>270</v>
      </c>
      <c r="C105" s="179"/>
      <c r="D105" s="219" t="s">
        <v>215</v>
      </c>
      <c r="E105" s="219" t="s">
        <v>488</v>
      </c>
      <c r="F105" s="255" t="s">
        <v>489</v>
      </c>
      <c r="G105" s="255">
        <v>1905</v>
      </c>
      <c r="H105" s="248"/>
      <c r="I105" s="249">
        <v>145000</v>
      </c>
      <c r="J105" s="179" t="s">
        <v>366</v>
      </c>
      <c r="K105" s="181"/>
      <c r="L105" s="246" t="s">
        <v>365</v>
      </c>
      <c r="M105" s="179">
        <v>51</v>
      </c>
      <c r="N105" s="179"/>
      <c r="O105" s="183" t="s">
        <v>264</v>
      </c>
      <c r="P105" s="183" t="s">
        <v>272</v>
      </c>
      <c r="Q105" s="179" t="s">
        <v>265</v>
      </c>
      <c r="R105" s="179" t="s">
        <v>28</v>
      </c>
      <c r="S105" s="179" t="s">
        <v>28</v>
      </c>
      <c r="T105" s="179" t="s">
        <v>28</v>
      </c>
      <c r="U105" s="179" t="s">
        <v>28</v>
      </c>
      <c r="V105" s="179" t="s">
        <v>28</v>
      </c>
      <c r="W105" s="179" t="s">
        <v>710</v>
      </c>
      <c r="X105" s="179" t="s">
        <v>148</v>
      </c>
      <c r="Y105" s="179" t="s">
        <v>148</v>
      </c>
      <c r="Z105" s="181" t="s">
        <v>148</v>
      </c>
      <c r="AA105" s="179" t="s">
        <v>275</v>
      </c>
      <c r="AB105" s="181" t="s">
        <v>148</v>
      </c>
      <c r="AC105" s="181" t="s">
        <v>148</v>
      </c>
      <c r="AD105" s="183">
        <v>2</v>
      </c>
      <c r="AE105" s="183" t="s">
        <v>215</v>
      </c>
      <c r="AF105" s="181" t="s">
        <v>173</v>
      </c>
    </row>
    <row r="106" spans="1:32" s="189" customFormat="1" ht="53.45" customHeight="1">
      <c r="A106" s="179">
        <v>52</v>
      </c>
      <c r="B106" s="179" t="s">
        <v>270</v>
      </c>
      <c r="C106" s="179"/>
      <c r="D106" s="219" t="s">
        <v>215</v>
      </c>
      <c r="E106" s="219" t="s">
        <v>488</v>
      </c>
      <c r="F106" s="196" t="s">
        <v>489</v>
      </c>
      <c r="G106" s="196">
        <v>1890</v>
      </c>
      <c r="H106" s="248"/>
      <c r="I106" s="249">
        <v>201000</v>
      </c>
      <c r="J106" s="179" t="s">
        <v>368</v>
      </c>
      <c r="K106" s="181"/>
      <c r="L106" s="246" t="s">
        <v>367</v>
      </c>
      <c r="M106" s="179">
        <v>52</v>
      </c>
      <c r="N106" s="179"/>
      <c r="O106" s="183" t="s">
        <v>264</v>
      </c>
      <c r="P106" s="183" t="s">
        <v>272</v>
      </c>
      <c r="Q106" s="179" t="s">
        <v>265</v>
      </c>
      <c r="R106" s="179" t="s">
        <v>28</v>
      </c>
      <c r="S106" s="179" t="s">
        <v>28</v>
      </c>
      <c r="T106" s="179" t="s">
        <v>28</v>
      </c>
      <c r="U106" s="179" t="s">
        <v>28</v>
      </c>
      <c r="V106" s="179" t="s">
        <v>28</v>
      </c>
      <c r="W106" s="179" t="s">
        <v>710</v>
      </c>
      <c r="X106" s="179" t="s">
        <v>148</v>
      </c>
      <c r="Y106" s="179" t="s">
        <v>148</v>
      </c>
      <c r="Z106" s="181" t="s">
        <v>148</v>
      </c>
      <c r="AA106" s="179" t="s">
        <v>148</v>
      </c>
      <c r="AB106" s="181" t="s">
        <v>148</v>
      </c>
      <c r="AC106" s="181" t="s">
        <v>148</v>
      </c>
      <c r="AD106" s="183">
        <v>2</v>
      </c>
      <c r="AE106" s="183" t="s">
        <v>215</v>
      </c>
      <c r="AF106" s="181" t="s">
        <v>173</v>
      </c>
    </row>
    <row r="107" spans="1:32" s="189" customFormat="1" ht="120" customHeight="1">
      <c r="A107" s="179">
        <v>53</v>
      </c>
      <c r="B107" s="179" t="s">
        <v>270</v>
      </c>
      <c r="C107" s="179"/>
      <c r="D107" s="219" t="s">
        <v>215</v>
      </c>
      <c r="E107" s="219" t="s">
        <v>488</v>
      </c>
      <c r="F107" s="196" t="s">
        <v>173</v>
      </c>
      <c r="G107" s="196">
        <v>1974</v>
      </c>
      <c r="H107" s="227"/>
      <c r="I107" s="249">
        <v>134000</v>
      </c>
      <c r="J107" s="179" t="s">
        <v>467</v>
      </c>
      <c r="K107" s="181"/>
      <c r="L107" s="270" t="s">
        <v>369</v>
      </c>
      <c r="M107" s="179">
        <v>53</v>
      </c>
      <c r="N107" s="179" t="s">
        <v>682</v>
      </c>
      <c r="O107" s="183" t="s">
        <v>264</v>
      </c>
      <c r="P107" s="183" t="s">
        <v>298</v>
      </c>
      <c r="Q107" s="179" t="s">
        <v>329</v>
      </c>
      <c r="R107" s="179" t="s">
        <v>28</v>
      </c>
      <c r="S107" s="179" t="s">
        <v>28</v>
      </c>
      <c r="T107" s="179" t="s">
        <v>28</v>
      </c>
      <c r="U107" s="179" t="s">
        <v>28</v>
      </c>
      <c r="V107" s="179" t="s">
        <v>28</v>
      </c>
      <c r="W107" s="179" t="s">
        <v>710</v>
      </c>
      <c r="X107" s="179" t="s">
        <v>148</v>
      </c>
      <c r="Y107" s="179" t="s">
        <v>148</v>
      </c>
      <c r="Z107" s="181" t="s">
        <v>148</v>
      </c>
      <c r="AA107" s="179" t="s">
        <v>148</v>
      </c>
      <c r="AB107" s="181" t="s">
        <v>148</v>
      </c>
      <c r="AC107" s="181" t="s">
        <v>148</v>
      </c>
      <c r="AD107" s="183">
        <v>3</v>
      </c>
      <c r="AE107" s="183" t="s">
        <v>215</v>
      </c>
      <c r="AF107" s="181" t="s">
        <v>173</v>
      </c>
    </row>
    <row r="108" spans="1:32" s="189" customFormat="1" ht="26.45" customHeight="1">
      <c r="A108" s="179">
        <v>54</v>
      </c>
      <c r="B108" s="179" t="s">
        <v>270</v>
      </c>
      <c r="C108" s="179"/>
      <c r="D108" s="219" t="s">
        <v>215</v>
      </c>
      <c r="E108" s="219" t="s">
        <v>488</v>
      </c>
      <c r="F108" s="196" t="s">
        <v>173</v>
      </c>
      <c r="G108" s="196" t="s">
        <v>370</v>
      </c>
      <c r="H108" s="248"/>
      <c r="I108" s="249">
        <v>167000</v>
      </c>
      <c r="J108" s="179" t="s">
        <v>372</v>
      </c>
      <c r="K108" s="181"/>
      <c r="L108" s="246" t="s">
        <v>371</v>
      </c>
      <c r="M108" s="179">
        <v>54</v>
      </c>
      <c r="N108" s="179"/>
      <c r="O108" s="183" t="s">
        <v>264</v>
      </c>
      <c r="P108" s="183" t="s">
        <v>272</v>
      </c>
      <c r="Q108" s="179" t="s">
        <v>265</v>
      </c>
      <c r="R108" s="179" t="s">
        <v>28</v>
      </c>
      <c r="S108" s="179" t="s">
        <v>28</v>
      </c>
      <c r="T108" s="179" t="s">
        <v>28</v>
      </c>
      <c r="U108" s="179" t="s">
        <v>28</v>
      </c>
      <c r="V108" s="179" t="s">
        <v>28</v>
      </c>
      <c r="W108" s="179" t="s">
        <v>710</v>
      </c>
      <c r="X108" s="179" t="s">
        <v>148</v>
      </c>
      <c r="Y108" s="179" t="s">
        <v>148</v>
      </c>
      <c r="Z108" s="181" t="s">
        <v>148</v>
      </c>
      <c r="AA108" s="179" t="s">
        <v>275</v>
      </c>
      <c r="AB108" s="181" t="s">
        <v>275</v>
      </c>
      <c r="AC108" s="181" t="s">
        <v>275</v>
      </c>
      <c r="AD108" s="183">
        <v>2</v>
      </c>
      <c r="AE108" s="183" t="s">
        <v>215</v>
      </c>
      <c r="AF108" s="181" t="s">
        <v>173</v>
      </c>
    </row>
    <row r="109" spans="1:32" s="189" customFormat="1" ht="45">
      <c r="A109" s="179">
        <v>55</v>
      </c>
      <c r="B109" s="179" t="s">
        <v>270</v>
      </c>
      <c r="C109" s="179"/>
      <c r="D109" s="219" t="s">
        <v>215</v>
      </c>
      <c r="E109" s="219" t="s">
        <v>488</v>
      </c>
      <c r="F109" s="255" t="s">
        <v>173</v>
      </c>
      <c r="G109" s="255">
        <v>1975</v>
      </c>
      <c r="H109" s="248"/>
      <c r="I109" s="249">
        <v>1687000</v>
      </c>
      <c r="J109" s="179" t="s">
        <v>374</v>
      </c>
      <c r="K109" s="181"/>
      <c r="L109" s="246" t="s">
        <v>373</v>
      </c>
      <c r="M109" s="179">
        <v>55</v>
      </c>
      <c r="N109" s="179"/>
      <c r="O109" s="183" t="s">
        <v>264</v>
      </c>
      <c r="P109" s="183"/>
      <c r="Q109" s="179" t="s">
        <v>345</v>
      </c>
      <c r="R109" s="179" t="s">
        <v>28</v>
      </c>
      <c r="S109" s="179" t="s">
        <v>28</v>
      </c>
      <c r="T109" s="179" t="s">
        <v>28</v>
      </c>
      <c r="U109" s="179" t="s">
        <v>28</v>
      </c>
      <c r="V109" s="179" t="s">
        <v>28</v>
      </c>
      <c r="W109" s="179" t="s">
        <v>710</v>
      </c>
      <c r="X109" s="179" t="s">
        <v>275</v>
      </c>
      <c r="Y109" s="179" t="s">
        <v>148</v>
      </c>
      <c r="Z109" s="181" t="s">
        <v>148</v>
      </c>
      <c r="AA109" s="179" t="s">
        <v>275</v>
      </c>
      <c r="AB109" s="181" t="s">
        <v>275</v>
      </c>
      <c r="AC109" s="181" t="s">
        <v>275</v>
      </c>
      <c r="AD109" s="183">
        <v>1</v>
      </c>
      <c r="AE109" s="183" t="s">
        <v>215</v>
      </c>
      <c r="AF109" s="181" t="s">
        <v>173</v>
      </c>
    </row>
    <row r="110" spans="1:32" s="189" customFormat="1" ht="75">
      <c r="A110" s="179">
        <v>56</v>
      </c>
      <c r="B110" s="179" t="s">
        <v>270</v>
      </c>
      <c r="C110" s="179"/>
      <c r="D110" s="219" t="s">
        <v>215</v>
      </c>
      <c r="E110" s="219" t="s">
        <v>488</v>
      </c>
      <c r="F110" s="196" t="s">
        <v>173</v>
      </c>
      <c r="G110" s="196" t="s">
        <v>370</v>
      </c>
      <c r="H110" s="227"/>
      <c r="I110" s="249">
        <f>112000+84404</f>
        <v>196404</v>
      </c>
      <c r="J110" s="179" t="s">
        <v>375</v>
      </c>
      <c r="K110" s="181"/>
      <c r="L110" s="246" t="s">
        <v>243</v>
      </c>
      <c r="M110" s="179">
        <v>56</v>
      </c>
      <c r="N110" s="179" t="s">
        <v>683</v>
      </c>
      <c r="O110" s="183" t="s">
        <v>264</v>
      </c>
      <c r="P110" s="183" t="s">
        <v>272</v>
      </c>
      <c r="Q110" s="179" t="s">
        <v>265</v>
      </c>
      <c r="R110" s="179" t="s">
        <v>28</v>
      </c>
      <c r="S110" s="179" t="s">
        <v>28</v>
      </c>
      <c r="T110" s="179" t="s">
        <v>28</v>
      </c>
      <c r="U110" s="179" t="s">
        <v>28</v>
      </c>
      <c r="V110" s="179" t="s">
        <v>28</v>
      </c>
      <c r="W110" s="179" t="s">
        <v>710</v>
      </c>
      <c r="X110" s="179" t="s">
        <v>275</v>
      </c>
      <c r="Y110" s="179" t="s">
        <v>148</v>
      </c>
      <c r="Z110" s="181" t="s">
        <v>148</v>
      </c>
      <c r="AA110" s="179" t="s">
        <v>275</v>
      </c>
      <c r="AB110" s="181" t="s">
        <v>275</v>
      </c>
      <c r="AC110" s="181" t="s">
        <v>275</v>
      </c>
      <c r="AD110" s="183">
        <v>1</v>
      </c>
      <c r="AE110" s="183" t="s">
        <v>215</v>
      </c>
      <c r="AF110" s="181" t="s">
        <v>173</v>
      </c>
    </row>
    <row r="111" spans="1:32" s="189" customFormat="1" ht="40.15" customHeight="1">
      <c r="A111" s="179">
        <v>57</v>
      </c>
      <c r="B111" s="179" t="s">
        <v>313</v>
      </c>
      <c r="C111" s="179"/>
      <c r="D111" s="219" t="s">
        <v>215</v>
      </c>
      <c r="E111" s="219" t="s">
        <v>488</v>
      </c>
      <c r="F111" s="196" t="s">
        <v>173</v>
      </c>
      <c r="G111" s="196" t="s">
        <v>370</v>
      </c>
      <c r="H111" s="248"/>
      <c r="I111" s="249">
        <v>591000</v>
      </c>
      <c r="J111" s="179" t="s">
        <v>377</v>
      </c>
      <c r="K111" s="181"/>
      <c r="L111" s="246" t="s">
        <v>376</v>
      </c>
      <c r="M111" s="179">
        <v>57</v>
      </c>
      <c r="N111" s="179"/>
      <c r="O111" s="183" t="s">
        <v>264</v>
      </c>
      <c r="P111" s="183" t="s">
        <v>272</v>
      </c>
      <c r="Q111" s="179" t="s">
        <v>265</v>
      </c>
      <c r="R111" s="179" t="s">
        <v>28</v>
      </c>
      <c r="S111" s="179" t="s">
        <v>28</v>
      </c>
      <c r="T111" s="179" t="s">
        <v>28</v>
      </c>
      <c r="U111" s="179" t="s">
        <v>28</v>
      </c>
      <c r="V111" s="179" t="s">
        <v>28</v>
      </c>
      <c r="W111" s="179" t="s">
        <v>710</v>
      </c>
      <c r="X111" s="179" t="s">
        <v>148</v>
      </c>
      <c r="Y111" s="179" t="s">
        <v>148</v>
      </c>
      <c r="Z111" s="181" t="s">
        <v>148</v>
      </c>
      <c r="AA111" s="179" t="s">
        <v>275</v>
      </c>
      <c r="AB111" s="181" t="s">
        <v>275</v>
      </c>
      <c r="AC111" s="181" t="s">
        <v>275</v>
      </c>
      <c r="AD111" s="183">
        <v>1</v>
      </c>
      <c r="AE111" s="183" t="s">
        <v>215</v>
      </c>
      <c r="AF111" s="181" t="s">
        <v>173</v>
      </c>
    </row>
    <row r="112" spans="1:32" s="189" customFormat="1" ht="28.9" customHeight="1">
      <c r="A112" s="179">
        <v>58</v>
      </c>
      <c r="B112" s="179" t="s">
        <v>270</v>
      </c>
      <c r="C112" s="179"/>
      <c r="D112" s="219" t="s">
        <v>215</v>
      </c>
      <c r="E112" s="219" t="s">
        <v>488</v>
      </c>
      <c r="F112" s="196" t="s">
        <v>173</v>
      </c>
      <c r="G112" s="196" t="s">
        <v>370</v>
      </c>
      <c r="H112" s="248"/>
      <c r="I112" s="249">
        <v>329000</v>
      </c>
      <c r="J112" s="179" t="s">
        <v>380</v>
      </c>
      <c r="K112" s="181"/>
      <c r="L112" s="246" t="s">
        <v>378</v>
      </c>
      <c r="M112" s="179">
        <v>58</v>
      </c>
      <c r="N112" s="179"/>
      <c r="O112" s="183" t="s">
        <v>264</v>
      </c>
      <c r="P112" s="183" t="s">
        <v>272</v>
      </c>
      <c r="Q112" s="179" t="s">
        <v>265</v>
      </c>
      <c r="R112" s="179" t="s">
        <v>28</v>
      </c>
      <c r="S112" s="179" t="s">
        <v>28</v>
      </c>
      <c r="T112" s="179" t="s">
        <v>28</v>
      </c>
      <c r="U112" s="179" t="s">
        <v>28</v>
      </c>
      <c r="V112" s="179" t="s">
        <v>28</v>
      </c>
      <c r="W112" s="179" t="s">
        <v>710</v>
      </c>
      <c r="X112" s="179" t="s">
        <v>275</v>
      </c>
      <c r="Y112" s="179" t="s">
        <v>148</v>
      </c>
      <c r="Z112" s="181" t="s">
        <v>379</v>
      </c>
      <c r="AA112" s="179" t="s">
        <v>275</v>
      </c>
      <c r="AB112" s="181" t="s">
        <v>275</v>
      </c>
      <c r="AC112" s="181" t="s">
        <v>275</v>
      </c>
      <c r="AD112" s="183">
        <v>1</v>
      </c>
      <c r="AE112" s="183" t="s">
        <v>215</v>
      </c>
      <c r="AF112" s="181" t="s">
        <v>173</v>
      </c>
    </row>
    <row r="113" spans="1:32" s="189" customFormat="1" ht="30">
      <c r="A113" s="179">
        <v>59</v>
      </c>
      <c r="B113" s="179" t="s">
        <v>270</v>
      </c>
      <c r="C113" s="179"/>
      <c r="D113" s="219" t="s">
        <v>215</v>
      </c>
      <c r="E113" s="219" t="s">
        <v>488</v>
      </c>
      <c r="F113" s="196" t="s">
        <v>173</v>
      </c>
      <c r="G113" s="196" t="s">
        <v>370</v>
      </c>
      <c r="H113" s="248"/>
      <c r="I113" s="249">
        <v>399000</v>
      </c>
      <c r="J113" s="179" t="s">
        <v>382</v>
      </c>
      <c r="K113" s="181"/>
      <c r="L113" s="246" t="s">
        <v>381</v>
      </c>
      <c r="M113" s="179">
        <v>59</v>
      </c>
      <c r="N113" s="179"/>
      <c r="O113" s="183" t="s">
        <v>264</v>
      </c>
      <c r="P113" s="183" t="s">
        <v>272</v>
      </c>
      <c r="Q113" s="179" t="s">
        <v>265</v>
      </c>
      <c r="R113" s="179" t="s">
        <v>28</v>
      </c>
      <c r="S113" s="179" t="s">
        <v>28</v>
      </c>
      <c r="T113" s="179" t="s">
        <v>28</v>
      </c>
      <c r="U113" s="179" t="s">
        <v>28</v>
      </c>
      <c r="V113" s="179" t="s">
        <v>28</v>
      </c>
      <c r="W113" s="179" t="s">
        <v>710</v>
      </c>
      <c r="X113" s="179" t="s">
        <v>275</v>
      </c>
      <c r="Y113" s="179" t="s">
        <v>148</v>
      </c>
      <c r="Z113" s="181" t="s">
        <v>35</v>
      </c>
      <c r="AA113" s="179" t="s">
        <v>275</v>
      </c>
      <c r="AB113" s="181" t="s">
        <v>275</v>
      </c>
      <c r="AC113" s="181" t="s">
        <v>275</v>
      </c>
      <c r="AD113" s="183">
        <v>1</v>
      </c>
      <c r="AE113" s="183" t="s">
        <v>215</v>
      </c>
      <c r="AF113" s="181" t="s">
        <v>173</v>
      </c>
    </row>
    <row r="114" spans="1:32" s="189" customFormat="1" ht="38.450000000000003" customHeight="1">
      <c r="A114" s="179">
        <v>60</v>
      </c>
      <c r="B114" s="179" t="s">
        <v>313</v>
      </c>
      <c r="C114" s="179"/>
      <c r="D114" s="219" t="s">
        <v>215</v>
      </c>
      <c r="E114" s="219" t="s">
        <v>488</v>
      </c>
      <c r="F114" s="196" t="s">
        <v>173</v>
      </c>
      <c r="G114" s="196" t="s">
        <v>370</v>
      </c>
      <c r="H114" s="248"/>
      <c r="I114" s="249">
        <v>360000</v>
      </c>
      <c r="J114" s="179" t="s">
        <v>384</v>
      </c>
      <c r="K114" s="181"/>
      <c r="L114" s="246" t="s">
        <v>383</v>
      </c>
      <c r="M114" s="179">
        <v>60</v>
      </c>
      <c r="N114" s="179"/>
      <c r="O114" s="183" t="s">
        <v>264</v>
      </c>
      <c r="P114" s="183" t="s">
        <v>272</v>
      </c>
      <c r="Q114" s="179" t="s">
        <v>265</v>
      </c>
      <c r="R114" s="179" t="s">
        <v>28</v>
      </c>
      <c r="S114" s="179" t="s">
        <v>28</v>
      </c>
      <c r="T114" s="179" t="s">
        <v>28</v>
      </c>
      <c r="U114" s="179" t="s">
        <v>28</v>
      </c>
      <c r="V114" s="179" t="s">
        <v>28</v>
      </c>
      <c r="W114" s="179" t="s">
        <v>710</v>
      </c>
      <c r="X114" s="179" t="s">
        <v>148</v>
      </c>
      <c r="Y114" s="179" t="s">
        <v>148</v>
      </c>
      <c r="Z114" s="181" t="s">
        <v>148</v>
      </c>
      <c r="AA114" s="179"/>
      <c r="AB114" s="181" t="s">
        <v>148</v>
      </c>
      <c r="AC114" s="181" t="s">
        <v>148</v>
      </c>
      <c r="AD114" s="183">
        <v>1</v>
      </c>
      <c r="AE114" s="183" t="s">
        <v>509</v>
      </c>
      <c r="AF114" s="181" t="s">
        <v>173</v>
      </c>
    </row>
    <row r="115" spans="1:32" s="189" customFormat="1" ht="30" customHeight="1">
      <c r="A115" s="179">
        <v>61</v>
      </c>
      <c r="B115" s="179" t="s">
        <v>270</v>
      </c>
      <c r="C115" s="179"/>
      <c r="D115" s="219" t="s">
        <v>215</v>
      </c>
      <c r="E115" s="219" t="s">
        <v>488</v>
      </c>
      <c r="F115" s="196" t="s">
        <v>173</v>
      </c>
      <c r="G115" s="196" t="s">
        <v>370</v>
      </c>
      <c r="H115" s="248"/>
      <c r="I115" s="249">
        <v>80000</v>
      </c>
      <c r="J115" s="179" t="s">
        <v>386</v>
      </c>
      <c r="K115" s="181"/>
      <c r="L115" s="246" t="s">
        <v>385</v>
      </c>
      <c r="M115" s="179">
        <v>61</v>
      </c>
      <c r="N115" s="179"/>
      <c r="O115" s="183" t="s">
        <v>264</v>
      </c>
      <c r="P115" s="183" t="s">
        <v>272</v>
      </c>
      <c r="Q115" s="179" t="s">
        <v>265</v>
      </c>
      <c r="R115" s="179" t="s">
        <v>28</v>
      </c>
      <c r="S115" s="179" t="s">
        <v>28</v>
      </c>
      <c r="T115" s="179" t="s">
        <v>28</v>
      </c>
      <c r="U115" s="179" t="s">
        <v>28</v>
      </c>
      <c r="V115" s="179" t="s">
        <v>28</v>
      </c>
      <c r="W115" s="179" t="s">
        <v>710</v>
      </c>
      <c r="X115" s="179" t="s">
        <v>148</v>
      </c>
      <c r="Y115" s="179" t="s">
        <v>148</v>
      </c>
      <c r="Z115" s="181" t="s">
        <v>148</v>
      </c>
      <c r="AA115" s="179" t="s">
        <v>148</v>
      </c>
      <c r="AB115" s="181" t="s">
        <v>148</v>
      </c>
      <c r="AC115" s="181" t="s">
        <v>148</v>
      </c>
      <c r="AD115" s="183">
        <v>2</v>
      </c>
      <c r="AE115" s="183" t="s">
        <v>215</v>
      </c>
      <c r="AF115" s="181" t="s">
        <v>173</v>
      </c>
    </row>
    <row r="116" spans="1:32" s="189" customFormat="1" ht="33.6" customHeight="1">
      <c r="A116" s="179">
        <v>62</v>
      </c>
      <c r="B116" s="179" t="s">
        <v>270</v>
      </c>
      <c r="C116" s="179"/>
      <c r="D116" s="219" t="s">
        <v>215</v>
      </c>
      <c r="E116" s="219" t="s">
        <v>488</v>
      </c>
      <c r="F116" s="196" t="s">
        <v>173</v>
      </c>
      <c r="G116" s="196" t="s">
        <v>370</v>
      </c>
      <c r="H116" s="248"/>
      <c r="I116" s="249">
        <v>70000</v>
      </c>
      <c r="J116" s="179" t="s">
        <v>468</v>
      </c>
      <c r="K116" s="181"/>
      <c r="L116" s="246" t="s">
        <v>228</v>
      </c>
      <c r="M116" s="179">
        <v>62</v>
      </c>
      <c r="N116" s="179"/>
      <c r="O116" s="183" t="s">
        <v>264</v>
      </c>
      <c r="P116" s="183" t="s">
        <v>272</v>
      </c>
      <c r="Q116" s="179" t="s">
        <v>265</v>
      </c>
      <c r="R116" s="179" t="s">
        <v>28</v>
      </c>
      <c r="S116" s="179" t="s">
        <v>28</v>
      </c>
      <c r="T116" s="179" t="s">
        <v>28</v>
      </c>
      <c r="U116" s="179" t="s">
        <v>28</v>
      </c>
      <c r="V116" s="179" t="s">
        <v>28</v>
      </c>
      <c r="W116" s="179" t="s">
        <v>710</v>
      </c>
      <c r="X116" s="179" t="s">
        <v>148</v>
      </c>
      <c r="Y116" s="179" t="s">
        <v>148</v>
      </c>
      <c r="Z116" s="181" t="s">
        <v>148</v>
      </c>
      <c r="AA116" s="179" t="s">
        <v>148</v>
      </c>
      <c r="AB116" s="181" t="s">
        <v>148</v>
      </c>
      <c r="AC116" s="181" t="s">
        <v>148</v>
      </c>
      <c r="AD116" s="183">
        <v>2</v>
      </c>
      <c r="AE116" s="183" t="s">
        <v>215</v>
      </c>
      <c r="AF116" s="181" t="s">
        <v>173</v>
      </c>
    </row>
    <row r="117" spans="1:32" s="189" customFormat="1" ht="26.45" customHeight="1">
      <c r="A117" s="179">
        <v>63</v>
      </c>
      <c r="B117" s="179" t="s">
        <v>270</v>
      </c>
      <c r="C117" s="179"/>
      <c r="D117" s="219" t="s">
        <v>215</v>
      </c>
      <c r="E117" s="219" t="s">
        <v>488</v>
      </c>
      <c r="F117" s="196" t="s">
        <v>173</v>
      </c>
      <c r="G117" s="196">
        <v>1995</v>
      </c>
      <c r="H117" s="248"/>
      <c r="I117" s="249">
        <v>820000</v>
      </c>
      <c r="J117" s="179" t="s">
        <v>388</v>
      </c>
      <c r="K117" s="181"/>
      <c r="L117" s="246" t="s">
        <v>387</v>
      </c>
      <c r="M117" s="179">
        <v>63</v>
      </c>
      <c r="N117" s="179"/>
      <c r="O117" s="183" t="s">
        <v>264</v>
      </c>
      <c r="P117" s="183" t="s">
        <v>298</v>
      </c>
      <c r="Q117" s="179" t="s">
        <v>329</v>
      </c>
      <c r="R117" s="179" t="s">
        <v>28</v>
      </c>
      <c r="S117" s="179" t="s">
        <v>28</v>
      </c>
      <c r="T117" s="179" t="s">
        <v>28</v>
      </c>
      <c r="U117" s="179" t="s">
        <v>28</v>
      </c>
      <c r="V117" s="179" t="s">
        <v>28</v>
      </c>
      <c r="W117" s="179" t="s">
        <v>710</v>
      </c>
      <c r="X117" s="179" t="s">
        <v>148</v>
      </c>
      <c r="Y117" s="179" t="s">
        <v>148</v>
      </c>
      <c r="Z117" s="181" t="s">
        <v>148</v>
      </c>
      <c r="AA117" s="179" t="s">
        <v>275</v>
      </c>
      <c r="AB117" s="181" t="s">
        <v>275</v>
      </c>
      <c r="AC117" s="181" t="s">
        <v>275</v>
      </c>
      <c r="AD117" s="183">
        <v>1</v>
      </c>
      <c r="AE117" s="183" t="s">
        <v>173</v>
      </c>
      <c r="AF117" s="181" t="s">
        <v>173</v>
      </c>
    </row>
    <row r="118" spans="1:32" s="189" customFormat="1" ht="31.15" customHeight="1">
      <c r="A118" s="179">
        <v>64</v>
      </c>
      <c r="B118" s="246" t="s">
        <v>389</v>
      </c>
      <c r="C118" s="246"/>
      <c r="D118" s="257" t="s">
        <v>215</v>
      </c>
      <c r="E118" s="257" t="s">
        <v>488</v>
      </c>
      <c r="F118" s="258" t="s">
        <v>173</v>
      </c>
      <c r="G118" s="258">
        <v>1970</v>
      </c>
      <c r="H118" s="257"/>
      <c r="I118" s="270">
        <v>1815000</v>
      </c>
      <c r="J118" s="179" t="s">
        <v>391</v>
      </c>
      <c r="K118" s="181"/>
      <c r="L118" s="246" t="s">
        <v>822</v>
      </c>
      <c r="M118" s="179">
        <v>64</v>
      </c>
      <c r="N118" s="179"/>
      <c r="O118" s="259" t="s">
        <v>264</v>
      </c>
      <c r="P118" s="259" t="s">
        <v>298</v>
      </c>
      <c r="Q118" s="246" t="s">
        <v>329</v>
      </c>
      <c r="R118" s="179" t="s">
        <v>28</v>
      </c>
      <c r="S118" s="179" t="s">
        <v>28</v>
      </c>
      <c r="T118" s="179" t="s">
        <v>28</v>
      </c>
      <c r="U118" s="179" t="s">
        <v>28</v>
      </c>
      <c r="V118" s="179" t="s">
        <v>28</v>
      </c>
      <c r="W118" s="179" t="s">
        <v>710</v>
      </c>
      <c r="X118" s="246" t="s">
        <v>148</v>
      </c>
      <c r="Y118" s="246" t="s">
        <v>148</v>
      </c>
      <c r="Z118" s="259" t="s">
        <v>148</v>
      </c>
      <c r="AA118" s="246" t="s">
        <v>148</v>
      </c>
      <c r="AB118" s="260" t="s">
        <v>148</v>
      </c>
      <c r="AC118" s="259" t="s">
        <v>148</v>
      </c>
      <c r="AD118" s="183">
        <v>2</v>
      </c>
      <c r="AE118" s="183" t="s">
        <v>173</v>
      </c>
      <c r="AF118" s="181" t="s">
        <v>173</v>
      </c>
    </row>
    <row r="119" spans="1:32" s="189" customFormat="1" ht="31.5" customHeight="1">
      <c r="A119" s="179">
        <v>65</v>
      </c>
      <c r="B119" s="246" t="s">
        <v>392</v>
      </c>
      <c r="C119" s="246"/>
      <c r="D119" s="257" t="s">
        <v>215</v>
      </c>
      <c r="E119" s="257" t="s">
        <v>488</v>
      </c>
      <c r="F119" s="258" t="s">
        <v>173</v>
      </c>
      <c r="G119" s="258">
        <v>1970</v>
      </c>
      <c r="H119" s="257"/>
      <c r="I119" s="270">
        <v>1011000</v>
      </c>
      <c r="J119" s="179" t="s">
        <v>394</v>
      </c>
      <c r="K119" s="181"/>
      <c r="L119" s="246" t="s">
        <v>823</v>
      </c>
      <c r="M119" s="179">
        <v>65</v>
      </c>
      <c r="N119" s="179"/>
      <c r="O119" s="259" t="s">
        <v>264</v>
      </c>
      <c r="P119" s="259" t="s">
        <v>298</v>
      </c>
      <c r="Q119" s="246" t="s">
        <v>393</v>
      </c>
      <c r="R119" s="179" t="s">
        <v>28</v>
      </c>
      <c r="S119" s="179" t="s">
        <v>28</v>
      </c>
      <c r="T119" s="179" t="s">
        <v>28</v>
      </c>
      <c r="U119" s="179" t="s">
        <v>28</v>
      </c>
      <c r="V119" s="179" t="s">
        <v>28</v>
      </c>
      <c r="W119" s="179" t="s">
        <v>710</v>
      </c>
      <c r="X119" s="246" t="s">
        <v>148</v>
      </c>
      <c r="Y119" s="246" t="s">
        <v>148</v>
      </c>
      <c r="Z119" s="259" t="s">
        <v>148</v>
      </c>
      <c r="AA119" s="246" t="s">
        <v>148</v>
      </c>
      <c r="AB119" s="260" t="s">
        <v>148</v>
      </c>
      <c r="AC119" s="259" t="s">
        <v>148</v>
      </c>
      <c r="AD119" s="183">
        <v>1</v>
      </c>
      <c r="AE119" s="183" t="s">
        <v>173</v>
      </c>
      <c r="AF119" s="181" t="s">
        <v>173</v>
      </c>
    </row>
    <row r="120" spans="1:32" s="189" customFormat="1" ht="44.45" customHeight="1">
      <c r="A120" s="179">
        <v>66</v>
      </c>
      <c r="B120" s="246" t="s">
        <v>395</v>
      </c>
      <c r="C120" s="246"/>
      <c r="D120" s="257" t="s">
        <v>215</v>
      </c>
      <c r="E120" s="257" t="s">
        <v>488</v>
      </c>
      <c r="F120" s="258" t="s">
        <v>173</v>
      </c>
      <c r="G120" s="258">
        <v>1970</v>
      </c>
      <c r="H120" s="257"/>
      <c r="I120" s="270">
        <v>1390000</v>
      </c>
      <c r="J120" s="179" t="s">
        <v>396</v>
      </c>
      <c r="K120" s="181"/>
      <c r="L120" s="246" t="s">
        <v>824</v>
      </c>
      <c r="M120" s="179">
        <v>66</v>
      </c>
      <c r="N120" s="179"/>
      <c r="O120" s="259" t="s">
        <v>264</v>
      </c>
      <c r="P120" s="259" t="s">
        <v>298</v>
      </c>
      <c r="Q120" s="246" t="s">
        <v>393</v>
      </c>
      <c r="R120" s="179" t="s">
        <v>28</v>
      </c>
      <c r="S120" s="179" t="s">
        <v>28</v>
      </c>
      <c r="T120" s="179" t="s">
        <v>28</v>
      </c>
      <c r="U120" s="179" t="s">
        <v>28</v>
      </c>
      <c r="V120" s="179" t="s">
        <v>28</v>
      </c>
      <c r="W120" s="179" t="s">
        <v>710</v>
      </c>
      <c r="X120" s="246" t="s">
        <v>148</v>
      </c>
      <c r="Y120" s="246" t="s">
        <v>148</v>
      </c>
      <c r="Z120" s="259" t="s">
        <v>148</v>
      </c>
      <c r="AA120" s="246" t="s">
        <v>148</v>
      </c>
      <c r="AB120" s="260" t="s">
        <v>148</v>
      </c>
      <c r="AC120" s="259" t="s">
        <v>148</v>
      </c>
      <c r="AD120" s="183">
        <v>2</v>
      </c>
      <c r="AE120" s="183" t="s">
        <v>173</v>
      </c>
      <c r="AF120" s="181" t="s">
        <v>173</v>
      </c>
    </row>
    <row r="121" spans="1:32" s="189" customFormat="1" ht="66.75" customHeight="1">
      <c r="A121" s="179">
        <v>67</v>
      </c>
      <c r="B121" s="246" t="s">
        <v>397</v>
      </c>
      <c r="C121" s="246"/>
      <c r="D121" s="257" t="s">
        <v>215</v>
      </c>
      <c r="E121" s="257" t="s">
        <v>488</v>
      </c>
      <c r="F121" s="258" t="s">
        <v>173</v>
      </c>
      <c r="G121" s="258">
        <v>1970</v>
      </c>
      <c r="H121" s="271"/>
      <c r="I121" s="272">
        <f>404000+88410.27+33410</f>
        <v>525820.27</v>
      </c>
      <c r="J121" s="179" t="s">
        <v>399</v>
      </c>
      <c r="K121" s="181"/>
      <c r="L121" s="246" t="s">
        <v>390</v>
      </c>
      <c r="M121" s="179">
        <v>67</v>
      </c>
      <c r="N121" s="246" t="s">
        <v>684</v>
      </c>
      <c r="O121" s="259" t="s">
        <v>398</v>
      </c>
      <c r="P121" s="259" t="s">
        <v>298</v>
      </c>
      <c r="Q121" s="246" t="s">
        <v>393</v>
      </c>
      <c r="R121" s="179" t="s">
        <v>28</v>
      </c>
      <c r="S121" s="179" t="s">
        <v>28</v>
      </c>
      <c r="T121" s="179" t="s">
        <v>28</v>
      </c>
      <c r="U121" s="179" t="s">
        <v>28</v>
      </c>
      <c r="V121" s="179" t="s">
        <v>28</v>
      </c>
      <c r="W121" s="179" t="s">
        <v>710</v>
      </c>
      <c r="X121" s="246" t="s">
        <v>148</v>
      </c>
      <c r="Y121" s="246" t="s">
        <v>148</v>
      </c>
      <c r="Z121" s="259" t="s">
        <v>35</v>
      </c>
      <c r="AA121" s="246" t="s">
        <v>35</v>
      </c>
      <c r="AB121" s="260" t="s">
        <v>35</v>
      </c>
      <c r="AC121" s="259" t="s">
        <v>35</v>
      </c>
      <c r="AD121" s="183">
        <v>1</v>
      </c>
      <c r="AE121" s="183" t="s">
        <v>173</v>
      </c>
      <c r="AF121" s="181" t="s">
        <v>173</v>
      </c>
    </row>
    <row r="122" spans="1:32" s="189" customFormat="1" ht="63.6" customHeight="1">
      <c r="A122" s="179">
        <v>68</v>
      </c>
      <c r="B122" s="246" t="s">
        <v>811</v>
      </c>
      <c r="C122" s="246"/>
      <c r="D122" s="257" t="s">
        <v>489</v>
      </c>
      <c r="E122" s="257" t="s">
        <v>173</v>
      </c>
      <c r="F122" s="258" t="s">
        <v>173</v>
      </c>
      <c r="G122" s="258" t="s">
        <v>1005</v>
      </c>
      <c r="H122" s="257"/>
      <c r="I122" s="270">
        <v>459000</v>
      </c>
      <c r="J122" s="179" t="s">
        <v>523</v>
      </c>
      <c r="K122" s="181"/>
      <c r="L122" s="246" t="s">
        <v>522</v>
      </c>
      <c r="M122" s="179">
        <v>68</v>
      </c>
      <c r="N122" s="179"/>
      <c r="O122" s="259" t="s">
        <v>264</v>
      </c>
      <c r="P122" s="259" t="s">
        <v>298</v>
      </c>
      <c r="Q122" s="246" t="s">
        <v>329</v>
      </c>
      <c r="R122" s="179" t="s">
        <v>28</v>
      </c>
      <c r="S122" s="179" t="s">
        <v>28</v>
      </c>
      <c r="T122" s="179" t="s">
        <v>28</v>
      </c>
      <c r="U122" s="179" t="s">
        <v>28</v>
      </c>
      <c r="V122" s="179" t="s">
        <v>28</v>
      </c>
      <c r="W122" s="179" t="s">
        <v>710</v>
      </c>
      <c r="X122" s="246" t="s">
        <v>148</v>
      </c>
      <c r="Y122" s="246" t="s">
        <v>148</v>
      </c>
      <c r="Z122" s="259" t="s">
        <v>148</v>
      </c>
      <c r="AA122" s="246" t="s">
        <v>285</v>
      </c>
      <c r="AB122" s="260" t="s">
        <v>148</v>
      </c>
      <c r="AC122" s="259" t="s">
        <v>148</v>
      </c>
      <c r="AD122" s="183">
        <v>1</v>
      </c>
      <c r="AE122" s="183" t="s">
        <v>215</v>
      </c>
      <c r="AF122" s="181" t="s">
        <v>173</v>
      </c>
    </row>
    <row r="123" spans="1:32" s="189" customFormat="1" ht="63.6" customHeight="1">
      <c r="A123" s="179">
        <v>69</v>
      </c>
      <c r="B123" s="246" t="s">
        <v>825</v>
      </c>
      <c r="C123" s="246"/>
      <c r="D123" s="257" t="s">
        <v>215</v>
      </c>
      <c r="E123" s="257" t="s">
        <v>173</v>
      </c>
      <c r="F123" s="258" t="s">
        <v>173</v>
      </c>
      <c r="G123" s="258" t="s">
        <v>826</v>
      </c>
      <c r="H123" s="257"/>
      <c r="I123" s="270">
        <v>170000</v>
      </c>
      <c r="J123" s="179" t="s">
        <v>524</v>
      </c>
      <c r="K123" s="181"/>
      <c r="L123" s="246" t="s">
        <v>247</v>
      </c>
      <c r="M123" s="179">
        <v>69</v>
      </c>
      <c r="N123" s="179"/>
      <c r="O123" s="259" t="s">
        <v>264</v>
      </c>
      <c r="P123" s="259" t="s">
        <v>272</v>
      </c>
      <c r="Q123" s="246" t="s">
        <v>828</v>
      </c>
      <c r="R123" s="179" t="s">
        <v>28</v>
      </c>
      <c r="S123" s="179" t="s">
        <v>28</v>
      </c>
      <c r="T123" s="179" t="s">
        <v>28</v>
      </c>
      <c r="U123" s="179" t="s">
        <v>28</v>
      </c>
      <c r="V123" s="179" t="s">
        <v>28</v>
      </c>
      <c r="W123" s="179" t="s">
        <v>710</v>
      </c>
      <c r="X123" s="246" t="s">
        <v>148</v>
      </c>
      <c r="Y123" s="246" t="s">
        <v>148</v>
      </c>
      <c r="Z123" s="259" t="s">
        <v>148</v>
      </c>
      <c r="AA123" s="246" t="s">
        <v>148</v>
      </c>
      <c r="AB123" s="260" t="s">
        <v>148</v>
      </c>
      <c r="AC123" s="259" t="s">
        <v>148</v>
      </c>
      <c r="AD123" s="183">
        <v>2</v>
      </c>
      <c r="AE123" s="183" t="s">
        <v>215</v>
      </c>
      <c r="AF123" s="181" t="s">
        <v>173</v>
      </c>
    </row>
    <row r="124" spans="1:32" s="189" customFormat="1" ht="36" customHeight="1">
      <c r="A124" s="179">
        <v>70</v>
      </c>
      <c r="B124" s="246" t="s">
        <v>825</v>
      </c>
      <c r="C124" s="246"/>
      <c r="D124" s="257" t="s">
        <v>215</v>
      </c>
      <c r="E124" s="257" t="s">
        <v>173</v>
      </c>
      <c r="F124" s="258" t="s">
        <v>173</v>
      </c>
      <c r="G124" s="258" t="s">
        <v>370</v>
      </c>
      <c r="H124" s="257"/>
      <c r="I124" s="270">
        <v>417000</v>
      </c>
      <c r="J124" s="179" t="s">
        <v>526</v>
      </c>
      <c r="K124" s="181"/>
      <c r="L124" s="246" t="s">
        <v>525</v>
      </c>
      <c r="M124" s="179">
        <v>70</v>
      </c>
      <c r="N124" s="179"/>
      <c r="O124" s="259" t="s">
        <v>264</v>
      </c>
      <c r="P124" s="259" t="s">
        <v>272</v>
      </c>
      <c r="Q124" s="246" t="s">
        <v>828</v>
      </c>
      <c r="R124" s="179" t="s">
        <v>28</v>
      </c>
      <c r="S124" s="179" t="s">
        <v>28</v>
      </c>
      <c r="T124" s="179" t="s">
        <v>28</v>
      </c>
      <c r="U124" s="179" t="s">
        <v>28</v>
      </c>
      <c r="V124" s="179" t="s">
        <v>28</v>
      </c>
      <c r="W124" s="179" t="s">
        <v>710</v>
      </c>
      <c r="X124" s="246" t="s">
        <v>148</v>
      </c>
      <c r="Y124" s="246" t="s">
        <v>148</v>
      </c>
      <c r="Z124" s="259" t="s">
        <v>148</v>
      </c>
      <c r="AA124" s="246" t="s">
        <v>148</v>
      </c>
      <c r="AB124" s="260" t="s">
        <v>148</v>
      </c>
      <c r="AC124" s="259" t="s">
        <v>148</v>
      </c>
      <c r="AD124" s="183">
        <v>1</v>
      </c>
      <c r="AE124" s="183" t="s">
        <v>173</v>
      </c>
      <c r="AF124" s="181" t="s">
        <v>173</v>
      </c>
    </row>
    <row r="125" spans="1:32" s="189" customFormat="1" ht="60" customHeight="1">
      <c r="A125" s="179">
        <v>71</v>
      </c>
      <c r="B125" s="179" t="s">
        <v>827</v>
      </c>
      <c r="C125" s="179"/>
      <c r="D125" s="219" t="s">
        <v>215</v>
      </c>
      <c r="E125" s="219" t="s">
        <v>488</v>
      </c>
      <c r="F125" s="196" t="s">
        <v>173</v>
      </c>
      <c r="G125" s="196" t="s">
        <v>1006</v>
      </c>
      <c r="H125" s="248"/>
      <c r="I125" s="249">
        <v>252000</v>
      </c>
      <c r="J125" s="179" t="s">
        <v>402</v>
      </c>
      <c r="K125" s="181"/>
      <c r="L125" s="246" t="s">
        <v>401</v>
      </c>
      <c r="M125" s="179">
        <v>71</v>
      </c>
      <c r="N125" s="179"/>
      <c r="O125" s="183" t="s">
        <v>264</v>
      </c>
      <c r="P125" s="183" t="s">
        <v>298</v>
      </c>
      <c r="Q125" s="179" t="s">
        <v>527</v>
      </c>
      <c r="R125" s="179" t="s">
        <v>28</v>
      </c>
      <c r="S125" s="179" t="s">
        <v>28</v>
      </c>
      <c r="T125" s="179" t="s">
        <v>28</v>
      </c>
      <c r="U125" s="179" t="s">
        <v>28</v>
      </c>
      <c r="V125" s="179" t="s">
        <v>28</v>
      </c>
      <c r="W125" s="179" t="s">
        <v>710</v>
      </c>
      <c r="X125" s="179" t="s">
        <v>335</v>
      </c>
      <c r="Y125" s="179" t="s">
        <v>335</v>
      </c>
      <c r="Z125" s="179" t="s">
        <v>335</v>
      </c>
      <c r="AA125" s="179" t="s">
        <v>335</v>
      </c>
      <c r="AB125" s="179" t="s">
        <v>35</v>
      </c>
      <c r="AC125" s="179" t="s">
        <v>148</v>
      </c>
      <c r="AD125" s="183">
        <v>1</v>
      </c>
      <c r="AE125" s="183" t="s">
        <v>173</v>
      </c>
      <c r="AF125" s="181" t="s">
        <v>173</v>
      </c>
    </row>
    <row r="126" spans="1:32" s="189" customFormat="1" ht="54.6" customHeight="1">
      <c r="A126" s="179">
        <v>72</v>
      </c>
      <c r="B126" s="179" t="s">
        <v>829</v>
      </c>
      <c r="C126" s="179"/>
      <c r="D126" s="219" t="s">
        <v>215</v>
      </c>
      <c r="E126" s="219" t="s">
        <v>488</v>
      </c>
      <c r="F126" s="196" t="s">
        <v>173</v>
      </c>
      <c r="G126" s="179">
        <v>197</v>
      </c>
      <c r="H126" s="273"/>
      <c r="I126" s="304">
        <f>495000+9809.3</f>
        <v>504809.3</v>
      </c>
      <c r="J126" s="179" t="s">
        <v>404</v>
      </c>
      <c r="K126" s="181"/>
      <c r="L126" s="246" t="s">
        <v>403</v>
      </c>
      <c r="M126" s="179">
        <v>72</v>
      </c>
      <c r="N126" s="179" t="s">
        <v>830</v>
      </c>
      <c r="O126" s="183" t="s">
        <v>264</v>
      </c>
      <c r="P126" s="183" t="s">
        <v>298</v>
      </c>
      <c r="Q126" s="189" t="s">
        <v>505</v>
      </c>
      <c r="R126" s="179" t="s">
        <v>28</v>
      </c>
      <c r="S126" s="179" t="s">
        <v>28</v>
      </c>
      <c r="T126" s="179" t="s">
        <v>28</v>
      </c>
      <c r="U126" s="179" t="s">
        <v>28</v>
      </c>
      <c r="V126" s="179" t="s">
        <v>28</v>
      </c>
      <c r="W126" s="179" t="s">
        <v>710</v>
      </c>
      <c r="X126" s="179" t="s">
        <v>148</v>
      </c>
      <c r="Y126" s="179" t="s">
        <v>148</v>
      </c>
      <c r="Z126" s="181" t="s">
        <v>148</v>
      </c>
      <c r="AA126" s="179" t="s">
        <v>148</v>
      </c>
      <c r="AB126" s="179" t="s">
        <v>35</v>
      </c>
      <c r="AC126" s="179" t="s">
        <v>148</v>
      </c>
      <c r="AD126" s="181">
        <v>1</v>
      </c>
      <c r="AE126" s="183" t="s">
        <v>173</v>
      </c>
      <c r="AF126" s="181" t="s">
        <v>173</v>
      </c>
    </row>
    <row r="127" spans="1:32" s="189" customFormat="1" ht="56.45" customHeight="1">
      <c r="A127" s="179">
        <v>73</v>
      </c>
      <c r="B127" s="179" t="s">
        <v>831</v>
      </c>
      <c r="C127" s="179"/>
      <c r="D127" s="219" t="s">
        <v>215</v>
      </c>
      <c r="E127" s="219" t="s">
        <v>488</v>
      </c>
      <c r="F127" s="196" t="s">
        <v>173</v>
      </c>
      <c r="G127" s="179">
        <v>1982</v>
      </c>
      <c r="H127" s="248"/>
      <c r="I127" s="249">
        <v>495000</v>
      </c>
      <c r="J127" s="179" t="s">
        <v>404</v>
      </c>
      <c r="K127" s="181"/>
      <c r="L127" s="246" t="s">
        <v>405</v>
      </c>
      <c r="M127" s="179">
        <v>73</v>
      </c>
      <c r="N127" s="179"/>
      <c r="O127" s="183" t="s">
        <v>264</v>
      </c>
      <c r="P127" s="183" t="s">
        <v>298</v>
      </c>
      <c r="Q127" s="179" t="s">
        <v>504</v>
      </c>
      <c r="R127" s="179" t="s">
        <v>28</v>
      </c>
      <c r="S127" s="179" t="s">
        <v>28</v>
      </c>
      <c r="T127" s="179" t="s">
        <v>28</v>
      </c>
      <c r="U127" s="179" t="s">
        <v>28</v>
      </c>
      <c r="V127" s="179" t="s">
        <v>28</v>
      </c>
      <c r="W127" s="179" t="s">
        <v>710</v>
      </c>
      <c r="X127" s="179" t="s">
        <v>335</v>
      </c>
      <c r="Y127" s="179" t="s">
        <v>148</v>
      </c>
      <c r="Z127" s="181" t="s">
        <v>148</v>
      </c>
      <c r="AA127" s="179" t="s">
        <v>335</v>
      </c>
      <c r="AB127" s="179" t="s">
        <v>35</v>
      </c>
      <c r="AC127" s="179" t="s">
        <v>148</v>
      </c>
      <c r="AD127" s="181">
        <v>1</v>
      </c>
      <c r="AE127" s="183" t="s">
        <v>173</v>
      </c>
      <c r="AF127" s="181" t="s">
        <v>173</v>
      </c>
    </row>
    <row r="128" spans="1:32" s="189" customFormat="1" ht="98.25" customHeight="1">
      <c r="A128" s="179">
        <v>74</v>
      </c>
      <c r="B128" s="179" t="s">
        <v>400</v>
      </c>
      <c r="C128" s="179"/>
      <c r="D128" s="219" t="s">
        <v>215</v>
      </c>
      <c r="E128" s="219" t="s">
        <v>488</v>
      </c>
      <c r="F128" s="196" t="s">
        <v>173</v>
      </c>
      <c r="G128" s="179">
        <v>1984</v>
      </c>
      <c r="H128" s="227"/>
      <c r="I128" s="274">
        <f>660000+11205.61+3507.23+ 4279.67+15366.59</f>
        <v>694359.1</v>
      </c>
      <c r="J128" s="179" t="s">
        <v>407</v>
      </c>
      <c r="K128" s="181"/>
      <c r="L128" s="246" t="s">
        <v>406</v>
      </c>
      <c r="M128" s="179">
        <v>74</v>
      </c>
      <c r="N128" s="179" t="s">
        <v>833</v>
      </c>
      <c r="O128" s="183" t="s">
        <v>264</v>
      </c>
      <c r="P128" s="183" t="s">
        <v>272</v>
      </c>
      <c r="Q128" s="179" t="s">
        <v>507</v>
      </c>
      <c r="R128" s="179" t="s">
        <v>28</v>
      </c>
      <c r="S128" s="179" t="s">
        <v>28</v>
      </c>
      <c r="T128" s="179" t="s">
        <v>28</v>
      </c>
      <c r="U128" s="179" t="s">
        <v>28</v>
      </c>
      <c r="V128" s="179" t="s">
        <v>28</v>
      </c>
      <c r="W128" s="179" t="s">
        <v>710</v>
      </c>
      <c r="X128" s="179" t="s">
        <v>335</v>
      </c>
      <c r="Y128" s="179" t="s">
        <v>148</v>
      </c>
      <c r="Z128" s="181" t="s">
        <v>148</v>
      </c>
      <c r="AA128" s="179" t="s">
        <v>335</v>
      </c>
      <c r="AB128" s="179" t="s">
        <v>35</v>
      </c>
      <c r="AC128" s="179" t="s">
        <v>148</v>
      </c>
      <c r="AD128" s="181">
        <v>1</v>
      </c>
      <c r="AE128" s="183" t="s">
        <v>173</v>
      </c>
      <c r="AF128" s="181" t="s">
        <v>173</v>
      </c>
    </row>
    <row r="129" spans="1:32" s="189" customFormat="1" ht="61.15" customHeight="1">
      <c r="A129" s="179">
        <v>75</v>
      </c>
      <c r="B129" s="179" t="s">
        <v>832</v>
      </c>
      <c r="C129" s="179"/>
      <c r="D129" s="219" t="s">
        <v>215</v>
      </c>
      <c r="E129" s="219" t="s">
        <v>488</v>
      </c>
      <c r="F129" s="196" t="s">
        <v>173</v>
      </c>
      <c r="G129" s="179" t="s">
        <v>1007</v>
      </c>
      <c r="H129" s="227"/>
      <c r="I129" s="274">
        <f>866000+24199.99</f>
        <v>890199.99</v>
      </c>
      <c r="J129" s="179" t="s">
        <v>409</v>
      </c>
      <c r="K129" s="181"/>
      <c r="L129" s="246" t="s">
        <v>408</v>
      </c>
      <c r="M129" s="179">
        <v>75</v>
      </c>
      <c r="N129" s="179" t="s">
        <v>685</v>
      </c>
      <c r="O129" s="183" t="s">
        <v>264</v>
      </c>
      <c r="P129" s="183" t="s">
        <v>298</v>
      </c>
      <c r="Q129" s="179" t="s">
        <v>508</v>
      </c>
      <c r="R129" s="179" t="s">
        <v>28</v>
      </c>
      <c r="S129" s="179" t="s">
        <v>28</v>
      </c>
      <c r="T129" s="179" t="s">
        <v>28</v>
      </c>
      <c r="U129" s="179" t="s">
        <v>28</v>
      </c>
      <c r="V129" s="179" t="s">
        <v>28</v>
      </c>
      <c r="W129" s="179" t="s">
        <v>710</v>
      </c>
      <c r="X129" s="179" t="s">
        <v>148</v>
      </c>
      <c r="Y129" s="179" t="s">
        <v>148</v>
      </c>
      <c r="Z129" s="181" t="s">
        <v>148</v>
      </c>
      <c r="AA129" s="179" t="s">
        <v>506</v>
      </c>
      <c r="AB129" s="179" t="s">
        <v>35</v>
      </c>
      <c r="AC129" s="179" t="s">
        <v>148</v>
      </c>
      <c r="AD129" s="181">
        <v>1</v>
      </c>
      <c r="AE129" s="183" t="s">
        <v>215</v>
      </c>
      <c r="AF129" s="181" t="s">
        <v>173</v>
      </c>
    </row>
    <row r="130" spans="1:32" s="189" customFormat="1" ht="32.25" customHeight="1">
      <c r="A130" s="179">
        <v>76</v>
      </c>
      <c r="B130" s="246" t="s">
        <v>503</v>
      </c>
      <c r="C130" s="246"/>
      <c r="D130" s="257" t="s">
        <v>215</v>
      </c>
      <c r="E130" s="257" t="s">
        <v>173</v>
      </c>
      <c r="F130" s="258" t="s">
        <v>488</v>
      </c>
      <c r="G130" s="246">
        <v>2020</v>
      </c>
      <c r="H130" s="248">
        <v>110855.94</v>
      </c>
      <c r="I130" s="249"/>
      <c r="J130" s="179" t="s">
        <v>870</v>
      </c>
      <c r="K130" s="181"/>
      <c r="L130" s="246" t="s">
        <v>390</v>
      </c>
      <c r="M130" s="179">
        <v>76</v>
      </c>
      <c r="N130" s="179"/>
      <c r="O130" s="259" t="s">
        <v>298</v>
      </c>
      <c r="P130" s="259" t="s">
        <v>298</v>
      </c>
      <c r="Q130" s="259" t="s">
        <v>504</v>
      </c>
      <c r="R130" s="179" t="s">
        <v>28</v>
      </c>
      <c r="S130" s="179" t="s">
        <v>28</v>
      </c>
      <c r="T130" s="179" t="s">
        <v>28</v>
      </c>
      <c r="U130" s="179" t="s">
        <v>28</v>
      </c>
      <c r="V130" s="179" t="s">
        <v>28</v>
      </c>
      <c r="W130" s="179" t="s">
        <v>710</v>
      </c>
      <c r="X130" s="259" t="s">
        <v>834</v>
      </c>
      <c r="Y130" s="259" t="s">
        <v>834</v>
      </c>
      <c r="Z130" s="259" t="s">
        <v>834</v>
      </c>
      <c r="AA130" s="259" t="s">
        <v>834</v>
      </c>
      <c r="AB130" s="259" t="s">
        <v>35</v>
      </c>
      <c r="AC130" s="259" t="s">
        <v>35</v>
      </c>
      <c r="AD130" s="181"/>
      <c r="AE130" s="183"/>
      <c r="AF130" s="181"/>
    </row>
    <row r="131" spans="1:32" s="189" customFormat="1" ht="57.6" customHeight="1">
      <c r="A131" s="179">
        <v>77</v>
      </c>
      <c r="B131" s="246" t="s">
        <v>410</v>
      </c>
      <c r="C131" s="246"/>
      <c r="D131" s="257" t="s">
        <v>215</v>
      </c>
      <c r="E131" s="257" t="s">
        <v>488</v>
      </c>
      <c r="F131" s="246" t="s">
        <v>173</v>
      </c>
      <c r="G131" s="246">
        <v>2009</v>
      </c>
      <c r="H131" s="219">
        <v>238918.2</v>
      </c>
      <c r="I131" s="182"/>
      <c r="J131" s="181"/>
      <c r="K131" s="179"/>
      <c r="L131" s="246" t="s">
        <v>411</v>
      </c>
      <c r="M131" s="179">
        <v>77</v>
      </c>
      <c r="N131" s="179"/>
      <c r="O131" s="259" t="s">
        <v>264</v>
      </c>
      <c r="P131" s="259" t="s">
        <v>35</v>
      </c>
      <c r="Q131" s="246" t="s">
        <v>35</v>
      </c>
      <c r="R131" s="179" t="s">
        <v>28</v>
      </c>
      <c r="S131" s="179" t="s">
        <v>28</v>
      </c>
      <c r="T131" s="179" t="s">
        <v>28</v>
      </c>
      <c r="U131" s="179" t="s">
        <v>28</v>
      </c>
      <c r="V131" s="179" t="s">
        <v>28</v>
      </c>
      <c r="W131" s="179" t="s">
        <v>710</v>
      </c>
      <c r="X131" s="246" t="s">
        <v>35</v>
      </c>
      <c r="Y131" s="246" t="s">
        <v>35</v>
      </c>
      <c r="Z131" s="259" t="s">
        <v>35</v>
      </c>
      <c r="AA131" s="246" t="s">
        <v>35</v>
      </c>
      <c r="AB131" s="246" t="s">
        <v>35</v>
      </c>
      <c r="AC131" s="246" t="s">
        <v>35</v>
      </c>
      <c r="AD131" s="181">
        <v>1</v>
      </c>
      <c r="AE131" s="181" t="s">
        <v>173</v>
      </c>
      <c r="AF131" s="181" t="s">
        <v>173</v>
      </c>
    </row>
    <row r="132" spans="1:32" s="189" customFormat="1" ht="69.75" customHeight="1">
      <c r="A132" s="179">
        <v>78</v>
      </c>
      <c r="B132" s="246" t="s">
        <v>412</v>
      </c>
      <c r="C132" s="246" t="s">
        <v>496</v>
      </c>
      <c r="D132" s="257" t="s">
        <v>173</v>
      </c>
      <c r="E132" s="257" t="s">
        <v>488</v>
      </c>
      <c r="F132" s="246" t="s">
        <v>990</v>
      </c>
      <c r="G132" s="246" t="s">
        <v>1008</v>
      </c>
      <c r="H132" s="271">
        <v>197850.81</v>
      </c>
      <c r="I132" s="272"/>
      <c r="J132" s="181"/>
      <c r="K132" s="179"/>
      <c r="L132" s="246" t="s">
        <v>413</v>
      </c>
      <c r="M132" s="179">
        <v>78</v>
      </c>
      <c r="N132" s="246" t="s">
        <v>686</v>
      </c>
      <c r="O132" s="183" t="s">
        <v>264</v>
      </c>
      <c r="P132" s="183" t="s">
        <v>510</v>
      </c>
      <c r="Q132" s="179" t="s">
        <v>511</v>
      </c>
      <c r="R132" s="179" t="s">
        <v>28</v>
      </c>
      <c r="S132" s="179" t="s">
        <v>28</v>
      </c>
      <c r="T132" s="179" t="s">
        <v>28</v>
      </c>
      <c r="U132" s="179" t="s">
        <v>28</v>
      </c>
      <c r="V132" s="179" t="s">
        <v>28</v>
      </c>
      <c r="W132" s="179" t="s">
        <v>710</v>
      </c>
      <c r="X132" s="330" t="s">
        <v>495</v>
      </c>
      <c r="Y132" s="330"/>
      <c r="Z132" s="330"/>
      <c r="AA132" s="330"/>
      <c r="AB132" s="330"/>
      <c r="AC132" s="330"/>
      <c r="AD132" s="181">
        <v>2</v>
      </c>
      <c r="AE132" s="181" t="s">
        <v>173</v>
      </c>
      <c r="AF132" s="181" t="s">
        <v>531</v>
      </c>
    </row>
    <row r="133" spans="1:32" s="189" customFormat="1" ht="49.15" customHeight="1">
      <c r="A133" s="179">
        <v>79</v>
      </c>
      <c r="B133" s="246" t="s">
        <v>533</v>
      </c>
      <c r="C133" s="246"/>
      <c r="D133" s="257" t="s">
        <v>215</v>
      </c>
      <c r="E133" s="257" t="s">
        <v>173</v>
      </c>
      <c r="F133" s="246" t="s">
        <v>173</v>
      </c>
      <c r="G133" s="246"/>
      <c r="H133" s="257"/>
      <c r="I133" s="270">
        <v>22000</v>
      </c>
      <c r="J133" s="181" t="s">
        <v>532</v>
      </c>
      <c r="K133" s="179"/>
      <c r="L133" s="246" t="s">
        <v>835</v>
      </c>
      <c r="M133" s="179">
        <v>79</v>
      </c>
      <c r="N133" s="179"/>
      <c r="O133" s="275" t="s">
        <v>264</v>
      </c>
      <c r="P133" s="259" t="s">
        <v>35</v>
      </c>
      <c r="Q133" s="246" t="s">
        <v>527</v>
      </c>
      <c r="R133" s="179" t="s">
        <v>28</v>
      </c>
      <c r="S133" s="179" t="s">
        <v>28</v>
      </c>
      <c r="T133" s="179" t="s">
        <v>28</v>
      </c>
      <c r="U133" s="179" t="s">
        <v>28</v>
      </c>
      <c r="V133" s="179" t="s">
        <v>28</v>
      </c>
      <c r="W133" s="179" t="s">
        <v>710</v>
      </c>
      <c r="X133" s="246" t="s">
        <v>148</v>
      </c>
      <c r="Y133" s="246" t="s">
        <v>580</v>
      </c>
      <c r="Z133" s="246" t="s">
        <v>529</v>
      </c>
      <c r="AA133" s="246" t="s">
        <v>528</v>
      </c>
      <c r="AB133" s="246" t="s">
        <v>530</v>
      </c>
      <c r="AC133" s="246" t="s">
        <v>836</v>
      </c>
      <c r="AD133" s="259">
        <v>1</v>
      </c>
      <c r="AE133" s="259" t="s">
        <v>173</v>
      </c>
      <c r="AF133" s="259" t="s">
        <v>173</v>
      </c>
    </row>
    <row r="134" spans="1:32" s="189" customFormat="1" ht="49.15" customHeight="1">
      <c r="A134" s="179">
        <v>80</v>
      </c>
      <c r="B134" s="246" t="s">
        <v>533</v>
      </c>
      <c r="C134" s="246"/>
      <c r="D134" s="257" t="s">
        <v>215</v>
      </c>
      <c r="E134" s="257" t="s">
        <v>173</v>
      </c>
      <c r="F134" s="246" t="s">
        <v>173</v>
      </c>
      <c r="G134" s="326">
        <v>1920</v>
      </c>
      <c r="H134" s="257"/>
      <c r="I134" s="270">
        <v>16000</v>
      </c>
      <c r="J134" s="181" t="s">
        <v>540</v>
      </c>
      <c r="K134" s="179"/>
      <c r="L134" s="246" t="s">
        <v>535</v>
      </c>
      <c r="M134" s="179">
        <v>80</v>
      </c>
      <c r="N134" s="179"/>
      <c r="O134" s="318" t="s">
        <v>264</v>
      </c>
      <c r="P134" s="318" t="s">
        <v>35</v>
      </c>
      <c r="Q134" s="326" t="s">
        <v>527</v>
      </c>
      <c r="R134" s="179" t="s">
        <v>28</v>
      </c>
      <c r="S134" s="179" t="s">
        <v>28</v>
      </c>
      <c r="T134" s="179" t="s">
        <v>28</v>
      </c>
      <c r="U134" s="179" t="s">
        <v>28</v>
      </c>
      <c r="V134" s="179" t="s">
        <v>28</v>
      </c>
      <c r="W134" s="179" t="s">
        <v>710</v>
      </c>
      <c r="X134" s="326" t="s">
        <v>148</v>
      </c>
      <c r="Y134" s="326" t="s">
        <v>580</v>
      </c>
      <c r="Z134" s="326" t="s">
        <v>529</v>
      </c>
      <c r="AA134" s="326" t="s">
        <v>528</v>
      </c>
      <c r="AB134" s="326" t="s">
        <v>530</v>
      </c>
      <c r="AC134" s="326" t="s">
        <v>836</v>
      </c>
      <c r="AD134" s="259">
        <v>1</v>
      </c>
      <c r="AE134" s="259" t="s">
        <v>173</v>
      </c>
      <c r="AF134" s="259" t="s">
        <v>173</v>
      </c>
    </row>
    <row r="135" spans="1:32" s="189" customFormat="1" ht="49.15" customHeight="1">
      <c r="A135" s="179">
        <v>81</v>
      </c>
      <c r="B135" s="246" t="s">
        <v>533</v>
      </c>
      <c r="C135" s="246"/>
      <c r="D135" s="257" t="s">
        <v>215</v>
      </c>
      <c r="E135" s="257" t="s">
        <v>173</v>
      </c>
      <c r="F135" s="246" t="s">
        <v>173</v>
      </c>
      <c r="G135" s="327"/>
      <c r="H135" s="257"/>
      <c r="I135" s="270">
        <v>40000</v>
      </c>
      <c r="J135" s="181" t="s">
        <v>536</v>
      </c>
      <c r="K135" s="179"/>
      <c r="L135" s="246" t="s">
        <v>535</v>
      </c>
      <c r="M135" s="179">
        <v>81</v>
      </c>
      <c r="N135" s="179"/>
      <c r="O135" s="329"/>
      <c r="P135" s="329"/>
      <c r="Q135" s="327"/>
      <c r="R135" s="179" t="s">
        <v>28</v>
      </c>
      <c r="S135" s="179" t="s">
        <v>28</v>
      </c>
      <c r="T135" s="179" t="s">
        <v>28</v>
      </c>
      <c r="U135" s="179" t="s">
        <v>28</v>
      </c>
      <c r="V135" s="179" t="s">
        <v>28</v>
      </c>
      <c r="W135" s="179" t="s">
        <v>710</v>
      </c>
      <c r="X135" s="327"/>
      <c r="Y135" s="327"/>
      <c r="Z135" s="327"/>
      <c r="AA135" s="327"/>
      <c r="AB135" s="327"/>
      <c r="AC135" s="327"/>
      <c r="AD135" s="259">
        <v>1</v>
      </c>
      <c r="AE135" s="259" t="s">
        <v>173</v>
      </c>
      <c r="AF135" s="259" t="s">
        <v>173</v>
      </c>
    </row>
    <row r="136" spans="1:32" s="189" customFormat="1" ht="49.15" customHeight="1">
      <c r="A136" s="179">
        <v>82</v>
      </c>
      <c r="B136" s="246" t="s">
        <v>533</v>
      </c>
      <c r="C136" s="246"/>
      <c r="D136" s="257" t="s">
        <v>215</v>
      </c>
      <c r="E136" s="257" t="s">
        <v>173</v>
      </c>
      <c r="F136" s="246" t="s">
        <v>173</v>
      </c>
      <c r="G136" s="327"/>
      <c r="H136" s="257"/>
      <c r="I136" s="270">
        <v>28000</v>
      </c>
      <c r="J136" s="181" t="s">
        <v>537</v>
      </c>
      <c r="K136" s="179"/>
      <c r="L136" s="246" t="s">
        <v>535</v>
      </c>
      <c r="M136" s="179">
        <v>82</v>
      </c>
      <c r="N136" s="179"/>
      <c r="O136" s="329"/>
      <c r="P136" s="329"/>
      <c r="Q136" s="327"/>
      <c r="R136" s="179" t="s">
        <v>28</v>
      </c>
      <c r="S136" s="179" t="s">
        <v>28</v>
      </c>
      <c r="T136" s="179" t="s">
        <v>28</v>
      </c>
      <c r="U136" s="179" t="s">
        <v>28</v>
      </c>
      <c r="V136" s="179" t="s">
        <v>28</v>
      </c>
      <c r="W136" s="179" t="s">
        <v>710</v>
      </c>
      <c r="X136" s="327"/>
      <c r="Y136" s="327"/>
      <c r="Z136" s="327"/>
      <c r="AA136" s="327"/>
      <c r="AB136" s="327"/>
      <c r="AC136" s="327"/>
      <c r="AD136" s="259">
        <v>1</v>
      </c>
      <c r="AE136" s="259" t="s">
        <v>173</v>
      </c>
      <c r="AF136" s="259" t="s">
        <v>173</v>
      </c>
    </row>
    <row r="137" spans="1:32" s="189" customFormat="1" ht="49.15" customHeight="1">
      <c r="A137" s="179">
        <v>83</v>
      </c>
      <c r="B137" s="246" t="s">
        <v>533</v>
      </c>
      <c r="C137" s="246"/>
      <c r="D137" s="257" t="s">
        <v>215</v>
      </c>
      <c r="E137" s="257" t="s">
        <v>173</v>
      </c>
      <c r="F137" s="246" t="s">
        <v>173</v>
      </c>
      <c r="G137" s="327"/>
      <c r="H137" s="342"/>
      <c r="I137" s="270">
        <v>78000</v>
      </c>
      <c r="J137" s="181" t="s">
        <v>538</v>
      </c>
      <c r="K137" s="179"/>
      <c r="L137" s="246" t="s">
        <v>535</v>
      </c>
      <c r="M137" s="179">
        <v>83</v>
      </c>
      <c r="N137" s="179"/>
      <c r="O137" s="329"/>
      <c r="P137" s="329"/>
      <c r="Q137" s="327"/>
      <c r="R137" s="179" t="s">
        <v>28</v>
      </c>
      <c r="S137" s="179" t="s">
        <v>28</v>
      </c>
      <c r="T137" s="179" t="s">
        <v>28</v>
      </c>
      <c r="U137" s="179" t="s">
        <v>28</v>
      </c>
      <c r="V137" s="179" t="s">
        <v>28</v>
      </c>
      <c r="W137" s="179" t="s">
        <v>710</v>
      </c>
      <c r="X137" s="327"/>
      <c r="Y137" s="327"/>
      <c r="Z137" s="327"/>
      <c r="AA137" s="327"/>
      <c r="AB137" s="327"/>
      <c r="AC137" s="327"/>
      <c r="AD137" s="259">
        <v>1</v>
      </c>
      <c r="AE137" s="259" t="s">
        <v>173</v>
      </c>
      <c r="AF137" s="259" t="s">
        <v>173</v>
      </c>
    </row>
    <row r="138" spans="1:32" s="189" customFormat="1" ht="49.15" customHeight="1">
      <c r="A138" s="179">
        <v>84</v>
      </c>
      <c r="B138" s="246" t="s">
        <v>533</v>
      </c>
      <c r="C138" s="246"/>
      <c r="D138" s="257" t="s">
        <v>215</v>
      </c>
      <c r="E138" s="257" t="s">
        <v>173</v>
      </c>
      <c r="F138" s="246" t="s">
        <v>173</v>
      </c>
      <c r="G138" s="327"/>
      <c r="H138" s="344"/>
      <c r="I138" s="270">
        <v>57000</v>
      </c>
      <c r="J138" s="181" t="s">
        <v>539</v>
      </c>
      <c r="K138" s="179"/>
      <c r="L138" s="246" t="s">
        <v>535</v>
      </c>
      <c r="M138" s="179">
        <v>84</v>
      </c>
      <c r="N138" s="179"/>
      <c r="O138" s="329"/>
      <c r="P138" s="329"/>
      <c r="Q138" s="327"/>
      <c r="R138" s="179" t="s">
        <v>28</v>
      </c>
      <c r="S138" s="179" t="s">
        <v>28</v>
      </c>
      <c r="T138" s="179" t="s">
        <v>28</v>
      </c>
      <c r="U138" s="179" t="s">
        <v>28</v>
      </c>
      <c r="V138" s="179" t="s">
        <v>28</v>
      </c>
      <c r="W138" s="179" t="s">
        <v>710</v>
      </c>
      <c r="X138" s="327"/>
      <c r="Y138" s="327"/>
      <c r="Z138" s="327"/>
      <c r="AA138" s="327"/>
      <c r="AB138" s="327"/>
      <c r="AC138" s="327"/>
      <c r="AD138" s="259">
        <v>1</v>
      </c>
      <c r="AE138" s="259" t="s">
        <v>173</v>
      </c>
      <c r="AF138" s="259" t="s">
        <v>173</v>
      </c>
    </row>
    <row r="139" spans="1:32" s="189" customFormat="1" ht="49.15" customHeight="1">
      <c r="A139" s="179">
        <v>85</v>
      </c>
      <c r="B139" s="246" t="s">
        <v>533</v>
      </c>
      <c r="C139" s="246"/>
      <c r="D139" s="257" t="s">
        <v>215</v>
      </c>
      <c r="E139" s="257" t="s">
        <v>173</v>
      </c>
      <c r="F139" s="246" t="s">
        <v>173</v>
      </c>
      <c r="G139" s="328"/>
      <c r="H139" s="343"/>
      <c r="I139" s="270">
        <v>16000</v>
      </c>
      <c r="J139" s="181" t="s">
        <v>540</v>
      </c>
      <c r="K139" s="179"/>
      <c r="L139" s="246" t="s">
        <v>535</v>
      </c>
      <c r="M139" s="179">
        <v>85</v>
      </c>
      <c r="N139" s="179"/>
      <c r="O139" s="319"/>
      <c r="P139" s="319"/>
      <c r="Q139" s="328"/>
      <c r="R139" s="179" t="s">
        <v>28</v>
      </c>
      <c r="S139" s="179" t="s">
        <v>28</v>
      </c>
      <c r="T139" s="179" t="s">
        <v>28</v>
      </c>
      <c r="U139" s="179" t="s">
        <v>28</v>
      </c>
      <c r="V139" s="179" t="s">
        <v>28</v>
      </c>
      <c r="W139" s="179" t="s">
        <v>710</v>
      </c>
      <c r="X139" s="328"/>
      <c r="Y139" s="328"/>
      <c r="Z139" s="328"/>
      <c r="AA139" s="328"/>
      <c r="AB139" s="328"/>
      <c r="AC139" s="328"/>
      <c r="AD139" s="259">
        <v>1</v>
      </c>
      <c r="AE139" s="259" t="s">
        <v>173</v>
      </c>
      <c r="AF139" s="259" t="s">
        <v>173</v>
      </c>
    </row>
    <row r="140" spans="1:32" s="189" customFormat="1" ht="49.15" customHeight="1">
      <c r="A140" s="179">
        <v>86</v>
      </c>
      <c r="B140" s="246" t="s">
        <v>533</v>
      </c>
      <c r="C140" s="246"/>
      <c r="D140" s="257" t="s">
        <v>215</v>
      </c>
      <c r="E140" s="257" t="s">
        <v>173</v>
      </c>
      <c r="F140" s="246" t="s">
        <v>173</v>
      </c>
      <c r="G140" s="246" t="s">
        <v>1008</v>
      </c>
      <c r="H140" s="257"/>
      <c r="I140" s="270">
        <v>38000</v>
      </c>
      <c r="J140" s="259" t="s">
        <v>629</v>
      </c>
      <c r="K140" s="259"/>
      <c r="L140" s="246" t="s">
        <v>837</v>
      </c>
      <c r="M140" s="179">
        <v>86</v>
      </c>
      <c r="N140" s="259"/>
      <c r="O140" s="259" t="s">
        <v>264</v>
      </c>
      <c r="P140" s="259" t="s">
        <v>580</v>
      </c>
      <c r="Q140" s="246" t="s">
        <v>505</v>
      </c>
      <c r="R140" s="179" t="s">
        <v>28</v>
      </c>
      <c r="S140" s="179" t="s">
        <v>28</v>
      </c>
      <c r="T140" s="179" t="s">
        <v>28</v>
      </c>
      <c r="U140" s="179" t="s">
        <v>28</v>
      </c>
      <c r="V140" s="179" t="s">
        <v>28</v>
      </c>
      <c r="W140" s="179" t="s">
        <v>710</v>
      </c>
      <c r="X140" s="246" t="s">
        <v>148</v>
      </c>
      <c r="Y140" s="246" t="s">
        <v>580</v>
      </c>
      <c r="Z140" s="246" t="s">
        <v>581</v>
      </c>
      <c r="AA140" s="246" t="s">
        <v>528</v>
      </c>
      <c r="AB140" s="246" t="s">
        <v>581</v>
      </c>
      <c r="AC140" s="246" t="s">
        <v>581</v>
      </c>
      <c r="AD140" s="259">
        <v>1</v>
      </c>
      <c r="AE140" s="259" t="s">
        <v>173</v>
      </c>
      <c r="AF140" s="259" t="s">
        <v>173</v>
      </c>
    </row>
    <row r="141" spans="1:32" s="189" customFormat="1" ht="49.15" customHeight="1">
      <c r="A141" s="179">
        <v>87</v>
      </c>
      <c r="B141" s="246" t="s">
        <v>533</v>
      </c>
      <c r="C141" s="246"/>
      <c r="D141" s="257" t="s">
        <v>215</v>
      </c>
      <c r="E141" s="257" t="s">
        <v>173</v>
      </c>
      <c r="F141" s="246" t="s">
        <v>173</v>
      </c>
      <c r="G141" s="246" t="s">
        <v>1009</v>
      </c>
      <c r="H141" s="257"/>
      <c r="I141" s="270">
        <v>100000</v>
      </c>
      <c r="J141" s="259" t="s">
        <v>630</v>
      </c>
      <c r="K141" s="259"/>
      <c r="L141" s="246" t="s">
        <v>582</v>
      </c>
      <c r="M141" s="179">
        <v>87</v>
      </c>
      <c r="N141" s="246"/>
      <c r="O141" s="259" t="s">
        <v>264</v>
      </c>
      <c r="P141" s="259" t="s">
        <v>580</v>
      </c>
      <c r="Q141" s="246" t="s">
        <v>505</v>
      </c>
      <c r="R141" s="179" t="s">
        <v>28</v>
      </c>
      <c r="S141" s="179" t="s">
        <v>28</v>
      </c>
      <c r="T141" s="179" t="s">
        <v>28</v>
      </c>
      <c r="U141" s="179" t="s">
        <v>28</v>
      </c>
      <c r="V141" s="179" t="s">
        <v>28</v>
      </c>
      <c r="W141" s="179" t="s">
        <v>710</v>
      </c>
      <c r="X141" s="246" t="s">
        <v>148</v>
      </c>
      <c r="Y141" s="246" t="s">
        <v>580</v>
      </c>
      <c r="Z141" s="246" t="s">
        <v>581</v>
      </c>
      <c r="AA141" s="246" t="s">
        <v>528</v>
      </c>
      <c r="AB141" s="246" t="s">
        <v>581</v>
      </c>
      <c r="AC141" s="246" t="s">
        <v>581</v>
      </c>
      <c r="AD141" s="259">
        <v>1</v>
      </c>
      <c r="AE141" s="259" t="s">
        <v>173</v>
      </c>
      <c r="AF141" s="259" t="s">
        <v>173</v>
      </c>
    </row>
    <row r="142" spans="1:32" s="189" customFormat="1" ht="49.15" customHeight="1">
      <c r="A142" s="179">
        <v>88</v>
      </c>
      <c r="B142" s="246" t="s">
        <v>533</v>
      </c>
      <c r="C142" s="246"/>
      <c r="D142" s="257" t="s">
        <v>215</v>
      </c>
      <c r="E142" s="257" t="s">
        <v>173</v>
      </c>
      <c r="F142" s="246" t="s">
        <v>173</v>
      </c>
      <c r="G142" s="246" t="s">
        <v>1010</v>
      </c>
      <c r="H142" s="257"/>
      <c r="I142" s="270">
        <v>161000</v>
      </c>
      <c r="J142" s="259" t="s">
        <v>631</v>
      </c>
      <c r="K142" s="259"/>
      <c r="L142" s="246" t="s">
        <v>838</v>
      </c>
      <c r="M142" s="179">
        <v>88</v>
      </c>
      <c r="N142" s="246"/>
      <c r="O142" s="259" t="s">
        <v>264</v>
      </c>
      <c r="P142" s="259" t="s">
        <v>580</v>
      </c>
      <c r="Q142" s="246" t="s">
        <v>505</v>
      </c>
      <c r="R142" s="179" t="s">
        <v>28</v>
      </c>
      <c r="S142" s="179" t="s">
        <v>28</v>
      </c>
      <c r="T142" s="179" t="s">
        <v>28</v>
      </c>
      <c r="U142" s="179" t="s">
        <v>28</v>
      </c>
      <c r="V142" s="179" t="s">
        <v>28</v>
      </c>
      <c r="W142" s="179" t="s">
        <v>710</v>
      </c>
      <c r="X142" s="246" t="s">
        <v>148</v>
      </c>
      <c r="Y142" s="246" t="s">
        <v>580</v>
      </c>
      <c r="Z142" s="246" t="s">
        <v>581</v>
      </c>
      <c r="AA142" s="246" t="s">
        <v>528</v>
      </c>
      <c r="AB142" s="246" t="s">
        <v>581</v>
      </c>
      <c r="AC142" s="246" t="s">
        <v>581</v>
      </c>
      <c r="AD142" s="259">
        <v>2</v>
      </c>
      <c r="AE142" s="259" t="s">
        <v>173</v>
      </c>
      <c r="AF142" s="259" t="s">
        <v>173</v>
      </c>
    </row>
    <row r="143" spans="1:32" s="189" customFormat="1" ht="49.15" customHeight="1">
      <c r="A143" s="179">
        <v>89</v>
      </c>
      <c r="B143" s="246" t="s">
        <v>533</v>
      </c>
      <c r="C143" s="246"/>
      <c r="D143" s="257" t="s">
        <v>215</v>
      </c>
      <c r="E143" s="257" t="s">
        <v>173</v>
      </c>
      <c r="F143" s="246" t="s">
        <v>173</v>
      </c>
      <c r="G143" s="246" t="s">
        <v>1011</v>
      </c>
      <c r="H143" s="257"/>
      <c r="I143" s="270">
        <v>20000</v>
      </c>
      <c r="J143" s="259" t="s">
        <v>632</v>
      </c>
      <c r="K143" s="259"/>
      <c r="L143" s="246" t="s">
        <v>583</v>
      </c>
      <c r="M143" s="179">
        <v>89</v>
      </c>
      <c r="N143" s="246"/>
      <c r="O143" s="259" t="s">
        <v>264</v>
      </c>
      <c r="P143" s="259" t="s">
        <v>580</v>
      </c>
      <c r="Q143" s="246" t="s">
        <v>505</v>
      </c>
      <c r="R143" s="179" t="s">
        <v>28</v>
      </c>
      <c r="S143" s="179" t="s">
        <v>28</v>
      </c>
      <c r="T143" s="179" t="s">
        <v>28</v>
      </c>
      <c r="U143" s="179" t="s">
        <v>28</v>
      </c>
      <c r="V143" s="179" t="s">
        <v>28</v>
      </c>
      <c r="W143" s="179" t="s">
        <v>710</v>
      </c>
      <c r="X143" s="246" t="s">
        <v>148</v>
      </c>
      <c r="Y143" s="246" t="s">
        <v>580</v>
      </c>
      <c r="Z143" s="246" t="s">
        <v>581</v>
      </c>
      <c r="AA143" s="246" t="s">
        <v>528</v>
      </c>
      <c r="AB143" s="246" t="s">
        <v>581</v>
      </c>
      <c r="AC143" s="246" t="s">
        <v>581</v>
      </c>
      <c r="AD143" s="259">
        <v>1</v>
      </c>
      <c r="AE143" s="259" t="s">
        <v>173</v>
      </c>
      <c r="AF143" s="259" t="s">
        <v>173</v>
      </c>
    </row>
    <row r="144" spans="1:32" s="189" customFormat="1" ht="49.15" customHeight="1">
      <c r="A144" s="179">
        <v>90</v>
      </c>
      <c r="B144" s="246" t="s">
        <v>533</v>
      </c>
      <c r="C144" s="246"/>
      <c r="D144" s="257" t="s">
        <v>215</v>
      </c>
      <c r="E144" s="257" t="s">
        <v>173</v>
      </c>
      <c r="F144" s="246" t="s">
        <v>173</v>
      </c>
      <c r="G144" s="246" t="s">
        <v>1012</v>
      </c>
      <c r="H144" s="257"/>
      <c r="I144" s="270">
        <v>24000</v>
      </c>
      <c r="J144" s="259" t="s">
        <v>633</v>
      </c>
      <c r="K144" s="259"/>
      <c r="L144" s="246" t="s">
        <v>584</v>
      </c>
      <c r="M144" s="179">
        <v>90</v>
      </c>
      <c r="N144" s="246"/>
      <c r="O144" s="259" t="s">
        <v>264</v>
      </c>
      <c r="P144" s="259" t="s">
        <v>580</v>
      </c>
      <c r="Q144" s="246" t="s">
        <v>520</v>
      </c>
      <c r="R144" s="179" t="s">
        <v>28</v>
      </c>
      <c r="S144" s="179" t="s">
        <v>28</v>
      </c>
      <c r="T144" s="179" t="s">
        <v>28</v>
      </c>
      <c r="U144" s="179" t="s">
        <v>28</v>
      </c>
      <c r="V144" s="179" t="s">
        <v>28</v>
      </c>
      <c r="W144" s="179" t="s">
        <v>710</v>
      </c>
      <c r="X144" s="246" t="s">
        <v>506</v>
      </c>
      <c r="Y144" s="246" t="s">
        <v>581</v>
      </c>
      <c r="Z144" s="246" t="s">
        <v>580</v>
      </c>
      <c r="AA144" s="246" t="s">
        <v>506</v>
      </c>
      <c r="AB144" s="246" t="s">
        <v>581</v>
      </c>
      <c r="AC144" s="246" t="s">
        <v>581</v>
      </c>
      <c r="AD144" s="259">
        <v>1</v>
      </c>
      <c r="AE144" s="259" t="s">
        <v>173</v>
      </c>
      <c r="AF144" s="259" t="s">
        <v>173</v>
      </c>
    </row>
    <row r="145" spans="1:32" s="189" customFormat="1" ht="49.15" customHeight="1">
      <c r="A145" s="179">
        <v>91</v>
      </c>
      <c r="B145" s="246" t="s">
        <v>533</v>
      </c>
      <c r="C145" s="246"/>
      <c r="D145" s="257" t="s">
        <v>215</v>
      </c>
      <c r="E145" s="257" t="s">
        <v>173</v>
      </c>
      <c r="F145" s="246" t="s">
        <v>173</v>
      </c>
      <c r="G145" s="246" t="s">
        <v>1013</v>
      </c>
      <c r="H145" s="257"/>
      <c r="I145" s="270">
        <v>48000</v>
      </c>
      <c r="J145" s="259" t="s">
        <v>634</v>
      </c>
      <c r="K145" s="259"/>
      <c r="L145" s="246" t="s">
        <v>585</v>
      </c>
      <c r="M145" s="179">
        <v>91</v>
      </c>
      <c r="N145" s="246"/>
      <c r="O145" s="259" t="s">
        <v>264</v>
      </c>
      <c r="P145" s="259" t="s">
        <v>580</v>
      </c>
      <c r="Q145" s="246" t="s">
        <v>505</v>
      </c>
      <c r="R145" s="179" t="s">
        <v>28</v>
      </c>
      <c r="S145" s="179" t="s">
        <v>28</v>
      </c>
      <c r="T145" s="179" t="s">
        <v>28</v>
      </c>
      <c r="U145" s="179" t="s">
        <v>28</v>
      </c>
      <c r="V145" s="179" t="s">
        <v>28</v>
      </c>
      <c r="W145" s="179" t="s">
        <v>710</v>
      </c>
      <c r="X145" s="246" t="s">
        <v>148</v>
      </c>
      <c r="Y145" s="246" t="s">
        <v>581</v>
      </c>
      <c r="Z145" s="246" t="s">
        <v>580</v>
      </c>
      <c r="AA145" s="246" t="s">
        <v>506</v>
      </c>
      <c r="AB145" s="246" t="s">
        <v>581</v>
      </c>
      <c r="AC145" s="246" t="s">
        <v>581</v>
      </c>
      <c r="AD145" s="259">
        <v>1</v>
      </c>
      <c r="AE145" s="259" t="s">
        <v>173</v>
      </c>
      <c r="AF145" s="259" t="s">
        <v>173</v>
      </c>
    </row>
    <row r="146" spans="1:32" s="189" customFormat="1" ht="49.15" customHeight="1">
      <c r="A146" s="179">
        <v>92</v>
      </c>
      <c r="B146" s="246" t="s">
        <v>533</v>
      </c>
      <c r="C146" s="246"/>
      <c r="D146" s="257" t="s">
        <v>215</v>
      </c>
      <c r="E146" s="257" t="s">
        <v>173</v>
      </c>
      <c r="F146" s="246" t="s">
        <v>173</v>
      </c>
      <c r="G146" s="246" t="s">
        <v>1014</v>
      </c>
      <c r="H146" s="257"/>
      <c r="I146" s="270">
        <v>34000</v>
      </c>
      <c r="J146" s="259" t="s">
        <v>635</v>
      </c>
      <c r="K146" s="259"/>
      <c r="L146" s="246" t="s">
        <v>586</v>
      </c>
      <c r="M146" s="179">
        <v>92</v>
      </c>
      <c r="N146" s="246"/>
      <c r="O146" s="259" t="s">
        <v>264</v>
      </c>
      <c r="P146" s="259" t="s">
        <v>580</v>
      </c>
      <c r="Q146" s="246" t="s">
        <v>505</v>
      </c>
      <c r="R146" s="179" t="s">
        <v>28</v>
      </c>
      <c r="S146" s="179" t="s">
        <v>28</v>
      </c>
      <c r="T146" s="179" t="s">
        <v>28</v>
      </c>
      <c r="U146" s="179" t="s">
        <v>28</v>
      </c>
      <c r="V146" s="179" t="s">
        <v>28</v>
      </c>
      <c r="W146" s="179" t="s">
        <v>710</v>
      </c>
      <c r="X146" s="246" t="s">
        <v>148</v>
      </c>
      <c r="Y146" s="246" t="s">
        <v>581</v>
      </c>
      <c r="Z146" s="246" t="s">
        <v>580</v>
      </c>
      <c r="AA146" s="246" t="s">
        <v>506</v>
      </c>
      <c r="AB146" s="246" t="s">
        <v>581</v>
      </c>
      <c r="AC146" s="246" t="s">
        <v>581</v>
      </c>
      <c r="AD146" s="259">
        <v>1</v>
      </c>
      <c r="AE146" s="259" t="s">
        <v>173</v>
      </c>
      <c r="AF146" s="259" t="s">
        <v>173</v>
      </c>
    </row>
    <row r="147" spans="1:32" s="189" customFormat="1" ht="49.15" customHeight="1">
      <c r="A147" s="179">
        <v>93</v>
      </c>
      <c r="B147" s="246" t="s">
        <v>533</v>
      </c>
      <c r="C147" s="246"/>
      <c r="D147" s="257" t="s">
        <v>215</v>
      </c>
      <c r="E147" s="257" t="s">
        <v>173</v>
      </c>
      <c r="F147" s="246" t="s">
        <v>173</v>
      </c>
      <c r="G147" s="246" t="s">
        <v>1015</v>
      </c>
      <c r="H147" s="257"/>
      <c r="I147" s="270">
        <v>111000</v>
      </c>
      <c r="J147" s="259" t="s">
        <v>636</v>
      </c>
      <c r="K147" s="259"/>
      <c r="L147" s="246" t="s">
        <v>587</v>
      </c>
      <c r="M147" s="179">
        <v>93</v>
      </c>
      <c r="N147" s="246"/>
      <c r="O147" s="259" t="s">
        <v>264</v>
      </c>
      <c r="P147" s="259" t="s">
        <v>580</v>
      </c>
      <c r="Q147" s="246" t="s">
        <v>588</v>
      </c>
      <c r="R147" s="179" t="s">
        <v>28</v>
      </c>
      <c r="S147" s="179" t="s">
        <v>28</v>
      </c>
      <c r="T147" s="179" t="s">
        <v>28</v>
      </c>
      <c r="U147" s="179" t="s">
        <v>28</v>
      </c>
      <c r="V147" s="179" t="s">
        <v>28</v>
      </c>
      <c r="W147" s="179" t="s">
        <v>710</v>
      </c>
      <c r="X147" s="246" t="s">
        <v>148</v>
      </c>
      <c r="Y147" s="246" t="s">
        <v>581</v>
      </c>
      <c r="Z147" s="246" t="s">
        <v>580</v>
      </c>
      <c r="AA147" s="246" t="s">
        <v>506</v>
      </c>
      <c r="AB147" s="246" t="s">
        <v>581</v>
      </c>
      <c r="AC147" s="246" t="s">
        <v>581</v>
      </c>
      <c r="AD147" s="259">
        <v>1</v>
      </c>
      <c r="AE147" s="259" t="s">
        <v>173</v>
      </c>
      <c r="AF147" s="259" t="s">
        <v>173</v>
      </c>
    </row>
    <row r="148" spans="1:32" s="189" customFormat="1" ht="49.15" customHeight="1">
      <c r="A148" s="179">
        <v>94</v>
      </c>
      <c r="B148" s="246" t="s">
        <v>533</v>
      </c>
      <c r="C148" s="246"/>
      <c r="D148" s="257" t="s">
        <v>215</v>
      </c>
      <c r="E148" s="257" t="s">
        <v>173</v>
      </c>
      <c r="F148" s="246" t="s">
        <v>173</v>
      </c>
      <c r="G148" s="246" t="s">
        <v>1016</v>
      </c>
      <c r="H148" s="257"/>
      <c r="I148" s="270">
        <v>162000</v>
      </c>
      <c r="J148" s="259" t="s">
        <v>637</v>
      </c>
      <c r="K148" s="259"/>
      <c r="L148" s="246" t="s">
        <v>589</v>
      </c>
      <c r="M148" s="179">
        <v>94</v>
      </c>
      <c r="N148" s="246"/>
      <c r="O148" s="259" t="s">
        <v>264</v>
      </c>
      <c r="P148" s="259" t="s">
        <v>580</v>
      </c>
      <c r="Q148" s="246" t="s">
        <v>505</v>
      </c>
      <c r="R148" s="179" t="s">
        <v>28</v>
      </c>
      <c r="S148" s="179" t="s">
        <v>28</v>
      </c>
      <c r="T148" s="179" t="s">
        <v>28</v>
      </c>
      <c r="U148" s="179" t="s">
        <v>28</v>
      </c>
      <c r="V148" s="179" t="s">
        <v>28</v>
      </c>
      <c r="W148" s="179" t="s">
        <v>710</v>
      </c>
      <c r="X148" s="246" t="s">
        <v>506</v>
      </c>
      <c r="Y148" s="246" t="s">
        <v>581</v>
      </c>
      <c r="Z148" s="246" t="s">
        <v>580</v>
      </c>
      <c r="AA148" s="246" t="s">
        <v>506</v>
      </c>
      <c r="AB148" s="246" t="s">
        <v>581</v>
      </c>
      <c r="AC148" s="246" t="s">
        <v>581</v>
      </c>
      <c r="AD148" s="259">
        <v>1</v>
      </c>
      <c r="AE148" s="259" t="s">
        <v>173</v>
      </c>
      <c r="AF148" s="259" t="s">
        <v>173</v>
      </c>
    </row>
    <row r="149" spans="1:32" s="189" customFormat="1" ht="49.15" customHeight="1">
      <c r="A149" s="179">
        <v>95</v>
      </c>
      <c r="B149" s="246" t="s">
        <v>533</v>
      </c>
      <c r="C149" s="246"/>
      <c r="D149" s="257" t="s">
        <v>215</v>
      </c>
      <c r="E149" s="257" t="s">
        <v>173</v>
      </c>
      <c r="F149" s="246" t="s">
        <v>173</v>
      </c>
      <c r="G149" s="246" t="s">
        <v>1017</v>
      </c>
      <c r="H149" s="257"/>
      <c r="I149" s="270">
        <v>42000</v>
      </c>
      <c r="J149" s="259" t="s">
        <v>638</v>
      </c>
      <c r="K149" s="259"/>
      <c r="L149" s="246" t="s">
        <v>590</v>
      </c>
      <c r="M149" s="179">
        <v>95</v>
      </c>
      <c r="N149" s="246"/>
      <c r="O149" s="259" t="s">
        <v>264</v>
      </c>
      <c r="P149" s="259" t="s">
        <v>580</v>
      </c>
      <c r="Q149" s="246" t="s">
        <v>505</v>
      </c>
      <c r="R149" s="179" t="s">
        <v>28</v>
      </c>
      <c r="S149" s="179" t="s">
        <v>28</v>
      </c>
      <c r="T149" s="179" t="s">
        <v>28</v>
      </c>
      <c r="U149" s="179" t="s">
        <v>28</v>
      </c>
      <c r="V149" s="179" t="s">
        <v>28</v>
      </c>
      <c r="W149" s="179" t="s">
        <v>710</v>
      </c>
      <c r="X149" s="246" t="s">
        <v>506</v>
      </c>
      <c r="Y149" s="246" t="s">
        <v>581</v>
      </c>
      <c r="Z149" s="246" t="s">
        <v>580</v>
      </c>
      <c r="AA149" s="246" t="s">
        <v>506</v>
      </c>
      <c r="AB149" s="246" t="s">
        <v>581</v>
      </c>
      <c r="AC149" s="246" t="s">
        <v>581</v>
      </c>
      <c r="AD149" s="259">
        <v>1</v>
      </c>
      <c r="AE149" s="259" t="s">
        <v>173</v>
      </c>
      <c r="AF149" s="259" t="s">
        <v>173</v>
      </c>
    </row>
    <row r="150" spans="1:32" s="189" customFormat="1" ht="49.15" customHeight="1">
      <c r="A150" s="179">
        <v>96</v>
      </c>
      <c r="B150" s="246" t="s">
        <v>533</v>
      </c>
      <c r="C150" s="246"/>
      <c r="D150" s="257" t="s">
        <v>215</v>
      </c>
      <c r="E150" s="257" t="s">
        <v>173</v>
      </c>
      <c r="F150" s="246" t="s">
        <v>173</v>
      </c>
      <c r="G150" s="246" t="s">
        <v>1018</v>
      </c>
      <c r="H150" s="257"/>
      <c r="I150" s="270">
        <v>101000</v>
      </c>
      <c r="J150" s="259" t="s">
        <v>639</v>
      </c>
      <c r="K150" s="259"/>
      <c r="L150" s="246" t="s">
        <v>591</v>
      </c>
      <c r="M150" s="179">
        <v>96</v>
      </c>
      <c r="N150" s="246"/>
      <c r="O150" s="259" t="s">
        <v>264</v>
      </c>
      <c r="P150" s="259" t="s">
        <v>580</v>
      </c>
      <c r="Q150" s="246" t="s">
        <v>839</v>
      </c>
      <c r="R150" s="179" t="s">
        <v>28</v>
      </c>
      <c r="S150" s="179" t="s">
        <v>28</v>
      </c>
      <c r="T150" s="179" t="s">
        <v>28</v>
      </c>
      <c r="U150" s="179" t="s">
        <v>28</v>
      </c>
      <c r="V150" s="179" t="s">
        <v>28</v>
      </c>
      <c r="W150" s="179" t="s">
        <v>710</v>
      </c>
      <c r="X150" s="246" t="s">
        <v>506</v>
      </c>
      <c r="Y150" s="246" t="s">
        <v>581</v>
      </c>
      <c r="Z150" s="246" t="s">
        <v>580</v>
      </c>
      <c r="AA150" s="246" t="s">
        <v>506</v>
      </c>
      <c r="AB150" s="246" t="s">
        <v>581</v>
      </c>
      <c r="AC150" s="246" t="s">
        <v>581</v>
      </c>
      <c r="AD150" s="259">
        <v>1</v>
      </c>
      <c r="AE150" s="259" t="s">
        <v>173</v>
      </c>
      <c r="AF150" s="259" t="s">
        <v>173</v>
      </c>
    </row>
    <row r="151" spans="1:32" s="189" customFormat="1" ht="49.15" customHeight="1">
      <c r="A151" s="179">
        <v>97</v>
      </c>
      <c r="B151" s="246" t="s">
        <v>533</v>
      </c>
      <c r="C151" s="246"/>
      <c r="D151" s="257" t="s">
        <v>215</v>
      </c>
      <c r="E151" s="257" t="s">
        <v>173</v>
      </c>
      <c r="F151" s="246" t="s">
        <v>173</v>
      </c>
      <c r="G151" s="246" t="s">
        <v>1019</v>
      </c>
      <c r="H151" s="257"/>
      <c r="I151" s="270">
        <v>94000</v>
      </c>
      <c r="J151" s="259" t="s">
        <v>640</v>
      </c>
      <c r="K151" s="259"/>
      <c r="L151" s="246" t="s">
        <v>592</v>
      </c>
      <c r="M151" s="179">
        <v>97</v>
      </c>
      <c r="N151" s="246"/>
      <c r="O151" s="259" t="s">
        <v>264</v>
      </c>
      <c r="P151" s="259" t="s">
        <v>580</v>
      </c>
      <c r="Q151" s="246" t="s">
        <v>840</v>
      </c>
      <c r="R151" s="179" t="s">
        <v>28</v>
      </c>
      <c r="S151" s="179" t="s">
        <v>28</v>
      </c>
      <c r="T151" s="179" t="s">
        <v>28</v>
      </c>
      <c r="U151" s="179" t="s">
        <v>28</v>
      </c>
      <c r="V151" s="179" t="s">
        <v>28</v>
      </c>
      <c r="W151" s="179" t="s">
        <v>710</v>
      </c>
      <c r="X151" s="246" t="s">
        <v>506</v>
      </c>
      <c r="Y151" s="246" t="s">
        <v>580</v>
      </c>
      <c r="Z151" s="246" t="s">
        <v>581</v>
      </c>
      <c r="AA151" s="246" t="s">
        <v>506</v>
      </c>
      <c r="AB151" s="246" t="s">
        <v>581</v>
      </c>
      <c r="AC151" s="246" t="s">
        <v>581</v>
      </c>
      <c r="AD151" s="259">
        <v>1</v>
      </c>
      <c r="AE151" s="259" t="s">
        <v>173</v>
      </c>
      <c r="AF151" s="259" t="s">
        <v>173</v>
      </c>
    </row>
    <row r="152" spans="1:32" s="412" customFormat="1" ht="36.75" customHeight="1">
      <c r="A152" s="179">
        <v>98</v>
      </c>
      <c r="B152" s="278" t="s">
        <v>533</v>
      </c>
      <c r="C152" s="278"/>
      <c r="D152" s="279" t="s">
        <v>215</v>
      </c>
      <c r="E152" s="279" t="s">
        <v>173</v>
      </c>
      <c r="F152" s="278" t="s">
        <v>173</v>
      </c>
      <c r="G152" s="246" t="s">
        <v>1020</v>
      </c>
      <c r="H152" s="271"/>
      <c r="I152" s="272">
        <v>248000</v>
      </c>
      <c r="J152" s="260" t="s">
        <v>866</v>
      </c>
      <c r="K152" s="278"/>
      <c r="L152" s="280" t="s">
        <v>593</v>
      </c>
      <c r="M152" s="179">
        <v>98</v>
      </c>
      <c r="N152" s="280"/>
      <c r="O152" s="260" t="s">
        <v>264</v>
      </c>
      <c r="P152" s="260" t="s">
        <v>580</v>
      </c>
      <c r="Q152" s="278" t="s">
        <v>841</v>
      </c>
      <c r="R152" s="179" t="s">
        <v>28</v>
      </c>
      <c r="S152" s="179" t="s">
        <v>28</v>
      </c>
      <c r="T152" s="179" t="s">
        <v>28</v>
      </c>
      <c r="U152" s="179" t="s">
        <v>28</v>
      </c>
      <c r="V152" s="179" t="s">
        <v>28</v>
      </c>
      <c r="W152" s="179" t="s">
        <v>710</v>
      </c>
      <c r="X152" s="278" t="s">
        <v>506</v>
      </c>
      <c r="Y152" s="278" t="s">
        <v>580</v>
      </c>
      <c r="Z152" s="278" t="s">
        <v>581</v>
      </c>
      <c r="AA152" s="278" t="s">
        <v>506</v>
      </c>
      <c r="AB152" s="278" t="s">
        <v>581</v>
      </c>
      <c r="AC152" s="278" t="s">
        <v>581</v>
      </c>
      <c r="AD152" s="260">
        <v>1</v>
      </c>
      <c r="AE152" s="260" t="s">
        <v>173</v>
      </c>
      <c r="AF152" s="281" t="s">
        <v>173</v>
      </c>
    </row>
    <row r="153" spans="1:32" s="189" customFormat="1" ht="49.15" customHeight="1">
      <c r="A153" s="179">
        <v>99</v>
      </c>
      <c r="B153" s="246" t="s">
        <v>533</v>
      </c>
      <c r="C153" s="246"/>
      <c r="D153" s="257" t="s">
        <v>215</v>
      </c>
      <c r="E153" s="257" t="s">
        <v>173</v>
      </c>
      <c r="F153" s="246" t="s">
        <v>173</v>
      </c>
      <c r="G153" s="246" t="s">
        <v>1021</v>
      </c>
      <c r="H153" s="271"/>
      <c r="I153" s="272">
        <v>30000</v>
      </c>
      <c r="J153" s="276" t="s">
        <v>641</v>
      </c>
      <c r="K153" s="259"/>
      <c r="L153" s="246" t="s">
        <v>594</v>
      </c>
      <c r="M153" s="179">
        <v>99</v>
      </c>
      <c r="N153" s="246"/>
      <c r="O153" s="259" t="s">
        <v>264</v>
      </c>
      <c r="P153" s="259" t="s">
        <v>580</v>
      </c>
      <c r="Q153" s="246" t="s">
        <v>505</v>
      </c>
      <c r="R153" s="179" t="s">
        <v>28</v>
      </c>
      <c r="S153" s="179" t="s">
        <v>28</v>
      </c>
      <c r="T153" s="179" t="s">
        <v>28</v>
      </c>
      <c r="U153" s="179" t="s">
        <v>28</v>
      </c>
      <c r="V153" s="179" t="s">
        <v>28</v>
      </c>
      <c r="W153" s="179" t="s">
        <v>710</v>
      </c>
      <c r="X153" s="246" t="s">
        <v>506</v>
      </c>
      <c r="Y153" s="246" t="s">
        <v>580</v>
      </c>
      <c r="Z153" s="246" t="s">
        <v>581</v>
      </c>
      <c r="AA153" s="246" t="s">
        <v>506</v>
      </c>
      <c r="AB153" s="246" t="s">
        <v>581</v>
      </c>
      <c r="AC153" s="246" t="s">
        <v>581</v>
      </c>
      <c r="AD153" s="259">
        <v>1</v>
      </c>
      <c r="AE153" s="259" t="s">
        <v>173</v>
      </c>
      <c r="AF153" s="259" t="s">
        <v>173</v>
      </c>
    </row>
    <row r="154" spans="1:32" s="189" customFormat="1" ht="27.6" customHeight="1">
      <c r="A154" s="179">
        <v>100</v>
      </c>
      <c r="B154" s="246" t="s">
        <v>533</v>
      </c>
      <c r="C154" s="246"/>
      <c r="D154" s="257" t="s">
        <v>215</v>
      </c>
      <c r="E154" s="257" t="s">
        <v>173</v>
      </c>
      <c r="F154" s="246" t="s">
        <v>173</v>
      </c>
      <c r="G154" s="246" t="s">
        <v>1022</v>
      </c>
      <c r="H154" s="342"/>
      <c r="I154" s="270">
        <v>81000</v>
      </c>
      <c r="J154" s="259" t="s">
        <v>642</v>
      </c>
      <c r="K154" s="345"/>
      <c r="L154" s="246" t="s">
        <v>584</v>
      </c>
      <c r="M154" s="179">
        <v>100</v>
      </c>
      <c r="N154" s="326"/>
      <c r="O154" s="318" t="s">
        <v>264</v>
      </c>
      <c r="P154" s="326" t="s">
        <v>580</v>
      </c>
      <c r="Q154" s="326" t="s">
        <v>505</v>
      </c>
      <c r="R154" s="179" t="s">
        <v>28</v>
      </c>
      <c r="S154" s="179" t="s">
        <v>28</v>
      </c>
      <c r="T154" s="179" t="s">
        <v>28</v>
      </c>
      <c r="U154" s="179" t="s">
        <v>28</v>
      </c>
      <c r="V154" s="179" t="s">
        <v>28</v>
      </c>
      <c r="W154" s="179" t="s">
        <v>710</v>
      </c>
      <c r="X154" s="326" t="s">
        <v>506</v>
      </c>
      <c r="Y154" s="326" t="s">
        <v>580</v>
      </c>
      <c r="Z154" s="326" t="s">
        <v>581</v>
      </c>
      <c r="AA154" s="326" t="s">
        <v>506</v>
      </c>
      <c r="AB154" s="246" t="s">
        <v>581</v>
      </c>
      <c r="AC154" s="246" t="s">
        <v>581</v>
      </c>
      <c r="AD154" s="259">
        <v>1</v>
      </c>
      <c r="AE154" s="259" t="s">
        <v>173</v>
      </c>
      <c r="AF154" s="259" t="s">
        <v>173</v>
      </c>
    </row>
    <row r="155" spans="1:32" s="189" customFormat="1" ht="30" customHeight="1">
      <c r="A155" s="179">
        <v>101</v>
      </c>
      <c r="B155" s="246" t="s">
        <v>533</v>
      </c>
      <c r="C155" s="246"/>
      <c r="D155" s="257" t="s">
        <v>215</v>
      </c>
      <c r="E155" s="257" t="s">
        <v>173</v>
      </c>
      <c r="F155" s="246" t="s">
        <v>173</v>
      </c>
      <c r="G155" s="246" t="s">
        <v>1023</v>
      </c>
      <c r="H155" s="344"/>
      <c r="I155" s="270">
        <v>57000</v>
      </c>
      <c r="J155" s="259" t="s">
        <v>643</v>
      </c>
      <c r="K155" s="346"/>
      <c r="L155" s="246" t="s">
        <v>584</v>
      </c>
      <c r="M155" s="179">
        <v>101</v>
      </c>
      <c r="N155" s="327"/>
      <c r="O155" s="329"/>
      <c r="P155" s="327"/>
      <c r="Q155" s="327"/>
      <c r="R155" s="179" t="s">
        <v>28</v>
      </c>
      <c r="S155" s="179" t="s">
        <v>28</v>
      </c>
      <c r="T155" s="179" t="s">
        <v>28</v>
      </c>
      <c r="U155" s="179" t="s">
        <v>28</v>
      </c>
      <c r="V155" s="179" t="s">
        <v>28</v>
      </c>
      <c r="W155" s="179" t="s">
        <v>710</v>
      </c>
      <c r="X155" s="327"/>
      <c r="Y155" s="327"/>
      <c r="Z155" s="327"/>
      <c r="AA155" s="327"/>
      <c r="AB155" s="246" t="s">
        <v>581</v>
      </c>
      <c r="AC155" s="246" t="s">
        <v>581</v>
      </c>
      <c r="AD155" s="259">
        <v>1</v>
      </c>
      <c r="AE155" s="259" t="s">
        <v>173</v>
      </c>
      <c r="AF155" s="259" t="s">
        <v>173</v>
      </c>
    </row>
    <row r="156" spans="1:32" s="275" customFormat="1" ht="48" customHeight="1">
      <c r="A156" s="179">
        <v>102</v>
      </c>
      <c r="B156" s="246" t="s">
        <v>533</v>
      </c>
      <c r="C156" s="246"/>
      <c r="D156" s="257" t="s">
        <v>215</v>
      </c>
      <c r="E156" s="257" t="s">
        <v>173</v>
      </c>
      <c r="F156" s="246" t="s">
        <v>173</v>
      </c>
      <c r="G156" s="246" t="s">
        <v>1024</v>
      </c>
      <c r="H156" s="343"/>
      <c r="I156" s="270">
        <v>113000</v>
      </c>
      <c r="J156" s="259" t="s">
        <v>644</v>
      </c>
      <c r="K156" s="347"/>
      <c r="L156" s="246" t="s">
        <v>584</v>
      </c>
      <c r="M156" s="179">
        <v>102</v>
      </c>
      <c r="N156" s="328"/>
      <c r="O156" s="319"/>
      <c r="P156" s="328"/>
      <c r="Q156" s="328"/>
      <c r="R156" s="179" t="s">
        <v>28</v>
      </c>
      <c r="S156" s="179" t="s">
        <v>28</v>
      </c>
      <c r="T156" s="179" t="s">
        <v>28</v>
      </c>
      <c r="U156" s="179" t="s">
        <v>28</v>
      </c>
      <c r="V156" s="179" t="s">
        <v>28</v>
      </c>
      <c r="W156" s="179" t="s">
        <v>710</v>
      </c>
      <c r="X156" s="328"/>
      <c r="Y156" s="328"/>
      <c r="Z156" s="328"/>
      <c r="AA156" s="328"/>
      <c r="AB156" s="246" t="s">
        <v>581</v>
      </c>
      <c r="AC156" s="246" t="s">
        <v>581</v>
      </c>
      <c r="AD156" s="259">
        <v>1</v>
      </c>
      <c r="AE156" s="259" t="s">
        <v>173</v>
      </c>
      <c r="AF156" s="259" t="s">
        <v>173</v>
      </c>
    </row>
    <row r="157" spans="1:32" s="275" customFormat="1" ht="45.75" customHeight="1">
      <c r="A157" s="179">
        <v>103</v>
      </c>
      <c r="B157" s="246" t="s">
        <v>533</v>
      </c>
      <c r="C157" s="246"/>
      <c r="D157" s="257" t="s">
        <v>215</v>
      </c>
      <c r="E157" s="257" t="s">
        <v>173</v>
      </c>
      <c r="F157" s="246" t="s">
        <v>173</v>
      </c>
      <c r="G157" s="246" t="s">
        <v>1025</v>
      </c>
      <c r="H157" s="342"/>
      <c r="I157" s="270">
        <v>32000</v>
      </c>
      <c r="J157" s="259" t="s">
        <v>645</v>
      </c>
      <c r="K157" s="318"/>
      <c r="L157" s="246" t="s">
        <v>595</v>
      </c>
      <c r="M157" s="179">
        <v>103</v>
      </c>
      <c r="N157" s="246"/>
      <c r="O157" s="318" t="s">
        <v>264</v>
      </c>
      <c r="P157" s="318" t="s">
        <v>580</v>
      </c>
      <c r="Q157" s="326" t="s">
        <v>520</v>
      </c>
      <c r="R157" s="179" t="s">
        <v>28</v>
      </c>
      <c r="S157" s="179" t="s">
        <v>28</v>
      </c>
      <c r="T157" s="179" t="s">
        <v>28</v>
      </c>
      <c r="U157" s="179" t="s">
        <v>28</v>
      </c>
      <c r="V157" s="179" t="s">
        <v>28</v>
      </c>
      <c r="W157" s="179" t="s">
        <v>710</v>
      </c>
      <c r="X157" s="326" t="s">
        <v>506</v>
      </c>
      <c r="Y157" s="326" t="s">
        <v>580</v>
      </c>
      <c r="Z157" s="326" t="s">
        <v>581</v>
      </c>
      <c r="AA157" s="326" t="s">
        <v>506</v>
      </c>
      <c r="AB157" s="326" t="s">
        <v>581</v>
      </c>
      <c r="AC157" s="326" t="s">
        <v>581</v>
      </c>
      <c r="AD157" s="259">
        <v>1</v>
      </c>
      <c r="AE157" s="259" t="s">
        <v>173</v>
      </c>
      <c r="AF157" s="259" t="s">
        <v>173</v>
      </c>
    </row>
    <row r="158" spans="1:32" s="275" customFormat="1" ht="51.75" customHeight="1">
      <c r="A158" s="179">
        <v>104</v>
      </c>
      <c r="B158" s="246" t="s">
        <v>533</v>
      </c>
      <c r="C158" s="246"/>
      <c r="D158" s="257" t="s">
        <v>215</v>
      </c>
      <c r="E158" s="257" t="s">
        <v>173</v>
      </c>
      <c r="F158" s="246" t="s">
        <v>173</v>
      </c>
      <c r="G158" s="246" t="s">
        <v>1026</v>
      </c>
      <c r="H158" s="344"/>
      <c r="I158" s="270">
        <v>58000</v>
      </c>
      <c r="J158" s="259" t="s">
        <v>646</v>
      </c>
      <c r="K158" s="329"/>
      <c r="L158" s="246" t="s">
        <v>595</v>
      </c>
      <c r="M158" s="179">
        <v>104</v>
      </c>
      <c r="N158" s="246"/>
      <c r="O158" s="329"/>
      <c r="P158" s="329"/>
      <c r="Q158" s="327"/>
      <c r="R158" s="179" t="s">
        <v>28</v>
      </c>
      <c r="S158" s="179" t="s">
        <v>28</v>
      </c>
      <c r="T158" s="179" t="s">
        <v>28</v>
      </c>
      <c r="U158" s="179" t="s">
        <v>28</v>
      </c>
      <c r="V158" s="179" t="s">
        <v>28</v>
      </c>
      <c r="W158" s="179" t="s">
        <v>710</v>
      </c>
      <c r="X158" s="327"/>
      <c r="Y158" s="327"/>
      <c r="Z158" s="327"/>
      <c r="AA158" s="327"/>
      <c r="AB158" s="327"/>
      <c r="AC158" s="327"/>
      <c r="AD158" s="259">
        <v>1</v>
      </c>
      <c r="AE158" s="259" t="s">
        <v>173</v>
      </c>
      <c r="AF158" s="259" t="s">
        <v>173</v>
      </c>
    </row>
    <row r="159" spans="1:32" s="275" customFormat="1" ht="48" customHeight="1">
      <c r="A159" s="179">
        <v>105</v>
      </c>
      <c r="B159" s="246" t="s">
        <v>533</v>
      </c>
      <c r="C159" s="246"/>
      <c r="D159" s="257" t="s">
        <v>215</v>
      </c>
      <c r="E159" s="257" t="s">
        <v>173</v>
      </c>
      <c r="F159" s="246" t="s">
        <v>173</v>
      </c>
      <c r="G159" s="246" t="s">
        <v>370</v>
      </c>
      <c r="H159" s="344"/>
      <c r="I159" s="270">
        <v>30000</v>
      </c>
      <c r="J159" s="259" t="s">
        <v>647</v>
      </c>
      <c r="K159" s="329"/>
      <c r="L159" s="246" t="s">
        <v>595</v>
      </c>
      <c r="M159" s="179">
        <v>105</v>
      </c>
      <c r="N159" s="246"/>
      <c r="O159" s="329"/>
      <c r="P159" s="329"/>
      <c r="Q159" s="327"/>
      <c r="R159" s="179" t="s">
        <v>28</v>
      </c>
      <c r="S159" s="179" t="s">
        <v>28</v>
      </c>
      <c r="T159" s="179" t="s">
        <v>28</v>
      </c>
      <c r="U159" s="179" t="s">
        <v>28</v>
      </c>
      <c r="V159" s="179" t="s">
        <v>28</v>
      </c>
      <c r="W159" s="179" t="s">
        <v>710</v>
      </c>
      <c r="X159" s="327"/>
      <c r="Y159" s="327"/>
      <c r="Z159" s="327"/>
      <c r="AA159" s="327"/>
      <c r="AB159" s="327"/>
      <c r="AC159" s="327"/>
      <c r="AD159" s="259">
        <v>1</v>
      </c>
      <c r="AE159" s="259" t="s">
        <v>173</v>
      </c>
      <c r="AF159" s="259" t="s">
        <v>173</v>
      </c>
    </row>
    <row r="160" spans="1:32" s="275" customFormat="1" ht="51" customHeight="1">
      <c r="A160" s="179">
        <v>106</v>
      </c>
      <c r="B160" s="246" t="s">
        <v>533</v>
      </c>
      <c r="C160" s="246"/>
      <c r="D160" s="257" t="s">
        <v>215</v>
      </c>
      <c r="E160" s="257" t="s">
        <v>173</v>
      </c>
      <c r="F160" s="246" t="s">
        <v>173</v>
      </c>
      <c r="G160" s="246" t="s">
        <v>1027</v>
      </c>
      <c r="H160" s="343"/>
      <c r="I160" s="270">
        <v>33000</v>
      </c>
      <c r="J160" s="259" t="s">
        <v>648</v>
      </c>
      <c r="K160" s="319"/>
      <c r="L160" s="246" t="s">
        <v>595</v>
      </c>
      <c r="M160" s="179">
        <v>106</v>
      </c>
      <c r="N160" s="246"/>
      <c r="O160" s="319"/>
      <c r="P160" s="319"/>
      <c r="Q160" s="328"/>
      <c r="R160" s="179" t="s">
        <v>28</v>
      </c>
      <c r="S160" s="179" t="s">
        <v>28</v>
      </c>
      <c r="T160" s="179" t="s">
        <v>28</v>
      </c>
      <c r="U160" s="179" t="s">
        <v>28</v>
      </c>
      <c r="V160" s="179" t="s">
        <v>28</v>
      </c>
      <c r="W160" s="179" t="s">
        <v>710</v>
      </c>
      <c r="X160" s="328"/>
      <c r="Y160" s="328"/>
      <c r="Z160" s="328"/>
      <c r="AA160" s="328"/>
      <c r="AB160" s="328"/>
      <c r="AC160" s="328"/>
      <c r="AD160" s="259">
        <v>1</v>
      </c>
      <c r="AE160" s="259" t="s">
        <v>173</v>
      </c>
      <c r="AF160" s="259" t="s">
        <v>173</v>
      </c>
    </row>
    <row r="161" spans="1:32" s="275" customFormat="1" ht="48" customHeight="1">
      <c r="A161" s="179">
        <v>107</v>
      </c>
      <c r="B161" s="246" t="s">
        <v>533</v>
      </c>
      <c r="C161" s="246"/>
      <c r="D161" s="257" t="s">
        <v>215</v>
      </c>
      <c r="E161" s="257" t="s">
        <v>173</v>
      </c>
      <c r="F161" s="246" t="s">
        <v>173</v>
      </c>
      <c r="G161" s="246" t="s">
        <v>1028</v>
      </c>
      <c r="H161" s="257"/>
      <c r="I161" s="270">
        <v>113000</v>
      </c>
      <c r="J161" s="259" t="s">
        <v>649</v>
      </c>
      <c r="K161" s="259"/>
      <c r="L161" s="246" t="s">
        <v>519</v>
      </c>
      <c r="M161" s="179">
        <v>107</v>
      </c>
      <c r="N161" s="246"/>
      <c r="O161" s="259" t="s">
        <v>264</v>
      </c>
      <c r="P161" s="259" t="s">
        <v>580</v>
      </c>
      <c r="Q161" s="246" t="s">
        <v>505</v>
      </c>
      <c r="R161" s="179" t="s">
        <v>28</v>
      </c>
      <c r="S161" s="179" t="s">
        <v>28</v>
      </c>
      <c r="T161" s="179" t="s">
        <v>28</v>
      </c>
      <c r="U161" s="179" t="s">
        <v>28</v>
      </c>
      <c r="V161" s="179" t="s">
        <v>28</v>
      </c>
      <c r="W161" s="179" t="s">
        <v>710</v>
      </c>
      <c r="X161" s="246" t="s">
        <v>506</v>
      </c>
      <c r="Y161" s="246" t="s">
        <v>580</v>
      </c>
      <c r="Z161" s="246" t="s">
        <v>596</v>
      </c>
      <c r="AA161" s="246" t="s">
        <v>506</v>
      </c>
      <c r="AB161" s="246" t="s">
        <v>581</v>
      </c>
      <c r="AC161" s="246" t="s">
        <v>581</v>
      </c>
      <c r="AD161" s="259">
        <v>1</v>
      </c>
      <c r="AE161" s="259" t="s">
        <v>173</v>
      </c>
      <c r="AF161" s="259" t="s">
        <v>173</v>
      </c>
    </row>
    <row r="162" spans="1:32" s="275" customFormat="1" ht="42" customHeight="1">
      <c r="A162" s="179">
        <v>108</v>
      </c>
      <c r="B162" s="246" t="s">
        <v>533</v>
      </c>
      <c r="C162" s="246"/>
      <c r="D162" s="257" t="s">
        <v>215</v>
      </c>
      <c r="E162" s="257" t="s">
        <v>173</v>
      </c>
      <c r="F162" s="246" t="s">
        <v>173</v>
      </c>
      <c r="G162" s="246" t="s">
        <v>1029</v>
      </c>
      <c r="H162" s="257"/>
      <c r="I162" s="270">
        <v>53000</v>
      </c>
      <c r="J162" s="259" t="s">
        <v>650</v>
      </c>
      <c r="K162" s="259"/>
      <c r="L162" s="246" t="s">
        <v>598</v>
      </c>
      <c r="M162" s="179">
        <v>108</v>
      </c>
      <c r="N162" s="246"/>
      <c r="O162" s="259" t="s">
        <v>264</v>
      </c>
      <c r="P162" s="259" t="s">
        <v>580</v>
      </c>
      <c r="Q162" s="246" t="s">
        <v>520</v>
      </c>
      <c r="R162" s="179" t="s">
        <v>28</v>
      </c>
      <c r="S162" s="179" t="s">
        <v>28</v>
      </c>
      <c r="T162" s="179" t="s">
        <v>28</v>
      </c>
      <c r="U162" s="179" t="s">
        <v>28</v>
      </c>
      <c r="V162" s="179" t="s">
        <v>28</v>
      </c>
      <c r="W162" s="179" t="s">
        <v>710</v>
      </c>
      <c r="X162" s="246" t="s">
        <v>506</v>
      </c>
      <c r="Y162" s="246" t="s">
        <v>580</v>
      </c>
      <c r="Z162" s="246" t="s">
        <v>596</v>
      </c>
      <c r="AA162" s="246" t="s">
        <v>148</v>
      </c>
      <c r="AB162" s="246" t="s">
        <v>581</v>
      </c>
      <c r="AC162" s="246" t="s">
        <v>581</v>
      </c>
      <c r="AD162" s="259">
        <v>1</v>
      </c>
      <c r="AE162" s="259" t="s">
        <v>173</v>
      </c>
      <c r="AF162" s="259" t="s">
        <v>173</v>
      </c>
    </row>
    <row r="163" spans="1:32" s="275" customFormat="1" ht="44.25" customHeight="1">
      <c r="A163" s="179">
        <v>109</v>
      </c>
      <c r="B163" s="246" t="s">
        <v>533</v>
      </c>
      <c r="C163" s="246"/>
      <c r="D163" s="257" t="s">
        <v>215</v>
      </c>
      <c r="E163" s="257" t="s">
        <v>173</v>
      </c>
      <c r="F163" s="246" t="s">
        <v>173</v>
      </c>
      <c r="G163" s="246" t="s">
        <v>1030</v>
      </c>
      <c r="H163" s="342"/>
      <c r="I163" s="270">
        <v>29000</v>
      </c>
      <c r="J163" s="259" t="s">
        <v>651</v>
      </c>
      <c r="K163" s="318"/>
      <c r="L163" s="246" t="s">
        <v>599</v>
      </c>
      <c r="M163" s="179">
        <v>109</v>
      </c>
      <c r="N163" s="246"/>
      <c r="O163" s="318" t="s">
        <v>264</v>
      </c>
      <c r="P163" s="318" t="s">
        <v>597</v>
      </c>
      <c r="Q163" s="326" t="s">
        <v>520</v>
      </c>
      <c r="R163" s="179" t="s">
        <v>28</v>
      </c>
      <c r="S163" s="179" t="s">
        <v>28</v>
      </c>
      <c r="T163" s="179" t="s">
        <v>28</v>
      </c>
      <c r="U163" s="179" t="s">
        <v>28</v>
      </c>
      <c r="V163" s="179" t="s">
        <v>28</v>
      </c>
      <c r="W163" s="179" t="s">
        <v>710</v>
      </c>
      <c r="X163" s="326" t="s">
        <v>148</v>
      </c>
      <c r="Y163" s="326" t="s">
        <v>580</v>
      </c>
      <c r="Z163" s="326" t="s">
        <v>596</v>
      </c>
      <c r="AA163" s="326" t="s">
        <v>148</v>
      </c>
      <c r="AB163" s="326" t="s">
        <v>581</v>
      </c>
      <c r="AC163" s="326" t="s">
        <v>581</v>
      </c>
      <c r="AD163" s="259">
        <v>1</v>
      </c>
      <c r="AE163" s="259" t="s">
        <v>173</v>
      </c>
      <c r="AF163" s="259" t="s">
        <v>173</v>
      </c>
    </row>
    <row r="164" spans="1:32" s="275" customFormat="1" ht="44.25" customHeight="1">
      <c r="A164" s="179">
        <v>110</v>
      </c>
      <c r="B164" s="246" t="s">
        <v>533</v>
      </c>
      <c r="C164" s="246"/>
      <c r="D164" s="257" t="s">
        <v>215</v>
      </c>
      <c r="E164" s="257" t="s">
        <v>173</v>
      </c>
      <c r="F164" s="246" t="s">
        <v>173</v>
      </c>
      <c r="G164" s="246" t="s">
        <v>1031</v>
      </c>
      <c r="H164" s="343"/>
      <c r="I164" s="270">
        <v>42000</v>
      </c>
      <c r="J164" s="277" t="s">
        <v>652</v>
      </c>
      <c r="K164" s="319"/>
      <c r="L164" s="246" t="s">
        <v>599</v>
      </c>
      <c r="M164" s="179">
        <v>110</v>
      </c>
      <c r="N164" s="246"/>
      <c r="O164" s="319"/>
      <c r="P164" s="319"/>
      <c r="Q164" s="328"/>
      <c r="R164" s="179" t="s">
        <v>28</v>
      </c>
      <c r="S164" s="179" t="s">
        <v>28</v>
      </c>
      <c r="T164" s="179" t="s">
        <v>28</v>
      </c>
      <c r="U164" s="179" t="s">
        <v>28</v>
      </c>
      <c r="V164" s="179" t="s">
        <v>28</v>
      </c>
      <c r="W164" s="179" t="s">
        <v>710</v>
      </c>
      <c r="X164" s="328"/>
      <c r="Y164" s="328"/>
      <c r="Z164" s="328"/>
      <c r="AA164" s="328"/>
      <c r="AB164" s="328"/>
      <c r="AC164" s="328"/>
      <c r="AD164" s="259">
        <v>1</v>
      </c>
      <c r="AE164" s="259" t="s">
        <v>173</v>
      </c>
      <c r="AF164" s="259" t="s">
        <v>173</v>
      </c>
    </row>
    <row r="165" spans="1:32" s="275" customFormat="1" ht="42" customHeight="1">
      <c r="A165" s="179">
        <v>111</v>
      </c>
      <c r="B165" s="282" t="s">
        <v>533</v>
      </c>
      <c r="C165" s="282"/>
      <c r="D165" s="283" t="s">
        <v>215</v>
      </c>
      <c r="E165" s="283" t="s">
        <v>173</v>
      </c>
      <c r="F165" s="282" t="s">
        <v>173</v>
      </c>
      <c r="G165" s="246" t="s">
        <v>1032</v>
      </c>
      <c r="H165" s="283"/>
      <c r="I165" s="284">
        <v>16000</v>
      </c>
      <c r="J165" s="285" t="s">
        <v>845</v>
      </c>
      <c r="K165" s="269"/>
      <c r="L165" s="282" t="s">
        <v>600</v>
      </c>
      <c r="M165" s="179">
        <v>111</v>
      </c>
      <c r="N165" s="246"/>
      <c r="O165" s="318" t="s">
        <v>264</v>
      </c>
      <c r="P165" s="318" t="s">
        <v>597</v>
      </c>
      <c r="Q165" s="326" t="s">
        <v>520</v>
      </c>
      <c r="R165" s="179" t="s">
        <v>28</v>
      </c>
      <c r="S165" s="179" t="s">
        <v>28</v>
      </c>
      <c r="T165" s="179" t="s">
        <v>28</v>
      </c>
      <c r="U165" s="179" t="s">
        <v>28</v>
      </c>
      <c r="V165" s="179" t="s">
        <v>28</v>
      </c>
      <c r="W165" s="179" t="s">
        <v>710</v>
      </c>
      <c r="X165" s="326" t="s">
        <v>148</v>
      </c>
      <c r="Y165" s="326" t="s">
        <v>580</v>
      </c>
      <c r="Z165" s="326" t="s">
        <v>596</v>
      </c>
      <c r="AA165" s="326" t="s">
        <v>148</v>
      </c>
      <c r="AB165" s="326" t="s">
        <v>581</v>
      </c>
      <c r="AC165" s="326" t="s">
        <v>581</v>
      </c>
      <c r="AD165" s="285">
        <v>1</v>
      </c>
      <c r="AE165" s="285" t="s">
        <v>173</v>
      </c>
      <c r="AF165" s="285" t="s">
        <v>173</v>
      </c>
    </row>
    <row r="166" spans="1:32" s="275" customFormat="1" ht="53.25" customHeight="1">
      <c r="A166" s="179">
        <v>112</v>
      </c>
      <c r="B166" s="246" t="s">
        <v>533</v>
      </c>
      <c r="C166" s="246"/>
      <c r="D166" s="257" t="s">
        <v>215</v>
      </c>
      <c r="E166" s="257" t="s">
        <v>173</v>
      </c>
      <c r="F166" s="246" t="s">
        <v>173</v>
      </c>
      <c r="G166" s="246" t="s">
        <v>1033</v>
      </c>
      <c r="H166" s="257"/>
      <c r="I166" s="270">
        <v>16000</v>
      </c>
      <c r="J166" s="259" t="s">
        <v>846</v>
      </c>
      <c r="K166" s="269"/>
      <c r="L166" s="246" t="s">
        <v>842</v>
      </c>
      <c r="M166" s="179">
        <v>112</v>
      </c>
      <c r="N166" s="246"/>
      <c r="O166" s="329"/>
      <c r="P166" s="329"/>
      <c r="Q166" s="327"/>
      <c r="R166" s="179" t="s">
        <v>28</v>
      </c>
      <c r="S166" s="179" t="s">
        <v>28</v>
      </c>
      <c r="T166" s="179" t="s">
        <v>28</v>
      </c>
      <c r="U166" s="179" t="s">
        <v>28</v>
      </c>
      <c r="V166" s="179" t="s">
        <v>28</v>
      </c>
      <c r="W166" s="179" t="s">
        <v>710</v>
      </c>
      <c r="X166" s="327"/>
      <c r="Y166" s="327"/>
      <c r="Z166" s="327"/>
      <c r="AA166" s="327"/>
      <c r="AB166" s="327"/>
      <c r="AC166" s="327"/>
      <c r="AD166" s="259">
        <v>1</v>
      </c>
      <c r="AE166" s="259" t="s">
        <v>173</v>
      </c>
      <c r="AF166" s="259" t="s">
        <v>173</v>
      </c>
    </row>
    <row r="167" spans="1:32" s="275" customFormat="1" ht="51.75" customHeight="1">
      <c r="A167" s="179">
        <v>113</v>
      </c>
      <c r="B167" s="246" t="s">
        <v>533</v>
      </c>
      <c r="C167" s="246"/>
      <c r="D167" s="257" t="s">
        <v>215</v>
      </c>
      <c r="E167" s="257" t="s">
        <v>173</v>
      </c>
      <c r="F167" s="246" t="s">
        <v>173</v>
      </c>
      <c r="G167" s="246" t="s">
        <v>1034</v>
      </c>
      <c r="H167" s="257"/>
      <c r="I167" s="270">
        <v>13000</v>
      </c>
      <c r="J167" s="259" t="s">
        <v>847</v>
      </c>
      <c r="K167" s="269"/>
      <c r="L167" s="246" t="s">
        <v>843</v>
      </c>
      <c r="M167" s="179">
        <v>113</v>
      </c>
      <c r="N167" s="246"/>
      <c r="O167" s="329"/>
      <c r="P167" s="329"/>
      <c r="Q167" s="327"/>
      <c r="R167" s="179" t="s">
        <v>28</v>
      </c>
      <c r="S167" s="179" t="s">
        <v>28</v>
      </c>
      <c r="T167" s="179" t="s">
        <v>28</v>
      </c>
      <c r="U167" s="179" t="s">
        <v>28</v>
      </c>
      <c r="V167" s="179" t="s">
        <v>28</v>
      </c>
      <c r="W167" s="179" t="s">
        <v>710</v>
      </c>
      <c r="X167" s="327"/>
      <c r="Y167" s="327"/>
      <c r="Z167" s="327"/>
      <c r="AA167" s="327"/>
      <c r="AB167" s="327"/>
      <c r="AC167" s="327"/>
      <c r="AD167" s="259">
        <v>1</v>
      </c>
      <c r="AE167" s="259" t="s">
        <v>173</v>
      </c>
      <c r="AF167" s="259" t="s">
        <v>173</v>
      </c>
    </row>
    <row r="168" spans="1:32" s="275" customFormat="1" ht="36" customHeight="1">
      <c r="A168" s="179">
        <v>114</v>
      </c>
      <c r="B168" s="246" t="s">
        <v>533</v>
      </c>
      <c r="C168" s="246"/>
      <c r="D168" s="257" t="s">
        <v>215</v>
      </c>
      <c r="E168" s="257" t="s">
        <v>173</v>
      </c>
      <c r="F168" s="246" t="s">
        <v>173</v>
      </c>
      <c r="G168" s="246" t="s">
        <v>1035</v>
      </c>
      <c r="H168" s="257"/>
      <c r="I168" s="270">
        <v>13000</v>
      </c>
      <c r="J168" s="259" t="s">
        <v>848</v>
      </c>
      <c r="K168" s="269"/>
      <c r="L168" s="246" t="s">
        <v>844</v>
      </c>
      <c r="M168" s="179">
        <v>114</v>
      </c>
      <c r="N168" s="246"/>
      <c r="O168" s="329"/>
      <c r="P168" s="329"/>
      <c r="Q168" s="327"/>
      <c r="R168" s="179" t="s">
        <v>28</v>
      </c>
      <c r="S168" s="179" t="s">
        <v>28</v>
      </c>
      <c r="T168" s="179" t="s">
        <v>28</v>
      </c>
      <c r="U168" s="179" t="s">
        <v>28</v>
      </c>
      <c r="V168" s="179" t="s">
        <v>28</v>
      </c>
      <c r="W168" s="179" t="s">
        <v>710</v>
      </c>
      <c r="X168" s="327"/>
      <c r="Y168" s="327"/>
      <c r="Z168" s="327"/>
      <c r="AA168" s="327"/>
      <c r="AB168" s="327"/>
      <c r="AC168" s="327"/>
      <c r="AD168" s="259">
        <v>1</v>
      </c>
      <c r="AE168" s="259" t="s">
        <v>173</v>
      </c>
      <c r="AF168" s="259" t="s">
        <v>173</v>
      </c>
    </row>
    <row r="169" spans="1:32" s="275" customFormat="1" ht="40.5" customHeight="1">
      <c r="A169" s="179">
        <v>115</v>
      </c>
      <c r="B169" s="246" t="s">
        <v>533</v>
      </c>
      <c r="C169" s="246"/>
      <c r="D169" s="257" t="s">
        <v>215</v>
      </c>
      <c r="E169" s="257" t="s">
        <v>173</v>
      </c>
      <c r="F169" s="246" t="s">
        <v>173</v>
      </c>
      <c r="G169" s="246" t="s">
        <v>1036</v>
      </c>
      <c r="H169" s="342"/>
      <c r="I169" s="270">
        <v>16000</v>
      </c>
      <c r="J169" s="259" t="s">
        <v>849</v>
      </c>
      <c r="K169" s="269"/>
      <c r="L169" s="246" t="s">
        <v>851</v>
      </c>
      <c r="M169" s="179">
        <v>115</v>
      </c>
      <c r="N169" s="246"/>
      <c r="O169" s="329"/>
      <c r="P169" s="329"/>
      <c r="Q169" s="327"/>
      <c r="R169" s="179" t="s">
        <v>28</v>
      </c>
      <c r="S169" s="179" t="s">
        <v>28</v>
      </c>
      <c r="T169" s="179" t="s">
        <v>28</v>
      </c>
      <c r="U169" s="179" t="s">
        <v>28</v>
      </c>
      <c r="V169" s="179" t="s">
        <v>28</v>
      </c>
      <c r="W169" s="179" t="s">
        <v>710</v>
      </c>
      <c r="X169" s="327"/>
      <c r="Y169" s="327"/>
      <c r="Z169" s="327"/>
      <c r="AA169" s="327"/>
      <c r="AB169" s="327"/>
      <c r="AC169" s="327"/>
      <c r="AD169" s="259">
        <v>1</v>
      </c>
      <c r="AE169" s="259" t="s">
        <v>173</v>
      </c>
      <c r="AF169" s="259" t="s">
        <v>173</v>
      </c>
    </row>
    <row r="170" spans="1:32" s="275" customFormat="1" ht="53.25" customHeight="1">
      <c r="A170" s="179">
        <v>116</v>
      </c>
      <c r="B170" s="246" t="s">
        <v>533</v>
      </c>
      <c r="C170" s="246"/>
      <c r="D170" s="257" t="s">
        <v>215</v>
      </c>
      <c r="E170" s="257" t="s">
        <v>173</v>
      </c>
      <c r="F170" s="246" t="s">
        <v>173</v>
      </c>
      <c r="G170" s="246" t="s">
        <v>1037</v>
      </c>
      <c r="H170" s="343"/>
      <c r="I170" s="270">
        <v>22000</v>
      </c>
      <c r="J170" s="259" t="s">
        <v>850</v>
      </c>
      <c r="K170" s="269"/>
      <c r="L170" s="246" t="s">
        <v>851</v>
      </c>
      <c r="M170" s="179">
        <v>116</v>
      </c>
      <c r="N170" s="246"/>
      <c r="O170" s="319"/>
      <c r="P170" s="319"/>
      <c r="Q170" s="328"/>
      <c r="R170" s="179" t="s">
        <v>28</v>
      </c>
      <c r="S170" s="179" t="s">
        <v>28</v>
      </c>
      <c r="T170" s="179" t="s">
        <v>28</v>
      </c>
      <c r="U170" s="179" t="s">
        <v>28</v>
      </c>
      <c r="V170" s="179" t="s">
        <v>28</v>
      </c>
      <c r="W170" s="179" t="s">
        <v>710</v>
      </c>
      <c r="X170" s="328"/>
      <c r="Y170" s="328"/>
      <c r="Z170" s="328"/>
      <c r="AA170" s="328"/>
      <c r="AB170" s="328"/>
      <c r="AC170" s="328"/>
      <c r="AD170" s="275">
        <v>1</v>
      </c>
      <c r="AE170" s="259" t="s">
        <v>173</v>
      </c>
      <c r="AF170" s="259" t="s">
        <v>173</v>
      </c>
    </row>
    <row r="171" spans="1:32" s="275" customFormat="1" ht="44.25" customHeight="1">
      <c r="A171" s="179">
        <v>117</v>
      </c>
      <c r="B171" s="246" t="s">
        <v>533</v>
      </c>
      <c r="C171" s="246"/>
      <c r="D171" s="257" t="s">
        <v>215</v>
      </c>
      <c r="E171" s="257" t="s">
        <v>173</v>
      </c>
      <c r="F171" s="246" t="s">
        <v>173</v>
      </c>
      <c r="G171" s="246" t="s">
        <v>1038</v>
      </c>
      <c r="H171" s="257"/>
      <c r="I171" s="270">
        <v>41000</v>
      </c>
      <c r="J171" s="259" t="s">
        <v>654</v>
      </c>
      <c r="K171" s="259"/>
      <c r="L171" s="246" t="s">
        <v>601</v>
      </c>
      <c r="M171" s="179">
        <v>117</v>
      </c>
      <c r="N171" s="246"/>
      <c r="O171" s="259" t="s">
        <v>264</v>
      </c>
      <c r="P171" s="259" t="s">
        <v>852</v>
      </c>
      <c r="Q171" s="246" t="s">
        <v>520</v>
      </c>
      <c r="R171" s="179" t="s">
        <v>28</v>
      </c>
      <c r="S171" s="179" t="s">
        <v>28</v>
      </c>
      <c r="T171" s="179" t="s">
        <v>28</v>
      </c>
      <c r="U171" s="179" t="s">
        <v>28</v>
      </c>
      <c r="V171" s="179" t="s">
        <v>28</v>
      </c>
      <c r="W171" s="179" t="s">
        <v>710</v>
      </c>
      <c r="X171" s="275" t="s">
        <v>506</v>
      </c>
      <c r="Y171" s="246" t="s">
        <v>580</v>
      </c>
      <c r="Z171" s="246" t="s">
        <v>581</v>
      </c>
      <c r="AA171" s="246" t="s">
        <v>506</v>
      </c>
      <c r="AB171" s="246" t="s">
        <v>602</v>
      </c>
      <c r="AC171" s="246" t="s">
        <v>581</v>
      </c>
      <c r="AD171" s="259">
        <v>1</v>
      </c>
      <c r="AE171" s="259" t="s">
        <v>173</v>
      </c>
      <c r="AF171" s="259" t="s">
        <v>173</v>
      </c>
    </row>
    <row r="172" spans="1:32" s="275" customFormat="1" ht="47.25" customHeight="1">
      <c r="A172" s="179">
        <v>118</v>
      </c>
      <c r="B172" s="282" t="s">
        <v>533</v>
      </c>
      <c r="C172" s="282"/>
      <c r="D172" s="283" t="s">
        <v>215</v>
      </c>
      <c r="E172" s="283" t="s">
        <v>173</v>
      </c>
      <c r="F172" s="282" t="s">
        <v>173</v>
      </c>
      <c r="G172" s="246" t="s">
        <v>1039</v>
      </c>
      <c r="H172" s="283"/>
      <c r="I172" s="284">
        <v>32000</v>
      </c>
      <c r="J172" s="276" t="s">
        <v>655</v>
      </c>
      <c r="K172" s="318"/>
      <c r="L172" s="282" t="s">
        <v>603</v>
      </c>
      <c r="M172" s="179">
        <v>118</v>
      </c>
      <c r="N172" s="246"/>
      <c r="O172" s="320" t="s">
        <v>264</v>
      </c>
      <c r="P172" s="320" t="s">
        <v>852</v>
      </c>
      <c r="Q172" s="282" t="s">
        <v>520</v>
      </c>
      <c r="R172" s="179" t="s">
        <v>28</v>
      </c>
      <c r="S172" s="179" t="s">
        <v>28</v>
      </c>
      <c r="T172" s="179" t="s">
        <v>28</v>
      </c>
      <c r="U172" s="179" t="s">
        <v>28</v>
      </c>
      <c r="V172" s="179" t="s">
        <v>28</v>
      </c>
      <c r="W172" s="179" t="s">
        <v>710</v>
      </c>
      <c r="X172" s="282" t="s">
        <v>506</v>
      </c>
      <c r="Y172" s="282" t="s">
        <v>580</v>
      </c>
      <c r="Z172" s="282" t="s">
        <v>581</v>
      </c>
      <c r="AA172" s="282" t="s">
        <v>506</v>
      </c>
      <c r="AB172" s="282" t="s">
        <v>602</v>
      </c>
      <c r="AC172" s="282" t="s">
        <v>581</v>
      </c>
      <c r="AD172" s="285">
        <v>1</v>
      </c>
      <c r="AE172" s="285" t="s">
        <v>173</v>
      </c>
      <c r="AF172" s="285" t="s">
        <v>173</v>
      </c>
    </row>
    <row r="173" spans="1:32" s="275" customFormat="1" ht="36.75" customHeight="1">
      <c r="A173" s="179">
        <v>119</v>
      </c>
      <c r="B173" s="282" t="s">
        <v>533</v>
      </c>
      <c r="C173" s="282"/>
      <c r="D173" s="283" t="s">
        <v>215</v>
      </c>
      <c r="E173" s="283" t="s">
        <v>173</v>
      </c>
      <c r="F173" s="282" t="s">
        <v>173</v>
      </c>
      <c r="G173" s="246" t="s">
        <v>1040</v>
      </c>
      <c r="H173" s="283"/>
      <c r="I173" s="284">
        <v>32000</v>
      </c>
      <c r="J173" s="259" t="s">
        <v>656</v>
      </c>
      <c r="K173" s="319"/>
      <c r="L173" s="282" t="s">
        <v>603</v>
      </c>
      <c r="M173" s="179">
        <v>119</v>
      </c>
      <c r="N173" s="246"/>
      <c r="O173" s="322"/>
      <c r="P173" s="322"/>
      <c r="Q173" s="282" t="s">
        <v>505</v>
      </c>
      <c r="R173" s="179" t="s">
        <v>28</v>
      </c>
      <c r="S173" s="179" t="s">
        <v>28</v>
      </c>
      <c r="T173" s="179" t="s">
        <v>28</v>
      </c>
      <c r="U173" s="179" t="s">
        <v>28</v>
      </c>
      <c r="V173" s="179" t="s">
        <v>28</v>
      </c>
      <c r="W173" s="179" t="s">
        <v>710</v>
      </c>
      <c r="X173" s="282" t="s">
        <v>506</v>
      </c>
      <c r="Y173" s="282" t="s">
        <v>580</v>
      </c>
      <c r="Z173" s="282" t="s">
        <v>581</v>
      </c>
      <c r="AA173" s="282" t="s">
        <v>506</v>
      </c>
      <c r="AB173" s="282" t="s">
        <v>602</v>
      </c>
      <c r="AC173" s="282" t="s">
        <v>581</v>
      </c>
      <c r="AD173" s="285">
        <v>1</v>
      </c>
      <c r="AE173" s="285" t="s">
        <v>173</v>
      </c>
      <c r="AF173" s="285" t="s">
        <v>173</v>
      </c>
    </row>
    <row r="174" spans="1:32" s="275" customFormat="1" ht="49.5" customHeight="1">
      <c r="A174" s="179">
        <v>120</v>
      </c>
      <c r="B174" s="246" t="s">
        <v>533</v>
      </c>
      <c r="C174" s="246"/>
      <c r="D174" s="257" t="s">
        <v>215</v>
      </c>
      <c r="E174" s="257" t="s">
        <v>173</v>
      </c>
      <c r="F174" s="246" t="s">
        <v>173</v>
      </c>
      <c r="G174" s="246" t="s">
        <v>1041</v>
      </c>
      <c r="H174" s="257"/>
      <c r="I174" s="270">
        <v>37000</v>
      </c>
      <c r="J174" s="259" t="s">
        <v>657</v>
      </c>
      <c r="K174" s="259"/>
      <c r="L174" s="246" t="s">
        <v>604</v>
      </c>
      <c r="M174" s="179">
        <v>120</v>
      </c>
      <c r="N174" s="246"/>
      <c r="O174" s="259" t="s">
        <v>264</v>
      </c>
      <c r="P174" s="259" t="s">
        <v>580</v>
      </c>
      <c r="Q174" s="246" t="s">
        <v>520</v>
      </c>
      <c r="R174" s="179" t="s">
        <v>28</v>
      </c>
      <c r="S174" s="179" t="s">
        <v>28</v>
      </c>
      <c r="T174" s="179" t="s">
        <v>28</v>
      </c>
      <c r="U174" s="179" t="s">
        <v>28</v>
      </c>
      <c r="V174" s="179" t="s">
        <v>28</v>
      </c>
      <c r="W174" s="179" t="s">
        <v>710</v>
      </c>
      <c r="X174" s="246" t="s">
        <v>506</v>
      </c>
      <c r="Y174" s="246" t="s">
        <v>580</v>
      </c>
      <c r="Z174" s="246" t="s">
        <v>581</v>
      </c>
      <c r="AA174" s="246" t="s">
        <v>506</v>
      </c>
      <c r="AB174" s="246" t="s">
        <v>602</v>
      </c>
      <c r="AC174" s="246" t="s">
        <v>581</v>
      </c>
      <c r="AD174" s="259">
        <v>1</v>
      </c>
      <c r="AE174" s="259" t="s">
        <v>173</v>
      </c>
      <c r="AF174" s="259" t="s">
        <v>173</v>
      </c>
    </row>
    <row r="175" spans="1:32" s="286" customFormat="1" ht="45.75" customHeight="1">
      <c r="A175" s="179">
        <v>121</v>
      </c>
      <c r="B175" s="246" t="s">
        <v>533</v>
      </c>
      <c r="C175" s="246"/>
      <c r="D175" s="257" t="s">
        <v>215</v>
      </c>
      <c r="E175" s="257" t="s">
        <v>173</v>
      </c>
      <c r="F175" s="246" t="s">
        <v>173</v>
      </c>
      <c r="G175" s="246" t="s">
        <v>1042</v>
      </c>
      <c r="H175" s="271"/>
      <c r="I175" s="272">
        <v>277000</v>
      </c>
      <c r="J175" s="259" t="s">
        <v>658</v>
      </c>
      <c r="K175" s="259"/>
      <c r="L175" s="246" t="s">
        <v>605</v>
      </c>
      <c r="M175" s="179">
        <v>121</v>
      </c>
      <c r="N175" s="246"/>
      <c r="O175" s="259" t="s">
        <v>264</v>
      </c>
      <c r="P175" s="259" t="s">
        <v>580</v>
      </c>
      <c r="Q175" s="246" t="s">
        <v>520</v>
      </c>
      <c r="R175" s="179" t="s">
        <v>28</v>
      </c>
      <c r="S175" s="179" t="s">
        <v>28</v>
      </c>
      <c r="T175" s="179" t="s">
        <v>28</v>
      </c>
      <c r="U175" s="179" t="s">
        <v>28</v>
      </c>
      <c r="V175" s="179" t="s">
        <v>28</v>
      </c>
      <c r="W175" s="179" t="s">
        <v>710</v>
      </c>
      <c r="X175" s="246" t="s">
        <v>506</v>
      </c>
      <c r="Y175" s="246" t="s">
        <v>580</v>
      </c>
      <c r="Z175" s="246" t="s">
        <v>581</v>
      </c>
      <c r="AA175" s="246" t="s">
        <v>506</v>
      </c>
      <c r="AB175" s="246" t="s">
        <v>602</v>
      </c>
      <c r="AC175" s="246" t="s">
        <v>581</v>
      </c>
      <c r="AD175" s="259">
        <v>1</v>
      </c>
      <c r="AE175" s="259" t="s">
        <v>173</v>
      </c>
      <c r="AF175" s="259" t="s">
        <v>173</v>
      </c>
    </row>
    <row r="176" spans="1:32" s="286" customFormat="1" ht="51" customHeight="1">
      <c r="A176" s="179">
        <v>122</v>
      </c>
      <c r="B176" s="282" t="s">
        <v>533</v>
      </c>
      <c r="C176" s="282"/>
      <c r="D176" s="283" t="s">
        <v>215</v>
      </c>
      <c r="E176" s="283" t="s">
        <v>173</v>
      </c>
      <c r="F176" s="282" t="s">
        <v>173</v>
      </c>
      <c r="G176" s="246" t="s">
        <v>1043</v>
      </c>
      <c r="H176" s="283"/>
      <c r="I176" s="284">
        <v>81000</v>
      </c>
      <c r="J176" s="254" t="s">
        <v>659</v>
      </c>
      <c r="K176" s="254"/>
      <c r="L176" s="282" t="s">
        <v>606</v>
      </c>
      <c r="M176" s="179">
        <v>122</v>
      </c>
      <c r="N176" s="251"/>
      <c r="O176" s="285" t="s">
        <v>264</v>
      </c>
      <c r="P176" s="285" t="s">
        <v>580</v>
      </c>
      <c r="Q176" s="282" t="s">
        <v>505</v>
      </c>
      <c r="R176" s="179" t="s">
        <v>28</v>
      </c>
      <c r="S176" s="179" t="s">
        <v>28</v>
      </c>
      <c r="T176" s="179" t="s">
        <v>28</v>
      </c>
      <c r="U176" s="179" t="s">
        <v>28</v>
      </c>
      <c r="V176" s="179" t="s">
        <v>28</v>
      </c>
      <c r="W176" s="179" t="s">
        <v>710</v>
      </c>
      <c r="X176" s="282" t="s">
        <v>506</v>
      </c>
      <c r="Y176" s="282" t="s">
        <v>580</v>
      </c>
      <c r="Z176" s="282" t="s">
        <v>581</v>
      </c>
      <c r="AA176" s="282" t="s">
        <v>506</v>
      </c>
      <c r="AB176" s="282" t="s">
        <v>602</v>
      </c>
      <c r="AC176" s="282" t="s">
        <v>581</v>
      </c>
      <c r="AD176" s="285">
        <v>1</v>
      </c>
      <c r="AE176" s="285" t="s">
        <v>173</v>
      </c>
      <c r="AF176" s="285" t="s">
        <v>173</v>
      </c>
    </row>
    <row r="177" spans="1:32" s="275" customFormat="1" ht="33" customHeight="1">
      <c r="A177" s="179">
        <v>123</v>
      </c>
      <c r="B177" s="282" t="s">
        <v>533</v>
      </c>
      <c r="C177" s="282"/>
      <c r="D177" s="283" t="s">
        <v>215</v>
      </c>
      <c r="E177" s="283" t="s">
        <v>173</v>
      </c>
      <c r="F177" s="282" t="s">
        <v>173</v>
      </c>
      <c r="G177" s="246" t="s">
        <v>1044</v>
      </c>
      <c r="H177" s="283"/>
      <c r="I177" s="284">
        <v>65000</v>
      </c>
      <c r="J177" s="254" t="s">
        <v>660</v>
      </c>
      <c r="K177" s="254"/>
      <c r="L177" s="282" t="s">
        <v>607</v>
      </c>
      <c r="M177" s="179">
        <v>123</v>
      </c>
      <c r="N177" s="251"/>
      <c r="O177" s="285" t="s">
        <v>264</v>
      </c>
      <c r="P177" s="285" t="s">
        <v>580</v>
      </c>
      <c r="Q177" s="282" t="s">
        <v>505</v>
      </c>
      <c r="R177" s="179" t="s">
        <v>28</v>
      </c>
      <c r="S177" s="179" t="s">
        <v>28</v>
      </c>
      <c r="T177" s="179" t="s">
        <v>28</v>
      </c>
      <c r="U177" s="179" t="s">
        <v>28</v>
      </c>
      <c r="V177" s="179" t="s">
        <v>28</v>
      </c>
      <c r="W177" s="179" t="s">
        <v>710</v>
      </c>
      <c r="X177" s="282" t="s">
        <v>506</v>
      </c>
      <c r="Y177" s="282" t="s">
        <v>580</v>
      </c>
      <c r="Z177" s="282" t="s">
        <v>581</v>
      </c>
      <c r="AA177" s="282" t="s">
        <v>506</v>
      </c>
      <c r="AB177" s="282" t="s">
        <v>602</v>
      </c>
      <c r="AC177" s="282" t="s">
        <v>581</v>
      </c>
      <c r="AD177" s="285">
        <v>1</v>
      </c>
      <c r="AE177" s="285" t="s">
        <v>173</v>
      </c>
      <c r="AF177" s="285" t="s">
        <v>173</v>
      </c>
    </row>
    <row r="178" spans="1:32" s="275" customFormat="1" ht="32.25" customHeight="1">
      <c r="A178" s="179">
        <v>124</v>
      </c>
      <c r="B178" s="246" t="s">
        <v>533</v>
      </c>
      <c r="C178" s="246"/>
      <c r="D178" s="257" t="s">
        <v>215</v>
      </c>
      <c r="E178" s="257" t="s">
        <v>173</v>
      </c>
      <c r="F178" s="246" t="s">
        <v>173</v>
      </c>
      <c r="G178" s="246" t="s">
        <v>1045</v>
      </c>
      <c r="H178" s="257"/>
      <c r="I178" s="270">
        <v>21000</v>
      </c>
      <c r="J178" s="259" t="s">
        <v>534</v>
      </c>
      <c r="K178" s="259"/>
      <c r="L178" s="246" t="s">
        <v>371</v>
      </c>
      <c r="M178" s="179">
        <v>124</v>
      </c>
      <c r="N178" s="246"/>
      <c r="O178" s="259" t="s">
        <v>264</v>
      </c>
      <c r="P178" s="259" t="s">
        <v>580</v>
      </c>
      <c r="Q178" s="246" t="s">
        <v>505</v>
      </c>
      <c r="R178" s="179" t="s">
        <v>28</v>
      </c>
      <c r="S178" s="179" t="s">
        <v>28</v>
      </c>
      <c r="T178" s="179" t="s">
        <v>28</v>
      </c>
      <c r="U178" s="179" t="s">
        <v>28</v>
      </c>
      <c r="V178" s="179" t="s">
        <v>28</v>
      </c>
      <c r="W178" s="179" t="s">
        <v>710</v>
      </c>
      <c r="X178" s="246" t="s">
        <v>506</v>
      </c>
      <c r="Y178" s="246" t="s">
        <v>580</v>
      </c>
      <c r="Z178" s="246" t="s">
        <v>581</v>
      </c>
      <c r="AA178" s="246" t="s">
        <v>506</v>
      </c>
      <c r="AB178" s="246" t="s">
        <v>602</v>
      </c>
      <c r="AC178" s="246" t="s">
        <v>581</v>
      </c>
      <c r="AD178" s="259">
        <v>1</v>
      </c>
      <c r="AE178" s="259" t="s">
        <v>173</v>
      </c>
      <c r="AF178" s="259" t="s">
        <v>173</v>
      </c>
    </row>
    <row r="179" spans="1:32" s="275" customFormat="1" ht="45.75" customHeight="1">
      <c r="A179" s="179">
        <v>125</v>
      </c>
      <c r="B179" s="246" t="s">
        <v>533</v>
      </c>
      <c r="C179" s="246"/>
      <c r="D179" s="257" t="s">
        <v>215</v>
      </c>
      <c r="E179" s="257" t="s">
        <v>173</v>
      </c>
      <c r="F179" s="246" t="s">
        <v>173</v>
      </c>
      <c r="G179" s="246" t="s">
        <v>1046</v>
      </c>
      <c r="H179" s="257"/>
      <c r="I179" s="270">
        <v>256000</v>
      </c>
      <c r="J179" s="259" t="s">
        <v>661</v>
      </c>
      <c r="K179" s="259"/>
      <c r="L179" s="246" t="s">
        <v>373</v>
      </c>
      <c r="M179" s="179">
        <v>125</v>
      </c>
      <c r="N179" s="246"/>
      <c r="O179" s="259" t="s">
        <v>264</v>
      </c>
      <c r="P179" s="259" t="s">
        <v>580</v>
      </c>
      <c r="Q179" s="246" t="s">
        <v>505</v>
      </c>
      <c r="R179" s="179" t="s">
        <v>28</v>
      </c>
      <c r="S179" s="179" t="s">
        <v>28</v>
      </c>
      <c r="T179" s="179" t="s">
        <v>28</v>
      </c>
      <c r="U179" s="179" t="s">
        <v>28</v>
      </c>
      <c r="V179" s="179" t="s">
        <v>28</v>
      </c>
      <c r="W179" s="179" t="s">
        <v>710</v>
      </c>
      <c r="X179" s="246" t="s">
        <v>506</v>
      </c>
      <c r="Y179" s="246" t="s">
        <v>580</v>
      </c>
      <c r="Z179" s="246" t="s">
        <v>581</v>
      </c>
      <c r="AA179" s="246" t="s">
        <v>506</v>
      </c>
      <c r="AB179" s="246" t="s">
        <v>602</v>
      </c>
      <c r="AC179" s="246" t="s">
        <v>581</v>
      </c>
      <c r="AD179" s="259">
        <v>1</v>
      </c>
      <c r="AE179" s="259" t="s">
        <v>173</v>
      </c>
      <c r="AF179" s="259" t="s">
        <v>173</v>
      </c>
    </row>
    <row r="180" spans="1:32" s="275" customFormat="1" ht="42" customHeight="1">
      <c r="A180" s="179">
        <v>126</v>
      </c>
      <c r="B180" s="246" t="s">
        <v>533</v>
      </c>
      <c r="C180" s="246"/>
      <c r="D180" s="257" t="s">
        <v>215</v>
      </c>
      <c r="E180" s="257" t="s">
        <v>173</v>
      </c>
      <c r="F180" s="246" t="s">
        <v>173</v>
      </c>
      <c r="G180" s="246" t="s">
        <v>1047</v>
      </c>
      <c r="H180" s="257"/>
      <c r="I180" s="270">
        <v>81000</v>
      </c>
      <c r="J180" s="259" t="s">
        <v>662</v>
      </c>
      <c r="K180" s="259"/>
      <c r="L180" s="246" t="s">
        <v>247</v>
      </c>
      <c r="M180" s="179">
        <v>126</v>
      </c>
      <c r="N180" s="246"/>
      <c r="O180" s="259" t="s">
        <v>264</v>
      </c>
      <c r="P180" s="259" t="s">
        <v>580</v>
      </c>
      <c r="Q180" s="246" t="s">
        <v>520</v>
      </c>
      <c r="R180" s="179" t="s">
        <v>28</v>
      </c>
      <c r="S180" s="179" t="s">
        <v>28</v>
      </c>
      <c r="T180" s="179" t="s">
        <v>28</v>
      </c>
      <c r="U180" s="179" t="s">
        <v>28</v>
      </c>
      <c r="V180" s="179" t="s">
        <v>28</v>
      </c>
      <c r="W180" s="179" t="s">
        <v>710</v>
      </c>
      <c r="X180" s="246" t="s">
        <v>148</v>
      </c>
      <c r="Y180" s="246" t="s">
        <v>580</v>
      </c>
      <c r="Z180" s="246" t="s">
        <v>581</v>
      </c>
      <c r="AA180" s="246" t="s">
        <v>148</v>
      </c>
      <c r="AB180" s="246" t="s">
        <v>602</v>
      </c>
      <c r="AC180" s="246" t="s">
        <v>581</v>
      </c>
      <c r="AD180" s="259">
        <v>1</v>
      </c>
      <c r="AE180" s="259" t="s">
        <v>173</v>
      </c>
      <c r="AF180" s="259" t="s">
        <v>173</v>
      </c>
    </row>
    <row r="181" spans="1:32" s="275" customFormat="1" ht="38.25" customHeight="1">
      <c r="A181" s="179">
        <v>127</v>
      </c>
      <c r="B181" s="246" t="s">
        <v>533</v>
      </c>
      <c r="C181" s="246"/>
      <c r="D181" s="257" t="s">
        <v>215</v>
      </c>
      <c r="E181" s="257" t="s">
        <v>173</v>
      </c>
      <c r="F181" s="246" t="s">
        <v>173</v>
      </c>
      <c r="G181" s="246" t="s">
        <v>1048</v>
      </c>
      <c r="H181" s="257"/>
      <c r="I181" s="270">
        <v>38000</v>
      </c>
      <c r="J181" s="259" t="s">
        <v>663</v>
      </c>
      <c r="K181" s="259"/>
      <c r="L181" s="246" t="s">
        <v>541</v>
      </c>
      <c r="M181" s="179">
        <v>127</v>
      </c>
      <c r="N181" s="246"/>
      <c r="O181" s="259" t="s">
        <v>264</v>
      </c>
      <c r="P181" s="259" t="s">
        <v>580</v>
      </c>
      <c r="Q181" s="246" t="s">
        <v>520</v>
      </c>
      <c r="R181" s="179" t="s">
        <v>28</v>
      </c>
      <c r="S181" s="179" t="s">
        <v>28</v>
      </c>
      <c r="T181" s="179" t="s">
        <v>28</v>
      </c>
      <c r="U181" s="179" t="s">
        <v>28</v>
      </c>
      <c r="V181" s="179" t="s">
        <v>28</v>
      </c>
      <c r="W181" s="179" t="s">
        <v>710</v>
      </c>
      <c r="X181" s="246" t="s">
        <v>506</v>
      </c>
      <c r="Y181" s="246" t="s">
        <v>580</v>
      </c>
      <c r="Z181" s="246" t="s">
        <v>581</v>
      </c>
      <c r="AA181" s="246" t="s">
        <v>506</v>
      </c>
      <c r="AB181" s="246" t="s">
        <v>602</v>
      </c>
      <c r="AC181" s="246" t="s">
        <v>581</v>
      </c>
      <c r="AD181" s="259">
        <v>1</v>
      </c>
      <c r="AE181" s="259" t="s">
        <v>173</v>
      </c>
      <c r="AF181" s="259" t="s">
        <v>173</v>
      </c>
    </row>
    <row r="182" spans="1:32" s="275" customFormat="1" ht="33.75" customHeight="1">
      <c r="A182" s="179">
        <v>128</v>
      </c>
      <c r="B182" s="246" t="s">
        <v>533</v>
      </c>
      <c r="C182" s="246"/>
      <c r="D182" s="257" t="s">
        <v>215</v>
      </c>
      <c r="E182" s="257" t="s">
        <v>173</v>
      </c>
      <c r="F182" s="246" t="s">
        <v>173</v>
      </c>
      <c r="G182" s="246" t="s">
        <v>1049</v>
      </c>
      <c r="H182" s="257"/>
      <c r="I182" s="270">
        <v>64000</v>
      </c>
      <c r="J182" s="259" t="s">
        <v>664</v>
      </c>
      <c r="K182" s="259"/>
      <c r="L182" s="246" t="s">
        <v>376</v>
      </c>
      <c r="M182" s="179">
        <v>128</v>
      </c>
      <c r="N182" s="246"/>
      <c r="O182" s="259" t="s">
        <v>264</v>
      </c>
      <c r="P182" s="259" t="s">
        <v>580</v>
      </c>
      <c r="Q182" s="246" t="s">
        <v>520</v>
      </c>
      <c r="R182" s="179" t="s">
        <v>28</v>
      </c>
      <c r="S182" s="179" t="s">
        <v>28</v>
      </c>
      <c r="T182" s="179" t="s">
        <v>28</v>
      </c>
      <c r="U182" s="179" t="s">
        <v>28</v>
      </c>
      <c r="V182" s="179" t="s">
        <v>28</v>
      </c>
      <c r="W182" s="179" t="s">
        <v>710</v>
      </c>
      <c r="X182" s="246" t="s">
        <v>528</v>
      </c>
      <c r="Y182" s="246" t="s">
        <v>580</v>
      </c>
      <c r="Z182" s="246" t="s">
        <v>581</v>
      </c>
      <c r="AA182" s="246" t="s">
        <v>148</v>
      </c>
      <c r="AB182" s="246" t="s">
        <v>602</v>
      </c>
      <c r="AC182" s="246" t="s">
        <v>581</v>
      </c>
      <c r="AD182" s="259">
        <v>1</v>
      </c>
      <c r="AE182" s="259" t="s">
        <v>173</v>
      </c>
      <c r="AF182" s="259" t="s">
        <v>173</v>
      </c>
    </row>
    <row r="183" spans="1:32" s="275" customFormat="1" ht="42" customHeight="1">
      <c r="A183" s="179">
        <v>129</v>
      </c>
      <c r="B183" s="246" t="s">
        <v>533</v>
      </c>
      <c r="C183" s="246"/>
      <c r="D183" s="257" t="s">
        <v>215</v>
      </c>
      <c r="E183" s="257" t="s">
        <v>173</v>
      </c>
      <c r="F183" s="246" t="s">
        <v>173</v>
      </c>
      <c r="G183" s="246" t="s">
        <v>1050</v>
      </c>
      <c r="H183" s="257"/>
      <c r="I183" s="270">
        <v>13000</v>
      </c>
      <c r="J183" s="259" t="s">
        <v>653</v>
      </c>
      <c r="K183" s="259"/>
      <c r="L183" s="282" t="s">
        <v>608</v>
      </c>
      <c r="M183" s="179">
        <v>129</v>
      </c>
      <c r="N183" s="246"/>
      <c r="O183" s="259" t="s">
        <v>264</v>
      </c>
      <c r="P183" s="259" t="s">
        <v>580</v>
      </c>
      <c r="Q183" s="246" t="s">
        <v>520</v>
      </c>
      <c r="R183" s="179" t="s">
        <v>28</v>
      </c>
      <c r="S183" s="179" t="s">
        <v>28</v>
      </c>
      <c r="T183" s="179" t="s">
        <v>28</v>
      </c>
      <c r="U183" s="179" t="s">
        <v>28</v>
      </c>
      <c r="V183" s="179" t="s">
        <v>28</v>
      </c>
      <c r="W183" s="179" t="s">
        <v>710</v>
      </c>
      <c r="X183" s="282" t="s">
        <v>506</v>
      </c>
      <c r="Y183" s="282" t="s">
        <v>580</v>
      </c>
      <c r="Z183" s="282" t="s">
        <v>581</v>
      </c>
      <c r="AA183" s="282" t="s">
        <v>506</v>
      </c>
      <c r="AB183" s="282" t="s">
        <v>602</v>
      </c>
      <c r="AC183" s="282" t="s">
        <v>581</v>
      </c>
      <c r="AD183" s="285">
        <v>1</v>
      </c>
      <c r="AE183" s="285" t="s">
        <v>173</v>
      </c>
      <c r="AF183" s="285" t="s">
        <v>173</v>
      </c>
    </row>
    <row r="184" spans="1:32" s="275" customFormat="1" ht="40.5" customHeight="1">
      <c r="A184" s="179">
        <v>130</v>
      </c>
      <c r="B184" s="282" t="s">
        <v>533</v>
      </c>
      <c r="C184" s="282"/>
      <c r="D184" s="283" t="s">
        <v>215</v>
      </c>
      <c r="E184" s="283" t="s">
        <v>173</v>
      </c>
      <c r="F184" s="282" t="s">
        <v>173</v>
      </c>
      <c r="G184" s="246" t="s">
        <v>1051</v>
      </c>
      <c r="H184" s="257"/>
      <c r="I184" s="270">
        <v>33000</v>
      </c>
      <c r="J184" s="259" t="s">
        <v>665</v>
      </c>
      <c r="K184" s="259"/>
      <c r="L184" s="246" t="s">
        <v>610</v>
      </c>
      <c r="M184" s="179">
        <v>130</v>
      </c>
      <c r="N184" s="246"/>
      <c r="O184" s="285" t="s">
        <v>272</v>
      </c>
      <c r="P184" s="285" t="s">
        <v>580</v>
      </c>
      <c r="Q184" s="282" t="s">
        <v>609</v>
      </c>
      <c r="R184" s="179" t="s">
        <v>28</v>
      </c>
      <c r="S184" s="179" t="s">
        <v>28</v>
      </c>
      <c r="T184" s="179" t="s">
        <v>28</v>
      </c>
      <c r="U184" s="179" t="s">
        <v>28</v>
      </c>
      <c r="V184" s="179" t="s">
        <v>28</v>
      </c>
      <c r="W184" s="179" t="s">
        <v>710</v>
      </c>
      <c r="X184" s="246" t="s">
        <v>506</v>
      </c>
      <c r="Y184" s="246" t="s">
        <v>580</v>
      </c>
      <c r="Z184" s="246" t="s">
        <v>581</v>
      </c>
      <c r="AA184" s="246" t="s">
        <v>506</v>
      </c>
      <c r="AB184" s="246" t="s">
        <v>602</v>
      </c>
      <c r="AC184" s="246" t="s">
        <v>581</v>
      </c>
      <c r="AD184" s="259">
        <v>1</v>
      </c>
      <c r="AE184" s="259" t="s">
        <v>173</v>
      </c>
      <c r="AF184" s="259" t="s">
        <v>173</v>
      </c>
    </row>
    <row r="185" spans="1:32" s="275" customFormat="1" ht="44.25" customHeight="1">
      <c r="A185" s="179">
        <v>131</v>
      </c>
      <c r="B185" s="246" t="s">
        <v>533</v>
      </c>
      <c r="C185" s="246"/>
      <c r="D185" s="257" t="s">
        <v>215</v>
      </c>
      <c r="E185" s="257" t="s">
        <v>173</v>
      </c>
      <c r="F185" s="246" t="s">
        <v>173</v>
      </c>
      <c r="G185" s="246" t="s">
        <v>1052</v>
      </c>
      <c r="H185" s="257"/>
      <c r="I185" s="270">
        <v>24000</v>
      </c>
      <c r="J185" s="259" t="s">
        <v>666</v>
      </c>
      <c r="K185" s="259"/>
      <c r="L185" s="282" t="s">
        <v>611</v>
      </c>
      <c r="M185" s="179">
        <v>131</v>
      </c>
      <c r="N185" s="246"/>
      <c r="O185" s="285" t="s">
        <v>264</v>
      </c>
      <c r="P185" s="285" t="s">
        <v>580</v>
      </c>
      <c r="Q185" s="282" t="s">
        <v>520</v>
      </c>
      <c r="R185" s="179" t="s">
        <v>28</v>
      </c>
      <c r="S185" s="179" t="s">
        <v>28</v>
      </c>
      <c r="T185" s="179" t="s">
        <v>28</v>
      </c>
      <c r="U185" s="179" t="s">
        <v>28</v>
      </c>
      <c r="V185" s="179" t="s">
        <v>28</v>
      </c>
      <c r="W185" s="179" t="s">
        <v>710</v>
      </c>
      <c r="X185" s="282" t="s">
        <v>148</v>
      </c>
      <c r="Y185" s="282" t="s">
        <v>580</v>
      </c>
      <c r="Z185" s="282" t="s">
        <v>581</v>
      </c>
      <c r="AA185" s="282" t="s">
        <v>148</v>
      </c>
      <c r="AB185" s="282" t="s">
        <v>602</v>
      </c>
      <c r="AC185" s="282" t="s">
        <v>581</v>
      </c>
      <c r="AD185" s="285">
        <v>1</v>
      </c>
      <c r="AE185" s="285" t="s">
        <v>173</v>
      </c>
      <c r="AF185" s="285" t="s">
        <v>173</v>
      </c>
    </row>
    <row r="186" spans="1:32" s="275" customFormat="1" ht="31.5" customHeight="1">
      <c r="A186" s="179">
        <v>132</v>
      </c>
      <c r="B186" s="282" t="s">
        <v>533</v>
      </c>
      <c r="C186" s="282"/>
      <c r="D186" s="283" t="s">
        <v>215</v>
      </c>
      <c r="E186" s="283" t="s">
        <v>173</v>
      </c>
      <c r="F186" s="282" t="s">
        <v>173</v>
      </c>
      <c r="G186" s="246" t="s">
        <v>1053</v>
      </c>
      <c r="H186" s="257"/>
      <c r="I186" s="270">
        <v>77000</v>
      </c>
      <c r="J186" s="259" t="s">
        <v>667</v>
      </c>
      <c r="K186" s="259"/>
      <c r="L186" s="282" t="s">
        <v>591</v>
      </c>
      <c r="M186" s="179">
        <v>132</v>
      </c>
      <c r="N186" s="246"/>
      <c r="O186" s="285" t="s">
        <v>264</v>
      </c>
      <c r="P186" s="285" t="s">
        <v>580</v>
      </c>
      <c r="Q186" s="282" t="s">
        <v>520</v>
      </c>
      <c r="R186" s="179" t="s">
        <v>28</v>
      </c>
      <c r="S186" s="179" t="s">
        <v>28</v>
      </c>
      <c r="T186" s="179" t="s">
        <v>28</v>
      </c>
      <c r="U186" s="179" t="s">
        <v>28</v>
      </c>
      <c r="V186" s="179" t="s">
        <v>28</v>
      </c>
      <c r="W186" s="179" t="s">
        <v>710</v>
      </c>
      <c r="X186" s="282" t="s">
        <v>612</v>
      </c>
      <c r="Y186" s="282" t="s">
        <v>580</v>
      </c>
      <c r="Z186" s="282" t="s">
        <v>581</v>
      </c>
      <c r="AA186" s="282" t="s">
        <v>506</v>
      </c>
      <c r="AB186" s="282" t="s">
        <v>602</v>
      </c>
      <c r="AC186" s="282" t="s">
        <v>581</v>
      </c>
      <c r="AD186" s="285">
        <v>1</v>
      </c>
      <c r="AE186" s="285" t="s">
        <v>173</v>
      </c>
      <c r="AF186" s="285" t="s">
        <v>173</v>
      </c>
    </row>
    <row r="187" spans="1:32" s="275" customFormat="1" ht="40.5" customHeight="1">
      <c r="A187" s="179">
        <v>133</v>
      </c>
      <c r="B187" s="282" t="s">
        <v>533</v>
      </c>
      <c r="C187" s="282"/>
      <c r="D187" s="283" t="s">
        <v>215</v>
      </c>
      <c r="E187" s="283" t="s">
        <v>173</v>
      </c>
      <c r="F187" s="282" t="s">
        <v>173</v>
      </c>
      <c r="G187" s="246" t="s">
        <v>1054</v>
      </c>
      <c r="H187" s="257"/>
      <c r="I187" s="270">
        <v>10000</v>
      </c>
      <c r="J187" s="259" t="s">
        <v>668</v>
      </c>
      <c r="K187" s="259"/>
      <c r="L187" s="282" t="s">
        <v>613</v>
      </c>
      <c r="M187" s="179">
        <v>133</v>
      </c>
      <c r="N187" s="246"/>
      <c r="O187" s="285" t="s">
        <v>264</v>
      </c>
      <c r="P187" s="285" t="s">
        <v>580</v>
      </c>
      <c r="Q187" s="282" t="s">
        <v>505</v>
      </c>
      <c r="R187" s="179" t="s">
        <v>28</v>
      </c>
      <c r="S187" s="179" t="s">
        <v>28</v>
      </c>
      <c r="T187" s="179" t="s">
        <v>28</v>
      </c>
      <c r="U187" s="179" t="s">
        <v>28</v>
      </c>
      <c r="V187" s="179" t="s">
        <v>28</v>
      </c>
      <c r="W187" s="179" t="s">
        <v>710</v>
      </c>
      <c r="X187" s="282" t="s">
        <v>506</v>
      </c>
      <c r="Y187" s="282" t="s">
        <v>580</v>
      </c>
      <c r="Z187" s="282" t="s">
        <v>581</v>
      </c>
      <c r="AA187" s="282" t="s">
        <v>506</v>
      </c>
      <c r="AB187" s="282" t="s">
        <v>602</v>
      </c>
      <c r="AC187" s="282" t="s">
        <v>581</v>
      </c>
      <c r="AD187" s="285">
        <v>1</v>
      </c>
      <c r="AE187" s="285" t="s">
        <v>173</v>
      </c>
      <c r="AF187" s="285" t="s">
        <v>173</v>
      </c>
    </row>
    <row r="188" spans="1:32" s="275" customFormat="1" ht="39.75" customHeight="1">
      <c r="A188" s="179">
        <v>134</v>
      </c>
      <c r="B188" s="246" t="s">
        <v>533</v>
      </c>
      <c r="C188" s="246"/>
      <c r="D188" s="257" t="s">
        <v>215</v>
      </c>
      <c r="E188" s="257" t="s">
        <v>173</v>
      </c>
      <c r="F188" s="246" t="s">
        <v>173</v>
      </c>
      <c r="G188" s="246" t="s">
        <v>1055</v>
      </c>
      <c r="H188" s="257">
        <v>22778.27</v>
      </c>
      <c r="I188" s="352"/>
      <c r="J188" s="318" t="s">
        <v>669</v>
      </c>
      <c r="K188" s="318"/>
      <c r="L188" s="246" t="s">
        <v>614</v>
      </c>
      <c r="M188" s="179">
        <v>134</v>
      </c>
      <c r="N188" s="246"/>
      <c r="O188" s="318" t="s">
        <v>264</v>
      </c>
      <c r="P188" s="318" t="s">
        <v>580</v>
      </c>
      <c r="Q188" s="326" t="s">
        <v>615</v>
      </c>
      <c r="R188" s="179" t="s">
        <v>28</v>
      </c>
      <c r="S188" s="179" t="s">
        <v>28</v>
      </c>
      <c r="T188" s="179" t="s">
        <v>28</v>
      </c>
      <c r="U188" s="179" t="s">
        <v>28</v>
      </c>
      <c r="V188" s="179" t="s">
        <v>28</v>
      </c>
      <c r="W188" s="179" t="s">
        <v>710</v>
      </c>
      <c r="X188" s="326" t="s">
        <v>506</v>
      </c>
      <c r="Y188" s="326" t="s">
        <v>580</v>
      </c>
      <c r="Z188" s="326" t="s">
        <v>581</v>
      </c>
      <c r="AA188" s="326" t="s">
        <v>506</v>
      </c>
      <c r="AB188" s="326" t="s">
        <v>602</v>
      </c>
      <c r="AC188" s="326" t="s">
        <v>581</v>
      </c>
      <c r="AD188" s="318">
        <v>1</v>
      </c>
      <c r="AE188" s="318" t="s">
        <v>173</v>
      </c>
      <c r="AF188" s="318" t="s">
        <v>173</v>
      </c>
    </row>
    <row r="189" spans="1:32" s="275" customFormat="1" ht="48" customHeight="1">
      <c r="A189" s="179">
        <v>135</v>
      </c>
      <c r="B189" s="246" t="s">
        <v>616</v>
      </c>
      <c r="C189" s="246"/>
      <c r="D189" s="257" t="s">
        <v>215</v>
      </c>
      <c r="E189" s="257" t="s">
        <v>173</v>
      </c>
      <c r="F189" s="246" t="s">
        <v>173</v>
      </c>
      <c r="G189" s="246" t="s">
        <v>1056</v>
      </c>
      <c r="H189" s="257">
        <v>41372.269999999997</v>
      </c>
      <c r="I189" s="353"/>
      <c r="J189" s="319"/>
      <c r="K189" s="319"/>
      <c r="L189" s="246" t="s">
        <v>614</v>
      </c>
      <c r="M189" s="179">
        <v>135</v>
      </c>
      <c r="N189" s="246" t="s">
        <v>617</v>
      </c>
      <c r="O189" s="319"/>
      <c r="P189" s="319"/>
      <c r="Q189" s="328"/>
      <c r="R189" s="179" t="s">
        <v>28</v>
      </c>
      <c r="S189" s="179" t="s">
        <v>28</v>
      </c>
      <c r="T189" s="179" t="s">
        <v>28</v>
      </c>
      <c r="U189" s="179" t="s">
        <v>28</v>
      </c>
      <c r="V189" s="179" t="s">
        <v>28</v>
      </c>
      <c r="W189" s="179" t="s">
        <v>710</v>
      </c>
      <c r="X189" s="328"/>
      <c r="Y189" s="328"/>
      <c r="Z189" s="328"/>
      <c r="AA189" s="328"/>
      <c r="AB189" s="328"/>
      <c r="AC189" s="328"/>
      <c r="AD189" s="319"/>
      <c r="AE189" s="319"/>
      <c r="AF189" s="319"/>
    </row>
    <row r="190" spans="1:32" s="275" customFormat="1" ht="44.25" customHeight="1">
      <c r="A190" s="179">
        <v>136</v>
      </c>
      <c r="B190" s="282" t="s">
        <v>533</v>
      </c>
      <c r="C190" s="282"/>
      <c r="D190" s="283" t="s">
        <v>215</v>
      </c>
      <c r="E190" s="283" t="s">
        <v>173</v>
      </c>
      <c r="F190" s="282" t="s">
        <v>173</v>
      </c>
      <c r="G190" s="246" t="s">
        <v>1057</v>
      </c>
      <c r="H190" s="257"/>
      <c r="I190" s="270">
        <v>18000</v>
      </c>
      <c r="J190" s="259" t="s">
        <v>670</v>
      </c>
      <c r="K190" s="259"/>
      <c r="L190" s="282" t="s">
        <v>618</v>
      </c>
      <c r="M190" s="179">
        <v>136</v>
      </c>
      <c r="N190" s="246"/>
      <c r="O190" s="285" t="s">
        <v>264</v>
      </c>
      <c r="P190" s="285" t="s">
        <v>580</v>
      </c>
      <c r="Q190" s="282" t="s">
        <v>505</v>
      </c>
      <c r="R190" s="179" t="s">
        <v>28</v>
      </c>
      <c r="S190" s="179" t="s">
        <v>28</v>
      </c>
      <c r="T190" s="179" t="s">
        <v>28</v>
      </c>
      <c r="U190" s="179" t="s">
        <v>28</v>
      </c>
      <c r="V190" s="179" t="s">
        <v>28</v>
      </c>
      <c r="W190" s="179" t="s">
        <v>710</v>
      </c>
      <c r="X190" s="282" t="s">
        <v>148</v>
      </c>
      <c r="Y190" s="282" t="s">
        <v>580</v>
      </c>
      <c r="Z190" s="282" t="s">
        <v>581</v>
      </c>
      <c r="AA190" s="282" t="s">
        <v>148</v>
      </c>
      <c r="AB190" s="282" t="s">
        <v>602</v>
      </c>
      <c r="AC190" s="282" t="s">
        <v>581</v>
      </c>
      <c r="AD190" s="285">
        <v>1</v>
      </c>
      <c r="AE190" s="285" t="s">
        <v>173</v>
      </c>
      <c r="AF190" s="285" t="s">
        <v>173</v>
      </c>
    </row>
    <row r="191" spans="1:32" s="275" customFormat="1" ht="40.5" customHeight="1">
      <c r="A191" s="179">
        <v>137</v>
      </c>
      <c r="B191" s="246" t="s">
        <v>533</v>
      </c>
      <c r="C191" s="246"/>
      <c r="D191" s="257" t="s">
        <v>215</v>
      </c>
      <c r="E191" s="257" t="s">
        <v>173</v>
      </c>
      <c r="F191" s="246" t="s">
        <v>173</v>
      </c>
      <c r="G191" s="246" t="s">
        <v>1058</v>
      </c>
      <c r="H191" s="257"/>
      <c r="I191" s="270">
        <v>110000</v>
      </c>
      <c r="J191" s="259" t="s">
        <v>671</v>
      </c>
      <c r="K191" s="259"/>
      <c r="L191" s="246" t="s">
        <v>619</v>
      </c>
      <c r="M191" s="179">
        <v>137</v>
      </c>
      <c r="N191" s="246"/>
      <c r="O191" s="259" t="s">
        <v>264</v>
      </c>
      <c r="P191" s="259" t="s">
        <v>580</v>
      </c>
      <c r="Q191" s="246" t="s">
        <v>505</v>
      </c>
      <c r="R191" s="179" t="s">
        <v>28</v>
      </c>
      <c r="S191" s="179" t="s">
        <v>28</v>
      </c>
      <c r="T191" s="179" t="s">
        <v>28</v>
      </c>
      <c r="U191" s="179" t="s">
        <v>28</v>
      </c>
      <c r="V191" s="179" t="s">
        <v>28</v>
      </c>
      <c r="W191" s="179" t="s">
        <v>710</v>
      </c>
      <c r="X191" s="246" t="s">
        <v>148</v>
      </c>
      <c r="Y191" s="246" t="s">
        <v>580</v>
      </c>
      <c r="Z191" s="246" t="s">
        <v>581</v>
      </c>
      <c r="AA191" s="246" t="s">
        <v>148</v>
      </c>
      <c r="AB191" s="246" t="s">
        <v>602</v>
      </c>
      <c r="AC191" s="246" t="s">
        <v>581</v>
      </c>
      <c r="AD191" s="259">
        <v>1</v>
      </c>
      <c r="AE191" s="259" t="s">
        <v>173</v>
      </c>
      <c r="AF191" s="259" t="s">
        <v>173</v>
      </c>
    </row>
    <row r="192" spans="1:32" s="413" customFormat="1" ht="64.5" customHeight="1">
      <c r="A192" s="179">
        <v>138</v>
      </c>
      <c r="B192" s="287" t="s">
        <v>533</v>
      </c>
      <c r="C192" s="287"/>
      <c r="D192" s="288" t="s">
        <v>215</v>
      </c>
      <c r="E192" s="288" t="s">
        <v>173</v>
      </c>
      <c r="F192" s="287" t="s">
        <v>173</v>
      </c>
      <c r="G192" s="246" t="s">
        <v>1059</v>
      </c>
      <c r="H192" s="289"/>
      <c r="I192" s="290">
        <v>50000</v>
      </c>
      <c r="J192" s="290" t="s">
        <v>993</v>
      </c>
      <c r="K192" s="287"/>
      <c r="L192" s="287" t="s">
        <v>620</v>
      </c>
      <c r="M192" s="179">
        <v>138</v>
      </c>
      <c r="N192" s="287"/>
      <c r="O192" s="291" t="s">
        <v>264</v>
      </c>
      <c r="P192" s="291" t="s">
        <v>580</v>
      </c>
      <c r="Q192" s="287" t="s">
        <v>609</v>
      </c>
      <c r="R192" s="179" t="s">
        <v>28</v>
      </c>
      <c r="S192" s="179" t="s">
        <v>28</v>
      </c>
      <c r="T192" s="179" t="s">
        <v>28</v>
      </c>
      <c r="U192" s="179" t="s">
        <v>28</v>
      </c>
      <c r="V192" s="179" t="s">
        <v>28</v>
      </c>
      <c r="W192" s="179" t="s">
        <v>710</v>
      </c>
      <c r="X192" s="287" t="s">
        <v>148</v>
      </c>
      <c r="Y192" s="287" t="s">
        <v>580</v>
      </c>
      <c r="Z192" s="287" t="s">
        <v>581</v>
      </c>
      <c r="AA192" s="287" t="s">
        <v>148</v>
      </c>
      <c r="AB192" s="287" t="s">
        <v>602</v>
      </c>
      <c r="AC192" s="287" t="s">
        <v>581</v>
      </c>
      <c r="AD192" s="291">
        <v>1</v>
      </c>
      <c r="AE192" s="291" t="s">
        <v>173</v>
      </c>
      <c r="AF192" s="292" t="s">
        <v>173</v>
      </c>
    </row>
    <row r="193" spans="1:34" s="275" customFormat="1" ht="39.75" customHeight="1">
      <c r="A193" s="179">
        <v>139</v>
      </c>
      <c r="B193" s="282" t="s">
        <v>533</v>
      </c>
      <c r="C193" s="282"/>
      <c r="D193" s="283" t="s">
        <v>215</v>
      </c>
      <c r="E193" s="283" t="s">
        <v>173</v>
      </c>
      <c r="F193" s="282" t="s">
        <v>173</v>
      </c>
      <c r="G193" s="246" t="s">
        <v>1060</v>
      </c>
      <c r="H193" s="257"/>
      <c r="I193" s="270">
        <v>49000</v>
      </c>
      <c r="J193" s="259" t="s">
        <v>672</v>
      </c>
      <c r="K193" s="259"/>
      <c r="L193" s="282" t="s">
        <v>621</v>
      </c>
      <c r="M193" s="179">
        <v>139</v>
      </c>
      <c r="N193" s="246"/>
      <c r="O193" s="285" t="s">
        <v>264</v>
      </c>
      <c r="P193" s="285" t="s">
        <v>580</v>
      </c>
      <c r="Q193" s="282" t="s">
        <v>609</v>
      </c>
      <c r="R193" s="179" t="s">
        <v>28</v>
      </c>
      <c r="S193" s="179" t="s">
        <v>28</v>
      </c>
      <c r="T193" s="179" t="s">
        <v>28</v>
      </c>
      <c r="U193" s="179" t="s">
        <v>28</v>
      </c>
      <c r="V193" s="179" t="s">
        <v>28</v>
      </c>
      <c r="W193" s="179" t="s">
        <v>710</v>
      </c>
      <c r="X193" s="282" t="s">
        <v>148</v>
      </c>
      <c r="Y193" s="282" t="s">
        <v>580</v>
      </c>
      <c r="Z193" s="282" t="s">
        <v>581</v>
      </c>
      <c r="AA193" s="282" t="s">
        <v>148</v>
      </c>
      <c r="AB193" s="282" t="s">
        <v>602</v>
      </c>
      <c r="AC193" s="282" t="s">
        <v>581</v>
      </c>
      <c r="AD193" s="285">
        <v>1</v>
      </c>
      <c r="AE193" s="285" t="s">
        <v>173</v>
      </c>
      <c r="AF193" s="285" t="s">
        <v>173</v>
      </c>
    </row>
    <row r="194" spans="1:34" s="286" customFormat="1" ht="44.25" customHeight="1">
      <c r="A194" s="179">
        <v>140</v>
      </c>
      <c r="B194" s="282" t="s">
        <v>533</v>
      </c>
      <c r="C194" s="282"/>
      <c r="D194" s="283" t="s">
        <v>215</v>
      </c>
      <c r="E194" s="283" t="s">
        <v>173</v>
      </c>
      <c r="F194" s="282" t="s">
        <v>173</v>
      </c>
      <c r="G194" s="246" t="s">
        <v>1061</v>
      </c>
      <c r="H194" s="257"/>
      <c r="I194" s="270">
        <v>58000</v>
      </c>
      <c r="J194" s="259" t="s">
        <v>646</v>
      </c>
      <c r="K194" s="259"/>
      <c r="L194" s="282" t="s">
        <v>595</v>
      </c>
      <c r="M194" s="179">
        <v>140</v>
      </c>
      <c r="N194" s="246"/>
      <c r="O194" s="285" t="s">
        <v>264</v>
      </c>
      <c r="P194" s="285" t="s">
        <v>580</v>
      </c>
      <c r="Q194" s="282" t="s">
        <v>520</v>
      </c>
      <c r="R194" s="179" t="s">
        <v>28</v>
      </c>
      <c r="S194" s="179" t="s">
        <v>28</v>
      </c>
      <c r="T194" s="179" t="s">
        <v>28</v>
      </c>
      <c r="U194" s="179" t="s">
        <v>28</v>
      </c>
      <c r="V194" s="179" t="s">
        <v>28</v>
      </c>
      <c r="W194" s="179" t="s">
        <v>710</v>
      </c>
      <c r="X194" s="282" t="s">
        <v>148</v>
      </c>
      <c r="Y194" s="282" t="s">
        <v>580</v>
      </c>
      <c r="Z194" s="282" t="s">
        <v>581</v>
      </c>
      <c r="AA194" s="282" t="s">
        <v>148</v>
      </c>
      <c r="AB194" s="282" t="s">
        <v>602</v>
      </c>
      <c r="AC194" s="282" t="s">
        <v>581</v>
      </c>
      <c r="AD194" s="285">
        <v>1</v>
      </c>
      <c r="AE194" s="285" t="s">
        <v>173</v>
      </c>
      <c r="AF194" s="285" t="s">
        <v>173</v>
      </c>
    </row>
    <row r="195" spans="1:34" s="275" customFormat="1" ht="38.25" customHeight="1">
      <c r="A195" s="179">
        <v>141</v>
      </c>
      <c r="B195" s="282" t="s">
        <v>533</v>
      </c>
      <c r="C195" s="282"/>
      <c r="D195" s="283" t="s">
        <v>215</v>
      </c>
      <c r="E195" s="283" t="s">
        <v>173</v>
      </c>
      <c r="F195" s="282" t="s">
        <v>173</v>
      </c>
      <c r="G195" s="246" t="s">
        <v>1062</v>
      </c>
      <c r="H195" s="252"/>
      <c r="I195" s="293">
        <v>59000</v>
      </c>
      <c r="J195" s="259" t="s">
        <v>673</v>
      </c>
      <c r="K195" s="259"/>
      <c r="L195" s="282" t="s">
        <v>620</v>
      </c>
      <c r="M195" s="179">
        <v>141</v>
      </c>
      <c r="N195" s="251"/>
      <c r="O195" s="320" t="s">
        <v>264</v>
      </c>
      <c r="P195" s="320" t="s">
        <v>580</v>
      </c>
      <c r="Q195" s="323" t="s">
        <v>609</v>
      </c>
      <c r="R195" s="179" t="s">
        <v>28</v>
      </c>
      <c r="S195" s="179" t="s">
        <v>28</v>
      </c>
      <c r="T195" s="179" t="s">
        <v>28</v>
      </c>
      <c r="U195" s="179" t="s">
        <v>28</v>
      </c>
      <c r="V195" s="179" t="s">
        <v>28</v>
      </c>
      <c r="W195" s="179" t="s">
        <v>710</v>
      </c>
      <c r="X195" s="323" t="s">
        <v>148</v>
      </c>
      <c r="Y195" s="282" t="s">
        <v>580</v>
      </c>
      <c r="Z195" s="282" t="s">
        <v>581</v>
      </c>
      <c r="AA195" s="323" t="s">
        <v>148</v>
      </c>
      <c r="AB195" s="282" t="s">
        <v>602</v>
      </c>
      <c r="AC195" s="282" t="s">
        <v>581</v>
      </c>
      <c r="AD195" s="285">
        <v>1</v>
      </c>
      <c r="AE195" s="285" t="s">
        <v>173</v>
      </c>
      <c r="AF195" s="285" t="s">
        <v>173</v>
      </c>
    </row>
    <row r="196" spans="1:34" s="275" customFormat="1" ht="36.75" customHeight="1">
      <c r="A196" s="179">
        <v>142</v>
      </c>
      <c r="B196" s="282" t="s">
        <v>533</v>
      </c>
      <c r="C196" s="282"/>
      <c r="D196" s="283" t="s">
        <v>215</v>
      </c>
      <c r="E196" s="283" t="s">
        <v>173</v>
      </c>
      <c r="F196" s="282" t="s">
        <v>173</v>
      </c>
      <c r="G196" s="246" t="s">
        <v>1063</v>
      </c>
      <c r="H196" s="257"/>
      <c r="I196" s="270">
        <v>52000</v>
      </c>
      <c r="J196" s="259" t="s">
        <v>674</v>
      </c>
      <c r="K196" s="259"/>
      <c r="L196" s="282" t="s">
        <v>620</v>
      </c>
      <c r="M196" s="179">
        <v>142</v>
      </c>
      <c r="N196" s="246"/>
      <c r="O196" s="321"/>
      <c r="P196" s="321"/>
      <c r="Q196" s="324"/>
      <c r="R196" s="179" t="s">
        <v>28</v>
      </c>
      <c r="S196" s="179" t="s">
        <v>28</v>
      </c>
      <c r="T196" s="179" t="s">
        <v>28</v>
      </c>
      <c r="U196" s="179" t="s">
        <v>28</v>
      </c>
      <c r="V196" s="179" t="s">
        <v>28</v>
      </c>
      <c r="W196" s="179" t="s">
        <v>710</v>
      </c>
      <c r="X196" s="324"/>
      <c r="Y196" s="282" t="s">
        <v>580</v>
      </c>
      <c r="Z196" s="282" t="s">
        <v>581</v>
      </c>
      <c r="AA196" s="324"/>
      <c r="AB196" s="282" t="s">
        <v>602</v>
      </c>
      <c r="AC196" s="282" t="s">
        <v>581</v>
      </c>
      <c r="AD196" s="285">
        <v>1</v>
      </c>
      <c r="AE196" s="285" t="s">
        <v>173</v>
      </c>
      <c r="AF196" s="285" t="s">
        <v>173</v>
      </c>
    </row>
    <row r="197" spans="1:34" s="275" customFormat="1" ht="47.25" customHeight="1">
      <c r="A197" s="179">
        <v>143</v>
      </c>
      <c r="B197" s="282" t="s">
        <v>533</v>
      </c>
      <c r="C197" s="282"/>
      <c r="D197" s="283" t="s">
        <v>215</v>
      </c>
      <c r="E197" s="283" t="s">
        <v>173</v>
      </c>
      <c r="F197" s="282" t="s">
        <v>173</v>
      </c>
      <c r="G197" s="246" t="s">
        <v>1064</v>
      </c>
      <c r="H197" s="257"/>
      <c r="I197" s="270">
        <v>55000</v>
      </c>
      <c r="J197" s="277" t="s">
        <v>675</v>
      </c>
      <c r="K197" s="259"/>
      <c r="L197" s="282" t="s">
        <v>620</v>
      </c>
      <c r="M197" s="179">
        <v>143</v>
      </c>
      <c r="N197" s="246"/>
      <c r="O197" s="322"/>
      <c r="P197" s="322"/>
      <c r="Q197" s="325"/>
      <c r="R197" s="179" t="s">
        <v>28</v>
      </c>
      <c r="S197" s="179" t="s">
        <v>28</v>
      </c>
      <c r="T197" s="179" t="s">
        <v>28</v>
      </c>
      <c r="U197" s="179" t="s">
        <v>28</v>
      </c>
      <c r="V197" s="179" t="s">
        <v>28</v>
      </c>
      <c r="W197" s="179" t="s">
        <v>710</v>
      </c>
      <c r="X197" s="325"/>
      <c r="Y197" s="282" t="s">
        <v>580</v>
      </c>
      <c r="Z197" s="282" t="s">
        <v>581</v>
      </c>
      <c r="AA197" s="325"/>
      <c r="AB197" s="282" t="s">
        <v>602</v>
      </c>
      <c r="AC197" s="282" t="s">
        <v>581</v>
      </c>
      <c r="AD197" s="285">
        <v>1</v>
      </c>
      <c r="AE197" s="285" t="s">
        <v>173</v>
      </c>
      <c r="AF197" s="285" t="s">
        <v>173</v>
      </c>
    </row>
    <row r="198" spans="1:34" s="275" customFormat="1" ht="49.5" customHeight="1">
      <c r="A198" s="179">
        <v>144</v>
      </c>
      <c r="B198" s="282" t="s">
        <v>533</v>
      </c>
      <c r="C198" s="282"/>
      <c r="D198" s="283" t="s">
        <v>215</v>
      </c>
      <c r="E198" s="283" t="s">
        <v>173</v>
      </c>
      <c r="F198" s="282" t="s">
        <v>173</v>
      </c>
      <c r="G198" s="246" t="s">
        <v>1065</v>
      </c>
      <c r="H198" s="257"/>
      <c r="I198" s="270">
        <v>52000</v>
      </c>
      <c r="J198" s="259" t="s">
        <v>676</v>
      </c>
      <c r="K198" s="259"/>
      <c r="L198" s="282" t="s">
        <v>622</v>
      </c>
      <c r="M198" s="179">
        <v>144</v>
      </c>
      <c r="N198" s="246"/>
      <c r="O198" s="285" t="s">
        <v>264</v>
      </c>
      <c r="P198" s="285" t="s">
        <v>580</v>
      </c>
      <c r="Q198" s="282" t="s">
        <v>520</v>
      </c>
      <c r="R198" s="179" t="s">
        <v>28</v>
      </c>
      <c r="S198" s="179" t="s">
        <v>28</v>
      </c>
      <c r="T198" s="179" t="s">
        <v>28</v>
      </c>
      <c r="U198" s="179" t="s">
        <v>28</v>
      </c>
      <c r="V198" s="179" t="s">
        <v>28</v>
      </c>
      <c r="W198" s="179" t="s">
        <v>710</v>
      </c>
      <c r="X198" s="282" t="s">
        <v>148</v>
      </c>
      <c r="Y198" s="282" t="s">
        <v>580</v>
      </c>
      <c r="Z198" s="282" t="s">
        <v>581</v>
      </c>
      <c r="AA198" s="282" t="s">
        <v>148</v>
      </c>
      <c r="AB198" s="282" t="s">
        <v>602</v>
      </c>
      <c r="AC198" s="282" t="s">
        <v>581</v>
      </c>
      <c r="AD198" s="285">
        <v>1</v>
      </c>
      <c r="AE198" s="285" t="s">
        <v>173</v>
      </c>
      <c r="AF198" s="285" t="s">
        <v>173</v>
      </c>
    </row>
    <row r="199" spans="1:34" s="275" customFormat="1" ht="39.75" customHeight="1">
      <c r="A199" s="179">
        <v>145</v>
      </c>
      <c r="B199" s="282" t="s">
        <v>533</v>
      </c>
      <c r="C199" s="282"/>
      <c r="D199" s="283" t="s">
        <v>215</v>
      </c>
      <c r="E199" s="283" t="s">
        <v>173</v>
      </c>
      <c r="F199" s="282" t="s">
        <v>173</v>
      </c>
      <c r="G199" s="246" t="s">
        <v>1066</v>
      </c>
      <c r="H199" s="257"/>
      <c r="I199" s="270">
        <v>42000</v>
      </c>
      <c r="J199" s="259" t="s">
        <v>677</v>
      </c>
      <c r="K199" s="259"/>
      <c r="L199" s="282" t="s">
        <v>595</v>
      </c>
      <c r="M199" s="179">
        <v>145</v>
      </c>
      <c r="N199" s="246"/>
      <c r="O199" s="285" t="s">
        <v>264</v>
      </c>
      <c r="P199" s="285" t="s">
        <v>580</v>
      </c>
      <c r="Q199" s="282" t="s">
        <v>520</v>
      </c>
      <c r="R199" s="179" t="s">
        <v>28</v>
      </c>
      <c r="S199" s="179" t="s">
        <v>28</v>
      </c>
      <c r="T199" s="179" t="s">
        <v>28</v>
      </c>
      <c r="U199" s="179" t="s">
        <v>28</v>
      </c>
      <c r="V199" s="179" t="s">
        <v>28</v>
      </c>
      <c r="W199" s="179" t="s">
        <v>710</v>
      </c>
      <c r="X199" s="282" t="s">
        <v>148</v>
      </c>
      <c r="Y199" s="282" t="s">
        <v>580</v>
      </c>
      <c r="Z199" s="282" t="s">
        <v>581</v>
      </c>
      <c r="AA199" s="282" t="s">
        <v>148</v>
      </c>
      <c r="AB199" s="282" t="s">
        <v>602</v>
      </c>
      <c r="AC199" s="282" t="s">
        <v>581</v>
      </c>
      <c r="AD199" s="285">
        <v>1</v>
      </c>
      <c r="AE199" s="285" t="s">
        <v>173</v>
      </c>
      <c r="AF199" s="285" t="s">
        <v>173</v>
      </c>
    </row>
    <row r="200" spans="1:34" s="275" customFormat="1" ht="42" customHeight="1">
      <c r="A200" s="179">
        <v>146</v>
      </c>
      <c r="B200" s="282" t="s">
        <v>533</v>
      </c>
      <c r="C200" s="282"/>
      <c r="D200" s="283" t="s">
        <v>215</v>
      </c>
      <c r="E200" s="283" t="s">
        <v>173</v>
      </c>
      <c r="F200" s="282" t="s">
        <v>173</v>
      </c>
      <c r="G200" s="246" t="s">
        <v>1067</v>
      </c>
      <c r="H200" s="257"/>
      <c r="I200" s="270">
        <v>32000</v>
      </c>
      <c r="J200" s="259" t="s">
        <v>655</v>
      </c>
      <c r="K200" s="259"/>
      <c r="L200" s="282" t="s">
        <v>623</v>
      </c>
      <c r="M200" s="179">
        <v>146</v>
      </c>
      <c r="N200" s="246"/>
      <c r="O200" s="285" t="s">
        <v>264</v>
      </c>
      <c r="P200" s="285" t="s">
        <v>580</v>
      </c>
      <c r="Q200" s="282" t="s">
        <v>588</v>
      </c>
      <c r="R200" s="179" t="s">
        <v>28</v>
      </c>
      <c r="S200" s="179" t="s">
        <v>28</v>
      </c>
      <c r="T200" s="179" t="s">
        <v>28</v>
      </c>
      <c r="U200" s="179" t="s">
        <v>28</v>
      </c>
      <c r="V200" s="179" t="s">
        <v>28</v>
      </c>
      <c r="W200" s="179" t="s">
        <v>710</v>
      </c>
      <c r="X200" s="282" t="s">
        <v>148</v>
      </c>
      <c r="Y200" s="282" t="s">
        <v>580</v>
      </c>
      <c r="Z200" s="282" t="s">
        <v>581</v>
      </c>
      <c r="AA200" s="282" t="s">
        <v>148</v>
      </c>
      <c r="AB200" s="282" t="s">
        <v>602</v>
      </c>
      <c r="AC200" s="282" t="s">
        <v>581</v>
      </c>
      <c r="AD200" s="285">
        <v>1</v>
      </c>
      <c r="AE200" s="285" t="s">
        <v>173</v>
      </c>
      <c r="AF200" s="285" t="s">
        <v>173</v>
      </c>
    </row>
    <row r="201" spans="1:34" s="275" customFormat="1" ht="47.25" customHeight="1">
      <c r="A201" s="179">
        <v>147</v>
      </c>
      <c r="B201" s="246" t="s">
        <v>533</v>
      </c>
      <c r="C201" s="246"/>
      <c r="D201" s="257" t="s">
        <v>215</v>
      </c>
      <c r="E201" s="257" t="s">
        <v>173</v>
      </c>
      <c r="F201" s="246" t="s">
        <v>173</v>
      </c>
      <c r="G201" s="246" t="s">
        <v>1068</v>
      </c>
      <c r="H201" s="257"/>
      <c r="I201" s="270">
        <v>65000</v>
      </c>
      <c r="J201" s="259" t="s">
        <v>678</v>
      </c>
      <c r="K201" s="259"/>
      <c r="L201" s="246" t="s">
        <v>624</v>
      </c>
      <c r="M201" s="179">
        <v>147</v>
      </c>
      <c r="N201" s="246"/>
      <c r="O201" s="259" t="s">
        <v>264</v>
      </c>
      <c r="P201" s="259" t="s">
        <v>580</v>
      </c>
      <c r="Q201" s="246" t="s">
        <v>505</v>
      </c>
      <c r="R201" s="179" t="s">
        <v>28</v>
      </c>
      <c r="S201" s="179" t="s">
        <v>28</v>
      </c>
      <c r="T201" s="179" t="s">
        <v>28</v>
      </c>
      <c r="U201" s="179" t="s">
        <v>28</v>
      </c>
      <c r="V201" s="179" t="s">
        <v>28</v>
      </c>
      <c r="W201" s="179" t="s">
        <v>710</v>
      </c>
      <c r="X201" s="246" t="s">
        <v>148</v>
      </c>
      <c r="Y201" s="246" t="s">
        <v>580</v>
      </c>
      <c r="Z201" s="246" t="s">
        <v>581</v>
      </c>
      <c r="AA201" s="246" t="s">
        <v>148</v>
      </c>
      <c r="AB201" s="246" t="s">
        <v>602</v>
      </c>
      <c r="AC201" s="246" t="s">
        <v>581</v>
      </c>
      <c r="AD201" s="259">
        <v>1</v>
      </c>
      <c r="AE201" s="259" t="s">
        <v>173</v>
      </c>
      <c r="AF201" s="259" t="s">
        <v>173</v>
      </c>
    </row>
    <row r="202" spans="1:34" s="275" customFormat="1" ht="31.9" customHeight="1">
      <c r="A202" s="179">
        <v>148</v>
      </c>
      <c r="B202" s="179" t="s">
        <v>414</v>
      </c>
      <c r="C202" s="179"/>
      <c r="D202" s="219" t="s">
        <v>215</v>
      </c>
      <c r="E202" s="219" t="s">
        <v>488</v>
      </c>
      <c r="F202" s="179" t="s">
        <v>173</v>
      </c>
      <c r="G202" s="246" t="s">
        <v>1069</v>
      </c>
      <c r="H202" s="294">
        <v>776511.06</v>
      </c>
      <c r="I202" s="295"/>
      <c r="J202" s="259"/>
      <c r="K202" s="259"/>
      <c r="L202" s="246" t="s">
        <v>415</v>
      </c>
      <c r="M202" s="179">
        <v>148</v>
      </c>
      <c r="N202" s="246"/>
      <c r="O202" s="246" t="s">
        <v>264</v>
      </c>
      <c r="P202" s="246"/>
      <c r="Q202" s="246"/>
      <c r="R202" s="179" t="s">
        <v>28</v>
      </c>
      <c r="S202" s="179" t="s">
        <v>28</v>
      </c>
      <c r="T202" s="179" t="s">
        <v>28</v>
      </c>
      <c r="U202" s="179" t="s">
        <v>28</v>
      </c>
      <c r="V202" s="179" t="s">
        <v>28</v>
      </c>
      <c r="W202" s="179" t="s">
        <v>710</v>
      </c>
      <c r="X202" s="246" t="s">
        <v>335</v>
      </c>
      <c r="Y202" s="246" t="s">
        <v>580</v>
      </c>
      <c r="Z202" s="246" t="s">
        <v>581</v>
      </c>
      <c r="AA202" s="259" t="s">
        <v>35</v>
      </c>
      <c r="AB202" s="259" t="s">
        <v>35</v>
      </c>
      <c r="AC202" s="259" t="s">
        <v>379</v>
      </c>
      <c r="AD202" s="259">
        <v>1</v>
      </c>
      <c r="AE202" s="259" t="s">
        <v>173</v>
      </c>
      <c r="AF202" s="259" t="s">
        <v>173</v>
      </c>
    </row>
    <row r="203" spans="1:34" s="275" customFormat="1" ht="36" customHeight="1">
      <c r="A203" s="179">
        <v>149</v>
      </c>
      <c r="B203" s="179" t="s">
        <v>397</v>
      </c>
      <c r="C203" s="179"/>
      <c r="D203" s="219" t="s">
        <v>215</v>
      </c>
      <c r="E203" s="219" t="s">
        <v>488</v>
      </c>
      <c r="F203" s="179" t="s">
        <v>173</v>
      </c>
      <c r="G203" s="246" t="s">
        <v>1070</v>
      </c>
      <c r="H203" s="248"/>
      <c r="I203" s="249">
        <v>133000</v>
      </c>
      <c r="J203" s="246" t="s">
        <v>679</v>
      </c>
      <c r="K203" s="259"/>
      <c r="L203" s="246" t="s">
        <v>416</v>
      </c>
      <c r="M203" s="179">
        <v>149</v>
      </c>
      <c r="N203" s="246"/>
      <c r="O203" s="246"/>
      <c r="P203" s="246"/>
      <c r="Q203" s="246"/>
      <c r="R203" s="179" t="s">
        <v>28</v>
      </c>
      <c r="S203" s="179" t="s">
        <v>28</v>
      </c>
      <c r="T203" s="179" t="s">
        <v>28</v>
      </c>
      <c r="U203" s="179" t="s">
        <v>28</v>
      </c>
      <c r="V203" s="179" t="s">
        <v>28</v>
      </c>
      <c r="W203" s="179" t="s">
        <v>710</v>
      </c>
      <c r="X203" s="246"/>
      <c r="Y203" s="246"/>
      <c r="Z203" s="246"/>
      <c r="AA203" s="259"/>
      <c r="AB203" s="259"/>
      <c r="AC203" s="259"/>
      <c r="AD203" s="259"/>
      <c r="AE203" s="259"/>
      <c r="AF203" s="259"/>
    </row>
    <row r="204" spans="1:34" s="189" customFormat="1" ht="106.5" customHeight="1">
      <c r="A204" s="179">
        <v>150</v>
      </c>
      <c r="B204" s="246" t="s">
        <v>853</v>
      </c>
      <c r="C204" s="246"/>
      <c r="D204" s="246" t="s">
        <v>215</v>
      </c>
      <c r="E204" s="257" t="s">
        <v>488</v>
      </c>
      <c r="F204" s="246" t="s">
        <v>173</v>
      </c>
      <c r="G204" s="246" t="s">
        <v>1071</v>
      </c>
      <c r="H204" s="271"/>
      <c r="I204" s="272">
        <v>732000</v>
      </c>
      <c r="J204" s="246" t="s">
        <v>1213</v>
      </c>
      <c r="K204" s="246" t="s">
        <v>440</v>
      </c>
      <c r="L204" s="246" t="s">
        <v>441</v>
      </c>
      <c r="M204" s="179">
        <v>150</v>
      </c>
      <c r="N204" s="246" t="s">
        <v>626</v>
      </c>
      <c r="O204" s="246" t="s">
        <v>264</v>
      </c>
      <c r="P204" s="246" t="s">
        <v>272</v>
      </c>
      <c r="Q204" s="246" t="s">
        <v>625</v>
      </c>
      <c r="R204" s="179" t="s">
        <v>28</v>
      </c>
      <c r="S204" s="179" t="s">
        <v>28</v>
      </c>
      <c r="T204" s="179" t="s">
        <v>28</v>
      </c>
      <c r="U204" s="179" t="s">
        <v>28</v>
      </c>
      <c r="V204" s="179" t="s">
        <v>28</v>
      </c>
      <c r="W204" s="179" t="s">
        <v>710</v>
      </c>
      <c r="X204" s="246" t="s">
        <v>148</v>
      </c>
      <c r="Y204" s="246" t="s">
        <v>148</v>
      </c>
      <c r="Z204" s="246" t="s">
        <v>148</v>
      </c>
      <c r="AA204" s="246" t="s">
        <v>148</v>
      </c>
      <c r="AB204" s="246"/>
      <c r="AC204" s="246" t="s">
        <v>148</v>
      </c>
      <c r="AD204" s="259">
        <v>2</v>
      </c>
      <c r="AE204" s="259" t="s">
        <v>27</v>
      </c>
      <c r="AF204" s="259" t="s">
        <v>28</v>
      </c>
      <c r="AG204" s="296"/>
      <c r="AH204" s="296"/>
    </row>
    <row r="205" spans="1:34" s="189" customFormat="1" ht="47.45" customHeight="1">
      <c r="A205" s="179">
        <v>151</v>
      </c>
      <c r="B205" s="246" t="s">
        <v>854</v>
      </c>
      <c r="C205" s="246"/>
      <c r="D205" s="246" t="s">
        <v>215</v>
      </c>
      <c r="E205" s="257" t="s">
        <v>173</v>
      </c>
      <c r="F205" s="246" t="s">
        <v>173</v>
      </c>
      <c r="G205" s="246" t="s">
        <v>1072</v>
      </c>
      <c r="H205" s="257">
        <v>177655</v>
      </c>
      <c r="I205" s="270"/>
      <c r="J205" s="246" t="s">
        <v>1215</v>
      </c>
      <c r="K205" s="246" t="s">
        <v>150</v>
      </c>
      <c r="L205" s="246" t="s">
        <v>247</v>
      </c>
      <c r="M205" s="179">
        <v>151</v>
      </c>
      <c r="N205" s="246"/>
      <c r="O205" s="246" t="s">
        <v>272</v>
      </c>
      <c r="P205" s="246" t="s">
        <v>602</v>
      </c>
      <c r="Q205" s="246" t="s">
        <v>1214</v>
      </c>
      <c r="R205" s="179" t="s">
        <v>28</v>
      </c>
      <c r="S205" s="179" t="s">
        <v>28</v>
      </c>
      <c r="T205" s="179" t="s">
        <v>28</v>
      </c>
      <c r="U205" s="179" t="s">
        <v>28</v>
      </c>
      <c r="V205" s="179" t="s">
        <v>28</v>
      </c>
      <c r="W205" s="179" t="s">
        <v>710</v>
      </c>
      <c r="X205" s="315" t="s">
        <v>35</v>
      </c>
      <c r="Y205" s="316"/>
      <c r="Z205" s="316"/>
      <c r="AA205" s="316"/>
      <c r="AB205" s="316"/>
      <c r="AC205" s="316"/>
      <c r="AD205" s="316"/>
      <c r="AE205" s="316"/>
      <c r="AF205" s="317"/>
      <c r="AG205" s="296"/>
      <c r="AH205" s="296"/>
    </row>
    <row r="206" spans="1:34" s="189" customFormat="1" ht="51" customHeight="1">
      <c r="A206" s="179">
        <v>152</v>
      </c>
      <c r="B206" s="246" t="s">
        <v>855</v>
      </c>
      <c r="C206" s="246"/>
      <c r="D206" s="246" t="s">
        <v>215</v>
      </c>
      <c r="E206" s="257" t="s">
        <v>173</v>
      </c>
      <c r="F206" s="246" t="s">
        <v>173</v>
      </c>
      <c r="G206" s="246" t="s">
        <v>1073</v>
      </c>
      <c r="H206" s="257"/>
      <c r="I206" s="270">
        <v>16000</v>
      </c>
      <c r="J206" s="246" t="s">
        <v>1216</v>
      </c>
      <c r="K206" s="246" t="s">
        <v>150</v>
      </c>
      <c r="L206" s="246" t="s">
        <v>337</v>
      </c>
      <c r="M206" s="179">
        <v>152</v>
      </c>
      <c r="N206" s="246"/>
      <c r="O206" s="246" t="s">
        <v>264</v>
      </c>
      <c r="P206" s="246" t="s">
        <v>529</v>
      </c>
      <c r="Q206" s="246" t="s">
        <v>507</v>
      </c>
      <c r="R206" s="179" t="s">
        <v>28</v>
      </c>
      <c r="S206" s="179" t="s">
        <v>28</v>
      </c>
      <c r="T206" s="179" t="s">
        <v>28</v>
      </c>
      <c r="U206" s="179" t="s">
        <v>28</v>
      </c>
      <c r="V206" s="179" t="s">
        <v>28</v>
      </c>
      <c r="W206" s="179" t="s">
        <v>710</v>
      </c>
      <c r="X206" s="246" t="s">
        <v>1217</v>
      </c>
      <c r="Y206" s="246" t="s">
        <v>35</v>
      </c>
      <c r="Z206" s="246" t="s">
        <v>35</v>
      </c>
      <c r="AA206" s="246" t="s">
        <v>148</v>
      </c>
      <c r="AB206" s="246" t="s">
        <v>35</v>
      </c>
      <c r="AC206" s="246" t="s">
        <v>35</v>
      </c>
      <c r="AD206" s="259">
        <v>1</v>
      </c>
      <c r="AE206" s="259" t="s">
        <v>173</v>
      </c>
      <c r="AF206" s="259" t="s">
        <v>488</v>
      </c>
      <c r="AG206" s="296"/>
      <c r="AH206" s="296"/>
    </row>
    <row r="207" spans="1:34" s="189" customFormat="1" ht="63" customHeight="1">
      <c r="A207" s="179">
        <v>153</v>
      </c>
      <c r="B207" s="246" t="s">
        <v>855</v>
      </c>
      <c r="C207" s="246"/>
      <c r="D207" s="246" t="s">
        <v>215</v>
      </c>
      <c r="E207" s="257" t="s">
        <v>173</v>
      </c>
      <c r="F207" s="246" t="s">
        <v>173</v>
      </c>
      <c r="G207" s="246" t="s">
        <v>1074</v>
      </c>
      <c r="H207" s="257"/>
      <c r="I207" s="270">
        <v>230000</v>
      </c>
      <c r="J207" s="246" t="s">
        <v>1218</v>
      </c>
      <c r="K207" s="246" t="s">
        <v>150</v>
      </c>
      <c r="L207" s="246" t="s">
        <v>856</v>
      </c>
      <c r="M207" s="179">
        <v>153</v>
      </c>
      <c r="N207" s="246"/>
      <c r="O207" s="246" t="s">
        <v>264</v>
      </c>
      <c r="P207" s="246" t="s">
        <v>1219</v>
      </c>
      <c r="Q207" s="246" t="s">
        <v>588</v>
      </c>
      <c r="R207" s="179" t="s">
        <v>28</v>
      </c>
      <c r="S207" s="179" t="s">
        <v>28</v>
      </c>
      <c r="T207" s="179" t="s">
        <v>28</v>
      </c>
      <c r="U207" s="179" t="s">
        <v>28</v>
      </c>
      <c r="V207" s="179" t="s">
        <v>28</v>
      </c>
      <c r="W207" s="179" t="s">
        <v>710</v>
      </c>
      <c r="X207" s="246" t="s">
        <v>1220</v>
      </c>
      <c r="Y207" s="246" t="s">
        <v>35</v>
      </c>
      <c r="Z207" s="246" t="s">
        <v>35</v>
      </c>
      <c r="AA207" s="246" t="s">
        <v>1220</v>
      </c>
      <c r="AB207" s="246" t="s">
        <v>35</v>
      </c>
      <c r="AC207" s="246" t="s">
        <v>35</v>
      </c>
      <c r="AD207" s="259">
        <v>1</v>
      </c>
      <c r="AE207" s="259" t="s">
        <v>173</v>
      </c>
      <c r="AF207" s="259" t="s">
        <v>488</v>
      </c>
      <c r="AG207" s="296"/>
      <c r="AH207" s="296"/>
    </row>
    <row r="208" spans="1:34" s="189" customFormat="1" ht="59.25" customHeight="1">
      <c r="A208" s="179">
        <v>154</v>
      </c>
      <c r="B208" s="246" t="s">
        <v>1227</v>
      </c>
      <c r="C208" s="307"/>
      <c r="D208" s="246" t="s">
        <v>215</v>
      </c>
      <c r="E208" s="257" t="s">
        <v>173</v>
      </c>
      <c r="F208" s="246" t="s">
        <v>173</v>
      </c>
      <c r="G208" s="246" t="s">
        <v>1075</v>
      </c>
      <c r="H208" s="257"/>
      <c r="I208" s="270">
        <v>444000</v>
      </c>
      <c r="J208" s="246" t="s">
        <v>1221</v>
      </c>
      <c r="K208" s="246" t="s">
        <v>150</v>
      </c>
      <c r="L208" s="246" t="s">
        <v>378</v>
      </c>
      <c r="M208" s="179">
        <v>154</v>
      </c>
      <c r="N208" s="246"/>
      <c r="O208" s="246" t="s">
        <v>264</v>
      </c>
      <c r="P208" s="246" t="s">
        <v>272</v>
      </c>
      <c r="Q208" s="246" t="s">
        <v>1222</v>
      </c>
      <c r="R208" s="179" t="s">
        <v>28</v>
      </c>
      <c r="S208" s="179" t="s">
        <v>28</v>
      </c>
      <c r="T208" s="179" t="s">
        <v>28</v>
      </c>
      <c r="U208" s="179" t="s">
        <v>28</v>
      </c>
      <c r="V208" s="179" t="s">
        <v>28</v>
      </c>
      <c r="W208" s="179" t="s">
        <v>710</v>
      </c>
      <c r="X208" s="246" t="s">
        <v>1220</v>
      </c>
      <c r="Y208" s="246" t="s">
        <v>35</v>
      </c>
      <c r="Z208" s="246" t="s">
        <v>35</v>
      </c>
      <c r="AA208" s="246" t="s">
        <v>1220</v>
      </c>
      <c r="AB208" s="246" t="s">
        <v>35</v>
      </c>
      <c r="AC208" s="246" t="s">
        <v>35</v>
      </c>
      <c r="AD208" s="259">
        <v>1</v>
      </c>
      <c r="AE208" s="259" t="s">
        <v>173</v>
      </c>
      <c r="AF208" s="259" t="s">
        <v>488</v>
      </c>
      <c r="AG208" s="296"/>
      <c r="AH208" s="296"/>
    </row>
    <row r="209" spans="1:34" s="189" customFormat="1" ht="46.9" customHeight="1">
      <c r="A209" s="179">
        <v>155</v>
      </c>
      <c r="B209" s="246" t="s">
        <v>857</v>
      </c>
      <c r="C209" s="246"/>
      <c r="D209" s="246" t="s">
        <v>215</v>
      </c>
      <c r="E209" s="257" t="s">
        <v>173</v>
      </c>
      <c r="F209" s="246" t="s">
        <v>173</v>
      </c>
      <c r="G209" s="246" t="s">
        <v>1076</v>
      </c>
      <c r="H209" s="257"/>
      <c r="I209" s="270">
        <v>206000</v>
      </c>
      <c r="J209" s="246" t="s">
        <v>1223</v>
      </c>
      <c r="K209" s="246" t="s">
        <v>150</v>
      </c>
      <c r="L209" s="246" t="s">
        <v>815</v>
      </c>
      <c r="M209" s="179">
        <v>155</v>
      </c>
      <c r="N209" s="246"/>
      <c r="O209" s="246" t="s">
        <v>264</v>
      </c>
      <c r="P209" s="246" t="s">
        <v>836</v>
      </c>
      <c r="Q209" s="246" t="s">
        <v>505</v>
      </c>
      <c r="R209" s="179" t="s">
        <v>28</v>
      </c>
      <c r="S209" s="179" t="s">
        <v>28</v>
      </c>
      <c r="T209" s="179" t="s">
        <v>28</v>
      </c>
      <c r="U209" s="179" t="s">
        <v>28</v>
      </c>
      <c r="V209" s="179" t="s">
        <v>28</v>
      </c>
      <c r="W209" s="179" t="s">
        <v>710</v>
      </c>
      <c r="X209" s="246" t="s">
        <v>1220</v>
      </c>
      <c r="Y209" s="246" t="s">
        <v>35</v>
      </c>
      <c r="Z209" s="246" t="s">
        <v>35</v>
      </c>
      <c r="AA209" s="246" t="s">
        <v>1220</v>
      </c>
      <c r="AB209" s="246" t="s">
        <v>35</v>
      </c>
      <c r="AC209" s="246" t="s">
        <v>35</v>
      </c>
      <c r="AD209" s="259">
        <v>1</v>
      </c>
      <c r="AE209" s="259" t="s">
        <v>173</v>
      </c>
      <c r="AF209" s="259" t="s">
        <v>488</v>
      </c>
      <c r="AG209" s="296"/>
      <c r="AH209" s="296"/>
    </row>
    <row r="210" spans="1:34" s="189" customFormat="1" ht="47.45" customHeight="1">
      <c r="A210" s="179">
        <v>156</v>
      </c>
      <c r="B210" s="246" t="s">
        <v>858</v>
      </c>
      <c r="C210" s="246"/>
      <c r="D210" s="246" t="s">
        <v>215</v>
      </c>
      <c r="E210" s="257" t="s">
        <v>173</v>
      </c>
      <c r="F210" s="246" t="s">
        <v>173</v>
      </c>
      <c r="G210" s="246" t="s">
        <v>1077</v>
      </c>
      <c r="H210" s="257">
        <v>135618.04</v>
      </c>
      <c r="I210" s="270"/>
      <c r="J210" s="246" t="s">
        <v>1224</v>
      </c>
      <c r="K210" s="246" t="s">
        <v>150</v>
      </c>
      <c r="L210" s="246" t="s">
        <v>311</v>
      </c>
      <c r="M210" s="179">
        <v>156</v>
      </c>
      <c r="N210" s="246"/>
      <c r="O210" s="246" t="s">
        <v>264</v>
      </c>
      <c r="P210" s="246" t="s">
        <v>529</v>
      </c>
      <c r="Q210" s="246" t="s">
        <v>505</v>
      </c>
      <c r="R210" s="179" t="s">
        <v>28</v>
      </c>
      <c r="S210" s="179" t="s">
        <v>28</v>
      </c>
      <c r="T210" s="179" t="s">
        <v>28</v>
      </c>
      <c r="U210" s="179" t="s">
        <v>28</v>
      </c>
      <c r="V210" s="179" t="s">
        <v>28</v>
      </c>
      <c r="W210" s="179" t="s">
        <v>710</v>
      </c>
      <c r="X210" s="246" t="s">
        <v>1220</v>
      </c>
      <c r="Y210" s="246" t="s">
        <v>35</v>
      </c>
      <c r="Z210" s="246" t="s">
        <v>35</v>
      </c>
      <c r="AA210" s="246" t="s">
        <v>1220</v>
      </c>
      <c r="AB210" s="246" t="s">
        <v>35</v>
      </c>
      <c r="AC210" s="246" t="s">
        <v>35</v>
      </c>
      <c r="AD210" s="259">
        <v>1</v>
      </c>
      <c r="AE210" s="259" t="s">
        <v>173</v>
      </c>
      <c r="AF210" s="259" t="s">
        <v>488</v>
      </c>
      <c r="AG210" s="296"/>
      <c r="AH210" s="296"/>
    </row>
    <row r="211" spans="1:34" s="189" customFormat="1" ht="53.45" customHeight="1">
      <c r="A211" s="179">
        <v>157</v>
      </c>
      <c r="B211" s="246" t="s">
        <v>855</v>
      </c>
      <c r="C211" s="246"/>
      <c r="D211" s="246" t="s">
        <v>215</v>
      </c>
      <c r="E211" s="257" t="s">
        <v>173</v>
      </c>
      <c r="F211" s="246" t="s">
        <v>173</v>
      </c>
      <c r="G211" s="246" t="s">
        <v>1078</v>
      </c>
      <c r="H211" s="257">
        <v>45396.76</v>
      </c>
      <c r="I211" s="270"/>
      <c r="J211" s="246" t="s">
        <v>1225</v>
      </c>
      <c r="K211" s="246" t="s">
        <v>150</v>
      </c>
      <c r="L211" s="246" t="s">
        <v>311</v>
      </c>
      <c r="M211" s="179">
        <v>157</v>
      </c>
      <c r="N211" s="246"/>
      <c r="O211" s="246" t="s">
        <v>264</v>
      </c>
      <c r="P211" s="246" t="s">
        <v>529</v>
      </c>
      <c r="Q211" s="246" t="s">
        <v>505</v>
      </c>
      <c r="R211" s="179" t="s">
        <v>28</v>
      </c>
      <c r="S211" s="179" t="s">
        <v>28</v>
      </c>
      <c r="T211" s="179" t="s">
        <v>28</v>
      </c>
      <c r="U211" s="179" t="s">
        <v>28</v>
      </c>
      <c r="V211" s="179" t="s">
        <v>28</v>
      </c>
      <c r="W211" s="179" t="s">
        <v>710</v>
      </c>
      <c r="X211" s="246" t="s">
        <v>1220</v>
      </c>
      <c r="Y211" s="246" t="s">
        <v>35</v>
      </c>
      <c r="Z211" s="246" t="s">
        <v>35</v>
      </c>
      <c r="AA211" s="246" t="s">
        <v>1220</v>
      </c>
      <c r="AB211" s="246" t="s">
        <v>35</v>
      </c>
      <c r="AC211" s="246" t="s">
        <v>35</v>
      </c>
      <c r="AD211" s="259">
        <v>1</v>
      </c>
      <c r="AE211" s="259" t="s">
        <v>173</v>
      </c>
      <c r="AF211" s="259" t="s">
        <v>488</v>
      </c>
      <c r="AG211" s="296"/>
      <c r="AH211" s="296"/>
    </row>
    <row r="212" spans="1:34" s="189" customFormat="1" ht="54.6" customHeight="1">
      <c r="A212" s="179">
        <v>158</v>
      </c>
      <c r="B212" s="246" t="s">
        <v>859</v>
      </c>
      <c r="C212" s="246"/>
      <c r="D212" s="246" t="s">
        <v>215</v>
      </c>
      <c r="E212" s="257" t="s">
        <v>173</v>
      </c>
      <c r="F212" s="246" t="s">
        <v>173</v>
      </c>
      <c r="G212" s="246" t="s">
        <v>1079</v>
      </c>
      <c r="H212" s="257"/>
      <c r="I212" s="270">
        <v>32000</v>
      </c>
      <c r="J212" s="246" t="s">
        <v>1226</v>
      </c>
      <c r="K212" s="246" t="s">
        <v>150</v>
      </c>
      <c r="L212" s="246" t="s">
        <v>311</v>
      </c>
      <c r="M212" s="179">
        <v>158</v>
      </c>
      <c r="N212" s="246"/>
      <c r="O212" s="246" t="s">
        <v>264</v>
      </c>
      <c r="P212" s="246" t="s">
        <v>529</v>
      </c>
      <c r="Q212" s="246" t="s">
        <v>505</v>
      </c>
      <c r="R212" s="179" t="s">
        <v>28</v>
      </c>
      <c r="S212" s="179" t="s">
        <v>28</v>
      </c>
      <c r="T212" s="179" t="s">
        <v>28</v>
      </c>
      <c r="U212" s="179" t="s">
        <v>28</v>
      </c>
      <c r="V212" s="179" t="s">
        <v>28</v>
      </c>
      <c r="W212" s="179" t="s">
        <v>710</v>
      </c>
      <c r="X212" s="246" t="s">
        <v>1220</v>
      </c>
      <c r="Y212" s="246" t="s">
        <v>35</v>
      </c>
      <c r="Z212" s="246" t="s">
        <v>35</v>
      </c>
      <c r="AA212" s="246" t="s">
        <v>1220</v>
      </c>
      <c r="AB212" s="246" t="s">
        <v>35</v>
      </c>
      <c r="AC212" s="246" t="s">
        <v>35</v>
      </c>
      <c r="AD212" s="259">
        <v>1</v>
      </c>
      <c r="AE212" s="259" t="s">
        <v>173</v>
      </c>
      <c r="AF212" s="259" t="s">
        <v>488</v>
      </c>
      <c r="AG212" s="296"/>
      <c r="AH212" s="296"/>
    </row>
    <row r="213" spans="1:34" s="189" customFormat="1" ht="73.5" customHeight="1">
      <c r="A213" s="179">
        <v>159</v>
      </c>
      <c r="B213" s="246" t="s">
        <v>991</v>
      </c>
      <c r="C213" s="246"/>
      <c r="D213" s="246"/>
      <c r="E213" s="257"/>
      <c r="F213" s="246"/>
      <c r="G213" s="259">
        <v>2009</v>
      </c>
      <c r="H213" s="257">
        <v>89407.99</v>
      </c>
      <c r="I213" s="270"/>
      <c r="J213" s="246"/>
      <c r="K213" s="246"/>
      <c r="L213" s="246" t="s">
        <v>992</v>
      </c>
      <c r="M213" s="179">
        <v>159</v>
      </c>
      <c r="N213" s="246"/>
      <c r="O213" s="246"/>
      <c r="P213" s="246"/>
      <c r="Q213" s="246"/>
      <c r="R213" s="246"/>
      <c r="S213" s="246"/>
      <c r="T213" s="246"/>
      <c r="U213" s="246"/>
      <c r="V213" s="246"/>
      <c r="W213" s="246"/>
      <c r="X213" s="246"/>
      <c r="Y213" s="246"/>
      <c r="Z213" s="246"/>
      <c r="AA213" s="246"/>
      <c r="AB213" s="246"/>
      <c r="AC213" s="246"/>
      <c r="AD213" s="259"/>
      <c r="AE213" s="259"/>
      <c r="AF213" s="259"/>
      <c r="AG213" s="296"/>
      <c r="AH213" s="296"/>
    </row>
    <row r="214" spans="1:34" s="211" customFormat="1" ht="34.9" customHeight="1">
      <c r="A214" s="338" t="s">
        <v>4</v>
      </c>
      <c r="B214" s="338" t="s">
        <v>4</v>
      </c>
      <c r="C214" s="338"/>
      <c r="D214" s="414"/>
      <c r="E214" s="414"/>
      <c r="F214" s="415"/>
      <c r="G214" s="416"/>
      <c r="H214" s="398">
        <f>SUM(H53:I213)</f>
        <v>54038504.730000012</v>
      </c>
      <c r="I214" s="399"/>
      <c r="J214" s="417"/>
      <c r="K214" s="416"/>
      <c r="L214" s="224"/>
      <c r="M214" s="224"/>
      <c r="N214" s="181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81"/>
      <c r="AF214" s="181"/>
    </row>
    <row r="215" spans="1:34" ht="22.5" customHeight="1" thickBot="1">
      <c r="N215" s="418"/>
      <c r="O215" s="418"/>
      <c r="P215" s="418"/>
      <c r="Q215" s="418"/>
      <c r="R215" s="418"/>
      <c r="S215" s="418"/>
      <c r="T215" s="418"/>
      <c r="U215" s="418"/>
      <c r="V215" s="418"/>
      <c r="W215" s="418"/>
      <c r="X215" s="418"/>
      <c r="Y215" s="418"/>
      <c r="Z215" s="418"/>
      <c r="AA215" s="418"/>
      <c r="AB215" s="418"/>
      <c r="AC215" s="418"/>
      <c r="AD215" s="418"/>
    </row>
    <row r="216" spans="1:34" ht="34.9" customHeight="1" thickBot="1">
      <c r="H216" s="419" t="s">
        <v>500</v>
      </c>
      <c r="I216" s="310">
        <f>H214+I51+I29+I26+I22+I15+I10</f>
        <v>114439504.73000002</v>
      </c>
    </row>
    <row r="217" spans="1:34" ht="21" customHeight="1"/>
    <row r="218" spans="1:34" ht="34.9" customHeight="1"/>
    <row r="219" spans="1:34" ht="34.9" customHeight="1"/>
    <row r="220" spans="1:34" ht="34.9" customHeight="1"/>
    <row r="221" spans="1:34" ht="34.9" customHeight="1"/>
    <row r="222" spans="1:34" ht="34.9" customHeight="1"/>
    <row r="223" spans="1:34" ht="34.9" customHeight="1"/>
    <row r="224" spans="1:34" ht="34.9" customHeight="1"/>
    <row r="225" ht="34.9" customHeight="1"/>
    <row r="226" ht="34.9" customHeight="1"/>
    <row r="227" ht="34.9" customHeight="1"/>
    <row r="228" ht="34.9" customHeight="1"/>
    <row r="229" ht="34.9" customHeight="1"/>
    <row r="230" ht="34.9" customHeight="1"/>
    <row r="231" ht="34.9" customHeight="1"/>
    <row r="232" ht="50.45" customHeight="1"/>
    <row r="233" ht="73.5" customHeight="1"/>
    <row r="234" ht="48" customHeight="1"/>
    <row r="235" ht="42.6" customHeight="1"/>
    <row r="236" ht="42.6" customHeight="1"/>
    <row r="237" ht="34.9" customHeight="1"/>
    <row r="238" ht="61.5" customHeight="1"/>
    <row r="239" ht="24.6" customHeight="1"/>
    <row r="240" ht="13.5" customHeight="1"/>
    <row r="241" ht="33.75" customHeight="1"/>
    <row r="244" ht="14.45" customHeight="1"/>
  </sheetData>
  <mergeCells count="173">
    <mergeCell ref="AE2:AE3"/>
    <mergeCell ref="X2:AC2"/>
    <mergeCell ref="W2:W3"/>
    <mergeCell ref="AA1:AF1"/>
    <mergeCell ref="AF2:AF3"/>
    <mergeCell ref="AF53:AF55"/>
    <mergeCell ref="AD53:AD55"/>
    <mergeCell ref="AB53:AB55"/>
    <mergeCell ref="X50:AC50"/>
    <mergeCell ref="X31:AC31"/>
    <mergeCell ref="X36:AC36"/>
    <mergeCell ref="X37:AC37"/>
    <mergeCell ref="X32:AC32"/>
    <mergeCell ref="X33:AC33"/>
    <mergeCell ref="X34:AC34"/>
    <mergeCell ref="X35:AC35"/>
    <mergeCell ref="X38:AC38"/>
    <mergeCell ref="X39:AC39"/>
    <mergeCell ref="X40:AC40"/>
    <mergeCell ref="X49:AC49"/>
    <mergeCell ref="X48:AC48"/>
    <mergeCell ref="X41:AC41"/>
    <mergeCell ref="X42:AC42"/>
    <mergeCell ref="X43:AC43"/>
    <mergeCell ref="AD2:AD3"/>
    <mergeCell ref="X44:AC44"/>
    <mergeCell ref="X47:AC47"/>
    <mergeCell ref="X45:AC45"/>
    <mergeCell ref="O46:Q46"/>
    <mergeCell ref="X46:AC46"/>
    <mergeCell ref="P53:P55"/>
    <mergeCell ref="O31:Q31"/>
    <mergeCell ref="O32:Q32"/>
    <mergeCell ref="O36:Q36"/>
    <mergeCell ref="O47:Q47"/>
    <mergeCell ref="O49:Q49"/>
    <mergeCell ref="O37:Q37"/>
    <mergeCell ref="O33:Q33"/>
    <mergeCell ref="O34:Q34"/>
    <mergeCell ref="O35:Q35"/>
    <mergeCell ref="O38:Q38"/>
    <mergeCell ref="O40:Q40"/>
    <mergeCell ref="A4:G4"/>
    <mergeCell ref="B10:C10"/>
    <mergeCell ref="A15:C15"/>
    <mergeCell ref="A11:G11"/>
    <mergeCell ref="A16:G16"/>
    <mergeCell ref="G2:G3"/>
    <mergeCell ref="H2:H3"/>
    <mergeCell ref="U2:U3"/>
    <mergeCell ref="V2:V3"/>
    <mergeCell ref="I2:I3"/>
    <mergeCell ref="R2:R3"/>
    <mergeCell ref="S2:S3"/>
    <mergeCell ref="T2:T3"/>
    <mergeCell ref="M2:M3"/>
    <mergeCell ref="H163:H164"/>
    <mergeCell ref="K172:K173"/>
    <mergeCell ref="H137:H139"/>
    <mergeCell ref="K154:K156"/>
    <mergeCell ref="K157:K160"/>
    <mergeCell ref="C53:C55"/>
    <mergeCell ref="H53:H55"/>
    <mergeCell ref="J188:J189"/>
    <mergeCell ref="K163:K164"/>
    <mergeCell ref="H154:H156"/>
    <mergeCell ref="K188:K189"/>
    <mergeCell ref="I53:I55"/>
    <mergeCell ref="I188:I189"/>
    <mergeCell ref="H169:H170"/>
    <mergeCell ref="H157:H160"/>
    <mergeCell ref="N154:N156"/>
    <mergeCell ref="O154:O156"/>
    <mergeCell ref="P154:P156"/>
    <mergeCell ref="Q154:Q156"/>
    <mergeCell ref="O21:Q21"/>
    <mergeCell ref="O53:O55"/>
    <mergeCell ref="J2:J3"/>
    <mergeCell ref="J53:J55"/>
    <mergeCell ref="A53:A55"/>
    <mergeCell ref="B53:B55"/>
    <mergeCell ref="G134:G139"/>
    <mergeCell ref="A27:G27"/>
    <mergeCell ref="A29:C29"/>
    <mergeCell ref="A30:G30"/>
    <mergeCell ref="B51:C51"/>
    <mergeCell ref="A52:E52"/>
    <mergeCell ref="F2:F3"/>
    <mergeCell ref="A2:A3"/>
    <mergeCell ref="B2:B3"/>
    <mergeCell ref="C2:C3"/>
    <mergeCell ref="D2:D3"/>
    <mergeCell ref="E2:E3"/>
    <mergeCell ref="H5:H6"/>
    <mergeCell ref="A23:G23"/>
    <mergeCell ref="L53:L55"/>
    <mergeCell ref="K2:K3"/>
    <mergeCell ref="L2:L3"/>
    <mergeCell ref="O41:Q41"/>
    <mergeCell ref="O45:Q45"/>
    <mergeCell ref="O44:Q44"/>
    <mergeCell ref="O50:Q50"/>
    <mergeCell ref="O39:Q39"/>
    <mergeCell ref="K52:P52"/>
    <mergeCell ref="O2:Q2"/>
    <mergeCell ref="O43:Q43"/>
    <mergeCell ref="O48:Q48"/>
    <mergeCell ref="O42:Q42"/>
    <mergeCell ref="M53:M55"/>
    <mergeCell ref="Q53:Q55"/>
    <mergeCell ref="X132:AC132"/>
    <mergeCell ref="O134:O139"/>
    <mergeCell ref="P134:P139"/>
    <mergeCell ref="Q134:Q139"/>
    <mergeCell ref="X134:X139"/>
    <mergeCell ref="Y134:Y139"/>
    <mergeCell ref="Z134:Z139"/>
    <mergeCell ref="AA134:AA139"/>
    <mergeCell ref="AB134:AB139"/>
    <mergeCell ref="AC134:AC139"/>
    <mergeCell ref="X154:X156"/>
    <mergeCell ref="Y154:Y156"/>
    <mergeCell ref="Z154:Z156"/>
    <mergeCell ref="AA154:AA156"/>
    <mergeCell ref="O157:O160"/>
    <mergeCell ref="P157:P160"/>
    <mergeCell ref="Q157:Q160"/>
    <mergeCell ref="X157:X160"/>
    <mergeCell ref="Y157:Y160"/>
    <mergeCell ref="Z157:Z160"/>
    <mergeCell ref="AA157:AA160"/>
    <mergeCell ref="AB157:AB160"/>
    <mergeCell ref="AC157:AC160"/>
    <mergeCell ref="O163:O164"/>
    <mergeCell ref="P163:P164"/>
    <mergeCell ref="Q163:Q164"/>
    <mergeCell ref="X163:X164"/>
    <mergeCell ref="Y163:Y164"/>
    <mergeCell ref="Z163:Z164"/>
    <mergeCell ref="AA163:AA164"/>
    <mergeCell ref="AB163:AB164"/>
    <mergeCell ref="AC163:AC164"/>
    <mergeCell ref="X165:X170"/>
    <mergeCell ref="Y165:Y170"/>
    <mergeCell ref="Z165:Z170"/>
    <mergeCell ref="AA165:AA170"/>
    <mergeCell ref="AB165:AB170"/>
    <mergeCell ref="AC165:AC170"/>
    <mergeCell ref="O172:O173"/>
    <mergeCell ref="P172:P173"/>
    <mergeCell ref="O188:O189"/>
    <mergeCell ref="P188:P189"/>
    <mergeCell ref="Q188:Q189"/>
    <mergeCell ref="X188:X189"/>
    <mergeCell ref="Y188:Y189"/>
    <mergeCell ref="Z188:Z189"/>
    <mergeCell ref="AA188:AA189"/>
    <mergeCell ref="AB188:AB189"/>
    <mergeCell ref="AC188:AC189"/>
    <mergeCell ref="O165:O170"/>
    <mergeCell ref="P165:P170"/>
    <mergeCell ref="Q165:Q170"/>
    <mergeCell ref="X205:AF205"/>
    <mergeCell ref="A214:C214"/>
    <mergeCell ref="AD188:AD189"/>
    <mergeCell ref="AE188:AE189"/>
    <mergeCell ref="AF188:AF189"/>
    <mergeCell ref="O195:O197"/>
    <mergeCell ref="P195:P197"/>
    <mergeCell ref="Q195:Q197"/>
    <mergeCell ref="X195:X197"/>
    <mergeCell ref="AA195:AA197"/>
    <mergeCell ref="H214:I214"/>
  </mergeCells>
  <phoneticPr fontId="17" type="noConversion"/>
  <conditionalFormatting sqref="L192 N192">
    <cfRule type="containsText" dxfId="1" priority="1" stopIfTrue="1" operator="containsText" text="kajki 11">
      <formula>NOT(ISERROR(SEARCH("kajki 11",L192)))</formula>
    </cfRule>
    <cfRule type="containsText" dxfId="0" priority="2" stopIfTrue="1" operator="containsText" text="Piszewo 6">
      <formula>NOT(ISERROR(SEARCH("Piszewo 6",L192)))</formula>
    </cfRule>
  </conditionalFormatting>
  <printOptions horizontalCentered="1"/>
  <pageMargins left="0.39370078740157483" right="0.31496062992125984" top="0.55118110236220474" bottom="0.62992125984251968" header="0.31496062992125984" footer="0.31496062992125984"/>
  <pageSetup paperSize="9" scale="63" orientation="landscape" r:id="rId1"/>
  <rowBreaks count="8" manualBreakCount="8">
    <brk id="15" max="16383" man="1"/>
    <brk id="26" max="16383" man="1"/>
    <brk id="45" max="16383" man="1"/>
    <brk id="84" max="16383" man="1"/>
    <brk id="104" max="32" man="1"/>
    <brk id="122" max="32" man="1"/>
    <brk id="136" max="32" man="1"/>
    <brk id="191" max="32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2"/>
  <sheetViews>
    <sheetView view="pageBreakPreview" zoomScaleNormal="80" zoomScaleSheetLayoutView="100" workbookViewId="0">
      <selection activeCell="C7" sqref="C7"/>
    </sheetView>
  </sheetViews>
  <sheetFormatPr defaultColWidth="9.140625" defaultRowHeight="15"/>
  <cols>
    <col min="1" max="1" width="4.85546875" style="4" customWidth="1"/>
    <col min="2" max="2" width="38.7109375" style="4" customWidth="1"/>
    <col min="3" max="3" width="11.5703125" style="4" customWidth="1"/>
    <col min="4" max="4" width="18.28515625" style="19" customWidth="1"/>
    <col min="5" max="5" width="11.85546875" style="4" bestFit="1" customWidth="1"/>
    <col min="6" max="6" width="47.28515625" style="4" customWidth="1"/>
    <col min="7" max="12" width="10.5703125" style="4" customWidth="1"/>
    <col min="13" max="13" width="19.42578125" style="4" customWidth="1"/>
    <col min="14" max="16384" width="9.140625" style="4"/>
  </cols>
  <sheetData>
    <row r="1" spans="1:15" ht="21" customHeight="1">
      <c r="A1" s="367" t="s">
        <v>1200</v>
      </c>
      <c r="B1" s="367"/>
      <c r="C1" s="367"/>
      <c r="D1" s="367"/>
    </row>
    <row r="2" spans="1:15" ht="13.9" customHeight="1">
      <c r="A2" s="368" t="s">
        <v>258</v>
      </c>
      <c r="B2" s="368"/>
      <c r="C2" s="368"/>
      <c r="D2" s="368"/>
    </row>
    <row r="3" spans="1:15" s="115" customFormat="1" ht="25.5">
      <c r="A3" s="153" t="s">
        <v>0</v>
      </c>
      <c r="B3" s="153" t="s">
        <v>1</v>
      </c>
      <c r="C3" s="153" t="s">
        <v>2</v>
      </c>
      <c r="D3" s="154" t="s">
        <v>3</v>
      </c>
    </row>
    <row r="4" spans="1:15" ht="18.75" customHeight="1">
      <c r="A4" s="365" t="s">
        <v>998</v>
      </c>
      <c r="B4" s="365"/>
      <c r="C4" s="365"/>
      <c r="D4" s="365"/>
    </row>
    <row r="5" spans="1:15" ht="18" customHeight="1">
      <c r="A5" s="366" t="s">
        <v>867</v>
      </c>
      <c r="B5" s="366"/>
      <c r="C5" s="366"/>
      <c r="D5" s="366"/>
    </row>
    <row r="6" spans="1:15" s="15" customFormat="1" ht="17.45" customHeight="1">
      <c r="A6" s="31">
        <v>1</v>
      </c>
      <c r="B6" s="37" t="s">
        <v>450</v>
      </c>
      <c r="C6" s="31">
        <v>2018</v>
      </c>
      <c r="D6" s="108">
        <v>892.76</v>
      </c>
    </row>
    <row r="7" spans="1:15" s="15" customFormat="1" ht="17.45" customHeight="1">
      <c r="A7" s="31">
        <v>2</v>
      </c>
      <c r="B7" s="37" t="s">
        <v>212</v>
      </c>
      <c r="C7" s="31">
        <v>2019</v>
      </c>
      <c r="D7" s="108">
        <v>6660</v>
      </c>
    </row>
    <row r="8" spans="1:15" s="15" customFormat="1" ht="17.45" customHeight="1">
      <c r="A8" s="31">
        <v>3</v>
      </c>
      <c r="B8" s="37" t="s">
        <v>459</v>
      </c>
      <c r="C8" s="31">
        <v>2019</v>
      </c>
      <c r="D8" s="108">
        <v>1600</v>
      </c>
    </row>
    <row r="9" spans="1:15" s="15" customFormat="1" ht="17.45" customHeight="1">
      <c r="A9" s="31">
        <v>4</v>
      </c>
      <c r="B9" s="37" t="s">
        <v>460</v>
      </c>
      <c r="C9" s="31">
        <v>2019</v>
      </c>
      <c r="D9" s="108">
        <v>9119.16</v>
      </c>
    </row>
    <row r="10" spans="1:15" s="15" customFormat="1" ht="17.45" customHeight="1">
      <c r="A10" s="31">
        <v>5</v>
      </c>
      <c r="B10" s="37" t="s">
        <v>687</v>
      </c>
      <c r="C10" s="31">
        <v>2019</v>
      </c>
      <c r="D10" s="108">
        <v>177897.73</v>
      </c>
    </row>
    <row r="11" spans="1:15" s="15" customFormat="1" ht="17.45" customHeight="1">
      <c r="A11" s="31"/>
      <c r="B11" s="39" t="s">
        <v>4</v>
      </c>
      <c r="C11" s="31"/>
      <c r="D11" s="40">
        <f>SUM(D6:D10)</f>
        <v>196169.65000000002</v>
      </c>
    </row>
    <row r="12" spans="1:15" ht="17.45" customHeight="1">
      <c r="A12" s="366" t="s">
        <v>868</v>
      </c>
      <c r="B12" s="366"/>
      <c r="C12" s="366"/>
      <c r="D12" s="366"/>
      <c r="O12" s="14"/>
    </row>
    <row r="13" spans="1:15" s="15" customFormat="1" ht="17.45" customHeight="1">
      <c r="A13" s="31">
        <v>1</v>
      </c>
      <c r="B13" s="37" t="s">
        <v>451</v>
      </c>
      <c r="C13" s="31">
        <v>2018</v>
      </c>
      <c r="D13" s="116">
        <v>5509.9</v>
      </c>
    </row>
    <row r="14" spans="1:15" s="15" customFormat="1" ht="17.45" customHeight="1">
      <c r="A14" s="31">
        <v>2</v>
      </c>
      <c r="B14" s="37" t="s">
        <v>213</v>
      </c>
      <c r="C14" s="31">
        <v>2018</v>
      </c>
      <c r="D14" s="116">
        <v>1500</v>
      </c>
    </row>
    <row r="15" spans="1:15" s="15" customFormat="1" ht="17.45" customHeight="1">
      <c r="A15" s="31">
        <v>3</v>
      </c>
      <c r="B15" s="37" t="s">
        <v>461</v>
      </c>
      <c r="C15" s="31">
        <v>2018</v>
      </c>
      <c r="D15" s="116">
        <v>12899.96</v>
      </c>
    </row>
    <row r="16" spans="1:15" s="15" customFormat="1" ht="17.45" customHeight="1">
      <c r="A16" s="31">
        <v>4</v>
      </c>
      <c r="B16" s="37" t="s">
        <v>462</v>
      </c>
      <c r="C16" s="31">
        <v>2018</v>
      </c>
      <c r="D16" s="116">
        <v>64499.99</v>
      </c>
    </row>
    <row r="17" spans="1:4" s="15" customFormat="1" ht="17.45" customHeight="1">
      <c r="A17" s="31">
        <v>5</v>
      </c>
      <c r="B17" s="37" t="s">
        <v>547</v>
      </c>
      <c r="C17" s="31">
        <v>2020</v>
      </c>
      <c r="D17" s="116">
        <v>24895</v>
      </c>
    </row>
    <row r="18" spans="1:4" s="15" customFormat="1" ht="17.45" customHeight="1">
      <c r="A18" s="31">
        <v>6</v>
      </c>
      <c r="B18" s="37" t="s">
        <v>548</v>
      </c>
      <c r="C18" s="31">
        <v>2020</v>
      </c>
      <c r="D18" s="116">
        <v>15990</v>
      </c>
    </row>
    <row r="19" spans="1:4" s="15" customFormat="1" ht="17.45" customHeight="1">
      <c r="A19" s="31">
        <v>7</v>
      </c>
      <c r="B19" s="37" t="s">
        <v>549</v>
      </c>
      <c r="C19" s="31">
        <v>2020</v>
      </c>
      <c r="D19" s="116">
        <v>2934</v>
      </c>
    </row>
    <row r="20" spans="1:4" s="15" customFormat="1" ht="17.45" customHeight="1">
      <c r="A20" s="31"/>
      <c r="B20" s="39" t="s">
        <v>4</v>
      </c>
      <c r="C20" s="31"/>
      <c r="D20" s="59">
        <f>SUM(D13:D19)</f>
        <v>128228.85</v>
      </c>
    </row>
    <row r="21" spans="1:4" ht="17.45" customHeight="1">
      <c r="A21" s="365" t="s">
        <v>58</v>
      </c>
      <c r="B21" s="365"/>
      <c r="C21" s="365"/>
      <c r="D21" s="365"/>
    </row>
    <row r="22" spans="1:4" ht="17.45" customHeight="1">
      <c r="A22" s="366" t="s">
        <v>867</v>
      </c>
      <c r="B22" s="366"/>
      <c r="C22" s="366"/>
      <c r="D22" s="366"/>
    </row>
    <row r="23" spans="1:4" s="15" customFormat="1" ht="17.45" customHeight="1">
      <c r="A23" s="31" t="s">
        <v>890</v>
      </c>
      <c r="B23" s="58" t="s">
        <v>737</v>
      </c>
      <c r="C23" s="31">
        <v>2022</v>
      </c>
      <c r="D23" s="36">
        <v>9987.6</v>
      </c>
    </row>
    <row r="24" spans="1:4" s="15" customFormat="1" ht="17.45" customHeight="1">
      <c r="A24" s="31" t="s">
        <v>891</v>
      </c>
      <c r="B24" s="58" t="s">
        <v>889</v>
      </c>
      <c r="C24" s="31">
        <v>2022</v>
      </c>
      <c r="D24" s="36">
        <v>3209.07</v>
      </c>
    </row>
    <row r="25" spans="1:4" s="15" customFormat="1" ht="17.45" customHeight="1">
      <c r="A25" s="31" t="s">
        <v>892</v>
      </c>
      <c r="B25" s="58" t="s">
        <v>889</v>
      </c>
      <c r="C25" s="31">
        <v>2022</v>
      </c>
      <c r="D25" s="36">
        <v>3209.07</v>
      </c>
    </row>
    <row r="26" spans="1:4" s="15" customFormat="1" ht="17.45" customHeight="1">
      <c r="A26" s="31" t="s">
        <v>893</v>
      </c>
      <c r="B26" s="58" t="s">
        <v>889</v>
      </c>
      <c r="C26" s="31">
        <v>2022</v>
      </c>
      <c r="D26" s="36">
        <v>3209.07</v>
      </c>
    </row>
    <row r="27" spans="1:4" s="15" customFormat="1" ht="17.45" customHeight="1">
      <c r="A27" s="31" t="s">
        <v>894</v>
      </c>
      <c r="B27" s="58" t="s">
        <v>889</v>
      </c>
      <c r="C27" s="31">
        <v>2022</v>
      </c>
      <c r="D27" s="36">
        <v>3209.07</v>
      </c>
    </row>
    <row r="28" spans="1:4" s="15" customFormat="1" ht="17.45" customHeight="1">
      <c r="A28" s="31" t="s">
        <v>895</v>
      </c>
      <c r="B28" s="58" t="s">
        <v>889</v>
      </c>
      <c r="C28" s="31">
        <v>2022</v>
      </c>
      <c r="D28" s="36">
        <v>3209.07</v>
      </c>
    </row>
    <row r="29" spans="1:4" s="15" customFormat="1" ht="17.45" customHeight="1">
      <c r="A29" s="31" t="s">
        <v>896</v>
      </c>
      <c r="B29" s="58" t="s">
        <v>889</v>
      </c>
      <c r="C29" s="31">
        <v>2022</v>
      </c>
      <c r="D29" s="36">
        <v>3209.07</v>
      </c>
    </row>
    <row r="30" spans="1:4" s="15" customFormat="1" ht="17.45" customHeight="1">
      <c r="A30" s="31" t="s">
        <v>897</v>
      </c>
      <c r="B30" s="58" t="s">
        <v>889</v>
      </c>
      <c r="C30" s="31">
        <v>2022</v>
      </c>
      <c r="D30" s="36">
        <v>3209.07</v>
      </c>
    </row>
    <row r="31" spans="1:4" s="15" customFormat="1" ht="17.45" customHeight="1">
      <c r="A31" s="31" t="s">
        <v>898</v>
      </c>
      <c r="B31" s="58" t="s">
        <v>889</v>
      </c>
      <c r="C31" s="31">
        <v>2022</v>
      </c>
      <c r="D31" s="36">
        <v>3209.07</v>
      </c>
    </row>
    <row r="32" spans="1:4" s="15" customFormat="1" ht="17.45" customHeight="1">
      <c r="A32" s="31" t="s">
        <v>899</v>
      </c>
      <c r="B32" s="58" t="s">
        <v>889</v>
      </c>
      <c r="C32" s="31">
        <v>2022</v>
      </c>
      <c r="D32" s="36">
        <v>3209.07</v>
      </c>
    </row>
    <row r="33" spans="1:4" s="15" customFormat="1" ht="17.45" customHeight="1">
      <c r="A33" s="31" t="s">
        <v>900</v>
      </c>
      <c r="B33" s="58" t="s">
        <v>889</v>
      </c>
      <c r="C33" s="31">
        <v>2022</v>
      </c>
      <c r="D33" s="36">
        <v>3209.07</v>
      </c>
    </row>
    <row r="34" spans="1:4" s="15" customFormat="1" ht="17.45" customHeight="1">
      <c r="A34" s="31" t="s">
        <v>901</v>
      </c>
      <c r="B34" s="58" t="s">
        <v>889</v>
      </c>
      <c r="C34" s="31">
        <v>2022</v>
      </c>
      <c r="D34" s="36">
        <v>3209.07</v>
      </c>
    </row>
    <row r="35" spans="1:4" s="15" customFormat="1" ht="17.45" customHeight="1">
      <c r="A35" s="31" t="s">
        <v>902</v>
      </c>
      <c r="B35" s="58" t="s">
        <v>889</v>
      </c>
      <c r="C35" s="31">
        <v>2022</v>
      </c>
      <c r="D35" s="36">
        <v>3209.07</v>
      </c>
    </row>
    <row r="36" spans="1:4" s="15" customFormat="1" ht="17.45" customHeight="1">
      <c r="A36" s="31" t="s">
        <v>903</v>
      </c>
      <c r="B36" s="58" t="s">
        <v>889</v>
      </c>
      <c r="C36" s="31">
        <v>2022</v>
      </c>
      <c r="D36" s="36">
        <v>3209.07</v>
      </c>
    </row>
    <row r="37" spans="1:4" s="15" customFormat="1" ht="17.45" customHeight="1">
      <c r="A37" s="31" t="s">
        <v>904</v>
      </c>
      <c r="B37" s="58" t="s">
        <v>889</v>
      </c>
      <c r="C37" s="31">
        <v>2022</v>
      </c>
      <c r="D37" s="36">
        <v>3209.07</v>
      </c>
    </row>
    <row r="38" spans="1:4" s="15" customFormat="1" ht="17.45" customHeight="1">
      <c r="A38" s="31"/>
      <c r="B38" s="37" t="s">
        <v>4</v>
      </c>
      <c r="C38" s="31"/>
      <c r="D38" s="40">
        <f>SUM(D23:D37)</f>
        <v>54914.58</v>
      </c>
    </row>
    <row r="39" spans="1:4" ht="17.45" customHeight="1">
      <c r="A39" s="366" t="s">
        <v>868</v>
      </c>
      <c r="B39" s="366"/>
      <c r="C39" s="366"/>
      <c r="D39" s="366"/>
    </row>
    <row r="40" spans="1:4" s="15" customFormat="1" ht="17.45" customHeight="1">
      <c r="A40" s="31">
        <v>1</v>
      </c>
      <c r="B40" s="37" t="s">
        <v>905</v>
      </c>
      <c r="C40" s="31">
        <v>2021</v>
      </c>
      <c r="D40" s="49">
        <v>3366.78</v>
      </c>
    </row>
    <row r="41" spans="1:4" s="15" customFormat="1" ht="17.45" customHeight="1">
      <c r="A41" s="31"/>
      <c r="B41" s="39" t="s">
        <v>4</v>
      </c>
      <c r="C41" s="31"/>
      <c r="D41" s="59">
        <f>SUM(D40)</f>
        <v>3366.78</v>
      </c>
    </row>
    <row r="42" spans="1:4" ht="17.45" customHeight="1">
      <c r="A42" s="365" t="s">
        <v>109</v>
      </c>
      <c r="B42" s="365"/>
      <c r="C42" s="365"/>
      <c r="D42" s="365"/>
    </row>
    <row r="43" spans="1:4" ht="17.45" customHeight="1">
      <c r="A43" s="366" t="s">
        <v>867</v>
      </c>
      <c r="B43" s="366"/>
      <c r="C43" s="366"/>
      <c r="D43" s="366"/>
    </row>
    <row r="44" spans="1:4" s="15" customFormat="1" ht="17.45" customHeight="1">
      <c r="A44" s="31">
        <v>1</v>
      </c>
      <c r="B44" s="105" t="s">
        <v>443</v>
      </c>
      <c r="C44" s="34">
        <v>2018</v>
      </c>
      <c r="D44" s="106">
        <v>6235</v>
      </c>
    </row>
    <row r="45" spans="1:4" s="15" customFormat="1" ht="17.45" customHeight="1">
      <c r="A45" s="31">
        <v>2</v>
      </c>
      <c r="B45" s="105" t="s">
        <v>444</v>
      </c>
      <c r="C45" s="34">
        <v>2018</v>
      </c>
      <c r="D45" s="106">
        <v>1170</v>
      </c>
    </row>
    <row r="46" spans="1:4" s="15" customFormat="1" ht="17.45" customHeight="1">
      <c r="A46" s="31">
        <v>3</v>
      </c>
      <c r="B46" s="105" t="s">
        <v>445</v>
      </c>
      <c r="C46" s="34">
        <v>2018</v>
      </c>
      <c r="D46" s="106">
        <v>892.76</v>
      </c>
    </row>
    <row r="47" spans="1:4" s="15" customFormat="1" ht="17.45" customHeight="1">
      <c r="A47" s="31">
        <v>4</v>
      </c>
      <c r="B47" s="105" t="s">
        <v>446</v>
      </c>
      <c r="C47" s="34">
        <v>2018</v>
      </c>
      <c r="D47" s="106">
        <v>404.25</v>
      </c>
    </row>
    <row r="48" spans="1:4" s="15" customFormat="1" ht="17.45" customHeight="1">
      <c r="A48" s="31">
        <v>5</v>
      </c>
      <c r="B48" s="105" t="s">
        <v>447</v>
      </c>
      <c r="C48" s="34">
        <v>2018</v>
      </c>
      <c r="D48" s="106">
        <v>469</v>
      </c>
    </row>
    <row r="49" spans="1:4" s="15" customFormat="1" ht="26.45" customHeight="1">
      <c r="A49" s="31">
        <v>6</v>
      </c>
      <c r="B49" s="105" t="s">
        <v>544</v>
      </c>
      <c r="C49" s="34">
        <v>2021</v>
      </c>
      <c r="D49" s="107">
        <v>2498</v>
      </c>
    </row>
    <row r="50" spans="1:4" s="15" customFormat="1" ht="17.45" customHeight="1">
      <c r="A50" s="31">
        <v>7</v>
      </c>
      <c r="B50" s="105" t="s">
        <v>545</v>
      </c>
      <c r="C50" s="34">
        <v>2021</v>
      </c>
      <c r="D50" s="107">
        <v>1558</v>
      </c>
    </row>
    <row r="51" spans="1:4" s="15" customFormat="1" ht="17.45" customHeight="1">
      <c r="A51" s="31"/>
      <c r="B51" s="39" t="s">
        <v>4</v>
      </c>
      <c r="C51" s="31"/>
      <c r="D51" s="40">
        <f>SUM(D44:D50)</f>
        <v>13227.01</v>
      </c>
    </row>
    <row r="52" spans="1:4" ht="17.45" customHeight="1">
      <c r="A52" s="366" t="s">
        <v>868</v>
      </c>
      <c r="B52" s="366"/>
      <c r="C52" s="366"/>
      <c r="D52" s="366"/>
    </row>
    <row r="53" spans="1:4" s="15" customFormat="1" ht="17.45" customHeight="1">
      <c r="A53" s="31">
        <v>1</v>
      </c>
      <c r="B53" s="37" t="s">
        <v>448</v>
      </c>
      <c r="C53" s="31">
        <v>2018</v>
      </c>
      <c r="D53" s="108">
        <v>2435.2199999999998</v>
      </c>
    </row>
    <row r="54" spans="1:4" s="15" customFormat="1" ht="17.45" customHeight="1">
      <c r="A54" s="31">
        <v>2</v>
      </c>
      <c r="B54" s="37" t="s">
        <v>449</v>
      </c>
      <c r="C54" s="31">
        <v>2018</v>
      </c>
      <c r="D54" s="108">
        <v>2649.99</v>
      </c>
    </row>
    <row r="55" spans="1:4" s="15" customFormat="1" ht="17.45" customHeight="1">
      <c r="A55" s="31"/>
      <c r="B55" s="39" t="s">
        <v>4</v>
      </c>
      <c r="C55" s="31"/>
      <c r="D55" s="40">
        <f>SUM(D53:D54)</f>
        <v>5085.2099999999991</v>
      </c>
    </row>
    <row r="56" spans="1:4" ht="17.45" customHeight="1">
      <c r="A56" s="365" t="s">
        <v>491</v>
      </c>
      <c r="B56" s="365"/>
      <c r="C56" s="365"/>
      <c r="D56" s="365"/>
    </row>
    <row r="57" spans="1:4" ht="17.45" customHeight="1">
      <c r="A57" s="366" t="s">
        <v>867</v>
      </c>
      <c r="B57" s="366"/>
      <c r="C57" s="366"/>
      <c r="D57" s="366"/>
    </row>
    <row r="58" spans="1:4" s="15" customFormat="1" ht="17.45" customHeight="1">
      <c r="A58" s="31">
        <v>1</v>
      </c>
      <c r="B58" s="58" t="s">
        <v>463</v>
      </c>
      <c r="C58" s="31">
        <v>2018</v>
      </c>
      <c r="D58" s="100">
        <v>2910</v>
      </c>
    </row>
    <row r="59" spans="1:4" s="15" customFormat="1" ht="17.45" customHeight="1">
      <c r="A59" s="31"/>
      <c r="B59" s="114" t="s">
        <v>4</v>
      </c>
      <c r="C59" s="31"/>
      <c r="D59" s="52">
        <f>SUM(D58:D58)</f>
        <v>2910</v>
      </c>
    </row>
    <row r="60" spans="1:4" ht="14.45" customHeight="1">
      <c r="A60" s="365" t="s">
        <v>983</v>
      </c>
      <c r="B60" s="365"/>
      <c r="C60" s="365"/>
      <c r="D60" s="365"/>
    </row>
    <row r="61" spans="1:4" ht="18" customHeight="1">
      <c r="A61" s="366" t="s">
        <v>869</v>
      </c>
      <c r="B61" s="366"/>
      <c r="C61" s="366"/>
      <c r="D61" s="366"/>
    </row>
    <row r="62" spans="1:4" s="15" customFormat="1" ht="18.75" customHeight="1">
      <c r="A62" s="31">
        <v>1</v>
      </c>
      <c r="B62" s="37" t="s">
        <v>576</v>
      </c>
      <c r="C62" s="31">
        <v>2020</v>
      </c>
      <c r="D62" s="38">
        <v>4156.13</v>
      </c>
    </row>
    <row r="63" spans="1:4" s="15" customFormat="1" ht="18.75" customHeight="1">
      <c r="A63" s="31">
        <v>2</v>
      </c>
      <c r="B63" s="37" t="s">
        <v>577</v>
      </c>
      <c r="C63" s="31">
        <v>2020</v>
      </c>
      <c r="D63" s="38">
        <v>2670.45</v>
      </c>
    </row>
    <row r="64" spans="1:4" s="15" customFormat="1" ht="18.75" customHeight="1">
      <c r="A64" s="31">
        <v>3</v>
      </c>
      <c r="B64" s="37" t="s">
        <v>578</v>
      </c>
      <c r="C64" s="31">
        <v>2020</v>
      </c>
      <c r="D64" s="38">
        <v>7521.42</v>
      </c>
    </row>
    <row r="65" spans="1:4" s="15" customFormat="1" ht="18.75" customHeight="1">
      <c r="A65" s="31">
        <v>4</v>
      </c>
      <c r="B65" s="37" t="s">
        <v>697</v>
      </c>
      <c r="C65" s="31">
        <v>2021</v>
      </c>
      <c r="D65" s="38">
        <v>3752.59</v>
      </c>
    </row>
    <row r="66" spans="1:4" s="15" customFormat="1" ht="18.75" customHeight="1">
      <c r="A66" s="31">
        <v>5</v>
      </c>
      <c r="B66" s="37" t="s">
        <v>698</v>
      </c>
      <c r="C66" s="31">
        <v>2021</v>
      </c>
      <c r="D66" s="38">
        <v>7316</v>
      </c>
    </row>
    <row r="67" spans="1:4" s="15" customFormat="1" ht="18.75" customHeight="1">
      <c r="A67" s="31">
        <v>6</v>
      </c>
      <c r="B67" s="37" t="s">
        <v>699</v>
      </c>
      <c r="C67" s="31">
        <v>2021</v>
      </c>
      <c r="D67" s="38">
        <v>3658</v>
      </c>
    </row>
    <row r="68" spans="1:4" s="15" customFormat="1" ht="18.600000000000001" customHeight="1">
      <c r="A68" s="31"/>
      <c r="B68" s="39" t="s">
        <v>4</v>
      </c>
      <c r="C68" s="31"/>
      <c r="D68" s="40">
        <f>SUM(D62:D67)</f>
        <v>29074.59</v>
      </c>
    </row>
    <row r="69" spans="1:4" ht="15" customHeight="1">
      <c r="A69" s="365" t="s">
        <v>984</v>
      </c>
      <c r="B69" s="365"/>
      <c r="C69" s="365"/>
      <c r="D69" s="365"/>
    </row>
    <row r="70" spans="1:4" ht="15.6" customHeight="1">
      <c r="A70" s="366" t="s">
        <v>867</v>
      </c>
      <c r="B70" s="366"/>
      <c r="C70" s="366"/>
      <c r="D70" s="366"/>
    </row>
    <row r="71" spans="1:4" s="15" customFormat="1" ht="22.5" customHeight="1">
      <c r="A71" s="31">
        <v>1</v>
      </c>
      <c r="B71" s="37" t="s">
        <v>693</v>
      </c>
      <c r="C71" s="31">
        <v>2020</v>
      </c>
      <c r="D71" s="49">
        <v>2499</v>
      </c>
    </row>
    <row r="72" spans="1:4" s="15" customFormat="1" ht="22.5" customHeight="1">
      <c r="A72" s="31">
        <v>2</v>
      </c>
      <c r="B72" s="37" t="s">
        <v>694</v>
      </c>
      <c r="C72" s="31">
        <v>2021</v>
      </c>
      <c r="D72" s="49">
        <v>3799</v>
      </c>
    </row>
    <row r="73" spans="1:4" s="15" customFormat="1" ht="22.5" customHeight="1">
      <c r="A73" s="31">
        <v>3</v>
      </c>
      <c r="B73" s="37" t="s">
        <v>694</v>
      </c>
      <c r="C73" s="31">
        <v>2021</v>
      </c>
      <c r="D73" s="49">
        <v>2049</v>
      </c>
    </row>
    <row r="74" spans="1:4" s="15" customFormat="1" ht="22.5" customHeight="1">
      <c r="A74" s="31">
        <v>4</v>
      </c>
      <c r="B74" s="37" t="s">
        <v>694</v>
      </c>
      <c r="C74" s="31">
        <v>2021</v>
      </c>
      <c r="D74" s="49">
        <v>2049</v>
      </c>
    </row>
    <row r="75" spans="1:4" s="15" customFormat="1" ht="17.25" customHeight="1">
      <c r="A75" s="50"/>
      <c r="B75" s="51" t="s">
        <v>4</v>
      </c>
      <c r="C75" s="50"/>
      <c r="D75" s="52">
        <f>SUM(D71:D74)</f>
        <v>10396</v>
      </c>
    </row>
    <row r="76" spans="1:4" ht="17.25" customHeight="1">
      <c r="A76" s="366" t="s">
        <v>868</v>
      </c>
      <c r="B76" s="366"/>
      <c r="C76" s="366"/>
      <c r="D76" s="366"/>
    </row>
    <row r="77" spans="1:4" s="15" customFormat="1" ht="17.25" customHeight="1">
      <c r="A77" s="53">
        <v>1</v>
      </c>
      <c r="B77" s="37" t="s">
        <v>695</v>
      </c>
      <c r="C77" s="31">
        <v>2021</v>
      </c>
      <c r="D77" s="38">
        <v>2751</v>
      </c>
    </row>
    <row r="78" spans="1:4" s="15" customFormat="1" ht="17.25" customHeight="1">
      <c r="A78" s="53">
        <v>2</v>
      </c>
      <c r="B78" s="37" t="s">
        <v>696</v>
      </c>
      <c r="C78" s="31">
        <v>2021</v>
      </c>
      <c r="D78" s="38">
        <v>3599</v>
      </c>
    </row>
    <row r="79" spans="1:4" s="15" customFormat="1" ht="17.25" customHeight="1">
      <c r="A79" s="54"/>
      <c r="B79" s="39" t="s">
        <v>4</v>
      </c>
      <c r="C79" s="54"/>
      <c r="D79" s="52">
        <f>SUM(D77:D78)</f>
        <v>6350</v>
      </c>
    </row>
    <row r="80" spans="1:4" ht="17.25" customHeight="1">
      <c r="A80" s="365" t="s">
        <v>83</v>
      </c>
      <c r="B80" s="365"/>
      <c r="C80" s="365"/>
      <c r="D80" s="365"/>
    </row>
    <row r="81" spans="1:4" ht="17.25" customHeight="1">
      <c r="A81" s="366" t="s">
        <v>867</v>
      </c>
      <c r="B81" s="366"/>
      <c r="C81" s="366"/>
      <c r="D81" s="366"/>
    </row>
    <row r="82" spans="1:4" s="15" customFormat="1" ht="25.5">
      <c r="A82" s="31">
        <v>1</v>
      </c>
      <c r="B82" s="37" t="s">
        <v>871</v>
      </c>
      <c r="C82" s="31" t="s">
        <v>872</v>
      </c>
      <c r="D82" s="38">
        <v>80000</v>
      </c>
    </row>
    <row r="83" spans="1:4" s="15" customFormat="1">
      <c r="A83" s="31">
        <v>2</v>
      </c>
      <c r="B83" s="50" t="s">
        <v>873</v>
      </c>
      <c r="C83" s="111">
        <v>2021</v>
      </c>
      <c r="D83" s="112">
        <v>10500</v>
      </c>
    </row>
    <row r="84" spans="1:4" s="15" customFormat="1" ht="17.25" customHeight="1">
      <c r="A84" s="113"/>
      <c r="B84" s="113" t="s">
        <v>4</v>
      </c>
      <c r="C84" s="113"/>
      <c r="D84" s="40">
        <f>SUM(D82:D83)</f>
        <v>90500</v>
      </c>
    </row>
    <row r="85" spans="1:4" ht="17.25" customHeight="1">
      <c r="A85" s="366" t="s">
        <v>868</v>
      </c>
      <c r="B85" s="366"/>
      <c r="C85" s="366"/>
      <c r="D85" s="366"/>
    </row>
    <row r="86" spans="1:4" s="15" customFormat="1" ht="17.25" customHeight="1">
      <c r="A86" s="31">
        <v>1</v>
      </c>
      <c r="B86" s="37" t="s">
        <v>874</v>
      </c>
      <c r="C86" s="37">
        <v>2021</v>
      </c>
      <c r="D86" s="38">
        <v>2500</v>
      </c>
    </row>
    <row r="87" spans="1:4" s="15" customFormat="1" ht="17.25" customHeight="1">
      <c r="A87" s="31">
        <v>2</v>
      </c>
      <c r="B87" s="37" t="s">
        <v>875</v>
      </c>
      <c r="C87" s="37">
        <v>2021</v>
      </c>
      <c r="D87" s="38">
        <v>3500</v>
      </c>
    </row>
    <row r="88" spans="1:4" s="15" customFormat="1" ht="17.25" customHeight="1">
      <c r="A88" s="54"/>
      <c r="B88" s="39" t="s">
        <v>4</v>
      </c>
      <c r="C88" s="54"/>
      <c r="D88" s="52">
        <f>SUM(D86:D87)</f>
        <v>6000</v>
      </c>
    </row>
    <row r="89" spans="1:4" ht="27" customHeight="1">
      <c r="A89" s="366" t="s">
        <v>862</v>
      </c>
      <c r="B89" s="366"/>
      <c r="C89" s="366"/>
      <c r="D89" s="366"/>
    </row>
    <row r="90" spans="1:4" s="15" customFormat="1" ht="17.25" customHeight="1">
      <c r="A90" s="31">
        <v>1</v>
      </c>
      <c r="B90" s="37" t="s">
        <v>876</v>
      </c>
      <c r="C90" s="31">
        <v>2020</v>
      </c>
      <c r="D90" s="38">
        <v>6000</v>
      </c>
    </row>
    <row r="91" spans="1:4" s="15" customFormat="1" ht="17.25" customHeight="1">
      <c r="A91" s="54"/>
      <c r="B91" s="39" t="s">
        <v>4</v>
      </c>
      <c r="C91" s="54"/>
      <c r="D91" s="52">
        <f>SUM(D90)</f>
        <v>6000</v>
      </c>
    </row>
    <row r="92" spans="1:4" ht="13.9" customHeight="1">
      <c r="A92" s="365" t="s">
        <v>52</v>
      </c>
      <c r="B92" s="365"/>
      <c r="C92" s="365"/>
      <c r="D92" s="365"/>
    </row>
    <row r="93" spans="1:4" ht="20.45" customHeight="1">
      <c r="A93" s="366" t="s">
        <v>867</v>
      </c>
      <c r="B93" s="366"/>
      <c r="C93" s="366"/>
      <c r="D93" s="366"/>
    </row>
    <row r="94" spans="1:4" s="15" customFormat="1" ht="25.5">
      <c r="A94" s="43" t="s">
        <v>0</v>
      </c>
      <c r="B94" s="43" t="s">
        <v>1</v>
      </c>
      <c r="C94" s="43" t="s">
        <v>2</v>
      </c>
      <c r="D94" s="70" t="s">
        <v>3</v>
      </c>
    </row>
    <row r="95" spans="1:4" s="15" customFormat="1" ht="25.5">
      <c r="A95" s="31">
        <v>1</v>
      </c>
      <c r="B95" s="37" t="s">
        <v>742</v>
      </c>
      <c r="C95" s="31">
        <v>2018</v>
      </c>
      <c r="D95" s="100">
        <v>18837.23</v>
      </c>
    </row>
    <row r="96" spans="1:4" s="15" customFormat="1" ht="16.5" customHeight="1">
      <c r="A96" s="31">
        <v>2</v>
      </c>
      <c r="B96" s="37" t="s">
        <v>743</v>
      </c>
      <c r="C96" s="31">
        <v>2019</v>
      </c>
      <c r="D96" s="100">
        <v>4160</v>
      </c>
    </row>
    <row r="97" spans="1:4" s="15" customFormat="1" ht="16.5" customHeight="1">
      <c r="A97" s="31">
        <v>3</v>
      </c>
      <c r="B97" s="37" t="s">
        <v>881</v>
      </c>
      <c r="C97" s="31">
        <v>2019</v>
      </c>
      <c r="D97" s="100">
        <v>4746</v>
      </c>
    </row>
    <row r="98" spans="1:4" s="15" customFormat="1" ht="16.5" customHeight="1">
      <c r="A98" s="31">
        <v>4</v>
      </c>
      <c r="B98" s="37" t="s">
        <v>882</v>
      </c>
      <c r="C98" s="31">
        <v>2019</v>
      </c>
      <c r="D98" s="100">
        <v>5763</v>
      </c>
    </row>
    <row r="99" spans="1:4" s="15" customFormat="1">
      <c r="A99" s="31">
        <v>5</v>
      </c>
      <c r="B99" s="37" t="s">
        <v>883</v>
      </c>
      <c r="C99" s="31">
        <v>2020</v>
      </c>
      <c r="D99" s="100">
        <v>1690</v>
      </c>
    </row>
    <row r="100" spans="1:4" s="15" customFormat="1" ht="25.5">
      <c r="A100" s="31">
        <v>6</v>
      </c>
      <c r="B100" s="37" t="s">
        <v>515</v>
      </c>
      <c r="C100" s="31">
        <v>2020</v>
      </c>
      <c r="D100" s="100">
        <v>6780</v>
      </c>
    </row>
    <row r="101" spans="1:4" s="15" customFormat="1" ht="16.5" customHeight="1">
      <c r="A101" s="31">
        <v>7</v>
      </c>
      <c r="B101" s="37" t="s">
        <v>744</v>
      </c>
      <c r="C101" s="31">
        <v>2021</v>
      </c>
      <c r="D101" s="100">
        <v>35107.24</v>
      </c>
    </row>
    <row r="102" spans="1:4" s="15" customFormat="1" ht="25.5">
      <c r="A102" s="31">
        <v>8</v>
      </c>
      <c r="B102" s="37" t="s">
        <v>745</v>
      </c>
      <c r="C102" s="31">
        <v>2021</v>
      </c>
      <c r="D102" s="100">
        <v>33932.19</v>
      </c>
    </row>
    <row r="103" spans="1:4" s="15" customFormat="1" ht="16.5" customHeight="1">
      <c r="A103" s="31">
        <v>9</v>
      </c>
      <c r="B103" s="37" t="s">
        <v>746</v>
      </c>
      <c r="C103" s="31">
        <v>2021</v>
      </c>
      <c r="D103" s="100">
        <v>31584.51</v>
      </c>
    </row>
    <row r="104" spans="1:4" s="15" customFormat="1" ht="16.5" customHeight="1">
      <c r="A104" s="31">
        <v>10</v>
      </c>
      <c r="B104" s="37" t="s">
        <v>747</v>
      </c>
      <c r="C104" s="31">
        <v>2021</v>
      </c>
      <c r="D104" s="100">
        <v>17547.8</v>
      </c>
    </row>
    <row r="105" spans="1:4" s="15" customFormat="1" ht="16.5" customHeight="1">
      <c r="A105" s="31">
        <v>11</v>
      </c>
      <c r="B105" s="37" t="s">
        <v>211</v>
      </c>
      <c r="C105" s="31">
        <v>2021</v>
      </c>
      <c r="D105" s="100">
        <v>3357.74</v>
      </c>
    </row>
    <row r="106" spans="1:4" s="15" customFormat="1" ht="16.5" customHeight="1">
      <c r="A106" s="31">
        <v>12</v>
      </c>
      <c r="B106" s="37" t="s">
        <v>748</v>
      </c>
      <c r="C106" s="31">
        <v>2021</v>
      </c>
      <c r="D106" s="100">
        <v>2758.63</v>
      </c>
    </row>
    <row r="107" spans="1:4" s="15" customFormat="1" ht="22.5" customHeight="1">
      <c r="A107" s="31">
        <v>13</v>
      </c>
      <c r="B107" s="101" t="s">
        <v>749</v>
      </c>
      <c r="C107" s="96">
        <v>2021</v>
      </c>
      <c r="D107" s="100">
        <v>7659.94</v>
      </c>
    </row>
    <row r="108" spans="1:4" s="15" customFormat="1" ht="14.45" customHeight="1">
      <c r="A108" s="31">
        <v>14</v>
      </c>
      <c r="B108" s="37" t="s">
        <v>749</v>
      </c>
      <c r="C108" s="31">
        <v>2021</v>
      </c>
      <c r="D108" s="100">
        <v>7655.4</v>
      </c>
    </row>
    <row r="109" spans="1:4" s="15" customFormat="1" ht="25.5" customHeight="1">
      <c r="A109" s="31">
        <v>15</v>
      </c>
      <c r="B109" s="37" t="s">
        <v>750</v>
      </c>
      <c r="C109" s="31">
        <v>2021</v>
      </c>
      <c r="D109" s="100">
        <v>8850.4</v>
      </c>
    </row>
    <row r="110" spans="1:4" s="15" customFormat="1" ht="18" customHeight="1">
      <c r="A110" s="31">
        <v>16</v>
      </c>
      <c r="B110" s="37" t="s">
        <v>751</v>
      </c>
      <c r="C110" s="31">
        <v>2021</v>
      </c>
      <c r="D110" s="100">
        <v>32779.81</v>
      </c>
    </row>
    <row r="111" spans="1:4" s="15" customFormat="1" ht="16.899999999999999" customHeight="1">
      <c r="A111" s="31">
        <v>17</v>
      </c>
      <c r="B111" s="37" t="s">
        <v>752</v>
      </c>
      <c r="C111" s="31">
        <v>2021</v>
      </c>
      <c r="D111" s="100">
        <v>10735.54</v>
      </c>
    </row>
    <row r="112" spans="1:4" s="15" customFormat="1" ht="18" customHeight="1">
      <c r="A112" s="31">
        <v>18</v>
      </c>
      <c r="B112" s="37" t="s">
        <v>753</v>
      </c>
      <c r="C112" s="31">
        <v>2021</v>
      </c>
      <c r="D112" s="100">
        <v>27615.35</v>
      </c>
    </row>
    <row r="113" spans="1:4" s="15" customFormat="1" ht="27.75" customHeight="1">
      <c r="A113" s="31">
        <v>19</v>
      </c>
      <c r="B113" s="37" t="s">
        <v>754</v>
      </c>
      <c r="C113" s="31">
        <v>2021</v>
      </c>
      <c r="D113" s="100">
        <v>57690.35</v>
      </c>
    </row>
    <row r="114" spans="1:4" s="15" customFormat="1" ht="16.899999999999999" customHeight="1">
      <c r="A114" s="31">
        <v>20</v>
      </c>
      <c r="B114" s="37" t="s">
        <v>755</v>
      </c>
      <c r="C114" s="31">
        <v>2021</v>
      </c>
      <c r="D114" s="100">
        <v>12783.5</v>
      </c>
    </row>
    <row r="115" spans="1:4" s="15" customFormat="1" ht="38.25">
      <c r="A115" s="31">
        <v>21</v>
      </c>
      <c r="B115" s="37" t="s">
        <v>884</v>
      </c>
      <c r="C115" s="31">
        <v>2022</v>
      </c>
      <c r="D115" s="100">
        <v>104029.71</v>
      </c>
    </row>
    <row r="116" spans="1:4" s="98" customFormat="1" ht="15.6" customHeight="1">
      <c r="A116" s="31"/>
      <c r="B116" s="39" t="s">
        <v>4</v>
      </c>
      <c r="C116" s="31"/>
      <c r="D116" s="97">
        <f>SUM(D95:D115)</f>
        <v>436064.34</v>
      </c>
    </row>
    <row r="117" spans="1:4" s="16" customFormat="1" ht="12.75" customHeight="1">
      <c r="A117" s="366" t="s">
        <v>868</v>
      </c>
      <c r="B117" s="366"/>
      <c r="C117" s="366"/>
      <c r="D117" s="366"/>
    </row>
    <row r="118" spans="1:4" s="98" customFormat="1" ht="36.75" customHeight="1">
      <c r="A118" s="43" t="s">
        <v>5</v>
      </c>
      <c r="B118" s="43" t="s">
        <v>473</v>
      </c>
      <c r="C118" s="43" t="s">
        <v>474</v>
      </c>
      <c r="D118" s="70" t="s">
        <v>475</v>
      </c>
    </row>
    <row r="119" spans="1:4" s="98" customFormat="1" ht="25.5" customHeight="1">
      <c r="A119" s="31">
        <v>1</v>
      </c>
      <c r="B119" s="105" t="s">
        <v>476</v>
      </c>
      <c r="C119" s="31">
        <v>2019</v>
      </c>
      <c r="D119" s="100">
        <v>8770</v>
      </c>
    </row>
    <row r="120" spans="1:4" s="98" customFormat="1" ht="21.75" customHeight="1">
      <c r="A120" s="31">
        <v>2</v>
      </c>
      <c r="B120" s="105" t="s">
        <v>746</v>
      </c>
      <c r="C120" s="31">
        <v>2021</v>
      </c>
      <c r="D120" s="100">
        <v>31584.51</v>
      </c>
    </row>
    <row r="121" spans="1:4" s="98" customFormat="1" ht="15.6" customHeight="1">
      <c r="A121" s="31">
        <v>3</v>
      </c>
      <c r="B121" s="105" t="s">
        <v>756</v>
      </c>
      <c r="C121" s="34">
        <v>2021</v>
      </c>
      <c r="D121" s="106">
        <v>19836.97</v>
      </c>
    </row>
    <row r="122" spans="1:4" s="98" customFormat="1" ht="15.6" customHeight="1">
      <c r="A122" s="31"/>
      <c r="B122" s="39" t="s">
        <v>4</v>
      </c>
      <c r="C122" s="31"/>
      <c r="D122" s="97">
        <f>SUM(D119:D121)</f>
        <v>60191.479999999996</v>
      </c>
    </row>
    <row r="123" spans="1:4" s="30" customFormat="1" ht="13.9" customHeight="1">
      <c r="A123" s="364" t="s">
        <v>735</v>
      </c>
      <c r="B123" s="364"/>
      <c r="C123" s="364"/>
      <c r="D123" s="364"/>
    </row>
    <row r="124" spans="1:4" s="15" customFormat="1" ht="17.45" customHeight="1">
      <c r="A124" s="31">
        <v>1</v>
      </c>
      <c r="B124" s="101" t="s">
        <v>757</v>
      </c>
      <c r="C124" s="96">
        <v>2020</v>
      </c>
      <c r="D124" s="155">
        <v>5036.8500000000004</v>
      </c>
    </row>
    <row r="125" spans="1:4" s="15" customFormat="1" ht="18.600000000000001" customHeight="1">
      <c r="A125" s="31">
        <v>2</v>
      </c>
      <c r="B125" s="105" t="s">
        <v>758</v>
      </c>
      <c r="C125" s="34">
        <v>2018</v>
      </c>
      <c r="D125" s="107">
        <v>7993.5</v>
      </c>
    </row>
    <row r="126" spans="1:4" s="15" customFormat="1" ht="17.45" customHeight="1">
      <c r="A126" s="31">
        <v>3</v>
      </c>
      <c r="B126" s="101" t="s">
        <v>516</v>
      </c>
      <c r="C126" s="96">
        <v>2021</v>
      </c>
      <c r="D126" s="155">
        <v>9064</v>
      </c>
    </row>
    <row r="127" spans="1:4" s="15" customFormat="1" ht="29.25" customHeight="1">
      <c r="A127" s="31">
        <v>4</v>
      </c>
      <c r="B127" s="101" t="s">
        <v>759</v>
      </c>
      <c r="C127" s="96">
        <v>2018</v>
      </c>
      <c r="D127" s="155">
        <v>28760</v>
      </c>
    </row>
    <row r="128" spans="1:4" s="98" customFormat="1" ht="18" customHeight="1">
      <c r="A128" s="31"/>
      <c r="B128" s="39" t="s">
        <v>4</v>
      </c>
      <c r="C128" s="31"/>
      <c r="D128" s="97">
        <f>SUM(D124:D127)</f>
        <v>50854.35</v>
      </c>
    </row>
    <row r="129" spans="2:5" s="15" customFormat="1">
      <c r="D129" s="99"/>
    </row>
    <row r="130" spans="2:5" ht="25.5">
      <c r="B130" s="17" t="s">
        <v>256</v>
      </c>
      <c r="C130" s="17" t="s">
        <v>500</v>
      </c>
      <c r="D130" s="26">
        <f>SUM(D11,D38,D51,D59,D75,D84,D116)</f>
        <v>804181.58000000007</v>
      </c>
    </row>
    <row r="131" spans="2:5">
      <c r="B131" s="17" t="s">
        <v>257</v>
      </c>
      <c r="C131" s="17" t="s">
        <v>500</v>
      </c>
      <c r="D131" s="26">
        <f>D122+D88+D79+D68+D55+D41+D20</f>
        <v>238296.91</v>
      </c>
    </row>
    <row r="132" spans="2:5">
      <c r="B132" s="17" t="s">
        <v>417</v>
      </c>
      <c r="C132" s="17" t="s">
        <v>500</v>
      </c>
      <c r="D132" s="26">
        <f>SUM(D91,D128)</f>
        <v>56854.35</v>
      </c>
      <c r="E132" s="18"/>
    </row>
  </sheetData>
  <mergeCells count="26">
    <mergeCell ref="A1:D1"/>
    <mergeCell ref="A2:D2"/>
    <mergeCell ref="A69:D69"/>
    <mergeCell ref="A70:D70"/>
    <mergeCell ref="A56:D56"/>
    <mergeCell ref="A57:D57"/>
    <mergeCell ref="A60:D60"/>
    <mergeCell ref="A5:D5"/>
    <mergeCell ref="A4:D4"/>
    <mergeCell ref="A12:D12"/>
    <mergeCell ref="A21:D21"/>
    <mergeCell ref="A22:D22"/>
    <mergeCell ref="A42:D42"/>
    <mergeCell ref="A43:D43"/>
    <mergeCell ref="A52:D52"/>
    <mergeCell ref="A39:D39"/>
    <mergeCell ref="A123:D123"/>
    <mergeCell ref="A92:D92"/>
    <mergeCell ref="A93:D93"/>
    <mergeCell ref="A61:D61"/>
    <mergeCell ref="A117:D117"/>
    <mergeCell ref="A80:D80"/>
    <mergeCell ref="A85:D85"/>
    <mergeCell ref="A76:D76"/>
    <mergeCell ref="A81:D81"/>
    <mergeCell ref="A89:D89"/>
  </mergeCells>
  <phoneticPr fontId="1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2" manualBreakCount="2">
    <brk id="41" max="3" man="1"/>
    <brk id="122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view="pageBreakPreview" topLeftCell="A7" zoomScale="110" zoomScaleNormal="100" zoomScaleSheetLayoutView="110" workbookViewId="0">
      <selection activeCell="J9" sqref="J9"/>
    </sheetView>
  </sheetViews>
  <sheetFormatPr defaultColWidth="9.140625" defaultRowHeight="15"/>
  <cols>
    <col min="1" max="1" width="5.28515625" style="4" customWidth="1"/>
    <col min="2" max="2" width="31.85546875" style="4" customWidth="1"/>
    <col min="3" max="3" width="15" style="4" customWidth="1"/>
    <col min="4" max="4" width="12.5703125" style="19" customWidth="1"/>
    <col min="5" max="5" width="12.85546875" style="4" customWidth="1"/>
    <col min="6" max="6" width="18.7109375" style="4" customWidth="1"/>
    <col min="7" max="7" width="15.140625" style="4" customWidth="1"/>
    <col min="8" max="16384" width="9.140625" style="4"/>
  </cols>
  <sheetData>
    <row r="1" spans="1:7">
      <c r="A1" s="4" t="s">
        <v>1199</v>
      </c>
    </row>
    <row r="2" spans="1:7" ht="28.5" customHeight="1">
      <c r="A2" s="369" t="s">
        <v>80</v>
      </c>
      <c r="B2" s="369"/>
      <c r="C2" s="369"/>
      <c r="D2" s="369"/>
      <c r="E2" s="369"/>
      <c r="F2" s="369"/>
      <c r="G2" s="369"/>
    </row>
    <row r="3" spans="1:7" ht="108.75" customHeight="1">
      <c r="A3" s="145" t="s">
        <v>0</v>
      </c>
      <c r="B3" s="145" t="s">
        <v>81</v>
      </c>
      <c r="C3" s="146" t="s">
        <v>82</v>
      </c>
      <c r="D3" s="28" t="s">
        <v>478</v>
      </c>
      <c r="E3" s="28" t="s">
        <v>455</v>
      </c>
      <c r="F3" s="28" t="s">
        <v>477</v>
      </c>
      <c r="G3" s="28" t="s">
        <v>500</v>
      </c>
    </row>
    <row r="4" spans="1:7" s="15" customFormat="1" ht="23.25" customHeight="1">
      <c r="A4" s="35">
        <v>1</v>
      </c>
      <c r="B4" s="41" t="s">
        <v>52</v>
      </c>
      <c r="C4" s="69">
        <v>4422502.45</v>
      </c>
      <c r="D4" s="69"/>
      <c r="E4" s="148"/>
      <c r="F4" s="149"/>
      <c r="G4" s="61">
        <f>C4+E4+F4</f>
        <v>4422502.45</v>
      </c>
    </row>
    <row r="5" spans="1:7" s="15" customFormat="1" ht="24.75" customHeight="1">
      <c r="A5" s="35">
        <v>2</v>
      </c>
      <c r="B5" s="41" t="s">
        <v>109</v>
      </c>
      <c r="C5" s="150">
        <v>89800.489999999991</v>
      </c>
      <c r="D5" s="42"/>
      <c r="E5" s="151"/>
      <c r="F5" s="61"/>
      <c r="G5" s="61">
        <f t="shared" ref="G5:G14" si="0">C5+E5+F5</f>
        <v>89800.489999999991</v>
      </c>
    </row>
    <row r="6" spans="1:7" s="15" customFormat="1" ht="23.25" customHeight="1">
      <c r="A6" s="35">
        <v>3</v>
      </c>
      <c r="B6" s="41" t="s">
        <v>63</v>
      </c>
      <c r="C6" s="42">
        <v>275158.78000000003</v>
      </c>
      <c r="D6" s="42">
        <v>232279.66</v>
      </c>
      <c r="E6" s="151"/>
      <c r="F6" s="61"/>
      <c r="G6" s="61">
        <f t="shared" si="0"/>
        <v>275158.78000000003</v>
      </c>
    </row>
    <row r="7" spans="1:7" s="15" customFormat="1" ht="22.5" customHeight="1">
      <c r="A7" s="35">
        <v>4</v>
      </c>
      <c r="B7" s="41" t="s">
        <v>66</v>
      </c>
      <c r="C7" s="42">
        <v>700985.20000000007</v>
      </c>
      <c r="D7" s="42"/>
      <c r="E7" s="152">
        <v>20463.7</v>
      </c>
      <c r="F7" s="61">
        <v>16297.44</v>
      </c>
      <c r="G7" s="61">
        <f t="shared" si="0"/>
        <v>737746.34</v>
      </c>
    </row>
    <row r="8" spans="1:7" s="15" customFormat="1" ht="22.5" customHeight="1">
      <c r="A8" s="35">
        <v>5</v>
      </c>
      <c r="B8" s="41" t="s">
        <v>83</v>
      </c>
      <c r="C8" s="42">
        <v>450000</v>
      </c>
      <c r="D8" s="42"/>
      <c r="E8" s="42"/>
      <c r="F8" s="61"/>
      <c r="G8" s="61">
        <f t="shared" si="0"/>
        <v>450000</v>
      </c>
    </row>
    <row r="9" spans="1:7" s="15" customFormat="1" ht="22.9" customHeight="1">
      <c r="A9" s="35">
        <v>6</v>
      </c>
      <c r="B9" s="41" t="s">
        <v>84</v>
      </c>
      <c r="C9" s="42">
        <v>0</v>
      </c>
      <c r="D9" s="117"/>
      <c r="E9" s="151"/>
      <c r="F9" s="61"/>
      <c r="G9" s="61">
        <f t="shared" si="0"/>
        <v>0</v>
      </c>
    </row>
    <row r="10" spans="1:7" s="15" customFormat="1" ht="20.25" customHeight="1">
      <c r="A10" s="35">
        <v>7</v>
      </c>
      <c r="B10" s="41" t="s">
        <v>174</v>
      </c>
      <c r="C10" s="42">
        <v>1811918.54</v>
      </c>
      <c r="D10" s="42">
        <v>172694.56</v>
      </c>
      <c r="E10" s="151"/>
      <c r="F10" s="61"/>
      <c r="G10" s="61">
        <f t="shared" si="0"/>
        <v>1811918.54</v>
      </c>
    </row>
    <row r="11" spans="1:7" s="15" customFormat="1" ht="23.25" customHeight="1">
      <c r="A11" s="35">
        <v>8</v>
      </c>
      <c r="B11" s="41" t="s">
        <v>491</v>
      </c>
      <c r="C11" s="42">
        <v>750515.17</v>
      </c>
      <c r="D11" s="42">
        <v>20726.05</v>
      </c>
      <c r="E11" s="151"/>
      <c r="F11" s="61"/>
      <c r="G11" s="61">
        <f t="shared" si="0"/>
        <v>750515.17</v>
      </c>
    </row>
    <row r="12" spans="1:7" s="15" customFormat="1" ht="23.25" customHeight="1">
      <c r="A12" s="35">
        <v>9</v>
      </c>
      <c r="B12" s="41" t="s">
        <v>70</v>
      </c>
      <c r="C12" s="42">
        <v>1773834.75</v>
      </c>
      <c r="D12" s="42"/>
      <c r="E12" s="151"/>
      <c r="F12" s="61"/>
      <c r="G12" s="61">
        <f t="shared" si="0"/>
        <v>1773834.75</v>
      </c>
    </row>
    <row r="13" spans="1:7" s="15" customFormat="1" ht="23.25" customHeight="1">
      <c r="A13" s="35">
        <v>10</v>
      </c>
      <c r="B13" s="41" t="s">
        <v>58</v>
      </c>
      <c r="C13" s="42">
        <v>153605.15</v>
      </c>
      <c r="D13" s="60"/>
      <c r="E13" s="151"/>
      <c r="F13" s="61">
        <v>6851.19</v>
      </c>
      <c r="G13" s="61">
        <f t="shared" si="0"/>
        <v>160456.34</v>
      </c>
    </row>
    <row r="14" spans="1:7" ht="15.75" customHeight="1">
      <c r="A14" s="20"/>
      <c r="B14" s="21" t="s">
        <v>85</v>
      </c>
      <c r="C14" s="22">
        <f>SUM(C4:C13)</f>
        <v>10428320.530000001</v>
      </c>
      <c r="D14" s="22">
        <f>SUM(D4:D13)</f>
        <v>425700.26999999996</v>
      </c>
      <c r="E14" s="22">
        <f>SUM(E4:E13)</f>
        <v>20463.7</v>
      </c>
      <c r="F14" s="22">
        <f>SUM(F4:F13)</f>
        <v>23148.63</v>
      </c>
      <c r="G14" s="147">
        <f t="shared" si="0"/>
        <v>10471932.860000001</v>
      </c>
    </row>
  </sheetData>
  <mergeCells count="1"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9301C-0ED1-434C-B851-D48BA6659F0F}">
  <dimension ref="A1:I15"/>
  <sheetViews>
    <sheetView view="pageBreakPreview" zoomScale="85" zoomScaleNormal="100" zoomScaleSheetLayoutView="85" workbookViewId="0">
      <selection activeCell="I10" sqref="I10"/>
    </sheetView>
  </sheetViews>
  <sheetFormatPr defaultColWidth="9.140625" defaultRowHeight="15"/>
  <cols>
    <col min="1" max="1" width="4.28515625" style="5" customWidth="1"/>
    <col min="2" max="2" width="25.28515625" style="5" customWidth="1"/>
    <col min="3" max="3" width="26.5703125" style="5" customWidth="1"/>
    <col min="4" max="4" width="12" style="5" customWidth="1"/>
    <col min="5" max="5" width="9.85546875" style="5" customWidth="1"/>
    <col min="6" max="6" width="13.7109375" style="5" customWidth="1"/>
    <col min="7" max="7" width="15" style="5" customWidth="1"/>
    <col min="8" max="8" width="11.85546875" style="5" customWidth="1"/>
    <col min="9" max="9" width="29" style="5" customWidth="1"/>
    <col min="10" max="16384" width="9.140625" style="5"/>
  </cols>
  <sheetData>
    <row r="1" spans="1:9" s="73" customFormat="1" ht="15.75" thickBot="1">
      <c r="A1" s="379" t="s">
        <v>1201</v>
      </c>
      <c r="B1" s="379"/>
      <c r="C1" s="379"/>
      <c r="D1" s="379"/>
      <c r="E1" s="379"/>
      <c r="F1" s="379"/>
      <c r="G1" s="379"/>
      <c r="H1" s="379"/>
      <c r="I1" s="379"/>
    </row>
    <row r="2" spans="1:9" ht="15.75" thickBot="1">
      <c r="A2" s="370" t="s">
        <v>562</v>
      </c>
      <c r="B2" s="371"/>
      <c r="C2" s="371"/>
      <c r="D2" s="371"/>
      <c r="E2" s="371"/>
      <c r="F2" s="371"/>
      <c r="G2" s="371"/>
      <c r="H2" s="371"/>
      <c r="I2" s="372"/>
    </row>
    <row r="3" spans="1:9" ht="80.25" customHeight="1">
      <c r="A3" s="126" t="s">
        <v>563</v>
      </c>
      <c r="B3" s="127" t="s">
        <v>564</v>
      </c>
      <c r="C3" s="128" t="s">
        <v>565</v>
      </c>
      <c r="D3" s="128" t="s">
        <v>566</v>
      </c>
      <c r="E3" s="128" t="s">
        <v>2</v>
      </c>
      <c r="F3" s="128" t="s">
        <v>567</v>
      </c>
      <c r="G3" s="128" t="s">
        <v>568</v>
      </c>
      <c r="H3" s="128" t="s">
        <v>1001</v>
      </c>
      <c r="I3" s="129" t="s">
        <v>569</v>
      </c>
    </row>
    <row r="4" spans="1:9" ht="16.5" customHeight="1">
      <c r="A4" s="373" t="s">
        <v>865</v>
      </c>
      <c r="B4" s="374"/>
      <c r="C4" s="374"/>
      <c r="D4" s="374"/>
      <c r="E4" s="374"/>
      <c r="F4" s="374"/>
      <c r="G4" s="374"/>
      <c r="H4" s="374"/>
      <c r="I4" s="375"/>
    </row>
    <row r="5" spans="1:9" s="73" customFormat="1" ht="28.5" customHeight="1">
      <c r="A5" s="130">
        <v>1</v>
      </c>
      <c r="B5" s="75" t="s">
        <v>570</v>
      </c>
      <c r="C5" s="91" t="s">
        <v>571</v>
      </c>
      <c r="D5" s="92"/>
      <c r="E5" s="93" t="s">
        <v>572</v>
      </c>
      <c r="F5" s="94" t="s">
        <v>573</v>
      </c>
      <c r="G5" s="95">
        <v>19456.400000000001</v>
      </c>
      <c r="H5" s="94" t="s">
        <v>28</v>
      </c>
      <c r="I5" s="131" t="s">
        <v>574</v>
      </c>
    </row>
    <row r="6" spans="1:9" ht="16.5" customHeight="1">
      <c r="A6" s="376" t="s">
        <v>52</v>
      </c>
      <c r="B6" s="377"/>
      <c r="C6" s="377"/>
      <c r="D6" s="377"/>
      <c r="E6" s="377"/>
      <c r="F6" s="377"/>
      <c r="G6" s="377"/>
      <c r="H6" s="377"/>
      <c r="I6" s="378"/>
    </row>
    <row r="7" spans="1:9" s="73" customFormat="1" ht="35.25" customHeight="1">
      <c r="A7" s="130">
        <v>1</v>
      </c>
      <c r="B7" s="82" t="s">
        <v>760</v>
      </c>
      <c r="C7" s="83" t="s">
        <v>150</v>
      </c>
      <c r="D7" s="84" t="s">
        <v>150</v>
      </c>
      <c r="E7" s="85" t="s">
        <v>150</v>
      </c>
      <c r="F7" s="122" t="s">
        <v>150</v>
      </c>
      <c r="G7" s="81">
        <v>4500</v>
      </c>
      <c r="H7" s="122" t="s">
        <v>28</v>
      </c>
      <c r="I7" s="132" t="s">
        <v>761</v>
      </c>
    </row>
    <row r="8" spans="1:9" s="73" customFormat="1" ht="42" customHeight="1">
      <c r="A8" s="130">
        <v>2</v>
      </c>
      <c r="B8" s="86" t="s">
        <v>762</v>
      </c>
      <c r="C8" s="78" t="s">
        <v>763</v>
      </c>
      <c r="D8" s="78" t="s">
        <v>150</v>
      </c>
      <c r="E8" s="79">
        <v>2017</v>
      </c>
      <c r="F8" s="80" t="s">
        <v>764</v>
      </c>
      <c r="G8" s="81">
        <f>SUM(17207.7+2201.7)</f>
        <v>19409.400000000001</v>
      </c>
      <c r="H8" s="80" t="s">
        <v>28</v>
      </c>
      <c r="I8" s="133" t="s">
        <v>765</v>
      </c>
    </row>
    <row r="9" spans="1:9" s="73" customFormat="1">
      <c r="A9" s="130">
        <v>3</v>
      </c>
      <c r="B9" s="87" t="s">
        <v>766</v>
      </c>
      <c r="C9" s="88" t="s">
        <v>150</v>
      </c>
      <c r="D9" s="89" t="s">
        <v>767</v>
      </c>
      <c r="E9" s="79">
        <v>2019</v>
      </c>
      <c r="F9" s="80" t="s">
        <v>768</v>
      </c>
      <c r="G9" s="80">
        <v>7793</v>
      </c>
      <c r="H9" s="80" t="s">
        <v>28</v>
      </c>
      <c r="I9" s="133" t="s">
        <v>769</v>
      </c>
    </row>
    <row r="10" spans="1:9" s="73" customFormat="1" ht="34.5" customHeight="1">
      <c r="A10" s="130">
        <v>4</v>
      </c>
      <c r="B10" s="76" t="s">
        <v>770</v>
      </c>
      <c r="C10" s="77" t="s">
        <v>771</v>
      </c>
      <c r="D10" s="78" t="s">
        <v>150</v>
      </c>
      <c r="E10" s="79">
        <v>2019</v>
      </c>
      <c r="F10" s="80" t="s">
        <v>772</v>
      </c>
      <c r="G10" s="80">
        <v>456207.32</v>
      </c>
      <c r="H10" s="80" t="s">
        <v>28</v>
      </c>
      <c r="I10" s="133" t="s">
        <v>761</v>
      </c>
    </row>
    <row r="11" spans="1:9" s="73" customFormat="1" ht="20.25" customHeight="1">
      <c r="A11" s="130">
        <v>5</v>
      </c>
      <c r="B11" s="76" t="s">
        <v>773</v>
      </c>
      <c r="C11" s="90" t="s">
        <v>150</v>
      </c>
      <c r="D11" s="78" t="s">
        <v>150</v>
      </c>
      <c r="E11" s="79">
        <v>2020</v>
      </c>
      <c r="F11" s="80" t="s">
        <v>774</v>
      </c>
      <c r="G11" s="80">
        <v>8500</v>
      </c>
      <c r="H11" s="80" t="s">
        <v>28</v>
      </c>
      <c r="I11" s="134" t="s">
        <v>775</v>
      </c>
    </row>
    <row r="12" spans="1:9" s="73" customFormat="1" ht="21" customHeight="1" thickBot="1">
      <c r="A12" s="135">
        <v>6</v>
      </c>
      <c r="B12" s="136" t="s">
        <v>776</v>
      </c>
      <c r="C12" s="137" t="s">
        <v>150</v>
      </c>
      <c r="D12" s="138" t="s">
        <v>150</v>
      </c>
      <c r="E12" s="139">
        <v>2021</v>
      </c>
      <c r="F12" s="140" t="s">
        <v>150</v>
      </c>
      <c r="G12" s="140">
        <v>7200</v>
      </c>
      <c r="H12" s="140" t="s">
        <v>28</v>
      </c>
      <c r="I12" s="141" t="s">
        <v>777</v>
      </c>
    </row>
    <row r="13" spans="1:9" ht="15.75" thickBot="1">
      <c r="G13" s="125">
        <f>SUM(G7:G12)</f>
        <v>503609.72000000003</v>
      </c>
    </row>
    <row r="14" spans="1:9" ht="15.75" thickBot="1"/>
    <row r="15" spans="1:9" ht="15.75" thickBot="1">
      <c r="F15" s="123" t="s">
        <v>500</v>
      </c>
      <c r="G15" s="124">
        <f>G13+G5</f>
        <v>523066.12000000005</v>
      </c>
    </row>
  </sheetData>
  <mergeCells count="4">
    <mergeCell ref="A2:I2"/>
    <mergeCell ref="A4:I4"/>
    <mergeCell ref="A6:I6"/>
    <mergeCell ref="A1:I1"/>
  </mergeCells>
  <pageMargins left="0.7" right="0.7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40"/>
  <sheetViews>
    <sheetView view="pageBreakPreview" zoomScale="60" zoomScaleNormal="106" workbookViewId="0">
      <pane ySplit="5" topLeftCell="A27" activePane="bottomLeft" state="frozen"/>
      <selection pane="bottomLeft" activeCell="N11" sqref="N11"/>
    </sheetView>
  </sheetViews>
  <sheetFormatPr defaultColWidth="9.140625" defaultRowHeight="15"/>
  <cols>
    <col min="1" max="1" width="4.85546875" style="4" customWidth="1"/>
    <col min="2" max="2" width="17.85546875" style="4" customWidth="1"/>
    <col min="3" max="3" width="15.140625" style="4" customWidth="1"/>
    <col min="4" max="4" width="22" style="4" customWidth="1"/>
    <col min="5" max="5" width="13" style="4" customWidth="1"/>
    <col min="6" max="6" width="20.140625" style="4" customWidth="1"/>
    <col min="7" max="8" width="10.28515625" style="4" customWidth="1"/>
    <col min="9" max="9" width="12.28515625" style="4" customWidth="1"/>
    <col min="10" max="10" width="10.28515625" style="4" customWidth="1"/>
    <col min="11" max="11" width="9.140625" style="4" customWidth="1"/>
    <col min="12" max="12" width="7.28515625" style="4" customWidth="1"/>
    <col min="13" max="13" width="8.7109375" style="4" customWidth="1"/>
    <col min="14" max="14" width="9.140625" style="4" customWidth="1"/>
    <col min="15" max="15" width="9.85546875" style="4" customWidth="1"/>
    <col min="16" max="16" width="13.7109375" style="4" customWidth="1"/>
    <col min="17" max="17" width="12.5703125" style="19" customWidth="1"/>
    <col min="18" max="18" width="15.28515625" style="19" customWidth="1"/>
    <col min="19" max="19" width="13.140625" style="4" customWidth="1"/>
    <col min="20" max="20" width="16.28515625" style="4" customWidth="1"/>
    <col min="21" max="21" width="15.5703125" style="4" customWidth="1"/>
    <col min="22" max="24" width="13.140625" style="4" customWidth="1"/>
    <col min="25" max="25" width="6.5703125" style="5" customWidth="1"/>
    <col min="26" max="26" width="7.42578125" style="5" customWidth="1"/>
    <col min="27" max="27" width="7.7109375" style="5" customWidth="1"/>
    <col min="28" max="28" width="6" style="5" customWidth="1"/>
    <col min="29" max="16384" width="9.140625" style="4"/>
  </cols>
  <sheetData>
    <row r="1" spans="1:28" ht="4.5" customHeight="1">
      <c r="W1" s="380" t="s">
        <v>514</v>
      </c>
      <c r="X1" s="380"/>
      <c r="Y1" s="380"/>
      <c r="Z1" s="380"/>
      <c r="AA1" s="380"/>
      <c r="AB1" s="380"/>
    </row>
    <row r="2" spans="1:28" ht="16.5" customHeight="1">
      <c r="A2" s="381" t="s">
        <v>1203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W2" s="381"/>
      <c r="X2" s="381"/>
      <c r="Y2" s="381"/>
      <c r="Z2" s="381"/>
      <c r="AA2" s="381"/>
      <c r="AB2" s="381"/>
    </row>
    <row r="3" spans="1:28" s="6" customFormat="1" ht="18" customHeight="1">
      <c r="A3" s="387" t="s">
        <v>0</v>
      </c>
      <c r="B3" s="382" t="s">
        <v>86</v>
      </c>
      <c r="C3" s="382" t="s">
        <v>87</v>
      </c>
      <c r="D3" s="382" t="s">
        <v>88</v>
      </c>
      <c r="E3" s="382" t="s">
        <v>89</v>
      </c>
      <c r="F3" s="382" t="s">
        <v>90</v>
      </c>
      <c r="G3" s="382" t="s">
        <v>91</v>
      </c>
      <c r="H3" s="382" t="s">
        <v>92</v>
      </c>
      <c r="I3" s="382" t="s">
        <v>93</v>
      </c>
      <c r="J3" s="382" t="s">
        <v>94</v>
      </c>
      <c r="K3" s="382" t="s">
        <v>95</v>
      </c>
      <c r="L3" s="382" t="s">
        <v>96</v>
      </c>
      <c r="M3" s="382" t="s">
        <v>497</v>
      </c>
      <c r="N3" s="382" t="s">
        <v>259</v>
      </c>
      <c r="O3" s="382" t="s">
        <v>97</v>
      </c>
      <c r="P3" s="382" t="s">
        <v>98</v>
      </c>
      <c r="Q3" s="28" t="s">
        <v>1003</v>
      </c>
      <c r="R3" s="382" t="s">
        <v>1202</v>
      </c>
      <c r="S3" s="382"/>
      <c r="T3" s="384" t="s">
        <v>1228</v>
      </c>
      <c r="U3" s="382" t="s">
        <v>985</v>
      </c>
      <c r="V3" s="382"/>
      <c r="W3" s="382" t="s">
        <v>986</v>
      </c>
      <c r="X3" s="382"/>
      <c r="Y3" s="382" t="s">
        <v>471</v>
      </c>
      <c r="Z3" s="382"/>
      <c r="AA3" s="382"/>
      <c r="AB3" s="382"/>
    </row>
    <row r="4" spans="1:28" s="6" customFormat="1" ht="29.25" customHeight="1">
      <c r="A4" s="387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9">
        <v>2023</v>
      </c>
      <c r="R4" s="382"/>
      <c r="S4" s="382"/>
      <c r="T4" s="385"/>
      <c r="U4" s="382"/>
      <c r="V4" s="382"/>
      <c r="W4" s="382"/>
      <c r="X4" s="382"/>
      <c r="Y4" s="382"/>
      <c r="Z4" s="382"/>
      <c r="AA4" s="382"/>
      <c r="AB4" s="382"/>
    </row>
    <row r="5" spans="1:28" s="6" customFormat="1" ht="25.5" customHeight="1">
      <c r="A5" s="387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28" t="s">
        <v>1004</v>
      </c>
      <c r="R5" s="28" t="s">
        <v>703</v>
      </c>
      <c r="S5" s="9" t="s">
        <v>439</v>
      </c>
      <c r="T5" s="386"/>
      <c r="U5" s="9" t="s">
        <v>99</v>
      </c>
      <c r="V5" s="9" t="s">
        <v>100</v>
      </c>
      <c r="W5" s="9" t="s">
        <v>99</v>
      </c>
      <c r="X5" s="9" t="s">
        <v>100</v>
      </c>
      <c r="Y5" s="9" t="s">
        <v>101</v>
      </c>
      <c r="Z5" s="9" t="s">
        <v>102</v>
      </c>
      <c r="AA5" s="9" t="s">
        <v>103</v>
      </c>
      <c r="AB5" s="9" t="s">
        <v>104</v>
      </c>
    </row>
    <row r="6" spans="1:28" s="1" customFormat="1" ht="24" customHeight="1">
      <c r="A6" s="383" t="s">
        <v>52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2"/>
      <c r="N6" s="2"/>
      <c r="O6" s="2"/>
      <c r="P6" s="2"/>
      <c r="Q6" s="29"/>
      <c r="R6" s="29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44" customFormat="1" ht="30" customHeight="1">
      <c r="A7" s="31">
        <v>1</v>
      </c>
      <c r="B7" s="31" t="s">
        <v>418</v>
      </c>
      <c r="C7" s="31" t="s">
        <v>879</v>
      </c>
      <c r="D7" s="31">
        <v>5109</v>
      </c>
      <c r="E7" s="31" t="s">
        <v>778</v>
      </c>
      <c r="F7" s="31" t="s">
        <v>915</v>
      </c>
      <c r="G7" s="31">
        <v>11100</v>
      </c>
      <c r="H7" s="31">
        <v>1983</v>
      </c>
      <c r="I7" s="31" t="s">
        <v>779</v>
      </c>
      <c r="J7" s="31"/>
      <c r="K7" s="31">
        <v>4</v>
      </c>
      <c r="L7" s="31"/>
      <c r="M7" s="31">
        <v>15700</v>
      </c>
      <c r="N7" s="31" t="s">
        <v>28</v>
      </c>
      <c r="O7" s="31"/>
      <c r="P7" s="31"/>
      <c r="Q7" s="36"/>
      <c r="R7" s="142"/>
      <c r="S7" s="142"/>
      <c r="T7" s="142"/>
      <c r="U7" s="43" t="s">
        <v>958</v>
      </c>
      <c r="V7" s="43" t="s">
        <v>959</v>
      </c>
      <c r="W7" s="43"/>
      <c r="X7" s="43"/>
      <c r="Y7" s="43" t="s">
        <v>861</v>
      </c>
      <c r="Z7" s="43" t="s">
        <v>861</v>
      </c>
      <c r="AA7" s="43"/>
      <c r="AB7" s="43"/>
    </row>
    <row r="8" spans="1:28" s="44" customFormat="1" ht="36.75" customHeight="1">
      <c r="A8" s="31">
        <v>2</v>
      </c>
      <c r="B8" s="31" t="s">
        <v>418</v>
      </c>
      <c r="C8" s="31" t="s">
        <v>878</v>
      </c>
      <c r="D8" s="31">
        <v>8650</v>
      </c>
      <c r="E8" s="31" t="s">
        <v>454</v>
      </c>
      <c r="F8" s="31" t="s">
        <v>915</v>
      </c>
      <c r="G8" s="31">
        <v>6830</v>
      </c>
      <c r="H8" s="31">
        <v>1983</v>
      </c>
      <c r="I8" s="31" t="s">
        <v>469</v>
      </c>
      <c r="J8" s="31"/>
      <c r="K8" s="31">
        <v>8</v>
      </c>
      <c r="L8" s="31"/>
      <c r="M8" s="31">
        <v>10390</v>
      </c>
      <c r="N8" s="31" t="s">
        <v>28</v>
      </c>
      <c r="O8" s="31"/>
      <c r="P8" s="31"/>
      <c r="Q8" s="36"/>
      <c r="R8" s="143"/>
      <c r="S8" s="143"/>
      <c r="T8" s="143"/>
      <c r="U8" s="43" t="s">
        <v>945</v>
      </c>
      <c r="V8" s="43" t="s">
        <v>960</v>
      </c>
      <c r="W8" s="43"/>
      <c r="X8" s="43"/>
      <c r="Y8" s="43" t="s">
        <v>861</v>
      </c>
      <c r="Z8" s="43" t="s">
        <v>861</v>
      </c>
      <c r="AA8" s="43"/>
      <c r="AB8" s="43"/>
    </row>
    <row r="9" spans="1:28" s="44" customFormat="1" ht="40.5" customHeight="1">
      <c r="A9" s="31">
        <v>3</v>
      </c>
      <c r="B9" s="31" t="s">
        <v>419</v>
      </c>
      <c r="C9" s="31" t="s">
        <v>780</v>
      </c>
      <c r="D9" s="31" t="s">
        <v>420</v>
      </c>
      <c r="E9" s="31" t="s">
        <v>421</v>
      </c>
      <c r="F9" s="31" t="s">
        <v>915</v>
      </c>
      <c r="G9" s="31">
        <v>2637</v>
      </c>
      <c r="H9" s="31">
        <v>2007</v>
      </c>
      <c r="I9" s="31" t="s">
        <v>781</v>
      </c>
      <c r="J9" s="31"/>
      <c r="K9" s="31">
        <v>5</v>
      </c>
      <c r="L9" s="31"/>
      <c r="M9" s="31">
        <v>3500</v>
      </c>
      <c r="N9" s="31" t="s">
        <v>28</v>
      </c>
      <c r="O9" s="31"/>
      <c r="P9" s="31"/>
      <c r="Q9" s="36">
        <v>7900</v>
      </c>
      <c r="R9" s="142" t="s">
        <v>996</v>
      </c>
      <c r="S9" s="142">
        <f>30000+710</f>
        <v>30710</v>
      </c>
      <c r="T9" s="121">
        <v>39000</v>
      </c>
      <c r="U9" s="43" t="s">
        <v>955</v>
      </c>
      <c r="V9" s="43" t="s">
        <v>961</v>
      </c>
      <c r="W9" s="43" t="s">
        <v>955</v>
      </c>
      <c r="X9" s="43" t="s">
        <v>961</v>
      </c>
      <c r="Y9" s="43" t="s">
        <v>861</v>
      </c>
      <c r="Z9" s="43" t="s">
        <v>861</v>
      </c>
      <c r="AA9" s="43" t="s">
        <v>861</v>
      </c>
      <c r="AB9" s="43"/>
    </row>
    <row r="10" spans="1:28" s="44" customFormat="1" ht="37.5" customHeight="1">
      <c r="A10" s="31">
        <v>4</v>
      </c>
      <c r="B10" s="31" t="s">
        <v>782</v>
      </c>
      <c r="C10" s="31" t="s">
        <v>433</v>
      </c>
      <c r="D10" s="31">
        <v>4900056646</v>
      </c>
      <c r="E10" s="31" t="s">
        <v>434</v>
      </c>
      <c r="F10" s="31" t="s">
        <v>916</v>
      </c>
      <c r="G10" s="31">
        <v>6128</v>
      </c>
      <c r="H10" s="31">
        <v>1977</v>
      </c>
      <c r="I10" s="31" t="s">
        <v>783</v>
      </c>
      <c r="J10" s="31"/>
      <c r="K10" s="31">
        <v>9</v>
      </c>
      <c r="L10" s="31"/>
      <c r="M10" s="31">
        <v>7495</v>
      </c>
      <c r="N10" s="31" t="s">
        <v>28</v>
      </c>
      <c r="O10" s="31"/>
      <c r="P10" s="31"/>
      <c r="Q10" s="36"/>
      <c r="R10" s="142"/>
      <c r="S10" s="142"/>
      <c r="T10" s="121"/>
      <c r="U10" s="159" t="s">
        <v>957</v>
      </c>
      <c r="V10" s="159" t="s">
        <v>962</v>
      </c>
      <c r="W10" s="159"/>
      <c r="X10" s="159"/>
      <c r="Y10" s="43" t="s">
        <v>861</v>
      </c>
      <c r="Z10" s="43" t="s">
        <v>861</v>
      </c>
      <c r="AA10" s="43"/>
      <c r="AB10" s="43"/>
    </row>
    <row r="11" spans="1:28" s="44" customFormat="1" ht="27.75" customHeight="1">
      <c r="A11" s="31">
        <v>5</v>
      </c>
      <c r="B11" s="31" t="s">
        <v>784</v>
      </c>
      <c r="C11" s="31" t="s">
        <v>785</v>
      </c>
      <c r="D11" s="31" t="s">
        <v>435</v>
      </c>
      <c r="E11" s="31" t="s">
        <v>786</v>
      </c>
      <c r="F11" s="31" t="s">
        <v>915</v>
      </c>
      <c r="G11" s="31">
        <v>6374</v>
      </c>
      <c r="H11" s="31">
        <v>2010</v>
      </c>
      <c r="I11" s="31" t="s">
        <v>436</v>
      </c>
      <c r="J11" s="31"/>
      <c r="K11" s="31">
        <v>6</v>
      </c>
      <c r="L11" s="31"/>
      <c r="M11" s="31">
        <v>14000</v>
      </c>
      <c r="N11" s="31" t="s">
        <v>28</v>
      </c>
      <c r="O11" s="31"/>
      <c r="P11" s="31"/>
      <c r="Q11" s="36">
        <v>92500</v>
      </c>
      <c r="R11" s="142" t="s">
        <v>994</v>
      </c>
      <c r="S11" s="142">
        <f>56861.94 +18450</f>
        <v>75311.94</v>
      </c>
      <c r="T11" s="121">
        <v>168000</v>
      </c>
      <c r="U11" s="43" t="s">
        <v>956</v>
      </c>
      <c r="V11" s="160" t="s">
        <v>963</v>
      </c>
      <c r="W11" s="43" t="s">
        <v>956</v>
      </c>
      <c r="X11" s="160" t="s">
        <v>963</v>
      </c>
      <c r="Y11" s="43" t="s">
        <v>861</v>
      </c>
      <c r="Z11" s="43" t="s">
        <v>861</v>
      </c>
      <c r="AA11" s="43" t="s">
        <v>861</v>
      </c>
      <c r="AB11" s="43"/>
    </row>
    <row r="12" spans="1:28" s="44" customFormat="1" ht="27.75" customHeight="1">
      <c r="A12" s="31">
        <v>6</v>
      </c>
      <c r="B12" s="31" t="s">
        <v>787</v>
      </c>
      <c r="C12" s="31" t="s">
        <v>788</v>
      </c>
      <c r="D12" s="31" t="s">
        <v>789</v>
      </c>
      <c r="E12" s="31" t="s">
        <v>485</v>
      </c>
      <c r="F12" s="31" t="s">
        <v>915</v>
      </c>
      <c r="G12" s="31">
        <v>7698</v>
      </c>
      <c r="H12" s="31">
        <v>2019</v>
      </c>
      <c r="I12" s="31" t="s">
        <v>790</v>
      </c>
      <c r="J12" s="31"/>
      <c r="K12" s="31">
        <v>6</v>
      </c>
      <c r="L12" s="31"/>
      <c r="M12" s="31">
        <v>16000</v>
      </c>
      <c r="N12" s="31" t="s">
        <v>28</v>
      </c>
      <c r="O12" s="144"/>
      <c r="P12" s="31"/>
      <c r="Q12" s="36">
        <v>591000</v>
      </c>
      <c r="R12" s="120"/>
      <c r="S12" s="120"/>
      <c r="T12" s="121">
        <v>591000</v>
      </c>
      <c r="U12" s="43" t="s">
        <v>955</v>
      </c>
      <c r="V12" s="43" t="s">
        <v>961</v>
      </c>
      <c r="W12" s="43" t="s">
        <v>955</v>
      </c>
      <c r="X12" s="43" t="s">
        <v>961</v>
      </c>
      <c r="Y12" s="43" t="s">
        <v>861</v>
      </c>
      <c r="Z12" s="43" t="s">
        <v>861</v>
      </c>
      <c r="AA12" s="43" t="s">
        <v>861</v>
      </c>
      <c r="AB12" s="43"/>
    </row>
    <row r="13" spans="1:28" s="44" customFormat="1" ht="27.75" customHeight="1">
      <c r="A13" s="31">
        <v>7</v>
      </c>
      <c r="B13" s="31" t="s">
        <v>880</v>
      </c>
      <c r="C13" s="31" t="s">
        <v>791</v>
      </c>
      <c r="D13" s="31">
        <v>631182</v>
      </c>
      <c r="E13" s="31" t="s">
        <v>792</v>
      </c>
      <c r="F13" s="31" t="s">
        <v>915</v>
      </c>
      <c r="G13" s="31">
        <v>6842</v>
      </c>
      <c r="H13" s="31">
        <v>1976</v>
      </c>
      <c r="I13" s="31" t="s">
        <v>487</v>
      </c>
      <c r="J13" s="31"/>
      <c r="K13" s="31">
        <v>6</v>
      </c>
      <c r="L13" s="31"/>
      <c r="M13" s="31">
        <v>11000</v>
      </c>
      <c r="N13" s="31" t="s">
        <v>28</v>
      </c>
      <c r="O13" s="144"/>
      <c r="P13" s="31"/>
      <c r="Q13" s="36"/>
      <c r="R13" s="142" t="s">
        <v>995</v>
      </c>
      <c r="S13" s="142"/>
      <c r="T13" s="142"/>
      <c r="U13" s="43" t="s">
        <v>954</v>
      </c>
      <c r="V13" s="43" t="s">
        <v>964</v>
      </c>
      <c r="W13" s="43"/>
      <c r="X13" s="43"/>
      <c r="Y13" s="43" t="s">
        <v>861</v>
      </c>
      <c r="Z13" s="43" t="s">
        <v>861</v>
      </c>
      <c r="AA13" s="43"/>
      <c r="AB13" s="43"/>
    </row>
    <row r="14" spans="1:28" s="44" customFormat="1" ht="28.15" customHeight="1">
      <c r="A14" s="31">
        <v>8</v>
      </c>
      <c r="B14" s="31" t="s">
        <v>787</v>
      </c>
      <c r="C14" s="31" t="s">
        <v>793</v>
      </c>
      <c r="D14" s="31" t="s">
        <v>490</v>
      </c>
      <c r="E14" s="31" t="s">
        <v>794</v>
      </c>
      <c r="F14" s="31" t="s">
        <v>915</v>
      </c>
      <c r="G14" s="31">
        <v>6174</v>
      </c>
      <c r="H14" s="31">
        <v>1999</v>
      </c>
      <c r="I14" s="31" t="s">
        <v>795</v>
      </c>
      <c r="J14" s="31"/>
      <c r="K14" s="31">
        <v>3</v>
      </c>
      <c r="L14" s="31"/>
      <c r="M14" s="31">
        <v>13000</v>
      </c>
      <c r="N14" s="31" t="s">
        <v>28</v>
      </c>
      <c r="O14" s="31"/>
      <c r="P14" s="31"/>
      <c r="Q14" s="36"/>
      <c r="R14" s="36"/>
      <c r="S14" s="120"/>
      <c r="T14" s="120"/>
      <c r="U14" s="43" t="s">
        <v>953</v>
      </c>
      <c r="V14" s="43" t="s">
        <v>965</v>
      </c>
      <c r="W14" s="43"/>
      <c r="X14" s="43"/>
      <c r="Y14" s="43" t="s">
        <v>861</v>
      </c>
      <c r="Z14" s="43" t="s">
        <v>861</v>
      </c>
      <c r="AA14" s="43"/>
      <c r="AB14" s="43"/>
    </row>
    <row r="15" spans="1:28" s="44" customFormat="1" ht="27.75" customHeight="1">
      <c r="A15" s="31">
        <v>9</v>
      </c>
      <c r="B15" s="31" t="s">
        <v>470</v>
      </c>
      <c r="C15" s="31">
        <v>266</v>
      </c>
      <c r="D15" s="31">
        <v>823310</v>
      </c>
      <c r="E15" s="31" t="s">
        <v>796</v>
      </c>
      <c r="F15" s="31" t="s">
        <v>915</v>
      </c>
      <c r="G15" s="31">
        <v>6842</v>
      </c>
      <c r="H15" s="31">
        <v>1988</v>
      </c>
      <c r="I15" s="31" t="s">
        <v>797</v>
      </c>
      <c r="J15" s="31"/>
      <c r="K15" s="31">
        <v>6</v>
      </c>
      <c r="L15" s="31"/>
      <c r="M15" s="31">
        <v>10700</v>
      </c>
      <c r="N15" s="31" t="s">
        <v>28</v>
      </c>
      <c r="O15" s="31"/>
      <c r="P15" s="31"/>
      <c r="Q15" s="36"/>
      <c r="R15" s="36"/>
      <c r="S15" s="142"/>
      <c r="T15" s="142"/>
      <c r="U15" s="43" t="s">
        <v>952</v>
      </c>
      <c r="V15" s="43" t="s">
        <v>966</v>
      </c>
      <c r="W15" s="43"/>
      <c r="X15" s="43"/>
      <c r="Y15" s="43" t="s">
        <v>861</v>
      </c>
      <c r="Z15" s="43" t="s">
        <v>861</v>
      </c>
      <c r="AA15" s="43"/>
      <c r="AB15" s="43"/>
    </row>
    <row r="16" spans="1:28" s="44" customFormat="1" ht="27.75" customHeight="1">
      <c r="A16" s="31">
        <v>10</v>
      </c>
      <c r="B16" s="31" t="s">
        <v>470</v>
      </c>
      <c r="C16" s="31">
        <v>244</v>
      </c>
      <c r="D16" s="31">
        <v>8080</v>
      </c>
      <c r="E16" s="31" t="s">
        <v>798</v>
      </c>
      <c r="F16" s="31" t="s">
        <v>915</v>
      </c>
      <c r="G16" s="31">
        <v>6842</v>
      </c>
      <c r="H16" s="31">
        <v>1983</v>
      </c>
      <c r="I16" s="31" t="s">
        <v>799</v>
      </c>
      <c r="J16" s="31"/>
      <c r="K16" s="31">
        <v>6</v>
      </c>
      <c r="L16" s="31"/>
      <c r="M16" s="31">
        <v>10650</v>
      </c>
      <c r="N16" s="31" t="s">
        <v>28</v>
      </c>
      <c r="O16" s="31"/>
      <c r="P16" s="31"/>
      <c r="Q16" s="36"/>
      <c r="R16" s="36"/>
      <c r="S16" s="142"/>
      <c r="T16" s="142"/>
      <c r="U16" s="43" t="s">
        <v>951</v>
      </c>
      <c r="V16" s="43" t="s">
        <v>967</v>
      </c>
      <c r="W16" s="43"/>
      <c r="X16" s="43"/>
      <c r="Y16" s="43" t="s">
        <v>861</v>
      </c>
      <c r="Z16" s="43" t="s">
        <v>861</v>
      </c>
      <c r="AA16" s="43"/>
      <c r="AB16" s="43"/>
    </row>
    <row r="17" spans="1:28" s="44" customFormat="1" ht="27.75" customHeight="1">
      <c r="A17" s="31">
        <v>11</v>
      </c>
      <c r="B17" s="31" t="s">
        <v>787</v>
      </c>
      <c r="C17" s="31" t="s">
        <v>1000</v>
      </c>
      <c r="D17" s="31" t="s">
        <v>800</v>
      </c>
      <c r="E17" s="31" t="s">
        <v>801</v>
      </c>
      <c r="F17" s="31" t="s">
        <v>915</v>
      </c>
      <c r="G17" s="31">
        <v>2460</v>
      </c>
      <c r="H17" s="31">
        <v>2000</v>
      </c>
      <c r="I17" s="31" t="s">
        <v>802</v>
      </c>
      <c r="J17" s="31"/>
      <c r="K17" s="31">
        <v>3</v>
      </c>
      <c r="L17" s="31"/>
      <c r="M17" s="31">
        <v>3490</v>
      </c>
      <c r="N17" s="31" t="s">
        <v>28</v>
      </c>
      <c r="O17" s="43"/>
      <c r="P17" s="31"/>
      <c r="Q17" s="36"/>
      <c r="R17" s="71"/>
      <c r="S17" s="142"/>
      <c r="T17" s="142"/>
      <c r="U17" s="43" t="s">
        <v>950</v>
      </c>
      <c r="V17" s="43" t="s">
        <v>968</v>
      </c>
      <c r="W17" s="43"/>
      <c r="X17" s="43"/>
      <c r="Y17" s="43" t="s">
        <v>861</v>
      </c>
      <c r="Z17" s="43" t="s">
        <v>861</v>
      </c>
      <c r="AA17" s="43"/>
      <c r="AB17" s="43"/>
    </row>
    <row r="18" spans="1:28" s="48" customFormat="1" ht="24.95" customHeight="1">
      <c r="A18" s="31">
        <v>12</v>
      </c>
      <c r="B18" s="31" t="s">
        <v>803</v>
      </c>
      <c r="C18" s="31">
        <v>1142</v>
      </c>
      <c r="D18" s="31" t="s">
        <v>486</v>
      </c>
      <c r="E18" s="31" t="s">
        <v>804</v>
      </c>
      <c r="F18" s="31" t="s">
        <v>915</v>
      </c>
      <c r="G18" s="31">
        <v>6842</v>
      </c>
      <c r="H18" s="31">
        <v>1997</v>
      </c>
      <c r="I18" s="31" t="s">
        <v>487</v>
      </c>
      <c r="J18" s="31"/>
      <c r="K18" s="31">
        <v>3</v>
      </c>
      <c r="L18" s="31"/>
      <c r="M18" s="31">
        <v>12000</v>
      </c>
      <c r="N18" s="31" t="s">
        <v>28</v>
      </c>
      <c r="O18" s="31"/>
      <c r="P18" s="31"/>
      <c r="Q18" s="36"/>
      <c r="R18" s="36"/>
      <c r="S18" s="142"/>
      <c r="T18" s="142"/>
      <c r="U18" s="43" t="s">
        <v>949</v>
      </c>
      <c r="V18" s="43" t="s">
        <v>969</v>
      </c>
      <c r="W18" s="43"/>
      <c r="X18" s="43"/>
      <c r="Y18" s="161" t="s">
        <v>861</v>
      </c>
      <c r="Z18" s="161" t="s">
        <v>861</v>
      </c>
      <c r="AA18" s="162"/>
      <c r="AB18" s="162"/>
    </row>
    <row r="19" spans="1:28" s="44" customFormat="1" ht="27.75" customHeight="1">
      <c r="A19" s="31">
        <v>13</v>
      </c>
      <c r="B19" s="31" t="s">
        <v>470</v>
      </c>
      <c r="C19" s="31" t="s">
        <v>885</v>
      </c>
      <c r="D19" s="31" t="s">
        <v>886</v>
      </c>
      <c r="E19" s="31" t="s">
        <v>887</v>
      </c>
      <c r="F19" s="31" t="s">
        <v>915</v>
      </c>
      <c r="G19" s="31">
        <v>6842</v>
      </c>
      <c r="H19" s="31">
        <v>1991</v>
      </c>
      <c r="I19" s="31" t="s">
        <v>888</v>
      </c>
      <c r="J19" s="31"/>
      <c r="K19" s="31">
        <v>6</v>
      </c>
      <c r="L19" s="31"/>
      <c r="M19" s="31">
        <v>10650</v>
      </c>
      <c r="N19" s="31" t="s">
        <v>28</v>
      </c>
      <c r="O19" s="31"/>
      <c r="P19" s="31"/>
      <c r="Q19" s="36"/>
      <c r="R19" s="36"/>
      <c r="S19" s="142"/>
      <c r="T19" s="142"/>
      <c r="U19" s="43" t="s">
        <v>1002</v>
      </c>
      <c r="V19" s="43" t="s">
        <v>960</v>
      </c>
      <c r="W19" s="43"/>
      <c r="X19" s="43"/>
      <c r="Y19" s="43" t="s">
        <v>861</v>
      </c>
      <c r="Z19" s="43" t="s">
        <v>861</v>
      </c>
      <c r="AA19" s="43"/>
      <c r="AB19" s="43"/>
    </row>
    <row r="20" spans="1:28" s="44" customFormat="1" ht="27.75" customHeight="1">
      <c r="A20" s="31">
        <v>14</v>
      </c>
      <c r="B20" s="31" t="s">
        <v>787</v>
      </c>
      <c r="C20" s="31" t="s">
        <v>805</v>
      </c>
      <c r="D20" s="31" t="s">
        <v>689</v>
      </c>
      <c r="E20" s="31" t="s">
        <v>923</v>
      </c>
      <c r="F20" s="31" t="s">
        <v>917</v>
      </c>
      <c r="G20" s="31">
        <v>1997</v>
      </c>
      <c r="H20" s="31">
        <v>2020</v>
      </c>
      <c r="I20" s="31" t="s">
        <v>690</v>
      </c>
      <c r="J20" s="31"/>
      <c r="K20" s="31">
        <v>9</v>
      </c>
      <c r="L20" s="31"/>
      <c r="M20" s="31">
        <v>3070</v>
      </c>
      <c r="N20" s="31" t="s">
        <v>28</v>
      </c>
      <c r="O20" s="31"/>
      <c r="P20" s="31" t="s">
        <v>691</v>
      </c>
      <c r="Q20" s="121">
        <v>120000</v>
      </c>
      <c r="R20" s="70"/>
      <c r="S20" s="142"/>
      <c r="T20" s="121">
        <v>120000</v>
      </c>
      <c r="U20" s="43" t="s">
        <v>948</v>
      </c>
      <c r="V20" s="43" t="s">
        <v>970</v>
      </c>
      <c r="W20" s="43" t="s">
        <v>948</v>
      </c>
      <c r="X20" s="43" t="s">
        <v>970</v>
      </c>
      <c r="Y20" s="43" t="s">
        <v>861</v>
      </c>
      <c r="Z20" s="43" t="s">
        <v>861</v>
      </c>
      <c r="AA20" s="43" t="s">
        <v>861</v>
      </c>
      <c r="AB20" s="43" t="s">
        <v>861</v>
      </c>
    </row>
    <row r="21" spans="1:28" s="44" customFormat="1" ht="27.75" customHeight="1">
      <c r="A21" s="31">
        <v>15</v>
      </c>
      <c r="B21" s="31" t="s">
        <v>472</v>
      </c>
      <c r="C21" s="31" t="s">
        <v>422</v>
      </c>
      <c r="D21" s="31" t="s">
        <v>423</v>
      </c>
      <c r="E21" s="31" t="s">
        <v>424</v>
      </c>
      <c r="F21" s="31" t="s">
        <v>918</v>
      </c>
      <c r="G21" s="31">
        <v>5958</v>
      </c>
      <c r="H21" s="31">
        <v>1994</v>
      </c>
      <c r="I21" s="31"/>
      <c r="J21" s="31"/>
      <c r="K21" s="31">
        <v>2</v>
      </c>
      <c r="L21" s="31"/>
      <c r="M21" s="31">
        <v>18000</v>
      </c>
      <c r="N21" s="31" t="s">
        <v>28</v>
      </c>
      <c r="O21" s="144"/>
      <c r="P21" s="31"/>
      <c r="Q21" s="36"/>
      <c r="R21" s="70"/>
      <c r="S21" s="142"/>
      <c r="T21" s="142"/>
      <c r="U21" s="43" t="s">
        <v>947</v>
      </c>
      <c r="V21" s="43" t="s">
        <v>971</v>
      </c>
      <c r="W21" s="43"/>
      <c r="X21" s="43"/>
      <c r="Y21" s="43" t="s">
        <v>861</v>
      </c>
      <c r="Z21" s="43" t="s">
        <v>861</v>
      </c>
      <c r="AA21" s="43"/>
      <c r="AB21" s="43"/>
    </row>
    <row r="22" spans="1:28" s="44" customFormat="1" ht="33" customHeight="1">
      <c r="A22" s="31">
        <v>16</v>
      </c>
      <c r="B22" s="31" t="s">
        <v>425</v>
      </c>
      <c r="C22" s="31" t="s">
        <v>426</v>
      </c>
      <c r="D22" s="31">
        <v>2416171000</v>
      </c>
      <c r="E22" s="31"/>
      <c r="F22" s="31" t="s">
        <v>919</v>
      </c>
      <c r="G22" s="31">
        <v>4200</v>
      </c>
      <c r="H22" s="31">
        <v>2000</v>
      </c>
      <c r="I22" s="31"/>
      <c r="J22" s="31"/>
      <c r="K22" s="31">
        <v>1</v>
      </c>
      <c r="L22" s="31"/>
      <c r="M22" s="31">
        <v>6500</v>
      </c>
      <c r="N22" s="31" t="s">
        <v>28</v>
      </c>
      <c r="O22" s="31"/>
      <c r="P22" s="31"/>
      <c r="Q22" s="36"/>
      <c r="R22" s="36"/>
      <c r="S22" s="142"/>
      <c r="T22" s="142"/>
      <c r="U22" s="43" t="s">
        <v>931</v>
      </c>
      <c r="V22" s="43" t="s">
        <v>937</v>
      </c>
      <c r="W22" s="43"/>
      <c r="X22" s="43"/>
      <c r="Y22" s="43" t="s">
        <v>861</v>
      </c>
      <c r="Z22" s="43" t="s">
        <v>861</v>
      </c>
      <c r="AA22" s="43"/>
      <c r="AB22" s="43"/>
    </row>
    <row r="23" spans="1:28" s="44" customFormat="1" ht="27.75" customHeight="1">
      <c r="A23" s="31">
        <v>17</v>
      </c>
      <c r="B23" s="31" t="s">
        <v>427</v>
      </c>
      <c r="C23" s="31">
        <v>5812</v>
      </c>
      <c r="D23" s="31">
        <v>96753</v>
      </c>
      <c r="E23" s="31" t="s">
        <v>428</v>
      </c>
      <c r="F23" s="31" t="s">
        <v>920</v>
      </c>
      <c r="G23" s="31">
        <v>2502</v>
      </c>
      <c r="H23" s="31">
        <v>1995</v>
      </c>
      <c r="I23" s="31"/>
      <c r="J23" s="31"/>
      <c r="K23" s="31">
        <v>1</v>
      </c>
      <c r="L23" s="31"/>
      <c r="M23" s="31">
        <v>2876</v>
      </c>
      <c r="N23" s="31" t="s">
        <v>28</v>
      </c>
      <c r="O23" s="31"/>
      <c r="P23" s="31"/>
      <c r="Q23" s="36"/>
      <c r="R23" s="36"/>
      <c r="S23" s="142"/>
      <c r="T23" s="142"/>
      <c r="U23" s="43" t="s">
        <v>946</v>
      </c>
      <c r="V23" s="43" t="s">
        <v>972</v>
      </c>
      <c r="W23" s="43"/>
      <c r="X23" s="43"/>
      <c r="Y23" s="43" t="s">
        <v>861</v>
      </c>
      <c r="Z23" s="43" t="s">
        <v>861</v>
      </c>
      <c r="AA23" s="43"/>
      <c r="AB23" s="43"/>
    </row>
    <row r="24" spans="1:28" s="15" customFormat="1" ht="25.5" customHeight="1">
      <c r="A24" s="31">
        <v>18</v>
      </c>
      <c r="B24" s="31" t="s">
        <v>427</v>
      </c>
      <c r="C24" s="31" t="s">
        <v>429</v>
      </c>
      <c r="D24" s="31">
        <v>397550</v>
      </c>
      <c r="E24" s="31" t="s">
        <v>430</v>
      </c>
      <c r="F24" s="31" t="s">
        <v>920</v>
      </c>
      <c r="G24" s="31">
        <v>3120</v>
      </c>
      <c r="H24" s="31">
        <v>1980</v>
      </c>
      <c r="I24" s="31"/>
      <c r="J24" s="31"/>
      <c r="K24" s="31">
        <v>1</v>
      </c>
      <c r="L24" s="31"/>
      <c r="M24" s="31">
        <v>2955</v>
      </c>
      <c r="N24" s="31" t="s">
        <v>28</v>
      </c>
      <c r="O24" s="31"/>
      <c r="P24" s="31"/>
      <c r="Q24" s="36"/>
      <c r="R24" s="70"/>
      <c r="S24" s="142"/>
      <c r="T24" s="142"/>
      <c r="U24" s="43" t="s">
        <v>945</v>
      </c>
      <c r="V24" s="43" t="s">
        <v>960</v>
      </c>
      <c r="W24" s="43"/>
      <c r="X24" s="43"/>
      <c r="Y24" s="161" t="s">
        <v>861</v>
      </c>
      <c r="Z24" s="161" t="s">
        <v>861</v>
      </c>
      <c r="AA24" s="163"/>
      <c r="AB24" s="161"/>
    </row>
    <row r="25" spans="1:28" s="44" customFormat="1" ht="24.75" customHeight="1">
      <c r="A25" s="31">
        <v>19</v>
      </c>
      <c r="B25" s="31" t="s">
        <v>126</v>
      </c>
      <c r="C25" s="31" t="s">
        <v>431</v>
      </c>
      <c r="D25" s="31">
        <v>80073</v>
      </c>
      <c r="E25" s="31" t="s">
        <v>432</v>
      </c>
      <c r="F25" s="31" t="s">
        <v>921</v>
      </c>
      <c r="G25" s="31"/>
      <c r="H25" s="31">
        <v>2008</v>
      </c>
      <c r="I25" s="31"/>
      <c r="J25" s="31"/>
      <c r="K25" s="31">
        <v>0</v>
      </c>
      <c r="L25" s="31"/>
      <c r="M25" s="31">
        <v>3500</v>
      </c>
      <c r="N25" s="31" t="s">
        <v>28</v>
      </c>
      <c r="O25" s="31"/>
      <c r="P25" s="31"/>
      <c r="Q25" s="36"/>
      <c r="R25" s="70"/>
      <c r="S25" s="142"/>
      <c r="T25" s="142"/>
      <c r="U25" s="161" t="s">
        <v>944</v>
      </c>
      <c r="V25" s="161" t="s">
        <v>973</v>
      </c>
      <c r="W25" s="161"/>
      <c r="X25" s="161"/>
      <c r="Y25" s="161" t="s">
        <v>861</v>
      </c>
      <c r="Z25" s="161"/>
      <c r="AA25" s="161"/>
      <c r="AB25" s="161"/>
    </row>
    <row r="26" spans="1:28" s="73" customFormat="1" ht="28.5" customHeight="1">
      <c r="A26" s="31">
        <v>20</v>
      </c>
      <c r="B26" s="31" t="s">
        <v>806</v>
      </c>
      <c r="C26" s="31" t="s">
        <v>807</v>
      </c>
      <c r="D26" s="31" t="s">
        <v>437</v>
      </c>
      <c r="E26" s="31" t="s">
        <v>438</v>
      </c>
      <c r="F26" s="31" t="s">
        <v>922</v>
      </c>
      <c r="G26" s="31">
        <v>2999</v>
      </c>
      <c r="H26" s="31">
        <v>2009</v>
      </c>
      <c r="I26" s="31"/>
      <c r="J26" s="31"/>
      <c r="K26" s="31">
        <v>3</v>
      </c>
      <c r="L26" s="31"/>
      <c r="M26" s="31">
        <v>1150</v>
      </c>
      <c r="N26" s="31" t="s">
        <v>28</v>
      </c>
      <c r="O26" s="31"/>
      <c r="P26" s="31"/>
      <c r="Q26" s="36"/>
      <c r="R26" s="72"/>
      <c r="S26" s="142"/>
      <c r="T26" s="142"/>
      <c r="U26" s="161" t="s">
        <v>943</v>
      </c>
      <c r="V26" s="161" t="s">
        <v>974</v>
      </c>
      <c r="W26" s="161"/>
      <c r="X26" s="161"/>
      <c r="Y26" s="161" t="s">
        <v>861</v>
      </c>
      <c r="Z26" s="161" t="s">
        <v>861</v>
      </c>
      <c r="AA26" s="161"/>
      <c r="AB26" s="161"/>
    </row>
    <row r="27" spans="1:28" s="73" customFormat="1" ht="34.5" customHeight="1">
      <c r="A27" s="31">
        <v>21</v>
      </c>
      <c r="B27" s="31" t="s">
        <v>975</v>
      </c>
      <c r="C27" s="31" t="s">
        <v>976</v>
      </c>
      <c r="D27" s="31" t="s">
        <v>977</v>
      </c>
      <c r="E27" s="31" t="s">
        <v>35</v>
      </c>
      <c r="F27" s="31" t="s">
        <v>978</v>
      </c>
      <c r="G27" s="31"/>
      <c r="H27" s="31">
        <v>2019</v>
      </c>
      <c r="I27" s="31" t="s">
        <v>979</v>
      </c>
      <c r="J27" s="31"/>
      <c r="K27" s="31"/>
      <c r="L27" s="31"/>
      <c r="M27" s="31"/>
      <c r="N27" s="31" t="s">
        <v>173</v>
      </c>
      <c r="O27" s="31"/>
      <c r="P27" s="31"/>
      <c r="Q27" s="36"/>
      <c r="R27" s="74"/>
      <c r="S27" s="142"/>
      <c r="T27" s="142"/>
      <c r="U27" s="161" t="s">
        <v>980</v>
      </c>
      <c r="V27" s="161" t="s">
        <v>981</v>
      </c>
      <c r="W27" s="161"/>
      <c r="X27" s="161"/>
      <c r="Y27" s="161" t="s">
        <v>861</v>
      </c>
      <c r="Z27" s="161" t="s">
        <v>861</v>
      </c>
      <c r="AA27" s="102"/>
      <c r="AB27" s="102"/>
    </row>
    <row r="28" spans="1:28" s="1" customFormat="1" ht="36" customHeight="1">
      <c r="A28" s="383" t="s">
        <v>58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2"/>
      <c r="N28" s="2"/>
      <c r="O28" s="2"/>
      <c r="P28" s="2"/>
      <c r="Q28" s="29"/>
      <c r="R28" s="29"/>
      <c r="S28" s="2"/>
      <c r="T28" s="2"/>
      <c r="U28" s="2"/>
      <c r="V28" s="2"/>
      <c r="W28" s="2"/>
      <c r="X28" s="2"/>
      <c r="Y28" s="3"/>
      <c r="Z28" s="3"/>
      <c r="AA28" s="3"/>
      <c r="AB28" s="3"/>
    </row>
    <row r="29" spans="1:28" s="64" customFormat="1" ht="31.5" customHeight="1">
      <c r="A29" s="31" t="s">
        <v>890</v>
      </c>
      <c r="B29" s="31" t="s">
        <v>929</v>
      </c>
      <c r="C29" s="31" t="s">
        <v>906</v>
      </c>
      <c r="D29" s="31" t="s">
        <v>907</v>
      </c>
      <c r="E29" s="31" t="s">
        <v>908</v>
      </c>
      <c r="F29" s="31" t="s">
        <v>106</v>
      </c>
      <c r="G29" s="31">
        <v>1896</v>
      </c>
      <c r="H29" s="31">
        <v>2005</v>
      </c>
      <c r="I29" s="31">
        <v>2005</v>
      </c>
      <c r="J29" s="31" t="s">
        <v>909</v>
      </c>
      <c r="K29" s="31">
        <v>9</v>
      </c>
      <c r="L29" s="31"/>
      <c r="M29" s="31" t="s">
        <v>910</v>
      </c>
      <c r="N29" s="31" t="s">
        <v>28</v>
      </c>
      <c r="O29" s="31" t="s">
        <v>911</v>
      </c>
      <c r="P29" s="31" t="s">
        <v>912</v>
      </c>
      <c r="Q29" s="121">
        <v>19800</v>
      </c>
      <c r="R29" s="36"/>
      <c r="S29" s="62"/>
      <c r="T29" s="121">
        <v>19800</v>
      </c>
      <c r="U29" s="43" t="s">
        <v>926</v>
      </c>
      <c r="V29" s="43" t="s">
        <v>930</v>
      </c>
      <c r="W29" s="43" t="s">
        <v>926</v>
      </c>
      <c r="X29" s="43" t="s">
        <v>930</v>
      </c>
      <c r="Y29" s="43" t="s">
        <v>861</v>
      </c>
      <c r="Z29" s="43" t="s">
        <v>861</v>
      </c>
      <c r="AA29" s="43" t="s">
        <v>861</v>
      </c>
      <c r="AB29" s="63"/>
    </row>
    <row r="30" spans="1:28" s="1" customFormat="1" ht="25.5" customHeight="1">
      <c r="A30" s="383" t="s">
        <v>109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2"/>
      <c r="N30" s="2"/>
      <c r="O30" s="2"/>
      <c r="P30" s="2"/>
      <c r="Q30" s="29"/>
      <c r="R30" s="29"/>
      <c r="S30" s="2"/>
      <c r="T30" s="2"/>
      <c r="U30" s="2"/>
      <c r="V30" s="2"/>
      <c r="W30" s="2"/>
      <c r="X30" s="2"/>
      <c r="Y30" s="3"/>
      <c r="Z30" s="3"/>
      <c r="AA30" s="3"/>
      <c r="AB30" s="3"/>
    </row>
    <row r="31" spans="1:28" s="64" customFormat="1" ht="28.5" customHeight="1">
      <c r="A31" s="31">
        <v>1</v>
      </c>
      <c r="B31" s="31" t="s">
        <v>111</v>
      </c>
      <c r="C31" s="103" t="s">
        <v>112</v>
      </c>
      <c r="D31" s="31" t="s">
        <v>113</v>
      </c>
      <c r="E31" s="31" t="s">
        <v>114</v>
      </c>
      <c r="F31" s="31" t="s">
        <v>106</v>
      </c>
      <c r="G31" s="31">
        <v>1896</v>
      </c>
      <c r="H31" s="31">
        <v>2006</v>
      </c>
      <c r="I31" s="31"/>
      <c r="J31" s="31" t="s">
        <v>480</v>
      </c>
      <c r="K31" s="31">
        <v>9</v>
      </c>
      <c r="L31" s="31"/>
      <c r="M31" s="37"/>
      <c r="N31" s="31" t="s">
        <v>28</v>
      </c>
      <c r="O31" s="144">
        <v>402000</v>
      </c>
      <c r="P31" s="31"/>
      <c r="Q31" s="121">
        <v>15300</v>
      </c>
      <c r="R31" s="36" t="s">
        <v>861</v>
      </c>
      <c r="S31" s="104"/>
      <c r="T31" s="121">
        <v>15300</v>
      </c>
      <c r="U31" s="43" t="s">
        <v>924</v>
      </c>
      <c r="V31" s="43" t="s">
        <v>925</v>
      </c>
      <c r="W31" s="43" t="s">
        <v>924</v>
      </c>
      <c r="X31" s="43" t="s">
        <v>925</v>
      </c>
      <c r="Y31" s="43" t="s">
        <v>861</v>
      </c>
      <c r="Z31" s="43" t="s">
        <v>861</v>
      </c>
      <c r="AA31" s="43" t="s">
        <v>861</v>
      </c>
      <c r="AB31" s="43"/>
    </row>
    <row r="32" spans="1:28" s="64" customFormat="1" ht="28.5" customHeight="1">
      <c r="A32" s="31">
        <v>2</v>
      </c>
      <c r="B32" s="31" t="s">
        <v>115</v>
      </c>
      <c r="C32" s="103" t="s">
        <v>116</v>
      </c>
      <c r="D32" s="31">
        <v>604137</v>
      </c>
      <c r="E32" s="31" t="s">
        <v>117</v>
      </c>
      <c r="F32" s="31" t="s">
        <v>118</v>
      </c>
      <c r="G32" s="31">
        <v>2502</v>
      </c>
      <c r="H32" s="31">
        <v>1987</v>
      </c>
      <c r="I32" s="31"/>
      <c r="J32" s="31" t="s">
        <v>481</v>
      </c>
      <c r="K32" s="31">
        <v>2</v>
      </c>
      <c r="L32" s="31"/>
      <c r="M32" s="37"/>
      <c r="N32" s="31" t="s">
        <v>28</v>
      </c>
      <c r="O32" s="31"/>
      <c r="P32" s="31"/>
      <c r="Q32" s="36"/>
      <c r="R32" s="36"/>
      <c r="S32" s="31"/>
      <c r="T32" s="31"/>
      <c r="U32" s="157" t="s">
        <v>932</v>
      </c>
      <c r="V32" s="157" t="s">
        <v>935</v>
      </c>
      <c r="W32" s="157"/>
      <c r="X32" s="157"/>
      <c r="Y32" s="43" t="s">
        <v>861</v>
      </c>
      <c r="Z32" s="43" t="s">
        <v>861</v>
      </c>
      <c r="AA32" s="43"/>
      <c r="AB32" s="43"/>
    </row>
    <row r="33" spans="1:28" s="64" customFormat="1" ht="28.9" customHeight="1">
      <c r="A33" s="31">
        <v>3</v>
      </c>
      <c r="B33" s="31" t="s">
        <v>105</v>
      </c>
      <c r="C33" s="103" t="s">
        <v>119</v>
      </c>
      <c r="D33" s="31" t="s">
        <v>120</v>
      </c>
      <c r="E33" s="31" t="s">
        <v>121</v>
      </c>
      <c r="F33" s="31" t="s">
        <v>122</v>
      </c>
      <c r="G33" s="31">
        <v>2400</v>
      </c>
      <c r="H33" s="31">
        <v>1988</v>
      </c>
      <c r="I33" s="31"/>
      <c r="J33" s="31" t="s">
        <v>914</v>
      </c>
      <c r="K33" s="31">
        <v>7</v>
      </c>
      <c r="L33" s="31"/>
      <c r="M33" s="37"/>
      <c r="N33" s="31" t="s">
        <v>28</v>
      </c>
      <c r="O33" s="31"/>
      <c r="P33" s="31"/>
      <c r="Q33" s="36"/>
      <c r="R33" s="36"/>
      <c r="S33" s="31"/>
      <c r="T33" s="31"/>
      <c r="U33" s="157" t="s">
        <v>933</v>
      </c>
      <c r="V33" s="157" t="s">
        <v>936</v>
      </c>
      <c r="W33" s="157"/>
      <c r="X33" s="157"/>
      <c r="Y33" s="43" t="s">
        <v>861</v>
      </c>
      <c r="Z33" s="43" t="s">
        <v>861</v>
      </c>
      <c r="AA33" s="43"/>
      <c r="AB33" s="43"/>
    </row>
    <row r="34" spans="1:28" s="64" customFormat="1" ht="28.5" customHeight="1">
      <c r="A34" s="31">
        <v>4</v>
      </c>
      <c r="B34" s="31" t="s">
        <v>123</v>
      </c>
      <c r="C34" s="103" t="s">
        <v>124</v>
      </c>
      <c r="D34" s="31">
        <v>11386</v>
      </c>
      <c r="E34" s="31" t="s">
        <v>125</v>
      </c>
      <c r="F34" s="31" t="s">
        <v>126</v>
      </c>
      <c r="G34" s="31"/>
      <c r="H34" s="31">
        <v>1988</v>
      </c>
      <c r="I34" s="31"/>
      <c r="J34" s="31" t="s">
        <v>482</v>
      </c>
      <c r="K34" s="31"/>
      <c r="L34" s="31"/>
      <c r="M34" s="37"/>
      <c r="N34" s="31" t="s">
        <v>28</v>
      </c>
      <c r="O34" s="31"/>
      <c r="P34" s="31"/>
      <c r="Q34" s="36"/>
      <c r="R34" s="36"/>
      <c r="S34" s="31"/>
      <c r="T34" s="31"/>
      <c r="U34" s="157" t="s">
        <v>931</v>
      </c>
      <c r="V34" s="158" t="s">
        <v>937</v>
      </c>
      <c r="W34" s="157"/>
      <c r="X34" s="157"/>
      <c r="Y34" s="43" t="s">
        <v>861</v>
      </c>
      <c r="Z34" s="43"/>
      <c r="AA34" s="43"/>
      <c r="AB34" s="43"/>
    </row>
    <row r="35" spans="1:28" s="64" customFormat="1" ht="28.5" customHeight="1">
      <c r="A35" s="31">
        <v>5</v>
      </c>
      <c r="B35" s="31" t="s">
        <v>105</v>
      </c>
      <c r="C35" s="103" t="s">
        <v>112</v>
      </c>
      <c r="D35" s="31" t="s">
        <v>127</v>
      </c>
      <c r="E35" s="31" t="s">
        <v>128</v>
      </c>
      <c r="F35" s="31" t="s">
        <v>122</v>
      </c>
      <c r="G35" s="31">
        <v>2500</v>
      </c>
      <c r="H35" s="31">
        <v>2001</v>
      </c>
      <c r="I35" s="31"/>
      <c r="J35" s="31" t="s">
        <v>479</v>
      </c>
      <c r="K35" s="31">
        <v>9</v>
      </c>
      <c r="L35" s="31"/>
      <c r="M35" s="37"/>
      <c r="N35" s="31" t="s">
        <v>28</v>
      </c>
      <c r="O35" s="31"/>
      <c r="P35" s="31"/>
      <c r="Q35" s="36"/>
      <c r="R35" s="36"/>
      <c r="S35" s="31"/>
      <c r="T35" s="31"/>
      <c r="U35" s="157" t="s">
        <v>934</v>
      </c>
      <c r="V35" s="158" t="s">
        <v>938</v>
      </c>
      <c r="W35" s="157"/>
      <c r="X35" s="157"/>
      <c r="Y35" s="43" t="s">
        <v>861</v>
      </c>
      <c r="Z35" s="43" t="s">
        <v>861</v>
      </c>
      <c r="AA35" s="43"/>
      <c r="AB35" s="43"/>
    </row>
    <row r="36" spans="1:28" s="1" customFormat="1" ht="25.5" customHeight="1">
      <c r="A36" s="383" t="s">
        <v>70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2"/>
      <c r="N36" s="2"/>
      <c r="O36" s="2"/>
      <c r="P36" s="2"/>
      <c r="Q36" s="29"/>
      <c r="R36" s="29"/>
      <c r="S36" s="2"/>
      <c r="T36" s="2"/>
      <c r="U36" s="2"/>
      <c r="V36" s="2"/>
      <c r="W36" s="2"/>
      <c r="X36" s="2"/>
      <c r="Y36" s="3"/>
      <c r="Z36" s="3"/>
      <c r="AA36" s="3"/>
      <c r="AB36" s="3"/>
    </row>
    <row r="37" spans="1:28" s="44" customFormat="1" ht="27.75" customHeight="1">
      <c r="A37" s="31">
        <v>1</v>
      </c>
      <c r="B37" s="31" t="s">
        <v>166</v>
      </c>
      <c r="C37" s="31" t="s">
        <v>167</v>
      </c>
      <c r="D37" s="31" t="s">
        <v>168</v>
      </c>
      <c r="E37" s="31" t="s">
        <v>169</v>
      </c>
      <c r="F37" s="31" t="s">
        <v>170</v>
      </c>
      <c r="G37" s="31" t="s">
        <v>171</v>
      </c>
      <c r="H37" s="31">
        <v>2003</v>
      </c>
      <c r="I37" s="67">
        <v>37959</v>
      </c>
      <c r="J37" s="31"/>
      <c r="K37" s="31">
        <v>3</v>
      </c>
      <c r="L37" s="31" t="s">
        <v>172</v>
      </c>
      <c r="M37" s="31"/>
      <c r="N37" s="31" t="s">
        <v>28</v>
      </c>
      <c r="O37" s="31"/>
      <c r="P37" s="31"/>
      <c r="Q37" s="36"/>
      <c r="R37" s="36"/>
      <c r="S37" s="31"/>
      <c r="T37" s="31"/>
      <c r="U37" s="68" t="s">
        <v>939</v>
      </c>
      <c r="V37" s="68" t="s">
        <v>940</v>
      </c>
      <c r="W37" s="43"/>
      <c r="X37" s="43"/>
      <c r="Y37" s="43" t="s">
        <v>861</v>
      </c>
      <c r="Z37" s="43" t="s">
        <v>861</v>
      </c>
      <c r="AA37" s="43"/>
      <c r="AB37" s="43"/>
    </row>
    <row r="38" spans="1:28" s="44" customFormat="1" ht="27.75" customHeight="1">
      <c r="A38" s="31">
        <v>2</v>
      </c>
      <c r="B38" s="31" t="s">
        <v>556</v>
      </c>
      <c r="C38" s="31" t="s">
        <v>557</v>
      </c>
      <c r="D38" s="31" t="s">
        <v>558</v>
      </c>
      <c r="E38" s="31" t="s">
        <v>559</v>
      </c>
      <c r="F38" s="31" t="s">
        <v>106</v>
      </c>
      <c r="G38" s="31" t="s">
        <v>560</v>
      </c>
      <c r="H38" s="31">
        <v>2002</v>
      </c>
      <c r="I38" s="67">
        <v>37522</v>
      </c>
      <c r="J38" s="31"/>
      <c r="K38" s="31">
        <v>9</v>
      </c>
      <c r="L38" s="31"/>
      <c r="M38" s="31" t="s">
        <v>561</v>
      </c>
      <c r="N38" s="31" t="s">
        <v>28</v>
      </c>
      <c r="O38" s="31"/>
      <c r="P38" s="31"/>
      <c r="Q38" s="36"/>
      <c r="R38" s="36"/>
      <c r="S38" s="31"/>
      <c r="T38" s="31"/>
      <c r="U38" s="68" t="s">
        <v>941</v>
      </c>
      <c r="V38" s="68" t="s">
        <v>942</v>
      </c>
      <c r="W38" s="43"/>
      <c r="X38" s="43"/>
      <c r="Y38" s="43" t="s">
        <v>861</v>
      </c>
      <c r="Z38" s="43" t="s">
        <v>861</v>
      </c>
      <c r="AA38" s="43"/>
      <c r="AB38" s="43"/>
    </row>
    <row r="39" spans="1:28" s="1" customFormat="1" ht="27.75" customHeight="1">
      <c r="A39" s="383" t="s">
        <v>255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2"/>
      <c r="N39" s="2"/>
      <c r="O39" s="2"/>
      <c r="P39" s="2"/>
      <c r="Q39" s="29"/>
      <c r="R39" s="29"/>
      <c r="S39" s="2"/>
      <c r="T39" s="2"/>
      <c r="U39" s="2"/>
      <c r="V39" s="2"/>
      <c r="W39" s="2"/>
      <c r="X39" s="2"/>
      <c r="Y39" s="3"/>
      <c r="Z39" s="3"/>
      <c r="AA39" s="3"/>
      <c r="AB39" s="3"/>
    </row>
    <row r="40" spans="1:28" s="7" customFormat="1" ht="24.95" customHeight="1">
      <c r="A40" s="119">
        <v>1</v>
      </c>
      <c r="B40" s="119" t="s">
        <v>456</v>
      </c>
      <c r="C40" s="119" t="s">
        <v>457</v>
      </c>
      <c r="D40" s="119" t="s">
        <v>579</v>
      </c>
      <c r="E40" s="119" t="s">
        <v>458</v>
      </c>
      <c r="F40" s="119" t="s">
        <v>106</v>
      </c>
      <c r="G40" s="119" t="s">
        <v>989</v>
      </c>
      <c r="H40" s="119">
        <v>2011</v>
      </c>
      <c r="I40" s="119" t="s">
        <v>987</v>
      </c>
      <c r="J40" s="119" t="s">
        <v>988</v>
      </c>
      <c r="K40" s="119">
        <v>9</v>
      </c>
      <c r="L40" s="119"/>
      <c r="M40" s="119">
        <v>1</v>
      </c>
      <c r="N40" s="119" t="s">
        <v>28</v>
      </c>
      <c r="O40" s="119">
        <v>212800</v>
      </c>
      <c r="P40" s="119"/>
      <c r="Q40" s="121">
        <v>27700</v>
      </c>
      <c r="R40" s="119"/>
      <c r="S40" s="119"/>
      <c r="T40" s="121">
        <v>27700</v>
      </c>
      <c r="U40" s="10" t="s">
        <v>927</v>
      </c>
      <c r="V40" s="10" t="s">
        <v>928</v>
      </c>
      <c r="W40" s="10" t="s">
        <v>927</v>
      </c>
      <c r="X40" s="10" t="s">
        <v>928</v>
      </c>
      <c r="Y40" s="43" t="s">
        <v>861</v>
      </c>
      <c r="Z40" s="43" t="s">
        <v>861</v>
      </c>
      <c r="AA40" s="43" t="s">
        <v>861</v>
      </c>
      <c r="AB40" s="43" t="s">
        <v>861</v>
      </c>
    </row>
  </sheetData>
  <mergeCells count="28">
    <mergeCell ref="T3:T5"/>
    <mergeCell ref="A2:M2"/>
    <mergeCell ref="A39:L39"/>
    <mergeCell ref="A36:L36"/>
    <mergeCell ref="A30:L30"/>
    <mergeCell ref="L3:L5"/>
    <mergeCell ref="A3:A5"/>
    <mergeCell ref="B3:B5"/>
    <mergeCell ref="C3:C5"/>
    <mergeCell ref="D3:D5"/>
    <mergeCell ref="E3:E5"/>
    <mergeCell ref="F3:F5"/>
    <mergeCell ref="W1:AB2"/>
    <mergeCell ref="U3:V4"/>
    <mergeCell ref="W3:X4"/>
    <mergeCell ref="Y3:AB4"/>
    <mergeCell ref="A28:L28"/>
    <mergeCell ref="P3:P5"/>
    <mergeCell ref="R3:S4"/>
    <mergeCell ref="M3:M5"/>
    <mergeCell ref="N3:N5"/>
    <mergeCell ref="O3:O5"/>
    <mergeCell ref="G3:G5"/>
    <mergeCell ref="H3:H5"/>
    <mergeCell ref="A6:L6"/>
    <mergeCell ref="I3:I5"/>
    <mergeCell ref="J3:J5"/>
    <mergeCell ref="K3:K5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76" orientation="landscape" r:id="rId1"/>
  <rowBreaks count="1" manualBreakCount="1">
    <brk id="27" max="28" man="1"/>
  </rowBreaks>
  <colBreaks count="1" manualBreakCount="1">
    <brk id="14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"/>
  <sheetViews>
    <sheetView view="pageBreakPreview" zoomScale="130" zoomScaleNormal="100" zoomScaleSheetLayoutView="130" workbookViewId="0">
      <selection activeCell="C1" sqref="C1"/>
    </sheetView>
  </sheetViews>
  <sheetFormatPr defaultColWidth="9.140625" defaultRowHeight="15"/>
  <cols>
    <col min="1" max="1" width="5.28515625" style="6" customWidth="1"/>
    <col min="2" max="2" width="32.140625" style="5" customWidth="1"/>
    <col min="3" max="3" width="29.85546875" style="5" customWidth="1"/>
    <col min="4" max="16384" width="9.140625" style="6"/>
  </cols>
  <sheetData>
    <row r="1" spans="1:3" ht="16.149999999999999" customHeight="1" thickBot="1">
      <c r="C1" s="23" t="s">
        <v>1204</v>
      </c>
    </row>
    <row r="2" spans="1:3" ht="33.75" customHeight="1" thickBot="1">
      <c r="A2" s="391" t="s">
        <v>739</v>
      </c>
      <c r="B2" s="392"/>
      <c r="C2" s="393"/>
    </row>
    <row r="3" spans="1:3" ht="32.25" customHeight="1">
      <c r="A3" s="24" t="s">
        <v>0</v>
      </c>
      <c r="B3" s="24" t="s">
        <v>107</v>
      </c>
      <c r="C3" s="25" t="s">
        <v>108</v>
      </c>
    </row>
    <row r="4" spans="1:3">
      <c r="A4" s="388" t="s">
        <v>58</v>
      </c>
      <c r="B4" s="389"/>
      <c r="C4" s="390"/>
    </row>
    <row r="5" spans="1:3" s="48" customFormat="1" ht="23.25" customHeight="1">
      <c r="A5" s="55">
        <v>1</v>
      </c>
      <c r="B5" s="55" t="s">
        <v>59</v>
      </c>
      <c r="C5" s="65" t="s">
        <v>738</v>
      </c>
    </row>
    <row r="6" spans="1:3" s="48" customFormat="1" ht="18" customHeight="1">
      <c r="A6" s="55">
        <v>2</v>
      </c>
      <c r="B6" s="55" t="s">
        <v>553</v>
      </c>
      <c r="C6" s="55" t="s">
        <v>552</v>
      </c>
    </row>
    <row r="7" spans="1:3">
      <c r="A7" s="388" t="s">
        <v>983</v>
      </c>
      <c r="B7" s="389"/>
      <c r="C7" s="390"/>
    </row>
    <row r="8" spans="1:3" s="48" customFormat="1" ht="18.600000000000001" customHeight="1">
      <c r="A8" s="45">
        <v>1</v>
      </c>
      <c r="B8" s="46" t="s">
        <v>700</v>
      </c>
      <c r="C8" s="47"/>
    </row>
    <row r="9" spans="1:3" s="27" customFormat="1" ht="18.600000000000001" customHeight="1">
      <c r="A9" s="394" t="s">
        <v>913</v>
      </c>
      <c r="B9" s="394"/>
      <c r="C9" s="394"/>
    </row>
    <row r="10" spans="1:3" s="48" customFormat="1" ht="51">
      <c r="A10" s="55">
        <v>1</v>
      </c>
      <c r="B10" s="56" t="s">
        <v>701</v>
      </c>
      <c r="C10" s="57" t="s">
        <v>702</v>
      </c>
    </row>
    <row r="11" spans="1:3">
      <c r="A11" s="388" t="s">
        <v>999</v>
      </c>
      <c r="B11" s="389"/>
      <c r="C11" s="390"/>
    </row>
    <row r="12" spans="1:3" s="48" customFormat="1">
      <c r="A12" s="55">
        <v>1</v>
      </c>
      <c r="B12" s="54" t="s">
        <v>740</v>
      </c>
      <c r="C12" s="65"/>
    </row>
  </sheetData>
  <mergeCells count="5">
    <mergeCell ref="A11:C11"/>
    <mergeCell ref="A4:C4"/>
    <mergeCell ref="A7:C7"/>
    <mergeCell ref="A2:C2"/>
    <mergeCell ref="A9:C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413A1-E549-420A-8409-E55741D6F017}">
  <dimension ref="A1:K65"/>
  <sheetViews>
    <sheetView tabSelected="1" view="pageBreakPreview" zoomScale="60" zoomScaleNormal="100" workbookViewId="0">
      <selection activeCell="B9" sqref="B9"/>
    </sheetView>
  </sheetViews>
  <sheetFormatPr defaultRowHeight="15"/>
  <cols>
    <col min="1" max="1" width="4.5703125" customWidth="1"/>
    <col min="2" max="2" width="20" customWidth="1"/>
    <col min="3" max="3" width="21.7109375" customWidth="1"/>
    <col min="4" max="4" width="23.140625" customWidth="1"/>
    <col min="5" max="5" width="14.7109375" customWidth="1"/>
    <col min="6" max="6" width="37.42578125" customWidth="1"/>
    <col min="7" max="7" width="13.5703125" customWidth="1"/>
    <col min="8" max="8" width="12" customWidth="1"/>
    <col min="9" max="9" width="12.85546875" customWidth="1"/>
    <col min="10" max="10" width="21.7109375" customWidth="1"/>
    <col min="11" max="11" width="18.28515625" customWidth="1"/>
  </cols>
  <sheetData>
    <row r="1" spans="1:11" ht="45.75" customHeight="1">
      <c r="A1" s="395" t="s">
        <v>1080</v>
      </c>
      <c r="B1" s="396"/>
      <c r="C1" s="396"/>
      <c r="D1" s="396"/>
      <c r="E1" s="396"/>
      <c r="F1" s="396"/>
      <c r="G1" s="396"/>
      <c r="H1" s="396"/>
      <c r="I1" s="396"/>
      <c r="J1" s="396"/>
      <c r="K1" s="397"/>
    </row>
    <row r="2" spans="1:11">
      <c r="A2" s="164" t="s">
        <v>0</v>
      </c>
      <c r="B2" s="165" t="s">
        <v>1081</v>
      </c>
      <c r="C2" s="165" t="s">
        <v>1082</v>
      </c>
      <c r="D2" s="165" t="s">
        <v>1083</v>
      </c>
      <c r="E2" s="166" t="s">
        <v>1084</v>
      </c>
      <c r="F2" s="165" t="s">
        <v>1085</v>
      </c>
      <c r="G2" s="165" t="s">
        <v>1086</v>
      </c>
      <c r="H2" s="165" t="s">
        <v>1087</v>
      </c>
      <c r="I2" s="166" t="s">
        <v>1088</v>
      </c>
      <c r="J2" s="165" t="s">
        <v>1089</v>
      </c>
      <c r="K2" s="167" t="s">
        <v>1090</v>
      </c>
    </row>
    <row r="3" spans="1:11" ht="36" customHeight="1">
      <c r="A3" s="168">
        <v>1</v>
      </c>
      <c r="B3" s="118" t="s">
        <v>52</v>
      </c>
      <c r="C3" s="118" t="s">
        <v>52</v>
      </c>
      <c r="D3" s="118" t="s">
        <v>1091</v>
      </c>
      <c r="E3" s="169">
        <v>43833</v>
      </c>
      <c r="F3" s="118" t="s">
        <v>1092</v>
      </c>
      <c r="G3" s="118" t="s">
        <v>1093</v>
      </c>
      <c r="H3" s="118" t="s">
        <v>1094</v>
      </c>
      <c r="I3" s="169">
        <v>43850</v>
      </c>
      <c r="J3" s="118" t="s">
        <v>1095</v>
      </c>
      <c r="K3" s="170">
        <v>0</v>
      </c>
    </row>
    <row r="4" spans="1:11" ht="51.75" customHeight="1">
      <c r="A4" s="168">
        <v>2</v>
      </c>
      <c r="B4" s="118" t="s">
        <v>52</v>
      </c>
      <c r="C4" s="118" t="s">
        <v>52</v>
      </c>
      <c r="D4" s="118" t="s">
        <v>1096</v>
      </c>
      <c r="E4" s="169">
        <v>43873</v>
      </c>
      <c r="F4" s="118" t="s">
        <v>1097</v>
      </c>
      <c r="G4" s="118" t="s">
        <v>1093</v>
      </c>
      <c r="H4" s="118" t="s">
        <v>1098</v>
      </c>
      <c r="I4" s="169">
        <v>43895</v>
      </c>
      <c r="J4" s="118" t="s">
        <v>1099</v>
      </c>
      <c r="K4" s="170">
        <v>3276.72</v>
      </c>
    </row>
    <row r="5" spans="1:11" ht="53.25" customHeight="1">
      <c r="A5" s="168">
        <v>3</v>
      </c>
      <c r="B5" s="118" t="s">
        <v>1100</v>
      </c>
      <c r="C5" s="118" t="s">
        <v>1100</v>
      </c>
      <c r="D5" s="118" t="s">
        <v>1101</v>
      </c>
      <c r="E5" s="169">
        <v>43897</v>
      </c>
      <c r="F5" s="118" t="s">
        <v>1102</v>
      </c>
      <c r="G5" s="118" t="s">
        <v>1093</v>
      </c>
      <c r="H5" s="118" t="s">
        <v>1098</v>
      </c>
      <c r="I5" s="169">
        <v>43929</v>
      </c>
      <c r="J5" s="118" t="s">
        <v>1103</v>
      </c>
      <c r="K5" s="170">
        <v>511</v>
      </c>
    </row>
    <row r="6" spans="1:11" ht="53.25" customHeight="1">
      <c r="A6" s="168">
        <v>4</v>
      </c>
      <c r="B6" s="118" t="s">
        <v>1100</v>
      </c>
      <c r="C6" s="118" t="s">
        <v>1100</v>
      </c>
      <c r="D6" s="118" t="s">
        <v>1101</v>
      </c>
      <c r="E6" s="169">
        <v>43900</v>
      </c>
      <c r="F6" s="118" t="s">
        <v>1104</v>
      </c>
      <c r="G6" s="118" t="s">
        <v>1093</v>
      </c>
      <c r="H6" s="118" t="s">
        <v>1098</v>
      </c>
      <c r="I6" s="169">
        <v>43914</v>
      </c>
      <c r="J6" s="118" t="s">
        <v>1105</v>
      </c>
      <c r="K6" s="170">
        <v>369</v>
      </c>
    </row>
    <row r="7" spans="1:11" ht="60" customHeight="1">
      <c r="A7" s="168">
        <v>5</v>
      </c>
      <c r="B7" s="118" t="s">
        <v>52</v>
      </c>
      <c r="C7" s="118" t="s">
        <v>52</v>
      </c>
      <c r="D7" s="118" t="s">
        <v>1091</v>
      </c>
      <c r="E7" s="169">
        <v>43936</v>
      </c>
      <c r="F7" s="118" t="s">
        <v>1106</v>
      </c>
      <c r="G7" s="118" t="s">
        <v>1093</v>
      </c>
      <c r="H7" s="118" t="s">
        <v>1098</v>
      </c>
      <c r="I7" s="169">
        <v>44098</v>
      </c>
      <c r="J7" s="118" t="s">
        <v>1107</v>
      </c>
      <c r="K7" s="170">
        <v>13333.4</v>
      </c>
    </row>
    <row r="8" spans="1:11" ht="36" customHeight="1">
      <c r="A8" s="168">
        <v>6</v>
      </c>
      <c r="B8" s="118" t="s">
        <v>52</v>
      </c>
      <c r="C8" s="118" t="s">
        <v>1108</v>
      </c>
      <c r="D8" s="118" t="s">
        <v>1109</v>
      </c>
      <c r="E8" s="169">
        <v>43952</v>
      </c>
      <c r="F8" s="118" t="s">
        <v>1110</v>
      </c>
      <c r="G8" s="118" t="s">
        <v>1093</v>
      </c>
      <c r="H8" s="118" t="s">
        <v>1094</v>
      </c>
      <c r="I8" s="169">
        <v>43987</v>
      </c>
      <c r="J8" s="118" t="s">
        <v>1111</v>
      </c>
      <c r="K8" s="170">
        <v>0</v>
      </c>
    </row>
    <row r="9" spans="1:11" ht="52.5" customHeight="1">
      <c r="A9" s="168">
        <v>7</v>
      </c>
      <c r="B9" s="118" t="s">
        <v>52</v>
      </c>
      <c r="C9" s="118" t="s">
        <v>52</v>
      </c>
      <c r="D9" s="118" t="s">
        <v>1091</v>
      </c>
      <c r="E9" s="169">
        <v>43968</v>
      </c>
      <c r="F9" s="118" t="s">
        <v>1112</v>
      </c>
      <c r="G9" s="118" t="s">
        <v>1093</v>
      </c>
      <c r="H9" s="118" t="s">
        <v>1098</v>
      </c>
      <c r="I9" s="169">
        <v>44033</v>
      </c>
      <c r="J9" s="118" t="s">
        <v>1113</v>
      </c>
      <c r="K9" s="170">
        <v>400</v>
      </c>
    </row>
    <row r="10" spans="1:11" ht="54" customHeight="1">
      <c r="A10" s="168">
        <v>8</v>
      </c>
      <c r="B10" s="118" t="s">
        <v>52</v>
      </c>
      <c r="C10" s="118" t="s">
        <v>1114</v>
      </c>
      <c r="D10" s="118" t="s">
        <v>1091</v>
      </c>
      <c r="E10" s="169">
        <v>44004</v>
      </c>
      <c r="F10" s="118" t="s">
        <v>1115</v>
      </c>
      <c r="G10" s="118" t="s">
        <v>1093</v>
      </c>
      <c r="H10" s="118" t="s">
        <v>1098</v>
      </c>
      <c r="I10" s="169">
        <v>44031</v>
      </c>
      <c r="J10" s="118" t="s">
        <v>1116</v>
      </c>
      <c r="K10" s="170">
        <v>3123.09</v>
      </c>
    </row>
    <row r="11" spans="1:11" ht="51.75" customHeight="1">
      <c r="A11" s="168">
        <v>9</v>
      </c>
      <c r="B11" s="118" t="s">
        <v>1100</v>
      </c>
      <c r="C11" s="118" t="s">
        <v>1100</v>
      </c>
      <c r="D11" s="118" t="s">
        <v>1101</v>
      </c>
      <c r="E11" s="169">
        <v>44024</v>
      </c>
      <c r="F11" s="118" t="s">
        <v>1117</v>
      </c>
      <c r="G11" s="118" t="s">
        <v>1093</v>
      </c>
      <c r="H11" s="118" t="s">
        <v>1098</v>
      </c>
      <c r="I11" s="169">
        <v>44057</v>
      </c>
      <c r="J11" s="118" t="s">
        <v>1118</v>
      </c>
      <c r="K11" s="170">
        <v>178</v>
      </c>
    </row>
    <row r="12" spans="1:11" ht="50.25" customHeight="1">
      <c r="A12" s="168">
        <v>10</v>
      </c>
      <c r="B12" s="118" t="s">
        <v>1119</v>
      </c>
      <c r="C12" s="118" t="s">
        <v>1119</v>
      </c>
      <c r="D12" s="118" t="s">
        <v>1120</v>
      </c>
      <c r="E12" s="169">
        <v>44039</v>
      </c>
      <c r="F12" s="118" t="s">
        <v>1121</v>
      </c>
      <c r="G12" s="118" t="s">
        <v>1093</v>
      </c>
      <c r="H12" s="118" t="s">
        <v>1122</v>
      </c>
      <c r="I12" s="169">
        <v>44067</v>
      </c>
      <c r="J12" s="118"/>
      <c r="K12" s="170">
        <v>400</v>
      </c>
    </row>
    <row r="13" spans="1:11" ht="36" customHeight="1">
      <c r="A13" s="168">
        <v>11</v>
      </c>
      <c r="B13" s="118" t="s">
        <v>52</v>
      </c>
      <c r="C13" s="118" t="s">
        <v>1108</v>
      </c>
      <c r="D13" s="118" t="s">
        <v>1123</v>
      </c>
      <c r="E13" s="169">
        <v>44050</v>
      </c>
      <c r="F13" s="118" t="s">
        <v>1124</v>
      </c>
      <c r="G13" s="118" t="s">
        <v>1093</v>
      </c>
      <c r="H13" s="118" t="s">
        <v>1098</v>
      </c>
      <c r="I13" s="169">
        <v>44099</v>
      </c>
      <c r="J13" s="118"/>
      <c r="K13" s="170">
        <v>6101.8</v>
      </c>
    </row>
    <row r="14" spans="1:11" ht="36" customHeight="1">
      <c r="A14" s="168">
        <v>12</v>
      </c>
      <c r="B14" s="118"/>
      <c r="C14" s="118"/>
      <c r="D14" s="118" t="s">
        <v>1091</v>
      </c>
      <c r="E14" s="169">
        <v>44109</v>
      </c>
      <c r="F14" s="118" t="s">
        <v>1125</v>
      </c>
      <c r="G14" s="118" t="s">
        <v>1093</v>
      </c>
      <c r="H14" s="118" t="s">
        <v>1098</v>
      </c>
      <c r="I14" s="169"/>
      <c r="J14" s="118"/>
      <c r="K14" s="170">
        <v>1001.28</v>
      </c>
    </row>
    <row r="15" spans="1:11" ht="48.75" customHeight="1">
      <c r="A15" s="168">
        <v>13</v>
      </c>
      <c r="B15" s="118" t="s">
        <v>52</v>
      </c>
      <c r="C15" s="118" t="s">
        <v>52</v>
      </c>
      <c r="D15" s="118" t="s">
        <v>1091</v>
      </c>
      <c r="E15" s="169">
        <v>44109</v>
      </c>
      <c r="F15" s="118" t="s">
        <v>1126</v>
      </c>
      <c r="G15" s="118" t="s">
        <v>1093</v>
      </c>
      <c r="H15" s="118" t="s">
        <v>1098</v>
      </c>
      <c r="I15" s="169">
        <v>44155</v>
      </c>
      <c r="J15" s="118" t="s">
        <v>1127</v>
      </c>
      <c r="K15" s="170">
        <v>1700</v>
      </c>
    </row>
    <row r="16" spans="1:11" ht="49.5" customHeight="1">
      <c r="A16" s="168">
        <v>14</v>
      </c>
      <c r="B16" s="118" t="s">
        <v>52</v>
      </c>
      <c r="C16" s="118" t="s">
        <v>1128</v>
      </c>
      <c r="D16" s="118" t="s">
        <v>1129</v>
      </c>
      <c r="E16" s="169">
        <v>44114</v>
      </c>
      <c r="F16" s="118" t="s">
        <v>1130</v>
      </c>
      <c r="G16" s="118" t="s">
        <v>1093</v>
      </c>
      <c r="H16" s="118" t="s">
        <v>1098</v>
      </c>
      <c r="I16" s="169">
        <v>44217</v>
      </c>
      <c r="J16" s="118"/>
      <c r="K16" s="170">
        <v>400</v>
      </c>
    </row>
    <row r="17" spans="1:11" ht="36" customHeight="1">
      <c r="A17" s="168">
        <v>15</v>
      </c>
      <c r="B17" s="118"/>
      <c r="C17" s="118"/>
      <c r="D17" s="118" t="s">
        <v>1091</v>
      </c>
      <c r="E17" s="169">
        <v>44117</v>
      </c>
      <c r="F17" s="118" t="s">
        <v>1125</v>
      </c>
      <c r="G17" s="118" t="s">
        <v>1093</v>
      </c>
      <c r="H17" s="118" t="s">
        <v>1098</v>
      </c>
      <c r="I17" s="169"/>
      <c r="J17" s="118"/>
      <c r="K17" s="170">
        <v>6148.23</v>
      </c>
    </row>
    <row r="18" spans="1:11" ht="55.5" customHeight="1">
      <c r="A18" s="168">
        <v>16</v>
      </c>
      <c r="B18" s="118" t="s">
        <v>1131</v>
      </c>
      <c r="C18" s="118" t="s">
        <v>1131</v>
      </c>
      <c r="D18" s="118" t="s">
        <v>1091</v>
      </c>
      <c r="E18" s="169">
        <v>44228</v>
      </c>
      <c r="F18" s="118" t="s">
        <v>1132</v>
      </c>
      <c r="G18" s="118" t="s">
        <v>1093</v>
      </c>
      <c r="H18" s="118" t="s">
        <v>1098</v>
      </c>
      <c r="I18" s="169">
        <v>44245</v>
      </c>
      <c r="J18" s="118" t="s">
        <v>1133</v>
      </c>
      <c r="K18" s="170">
        <v>10217</v>
      </c>
    </row>
    <row r="19" spans="1:11" ht="48.75" customHeight="1">
      <c r="A19" s="168">
        <v>17</v>
      </c>
      <c r="B19" s="118" t="s">
        <v>1119</v>
      </c>
      <c r="C19" s="118" t="s">
        <v>1119</v>
      </c>
      <c r="D19" s="118" t="s">
        <v>1091</v>
      </c>
      <c r="E19" s="169">
        <v>44235</v>
      </c>
      <c r="F19" s="118" t="s">
        <v>1134</v>
      </c>
      <c r="G19" s="118" t="s">
        <v>1093</v>
      </c>
      <c r="H19" s="118" t="s">
        <v>1098</v>
      </c>
      <c r="I19" s="169">
        <v>44253</v>
      </c>
      <c r="J19" s="118" t="s">
        <v>1135</v>
      </c>
      <c r="K19" s="170">
        <v>2185</v>
      </c>
    </row>
    <row r="20" spans="1:11" ht="36" customHeight="1">
      <c r="A20" s="168">
        <v>18</v>
      </c>
      <c r="B20" s="118"/>
      <c r="C20" s="118"/>
      <c r="D20" s="118" t="s">
        <v>1091</v>
      </c>
      <c r="E20" s="169">
        <v>44302</v>
      </c>
      <c r="F20" s="118" t="s">
        <v>1136</v>
      </c>
      <c r="G20" s="118" t="s">
        <v>1093</v>
      </c>
      <c r="H20" s="118" t="s">
        <v>1098</v>
      </c>
      <c r="I20" s="169"/>
      <c r="J20" s="118"/>
      <c r="K20" s="170">
        <v>2700</v>
      </c>
    </row>
    <row r="21" spans="1:11" ht="48" customHeight="1">
      <c r="A21" s="168">
        <v>19</v>
      </c>
      <c r="B21" s="118" t="s">
        <v>52</v>
      </c>
      <c r="C21" s="118" t="s">
        <v>52</v>
      </c>
      <c r="D21" s="118" t="s">
        <v>1096</v>
      </c>
      <c r="E21" s="169">
        <v>44378</v>
      </c>
      <c r="F21" s="118" t="s">
        <v>1137</v>
      </c>
      <c r="G21" s="118" t="s">
        <v>1093</v>
      </c>
      <c r="H21" s="118" t="s">
        <v>1094</v>
      </c>
      <c r="I21" s="169">
        <v>44428</v>
      </c>
      <c r="J21" s="118" t="s">
        <v>1138</v>
      </c>
      <c r="K21" s="170">
        <v>0</v>
      </c>
    </row>
    <row r="22" spans="1:11" ht="36" customHeight="1">
      <c r="A22" s="168">
        <v>20</v>
      </c>
      <c r="B22" s="118" t="s">
        <v>52</v>
      </c>
      <c r="C22" s="118" t="s">
        <v>1108</v>
      </c>
      <c r="D22" s="118" t="s">
        <v>1123</v>
      </c>
      <c r="E22" s="169">
        <v>44394</v>
      </c>
      <c r="F22" s="118" t="s">
        <v>1139</v>
      </c>
      <c r="G22" s="118" t="s">
        <v>1093</v>
      </c>
      <c r="H22" s="118" t="s">
        <v>1094</v>
      </c>
      <c r="I22" s="169">
        <v>44498</v>
      </c>
      <c r="J22" s="118" t="s">
        <v>1140</v>
      </c>
      <c r="K22" s="170">
        <v>0</v>
      </c>
    </row>
    <row r="23" spans="1:11" ht="36" customHeight="1">
      <c r="A23" s="168">
        <v>21</v>
      </c>
      <c r="B23" s="118" t="s">
        <v>1131</v>
      </c>
      <c r="C23" s="118" t="s">
        <v>1131</v>
      </c>
      <c r="D23" s="118" t="s">
        <v>1091</v>
      </c>
      <c r="E23" s="169">
        <v>44428</v>
      </c>
      <c r="F23" s="118" t="s">
        <v>1141</v>
      </c>
      <c r="G23" s="118" t="s">
        <v>1093</v>
      </c>
      <c r="H23" s="118" t="s">
        <v>1098</v>
      </c>
      <c r="I23" s="169">
        <v>44488</v>
      </c>
      <c r="J23" s="118" t="s">
        <v>1142</v>
      </c>
      <c r="K23" s="170">
        <v>944.98</v>
      </c>
    </row>
    <row r="24" spans="1:11" ht="57" customHeight="1">
      <c r="A24" s="168">
        <v>22</v>
      </c>
      <c r="B24" s="118" t="s">
        <v>66</v>
      </c>
      <c r="C24" s="118" t="s">
        <v>66</v>
      </c>
      <c r="D24" s="118" t="s">
        <v>1120</v>
      </c>
      <c r="E24" s="169">
        <v>44437</v>
      </c>
      <c r="F24" s="118" t="s">
        <v>1143</v>
      </c>
      <c r="G24" s="118" t="s">
        <v>1093</v>
      </c>
      <c r="H24" s="118" t="s">
        <v>1122</v>
      </c>
      <c r="I24" s="169">
        <v>44454</v>
      </c>
      <c r="J24" s="118" t="s">
        <v>1144</v>
      </c>
      <c r="K24" s="170">
        <v>665</v>
      </c>
    </row>
    <row r="25" spans="1:11" ht="45" customHeight="1">
      <c r="A25" s="168">
        <v>23</v>
      </c>
      <c r="B25" s="118" t="s">
        <v>52</v>
      </c>
      <c r="C25" s="118" t="s">
        <v>1108</v>
      </c>
      <c r="D25" s="118" t="s">
        <v>1123</v>
      </c>
      <c r="E25" s="169">
        <v>44442</v>
      </c>
      <c r="F25" s="118" t="s">
        <v>1145</v>
      </c>
      <c r="G25" s="118" t="s">
        <v>1093</v>
      </c>
      <c r="H25" s="118" t="s">
        <v>1094</v>
      </c>
      <c r="I25" s="169">
        <v>44476</v>
      </c>
      <c r="J25" s="118" t="s">
        <v>1146</v>
      </c>
      <c r="K25" s="170">
        <v>0</v>
      </c>
    </row>
    <row r="26" spans="1:11" ht="36" customHeight="1">
      <c r="A26" s="168">
        <v>24</v>
      </c>
      <c r="B26" s="118"/>
      <c r="C26" s="118"/>
      <c r="D26" s="118" t="s">
        <v>1091</v>
      </c>
      <c r="E26" s="169">
        <v>44462</v>
      </c>
      <c r="F26" s="118" t="s">
        <v>1147</v>
      </c>
      <c r="G26" s="118" t="s">
        <v>1093</v>
      </c>
      <c r="H26" s="118" t="s">
        <v>1098</v>
      </c>
      <c r="I26" s="169"/>
      <c r="J26" s="118"/>
      <c r="K26" s="170">
        <v>4500</v>
      </c>
    </row>
    <row r="27" spans="1:11" ht="51" customHeight="1">
      <c r="A27" s="168">
        <v>25</v>
      </c>
      <c r="B27" s="118" t="s">
        <v>52</v>
      </c>
      <c r="C27" s="118" t="s">
        <v>1108</v>
      </c>
      <c r="D27" s="118" t="s">
        <v>1109</v>
      </c>
      <c r="E27" s="169">
        <v>44462</v>
      </c>
      <c r="F27" s="118" t="s">
        <v>1148</v>
      </c>
      <c r="G27" s="118" t="s">
        <v>1093</v>
      </c>
      <c r="H27" s="118" t="s">
        <v>1094</v>
      </c>
      <c r="I27" s="169">
        <v>44491</v>
      </c>
      <c r="J27" s="118" t="s">
        <v>1149</v>
      </c>
      <c r="K27" s="170">
        <v>0</v>
      </c>
    </row>
    <row r="28" spans="1:11" ht="36" customHeight="1">
      <c r="A28" s="168">
        <v>26</v>
      </c>
      <c r="B28" s="118" t="s">
        <v>52</v>
      </c>
      <c r="C28" s="118" t="s">
        <v>1108</v>
      </c>
      <c r="D28" s="118" t="s">
        <v>1109</v>
      </c>
      <c r="E28" s="169">
        <v>44462</v>
      </c>
      <c r="F28" s="118" t="s">
        <v>1150</v>
      </c>
      <c r="G28" s="118" t="s">
        <v>1093</v>
      </c>
      <c r="H28" s="118" t="s">
        <v>1094</v>
      </c>
      <c r="I28" s="169">
        <v>44491</v>
      </c>
      <c r="J28" s="118" t="s">
        <v>1149</v>
      </c>
      <c r="K28" s="170">
        <v>0</v>
      </c>
    </row>
    <row r="29" spans="1:11" ht="36" customHeight="1">
      <c r="A29" s="168">
        <v>27</v>
      </c>
      <c r="B29" s="118" t="s">
        <v>52</v>
      </c>
      <c r="C29" s="118" t="s">
        <v>1108</v>
      </c>
      <c r="D29" s="118" t="s">
        <v>1109</v>
      </c>
      <c r="E29" s="169">
        <v>44462</v>
      </c>
      <c r="F29" s="118" t="s">
        <v>1151</v>
      </c>
      <c r="G29" s="118" t="s">
        <v>1093</v>
      </c>
      <c r="H29" s="118" t="s">
        <v>1094</v>
      </c>
      <c r="I29" s="169">
        <v>44491</v>
      </c>
      <c r="J29" s="118" t="s">
        <v>1140</v>
      </c>
      <c r="K29" s="170">
        <v>0</v>
      </c>
    </row>
    <row r="30" spans="1:11" ht="36" customHeight="1">
      <c r="A30" s="168">
        <v>28</v>
      </c>
      <c r="B30" s="118" t="s">
        <v>52</v>
      </c>
      <c r="C30" s="118" t="s">
        <v>1108</v>
      </c>
      <c r="D30" s="118" t="s">
        <v>1123</v>
      </c>
      <c r="E30" s="169">
        <v>44463</v>
      </c>
      <c r="F30" s="118" t="s">
        <v>1152</v>
      </c>
      <c r="G30" s="118" t="s">
        <v>1093</v>
      </c>
      <c r="H30" s="118" t="s">
        <v>1094</v>
      </c>
      <c r="I30" s="169">
        <v>44490</v>
      </c>
      <c r="J30" s="118" t="s">
        <v>1140</v>
      </c>
      <c r="K30" s="170">
        <v>0</v>
      </c>
    </row>
    <row r="31" spans="1:11" ht="36" customHeight="1">
      <c r="A31" s="168">
        <v>29</v>
      </c>
      <c r="B31" s="118" t="s">
        <v>52</v>
      </c>
      <c r="C31" s="118" t="s">
        <v>52</v>
      </c>
      <c r="D31" s="118" t="s">
        <v>1091</v>
      </c>
      <c r="E31" s="169">
        <v>44471</v>
      </c>
      <c r="F31" s="118" t="s">
        <v>1153</v>
      </c>
      <c r="G31" s="118" t="s">
        <v>1093</v>
      </c>
      <c r="H31" s="118" t="s">
        <v>1098</v>
      </c>
      <c r="I31" s="169">
        <v>44491</v>
      </c>
      <c r="J31" s="118" t="s">
        <v>1154</v>
      </c>
      <c r="K31" s="170">
        <v>1845</v>
      </c>
    </row>
    <row r="32" spans="1:11" ht="54" customHeight="1">
      <c r="A32" s="168">
        <v>30</v>
      </c>
      <c r="B32" s="118" t="s">
        <v>52</v>
      </c>
      <c r="C32" s="118" t="s">
        <v>52</v>
      </c>
      <c r="D32" s="118" t="s">
        <v>1091</v>
      </c>
      <c r="E32" s="169">
        <v>44471</v>
      </c>
      <c r="F32" s="118" t="s">
        <v>1155</v>
      </c>
      <c r="G32" s="118" t="s">
        <v>1093</v>
      </c>
      <c r="H32" s="118" t="s">
        <v>1098</v>
      </c>
      <c r="I32" s="169">
        <v>44544</v>
      </c>
      <c r="J32" s="118" t="s">
        <v>1156</v>
      </c>
      <c r="K32" s="170">
        <v>4500</v>
      </c>
    </row>
    <row r="33" spans="1:11" ht="36" customHeight="1">
      <c r="A33" s="168">
        <v>31</v>
      </c>
      <c r="B33" s="118" t="s">
        <v>1157</v>
      </c>
      <c r="C33" s="118"/>
      <c r="D33" s="171"/>
      <c r="E33" s="169">
        <v>44483</v>
      </c>
      <c r="F33" s="118" t="s">
        <v>1158</v>
      </c>
      <c r="G33" s="118" t="s">
        <v>1093</v>
      </c>
      <c r="H33" s="118" t="s">
        <v>1098</v>
      </c>
      <c r="I33" s="169"/>
      <c r="J33" s="118"/>
      <c r="K33" s="170">
        <v>3327.61</v>
      </c>
    </row>
    <row r="34" spans="1:11" ht="90" customHeight="1">
      <c r="A34" s="168">
        <v>32</v>
      </c>
      <c r="B34" s="118" t="s">
        <v>52</v>
      </c>
      <c r="C34" s="118" t="s">
        <v>52</v>
      </c>
      <c r="D34" s="118" t="s">
        <v>1091</v>
      </c>
      <c r="E34" s="169">
        <v>44493</v>
      </c>
      <c r="F34" s="118" t="s">
        <v>1159</v>
      </c>
      <c r="G34" s="118" t="s">
        <v>1093</v>
      </c>
      <c r="H34" s="118" t="s">
        <v>1098</v>
      </c>
      <c r="I34" s="169">
        <v>44553</v>
      </c>
      <c r="J34" s="118" t="s">
        <v>1154</v>
      </c>
      <c r="K34" s="170">
        <v>3099</v>
      </c>
    </row>
    <row r="35" spans="1:11" ht="36" customHeight="1">
      <c r="A35" s="168">
        <v>33</v>
      </c>
      <c r="B35" s="118" t="s">
        <v>1157</v>
      </c>
      <c r="C35" s="118"/>
      <c r="D35" s="118"/>
      <c r="E35" s="169">
        <v>44536</v>
      </c>
      <c r="F35" s="118" t="s">
        <v>1158</v>
      </c>
      <c r="G35" s="118" t="s">
        <v>1093</v>
      </c>
      <c r="H35" s="118" t="s">
        <v>1098</v>
      </c>
      <c r="I35" s="169"/>
      <c r="J35" s="118"/>
      <c r="K35" s="170">
        <f>1400+970.56</f>
        <v>2370.56</v>
      </c>
    </row>
    <row r="36" spans="1:11" ht="36" customHeight="1">
      <c r="A36" s="168">
        <v>34</v>
      </c>
      <c r="B36" s="118" t="s">
        <v>52</v>
      </c>
      <c r="C36" s="118" t="s">
        <v>1108</v>
      </c>
      <c r="D36" s="118" t="s">
        <v>1123</v>
      </c>
      <c r="E36" s="169">
        <v>44566</v>
      </c>
      <c r="F36" s="118" t="s">
        <v>1160</v>
      </c>
      <c r="G36" s="118" t="s">
        <v>1093</v>
      </c>
      <c r="H36" s="118" t="s">
        <v>1094</v>
      </c>
      <c r="I36" s="169">
        <v>44862</v>
      </c>
      <c r="J36" s="118" t="s">
        <v>1161</v>
      </c>
      <c r="K36" s="170">
        <v>1264.26</v>
      </c>
    </row>
    <row r="37" spans="1:11" ht="36" customHeight="1">
      <c r="A37" s="168">
        <v>35</v>
      </c>
      <c r="B37" s="118" t="s">
        <v>66</v>
      </c>
      <c r="C37" s="118" t="s">
        <v>66</v>
      </c>
      <c r="D37" s="118" t="s">
        <v>1096</v>
      </c>
      <c r="E37" s="169">
        <v>44576</v>
      </c>
      <c r="F37" s="118" t="s">
        <v>1162</v>
      </c>
      <c r="G37" s="118" t="s">
        <v>1093</v>
      </c>
      <c r="H37" s="118" t="s">
        <v>1098</v>
      </c>
      <c r="I37" s="169">
        <v>44603</v>
      </c>
      <c r="J37" s="118" t="s">
        <v>1163</v>
      </c>
      <c r="K37" s="170">
        <v>16500</v>
      </c>
    </row>
    <row r="38" spans="1:11" ht="36" customHeight="1">
      <c r="A38" s="168">
        <v>36</v>
      </c>
      <c r="B38" s="118" t="s">
        <v>1164</v>
      </c>
      <c r="C38" s="118" t="s">
        <v>1164</v>
      </c>
      <c r="D38" s="118" t="s">
        <v>1091</v>
      </c>
      <c r="E38" s="169">
        <v>44578</v>
      </c>
      <c r="F38" s="118" t="s">
        <v>1165</v>
      </c>
      <c r="G38" s="118" t="s">
        <v>1093</v>
      </c>
      <c r="H38" s="118" t="s">
        <v>1098</v>
      </c>
      <c r="I38" s="169">
        <v>44601</v>
      </c>
      <c r="J38" s="118" t="s">
        <v>1166</v>
      </c>
      <c r="K38" s="170">
        <v>2050</v>
      </c>
    </row>
    <row r="39" spans="1:11" ht="57.75" customHeight="1">
      <c r="A39" s="168">
        <v>37</v>
      </c>
      <c r="B39" s="118" t="s">
        <v>52</v>
      </c>
      <c r="C39" s="118" t="s">
        <v>1108</v>
      </c>
      <c r="D39" s="118" t="s">
        <v>1109</v>
      </c>
      <c r="E39" s="169">
        <v>44578</v>
      </c>
      <c r="F39" s="118" t="s">
        <v>1167</v>
      </c>
      <c r="G39" s="118" t="s">
        <v>1093</v>
      </c>
      <c r="H39" s="118" t="s">
        <v>1098</v>
      </c>
      <c r="I39" s="169">
        <v>44650</v>
      </c>
      <c r="J39" s="118"/>
      <c r="K39" s="170">
        <v>4625.53</v>
      </c>
    </row>
    <row r="40" spans="1:11" ht="55.5" customHeight="1">
      <c r="A40" s="168">
        <v>38</v>
      </c>
      <c r="B40" s="118" t="s">
        <v>52</v>
      </c>
      <c r="C40" s="118" t="s">
        <v>1108</v>
      </c>
      <c r="D40" s="118" t="s">
        <v>1109</v>
      </c>
      <c r="E40" s="169">
        <v>44578</v>
      </c>
      <c r="F40" s="118" t="s">
        <v>1167</v>
      </c>
      <c r="G40" s="118" t="s">
        <v>1093</v>
      </c>
      <c r="H40" s="118" t="s">
        <v>1098</v>
      </c>
      <c r="I40" s="169">
        <v>44764</v>
      </c>
      <c r="J40" s="118"/>
      <c r="K40" s="170">
        <v>2000</v>
      </c>
    </row>
    <row r="41" spans="1:11" ht="36" customHeight="1">
      <c r="A41" s="168">
        <v>39</v>
      </c>
      <c r="B41" s="118" t="s">
        <v>52</v>
      </c>
      <c r="C41" s="118" t="s">
        <v>1108</v>
      </c>
      <c r="D41" s="118" t="s">
        <v>1109</v>
      </c>
      <c r="E41" s="169">
        <v>44578</v>
      </c>
      <c r="F41" s="118" t="s">
        <v>1168</v>
      </c>
      <c r="G41" s="118" t="s">
        <v>1093</v>
      </c>
      <c r="H41" s="118" t="s">
        <v>1098</v>
      </c>
      <c r="I41" s="169">
        <v>44782</v>
      </c>
      <c r="J41" s="118"/>
      <c r="K41" s="170">
        <v>600</v>
      </c>
    </row>
    <row r="42" spans="1:11" ht="36" customHeight="1">
      <c r="A42" s="168">
        <v>40</v>
      </c>
      <c r="B42" s="118" t="s">
        <v>52</v>
      </c>
      <c r="C42" s="118" t="s">
        <v>1108</v>
      </c>
      <c r="D42" s="118" t="s">
        <v>1109</v>
      </c>
      <c r="E42" s="169">
        <v>44585</v>
      </c>
      <c r="F42" s="118" t="s">
        <v>1169</v>
      </c>
      <c r="G42" s="118" t="s">
        <v>1093</v>
      </c>
      <c r="H42" s="118" t="s">
        <v>1098</v>
      </c>
      <c r="I42" s="169">
        <v>44614</v>
      </c>
      <c r="J42" s="118"/>
      <c r="K42" s="170">
        <v>5900</v>
      </c>
    </row>
    <row r="43" spans="1:11" ht="36" customHeight="1">
      <c r="A43" s="168">
        <v>41</v>
      </c>
      <c r="B43" s="118" t="s">
        <v>52</v>
      </c>
      <c r="C43" s="118" t="s">
        <v>52</v>
      </c>
      <c r="D43" s="118" t="s">
        <v>1091</v>
      </c>
      <c r="E43" s="169">
        <v>44591</v>
      </c>
      <c r="F43" s="118" t="s">
        <v>1170</v>
      </c>
      <c r="G43" s="118" t="s">
        <v>1093</v>
      </c>
      <c r="H43" s="118" t="s">
        <v>1098</v>
      </c>
      <c r="I43" s="169">
        <v>44621</v>
      </c>
      <c r="J43" s="118" t="s">
        <v>1171</v>
      </c>
      <c r="K43" s="170">
        <v>1130.99</v>
      </c>
    </row>
    <row r="44" spans="1:11" ht="36" customHeight="1">
      <c r="A44" s="168">
        <v>42</v>
      </c>
      <c r="B44" s="118" t="s">
        <v>1164</v>
      </c>
      <c r="C44" s="118" t="s">
        <v>1164</v>
      </c>
      <c r="D44" s="118" t="s">
        <v>1091</v>
      </c>
      <c r="E44" s="169">
        <v>44591</v>
      </c>
      <c r="F44" s="118" t="s">
        <v>1172</v>
      </c>
      <c r="G44" s="118" t="s">
        <v>1093</v>
      </c>
      <c r="H44" s="118" t="s">
        <v>1098</v>
      </c>
      <c r="I44" s="169">
        <v>44627</v>
      </c>
      <c r="J44" s="118"/>
      <c r="K44" s="170">
        <v>2050</v>
      </c>
    </row>
    <row r="45" spans="1:11" ht="49.5" customHeight="1">
      <c r="A45" s="168">
        <v>43</v>
      </c>
      <c r="B45" s="118" t="s">
        <v>52</v>
      </c>
      <c r="C45" s="118" t="s">
        <v>52</v>
      </c>
      <c r="D45" s="118" t="s">
        <v>1091</v>
      </c>
      <c r="E45" s="169">
        <v>44591</v>
      </c>
      <c r="F45" s="118" t="s">
        <v>1173</v>
      </c>
      <c r="G45" s="118" t="s">
        <v>1093</v>
      </c>
      <c r="H45" s="118" t="s">
        <v>1098</v>
      </c>
      <c r="I45" s="169">
        <v>44630</v>
      </c>
      <c r="J45" s="118" t="s">
        <v>1154</v>
      </c>
      <c r="K45" s="170">
        <v>3329.23</v>
      </c>
    </row>
    <row r="46" spans="1:11" ht="36" customHeight="1">
      <c r="A46" s="168">
        <v>44</v>
      </c>
      <c r="B46" s="118" t="s">
        <v>52</v>
      </c>
      <c r="C46" s="118" t="s">
        <v>1108</v>
      </c>
      <c r="D46" s="118" t="s">
        <v>1123</v>
      </c>
      <c r="E46" s="169">
        <v>44602</v>
      </c>
      <c r="F46" s="118" t="s">
        <v>1174</v>
      </c>
      <c r="G46" s="118" t="s">
        <v>1093</v>
      </c>
      <c r="H46" s="118" t="s">
        <v>1098</v>
      </c>
      <c r="I46" s="169">
        <v>44642</v>
      </c>
      <c r="J46" s="118"/>
      <c r="K46" s="170">
        <v>471.42</v>
      </c>
    </row>
    <row r="47" spans="1:11" ht="36" customHeight="1">
      <c r="A47" s="168">
        <v>45</v>
      </c>
      <c r="B47" s="118" t="s">
        <v>998</v>
      </c>
      <c r="C47" s="118" t="s">
        <v>998</v>
      </c>
      <c r="D47" s="118" t="s">
        <v>1091</v>
      </c>
      <c r="E47" s="169">
        <v>44603</v>
      </c>
      <c r="F47" s="118" t="s">
        <v>1175</v>
      </c>
      <c r="G47" s="118" t="s">
        <v>1093</v>
      </c>
      <c r="H47" s="118" t="s">
        <v>1098</v>
      </c>
      <c r="I47" s="169">
        <v>44643</v>
      </c>
      <c r="J47" s="118" t="s">
        <v>1176</v>
      </c>
      <c r="K47" s="170">
        <v>3966.7</v>
      </c>
    </row>
    <row r="48" spans="1:11" ht="36" customHeight="1">
      <c r="A48" s="168">
        <v>46</v>
      </c>
      <c r="B48" s="118" t="s">
        <v>998</v>
      </c>
      <c r="C48" s="118" t="s">
        <v>998</v>
      </c>
      <c r="D48" s="118" t="s">
        <v>1091</v>
      </c>
      <c r="E48" s="169">
        <v>44611</v>
      </c>
      <c r="F48" s="118" t="s">
        <v>1177</v>
      </c>
      <c r="G48" s="118" t="s">
        <v>1093</v>
      </c>
      <c r="H48" s="118" t="s">
        <v>1098</v>
      </c>
      <c r="I48" s="169">
        <v>44638</v>
      </c>
      <c r="J48" s="118" t="s">
        <v>1178</v>
      </c>
      <c r="K48" s="170">
        <v>25672</v>
      </c>
    </row>
    <row r="49" spans="1:11" ht="36" customHeight="1">
      <c r="A49" s="168">
        <v>47</v>
      </c>
      <c r="B49" s="118" t="s">
        <v>1157</v>
      </c>
      <c r="C49" s="118"/>
      <c r="D49" s="118"/>
      <c r="E49" s="169">
        <v>44686</v>
      </c>
      <c r="F49" s="118" t="s">
        <v>1158</v>
      </c>
      <c r="G49" s="118" t="s">
        <v>1093</v>
      </c>
      <c r="H49" s="118" t="s">
        <v>1098</v>
      </c>
      <c r="I49" s="169"/>
      <c r="J49" s="118"/>
      <c r="K49" s="170">
        <v>3958.34</v>
      </c>
    </row>
    <row r="50" spans="1:11" ht="36" customHeight="1">
      <c r="A50" s="168">
        <v>48</v>
      </c>
      <c r="B50" s="118" t="s">
        <v>998</v>
      </c>
      <c r="C50" s="118" t="s">
        <v>998</v>
      </c>
      <c r="D50" s="118" t="s">
        <v>1091</v>
      </c>
      <c r="E50" s="169">
        <v>44718</v>
      </c>
      <c r="F50" s="118" t="s">
        <v>1179</v>
      </c>
      <c r="G50" s="118" t="s">
        <v>1093</v>
      </c>
      <c r="H50" s="118" t="s">
        <v>1098</v>
      </c>
      <c r="I50" s="169">
        <v>44726</v>
      </c>
      <c r="J50" s="118" t="s">
        <v>1180</v>
      </c>
      <c r="K50" s="170">
        <v>460.32</v>
      </c>
    </row>
    <row r="51" spans="1:11" ht="36" customHeight="1">
      <c r="A51" s="168">
        <v>49</v>
      </c>
      <c r="B51" s="118" t="s">
        <v>52</v>
      </c>
      <c r="C51" s="118" t="s">
        <v>1128</v>
      </c>
      <c r="D51" s="118" t="s">
        <v>1123</v>
      </c>
      <c r="E51" s="169">
        <v>44720</v>
      </c>
      <c r="F51" s="118" t="s">
        <v>1181</v>
      </c>
      <c r="G51" s="118" t="s">
        <v>1093</v>
      </c>
      <c r="H51" s="118" t="s">
        <v>1098</v>
      </c>
      <c r="I51" s="169">
        <v>44977</v>
      </c>
      <c r="J51" s="118"/>
      <c r="K51" s="170">
        <v>1050</v>
      </c>
    </row>
    <row r="52" spans="1:11" ht="36" customHeight="1">
      <c r="A52" s="168">
        <v>50</v>
      </c>
      <c r="B52" s="118" t="s">
        <v>998</v>
      </c>
      <c r="C52" s="118" t="s">
        <v>998</v>
      </c>
      <c r="D52" s="118" t="s">
        <v>1091</v>
      </c>
      <c r="E52" s="169">
        <v>44725</v>
      </c>
      <c r="F52" s="118" t="s">
        <v>1182</v>
      </c>
      <c r="G52" s="118" t="s">
        <v>1093</v>
      </c>
      <c r="H52" s="118" t="s">
        <v>1098</v>
      </c>
      <c r="I52" s="169">
        <v>44762</v>
      </c>
      <c r="J52" s="118" t="s">
        <v>1180</v>
      </c>
      <c r="K52" s="170">
        <v>1522</v>
      </c>
    </row>
    <row r="53" spans="1:11" ht="49.5" customHeight="1">
      <c r="A53" s="168">
        <v>51</v>
      </c>
      <c r="B53" s="118" t="s">
        <v>52</v>
      </c>
      <c r="C53" s="118" t="s">
        <v>1108</v>
      </c>
      <c r="D53" s="118" t="s">
        <v>1123</v>
      </c>
      <c r="E53" s="169">
        <v>44732</v>
      </c>
      <c r="F53" s="118" t="s">
        <v>1145</v>
      </c>
      <c r="G53" s="118" t="s">
        <v>1093</v>
      </c>
      <c r="H53" s="118" t="s">
        <v>1098</v>
      </c>
      <c r="I53" s="169">
        <v>44769</v>
      </c>
      <c r="J53" s="118" t="s">
        <v>1183</v>
      </c>
      <c r="K53" s="170">
        <v>650</v>
      </c>
    </row>
    <row r="54" spans="1:11" ht="36" customHeight="1">
      <c r="A54" s="168">
        <v>52</v>
      </c>
      <c r="B54" s="118" t="s">
        <v>998</v>
      </c>
      <c r="C54" s="118" t="s">
        <v>998</v>
      </c>
      <c r="D54" s="118" t="s">
        <v>1091</v>
      </c>
      <c r="E54" s="169">
        <v>44746</v>
      </c>
      <c r="F54" s="118" t="s">
        <v>1184</v>
      </c>
      <c r="G54" s="118" t="s">
        <v>1093</v>
      </c>
      <c r="H54" s="118" t="s">
        <v>1098</v>
      </c>
      <c r="I54" s="169">
        <v>44750</v>
      </c>
      <c r="J54" s="118" t="s">
        <v>1185</v>
      </c>
      <c r="K54" s="170">
        <v>1500</v>
      </c>
    </row>
    <row r="55" spans="1:11" ht="36" customHeight="1">
      <c r="A55" s="168">
        <v>53</v>
      </c>
      <c r="B55" s="118" t="s">
        <v>52</v>
      </c>
      <c r="C55" s="118" t="s">
        <v>1108</v>
      </c>
      <c r="D55" s="118" t="s">
        <v>1109</v>
      </c>
      <c r="E55" s="169">
        <v>44754</v>
      </c>
      <c r="F55" s="118" t="s">
        <v>1186</v>
      </c>
      <c r="G55" s="118" t="s">
        <v>1093</v>
      </c>
      <c r="H55" s="118" t="s">
        <v>1098</v>
      </c>
      <c r="I55" s="169">
        <v>44830</v>
      </c>
      <c r="J55" s="118"/>
      <c r="K55" s="170">
        <v>700</v>
      </c>
    </row>
    <row r="56" spans="1:11" ht="36" customHeight="1">
      <c r="A56" s="168">
        <v>54</v>
      </c>
      <c r="B56" s="118" t="s">
        <v>52</v>
      </c>
      <c r="C56" s="118" t="s">
        <v>1108</v>
      </c>
      <c r="D56" s="118" t="s">
        <v>1123</v>
      </c>
      <c r="E56" s="169">
        <v>44779</v>
      </c>
      <c r="F56" s="118" t="s">
        <v>1187</v>
      </c>
      <c r="G56" s="118" t="s">
        <v>1093</v>
      </c>
      <c r="H56" s="118" t="s">
        <v>1094</v>
      </c>
      <c r="I56" s="169">
        <v>44880</v>
      </c>
      <c r="J56" s="118" t="s">
        <v>1188</v>
      </c>
      <c r="K56" s="170">
        <v>0</v>
      </c>
    </row>
    <row r="57" spans="1:11" ht="63.75" customHeight="1">
      <c r="A57" s="168">
        <v>55</v>
      </c>
      <c r="B57" s="118" t="s">
        <v>52</v>
      </c>
      <c r="C57" s="118" t="s">
        <v>52</v>
      </c>
      <c r="D57" s="118" t="s">
        <v>1091</v>
      </c>
      <c r="E57" s="169">
        <v>44807</v>
      </c>
      <c r="F57" s="118" t="s">
        <v>1189</v>
      </c>
      <c r="G57" s="118" t="s">
        <v>1093</v>
      </c>
      <c r="H57" s="118" t="s">
        <v>1098</v>
      </c>
      <c r="I57" s="169">
        <v>44831</v>
      </c>
      <c r="J57" s="118" t="s">
        <v>1190</v>
      </c>
      <c r="K57" s="170">
        <v>765</v>
      </c>
    </row>
    <row r="58" spans="1:11" ht="75" customHeight="1">
      <c r="A58" s="168">
        <v>56</v>
      </c>
      <c r="B58" s="118" t="s">
        <v>52</v>
      </c>
      <c r="C58" s="118" t="s">
        <v>52</v>
      </c>
      <c r="D58" s="118" t="s">
        <v>1091</v>
      </c>
      <c r="E58" s="169">
        <v>44809</v>
      </c>
      <c r="F58" s="118" t="s">
        <v>1191</v>
      </c>
      <c r="G58" s="118" t="s">
        <v>1093</v>
      </c>
      <c r="H58" s="118" t="s">
        <v>1098</v>
      </c>
      <c r="I58" s="169">
        <v>44868</v>
      </c>
      <c r="J58" s="118" t="s">
        <v>1192</v>
      </c>
      <c r="K58" s="170">
        <v>4203</v>
      </c>
    </row>
    <row r="59" spans="1:11" ht="36" customHeight="1">
      <c r="A59" s="168">
        <v>57</v>
      </c>
      <c r="B59" s="118" t="s">
        <v>52</v>
      </c>
      <c r="C59" s="118" t="s">
        <v>1193</v>
      </c>
      <c r="D59" s="118" t="s">
        <v>1123</v>
      </c>
      <c r="E59" s="169">
        <v>44933</v>
      </c>
      <c r="F59" s="118" t="s">
        <v>1194</v>
      </c>
      <c r="G59" s="118" t="s">
        <v>1093</v>
      </c>
      <c r="H59" s="118" t="s">
        <v>1098</v>
      </c>
      <c r="I59" s="169">
        <v>44977</v>
      </c>
      <c r="J59" s="118"/>
      <c r="K59" s="170">
        <v>407.1</v>
      </c>
    </row>
    <row r="60" spans="1:11" ht="36" customHeight="1">
      <c r="A60" s="168">
        <v>58</v>
      </c>
      <c r="B60" s="118" t="s">
        <v>998</v>
      </c>
      <c r="C60" s="118" t="s">
        <v>998</v>
      </c>
      <c r="D60" s="118" t="s">
        <v>1091</v>
      </c>
      <c r="E60" s="169">
        <v>44935</v>
      </c>
      <c r="F60" s="118" t="s">
        <v>1195</v>
      </c>
      <c r="G60" s="118" t="s">
        <v>1093</v>
      </c>
      <c r="H60" s="118" t="s">
        <v>1098</v>
      </c>
      <c r="I60" s="169">
        <v>44943</v>
      </c>
      <c r="J60" s="118" t="s">
        <v>1196</v>
      </c>
      <c r="K60" s="170">
        <v>2707</v>
      </c>
    </row>
    <row r="61" spans="1:11" ht="36" customHeight="1">
      <c r="A61" s="168">
        <v>59</v>
      </c>
      <c r="B61" s="118" t="s">
        <v>1157</v>
      </c>
      <c r="C61" s="118"/>
      <c r="D61" s="118"/>
      <c r="E61" s="169">
        <v>44939</v>
      </c>
      <c r="F61" s="118" t="s">
        <v>1160</v>
      </c>
      <c r="G61" s="118" t="s">
        <v>1093</v>
      </c>
      <c r="H61" s="118" t="s">
        <v>1094</v>
      </c>
      <c r="I61" s="169"/>
      <c r="J61" s="118"/>
      <c r="K61" s="170">
        <v>0</v>
      </c>
    </row>
    <row r="62" spans="1:11" ht="36" customHeight="1">
      <c r="A62" s="168">
        <v>60</v>
      </c>
      <c r="B62" s="118" t="s">
        <v>1157</v>
      </c>
      <c r="C62" s="118"/>
      <c r="D62" s="118"/>
      <c r="E62" s="169">
        <v>44955</v>
      </c>
      <c r="F62" s="118" t="s">
        <v>1147</v>
      </c>
      <c r="G62" s="118" t="s">
        <v>1093</v>
      </c>
      <c r="H62" s="118" t="s">
        <v>1094</v>
      </c>
      <c r="I62" s="169"/>
      <c r="J62" s="118"/>
      <c r="K62" s="170">
        <v>0</v>
      </c>
    </row>
    <row r="63" spans="1:11" ht="36" customHeight="1">
      <c r="A63" s="168">
        <v>61</v>
      </c>
      <c r="B63" s="172" t="s">
        <v>998</v>
      </c>
      <c r="C63" s="172" t="s">
        <v>998</v>
      </c>
      <c r="D63" s="172" t="s">
        <v>1120</v>
      </c>
      <c r="E63" s="173">
        <v>45019</v>
      </c>
      <c r="F63" s="172" t="s">
        <v>1197</v>
      </c>
      <c r="G63" s="172" t="s">
        <v>1093</v>
      </c>
      <c r="H63" s="172" t="s">
        <v>1098</v>
      </c>
      <c r="I63" s="173">
        <v>45019</v>
      </c>
      <c r="J63" s="172"/>
      <c r="K63" s="174">
        <v>1000</v>
      </c>
    </row>
    <row r="64" spans="1:11" ht="36" customHeight="1" thickBot="1">
      <c r="A64" s="168">
        <v>62</v>
      </c>
      <c r="B64" s="118" t="s">
        <v>1157</v>
      </c>
      <c r="C64" s="118"/>
      <c r="D64" s="118"/>
      <c r="E64" s="169">
        <v>45056</v>
      </c>
      <c r="F64" s="118" t="s">
        <v>1160</v>
      </c>
      <c r="G64" s="118" t="s">
        <v>1198</v>
      </c>
      <c r="H64" s="118"/>
      <c r="I64" s="169"/>
      <c r="J64" s="118"/>
      <c r="K64" s="174"/>
    </row>
    <row r="65" spans="1:11" ht="24.75" customHeight="1" thickBot="1">
      <c r="A65" s="175"/>
      <c r="B65" s="176"/>
      <c r="C65" s="176"/>
      <c r="D65" s="176"/>
      <c r="E65" s="177"/>
      <c r="F65" s="176"/>
      <c r="G65" s="176"/>
      <c r="H65" s="176"/>
      <c r="I65" s="177"/>
      <c r="J65" s="176"/>
      <c r="K65" s="178">
        <f>SUM(K3:K63)</f>
        <v>161779.56</v>
      </c>
    </row>
  </sheetData>
  <mergeCells count="1">
    <mergeCell ref="A1:K1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6</vt:i4>
      </vt:variant>
    </vt:vector>
  </HeadingPairs>
  <TitlesOfParts>
    <vt:vector size="14" baseType="lpstr">
      <vt:lpstr>dane</vt:lpstr>
      <vt:lpstr>budynki</vt:lpstr>
      <vt:lpstr>elektronika</vt:lpstr>
      <vt:lpstr>śr. trwałe</vt:lpstr>
      <vt:lpstr>maszyny</vt:lpstr>
      <vt:lpstr>pojazdy</vt:lpstr>
      <vt:lpstr>lokalizacje</vt:lpstr>
      <vt:lpstr>szkodowosc</vt:lpstr>
      <vt:lpstr>budynki!Obszar_wydruku</vt:lpstr>
      <vt:lpstr>dane!Obszar_wydruku</vt:lpstr>
      <vt:lpstr>elektronika!Obszar_wydruku</vt:lpstr>
      <vt:lpstr>maszyny!Obszar_wydruku</vt:lpstr>
      <vt:lpstr>pojazdy!Obszar_wydruku</vt:lpstr>
      <vt:lpstr>'śr. trwałe'!Obszar_wydruku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2023-06-16T10:46:18Z</dcterms:modified>
</cp:coreProperties>
</file>