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7560" tabRatio="722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pojazdy" sheetId="6" r:id="rId6"/>
    <sheet name="lokalizacje" sheetId="7" r:id="rId7"/>
    <sheet name="szkodowość" sheetId="8" r:id="rId8"/>
  </sheets>
  <definedNames>
    <definedName name="_xlnm.Print_Area" localSheetId="1">'budynki'!$A$1:$AB$222</definedName>
    <definedName name="_xlnm.Print_Area" localSheetId="2">'elektronika '!$A$1:$D$283</definedName>
    <definedName name="_xlnm.Print_Area" localSheetId="0">'informacje ogólne'!$A$1:$O$17</definedName>
    <definedName name="_xlnm.Print_Area" localSheetId="6">'lokalizacje'!$A$1:$C$27</definedName>
    <definedName name="_xlnm.Print_Area" localSheetId="4">'maszyny'!$A$1:$I$47</definedName>
    <definedName name="_xlnm.Print_Area" localSheetId="5">'pojazdy'!$A$1:$X$43</definedName>
    <definedName name="_xlnm.Print_Area" localSheetId="3">'środki trwałe'!$A$1:$E$18</definedName>
  </definedNames>
  <calcPr fullCalcOnLoad="1"/>
</workbook>
</file>

<file path=xl/comments2.xml><?xml version="1.0" encoding="utf-8"?>
<comments xmlns="http://schemas.openxmlformats.org/spreadsheetml/2006/main">
  <authors>
    <author>Marta Oskwarek</author>
  </authors>
  <commentList>
    <comment ref="S189" authorId="0">
      <text>
        <r>
          <rPr>
            <b/>
            <sz val="9"/>
            <rFont val="Tahoma"/>
            <family val="2"/>
          </rPr>
          <t>Marta Oskwarek:</t>
        </r>
        <r>
          <rPr>
            <sz val="9"/>
            <rFont val="Tahoma"/>
            <family val="2"/>
          </rPr>
          <t xml:space="preserve">
w zeszłym roku był informacja o remoncie z 2021 roku i nie zostało to ujęte w tym wykazie</t>
        </r>
      </text>
    </comment>
    <comment ref="S201" authorId="0">
      <text>
        <r>
          <rPr>
            <b/>
            <sz val="9"/>
            <rFont val="Tahoma"/>
            <family val="2"/>
          </rPr>
          <t>Marta Oskwarek:</t>
        </r>
        <r>
          <rPr>
            <sz val="9"/>
            <rFont val="Tahoma"/>
            <family val="2"/>
          </rPr>
          <t xml:space="preserve">
już w zeszłym roku nie było informacji o tym remoncie</t>
        </r>
      </text>
    </comment>
  </commentList>
</comments>
</file>

<file path=xl/comments6.xml><?xml version="1.0" encoding="utf-8"?>
<comments xmlns="http://schemas.openxmlformats.org/spreadsheetml/2006/main">
  <authors>
    <author>Michalina Siuta</author>
  </authors>
  <commentList>
    <comment ref="A10" authorId="0">
      <text>
        <r>
          <rPr>
            <b/>
            <sz val="9"/>
            <rFont val="Tahoma"/>
            <family val="2"/>
          </rPr>
          <t>Michalina Siuta:</t>
        </r>
        <r>
          <rPr>
            <sz val="9"/>
            <rFont val="Tahoma"/>
            <family val="2"/>
          </rPr>
          <t xml:space="preserve">
nie wykjazali w tabelkach dwóch aut zaznaczonych na czerwono, ale poźniej napisali w wyjaśnieniach, że nic się nie zmieniło więc pewnie jest ok</t>
        </r>
      </text>
    </comment>
  </commentList>
</comments>
</file>

<file path=xl/sharedStrings.xml><?xml version="1.0" encoding="utf-8"?>
<sst xmlns="http://schemas.openxmlformats.org/spreadsheetml/2006/main" count="5179" uniqueCount="1421">
  <si>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</si>
  <si>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</si>
  <si>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</si>
  <si>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</si>
  <si>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</si>
  <si>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</si>
  <si>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</si>
  <si>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</si>
  <si>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</si>
  <si>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</si>
  <si>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</si>
  <si>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</si>
  <si>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</si>
  <si>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</si>
  <si>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</si>
  <si>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</si>
  <si>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</si>
  <si>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</si>
  <si>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</si>
  <si>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</si>
  <si>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</si>
  <si>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</si>
  <si>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</si>
  <si>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</si>
  <si>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</si>
  <si>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</si>
  <si>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</si>
  <si>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</si>
  <si>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</si>
  <si>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</si>
  <si>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</si>
  <si>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</si>
  <si>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</si>
  <si>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</si>
  <si>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</si>
  <si>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</si>
  <si>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</si>
  <si>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</si>
  <si>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</si>
  <si>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</si>
  <si>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</si>
  <si>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</si>
  <si>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</si>
  <si>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</si>
  <si>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</si>
  <si>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</si>
  <si>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</si>
  <si>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</si>
  <si>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</si>
  <si>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</si>
  <si>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</si>
  <si>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</si>
  <si>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</si>
  <si>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Urząd Miejski</t>
  </si>
  <si>
    <t>Ośrodek Pomocy Społecznej</t>
  </si>
  <si>
    <t>Środowiskowy Dom Samopomocy</t>
  </si>
  <si>
    <t>Biblioteka Publiczna</t>
  </si>
  <si>
    <t>Dom Kultury</t>
  </si>
  <si>
    <t>Ośrodek Sportu i Rekreacji</t>
  </si>
  <si>
    <t>Szkoła Podstawowa nr 1</t>
  </si>
  <si>
    <t>Szkoła Podstawowa w Kruchowie</t>
  </si>
  <si>
    <t>Przedszkole nr 1 w Trzemesznie</t>
  </si>
  <si>
    <t>Przedszkole nr 2 w Trzemesznie</t>
  </si>
  <si>
    <t>Szkoła Podstawowa w Trzemżalu</t>
  </si>
  <si>
    <t>Szkoła Podstawowa nr 2 w Trzemesznie</t>
  </si>
  <si>
    <t>Zespół Szkół Ogólnokształcących i Zawodowych w Trzemesznie</t>
  </si>
  <si>
    <t>adres</t>
  </si>
  <si>
    <t>1/2 budynku, pomieszczenia administracyjne OPS</t>
  </si>
  <si>
    <t>biurowy</t>
  </si>
  <si>
    <t>tak</t>
  </si>
  <si>
    <t>nie</t>
  </si>
  <si>
    <t>Kościuszki 35, 62-240 Trzemeszno</t>
  </si>
  <si>
    <t>beton</t>
  </si>
  <si>
    <t>betonowo - papowy</t>
  </si>
  <si>
    <t>bardzo dobry</t>
  </si>
  <si>
    <t>dobry</t>
  </si>
  <si>
    <t>brak</t>
  </si>
  <si>
    <t>czy budynek jest przeznaczony do rozbiórki (TAK/NIE)</t>
  </si>
  <si>
    <t xml:space="preserve">1 km od jeziora </t>
  </si>
  <si>
    <t xml:space="preserve">nie dotyczy </t>
  </si>
  <si>
    <t>odległość od najbliższej rzeki lub innego zbiornika wodnego (proszę podać od czego)</t>
  </si>
  <si>
    <t>informacja o przeprowadzonych remontach i modernizacjach budynków starszych niż 50 lat (data remontu, czego dotyczny remont, wielkość poniesionych nakładów na remont)</t>
  </si>
  <si>
    <t>komputery</t>
  </si>
  <si>
    <t>notebook</t>
  </si>
  <si>
    <t xml:space="preserve">Ośrodek Pomocy Społecznej </t>
  </si>
  <si>
    <t>gaśnica proszkowa - 1 szt. / dozór agencji ochrony (całodobowy), monitoring</t>
  </si>
  <si>
    <t>Budynek- kompleks św. Łazarza</t>
  </si>
  <si>
    <t>terapia dla osób chorych i z niepełnosprawnościami</t>
  </si>
  <si>
    <t>Konstrukcja stalowa</t>
  </si>
  <si>
    <t>garaż</t>
  </si>
  <si>
    <t>Mickiewicza 28, Trzemeszno</t>
  </si>
  <si>
    <t>jezioro 1,5 km</t>
  </si>
  <si>
    <t>nie dotyczy</t>
  </si>
  <si>
    <t xml:space="preserve">Tv smart </t>
  </si>
  <si>
    <t>Laptop</t>
  </si>
  <si>
    <t xml:space="preserve">Środowiskowy Dom Samopomocy </t>
  </si>
  <si>
    <t>8810Z</t>
  </si>
  <si>
    <t>ul. Śniadeckich 18, 62-240 Trzemeszno</t>
  </si>
  <si>
    <t>85.20.Z</t>
  </si>
  <si>
    <t>TAK</t>
  </si>
  <si>
    <t>NIE</t>
  </si>
  <si>
    <t>Boisko wielofunkcyjne</t>
  </si>
  <si>
    <t>do użytku uczniów</t>
  </si>
  <si>
    <t>62-240 Trzemeszno, ul. Śniadeckich 18</t>
  </si>
  <si>
    <t>elementy żelbetowe</t>
  </si>
  <si>
    <t>żelbetowy</t>
  </si>
  <si>
    <t>żelbetowy, papa</t>
  </si>
  <si>
    <t>dostateczny</t>
  </si>
  <si>
    <t>Tablica interaktywna</t>
  </si>
  <si>
    <t>Komputery</t>
  </si>
  <si>
    <t>Notebook</t>
  </si>
  <si>
    <t>Tablety</t>
  </si>
  <si>
    <t xml:space="preserve">Szkoła Podstawowa nr 1 </t>
  </si>
  <si>
    <t>Kruchowo 1, 62-240 Trzemeszno</t>
  </si>
  <si>
    <t>85.10.Z</t>
  </si>
  <si>
    <t>Budynek główny</t>
  </si>
  <si>
    <t>szkoła</t>
  </si>
  <si>
    <t>Pawilon szkolny</t>
  </si>
  <si>
    <t>Budynek przedszkola</t>
  </si>
  <si>
    <t>przedszkole</t>
  </si>
  <si>
    <t>Hala gimnastyczna wraz z łącznikiem</t>
  </si>
  <si>
    <t>Plac zabaw</t>
  </si>
  <si>
    <t>Kruchowo 1</t>
  </si>
  <si>
    <t>Kruchowo 111 a</t>
  </si>
  <si>
    <t>cegła</t>
  </si>
  <si>
    <t>pustak żużlowo-betonowy</t>
  </si>
  <si>
    <t>stropodach betonowy</t>
  </si>
  <si>
    <t>brak danych</t>
  </si>
  <si>
    <t>stropodach z płyty żerańskiej</t>
  </si>
  <si>
    <t>pustak żelbetowy, cegła ceramiczna</t>
  </si>
  <si>
    <t>drewno klejone, stropodach-papa</t>
  </si>
  <si>
    <t>ok. 400 m od jeziora</t>
  </si>
  <si>
    <t>pl. Św. Wojciecha 15</t>
  </si>
  <si>
    <t>000264302</t>
  </si>
  <si>
    <t>budynek przedszkola</t>
  </si>
  <si>
    <t>budynek pawilonowy</t>
  </si>
  <si>
    <t>działalność oświatowa</t>
  </si>
  <si>
    <t>ok.1910</t>
  </si>
  <si>
    <t>ok. 1910</t>
  </si>
  <si>
    <t>drewniane</t>
  </si>
  <si>
    <t>drewno, dachówka ceramiczna</t>
  </si>
  <si>
    <t>ok. 500 m</t>
  </si>
  <si>
    <t>dobra</t>
  </si>
  <si>
    <t>80m2</t>
  </si>
  <si>
    <t>ul. B. Chrobrego  8, 62-240 Trzemeszno</t>
  </si>
  <si>
    <t>634428098</t>
  </si>
  <si>
    <t xml:space="preserve">Działalność oświatowa, wychowanie przedszkolne </t>
  </si>
  <si>
    <t>cegła ceramiczna</t>
  </si>
  <si>
    <t>betonowy</t>
  </si>
  <si>
    <t>beton, papa</t>
  </si>
  <si>
    <t>ok.. 1 km</t>
  </si>
  <si>
    <t>Remont łazienki wakacje 2018r. - obniżanie sufitu, oświetlenie ledowe,  Remont klatki schodowej oraz szatni - malowanie, tapetowanie wakacje 2019r. Ok. 10 tys.</t>
  </si>
  <si>
    <t>PN-91/B-02413</t>
  </si>
  <si>
    <t>Kotłospaw</t>
  </si>
  <si>
    <t>Trzemżal 56 62-235 Trzemżal</t>
  </si>
  <si>
    <t>Szkoła Podstawowa z oddziałem przedszkolnym</t>
  </si>
  <si>
    <t>Budynek szkoły</t>
  </si>
  <si>
    <t>szkoła / przedszkole</t>
  </si>
  <si>
    <t>Ogrodzenie</t>
  </si>
  <si>
    <t>Sala gimnastyczna z łącznikiem</t>
  </si>
  <si>
    <t>Trzemżal 56, 62-235 Trzemżal</t>
  </si>
  <si>
    <t>cegła, pustak</t>
  </si>
  <si>
    <t>eternit</t>
  </si>
  <si>
    <t>pustak żelbetonowy, cegła ceramiczna</t>
  </si>
  <si>
    <t>płyty kanałowe sprężone</t>
  </si>
  <si>
    <t>drewno klejone, blacha trapezowa, wełna izolacyjna, membrana</t>
  </si>
  <si>
    <t>tak częściowo</t>
  </si>
  <si>
    <t>komputer terminal Ncomputing RX RDP</t>
  </si>
  <si>
    <t xml:space="preserve">serwer DELL </t>
  </si>
  <si>
    <t>monitor DELL</t>
  </si>
  <si>
    <t>monitor Philips 3 szt.</t>
  </si>
  <si>
    <t>urządzenie wielofunkcyjne</t>
  </si>
  <si>
    <t>switch Cisco SG 250-26 26 port</t>
  </si>
  <si>
    <t>projektor</t>
  </si>
  <si>
    <t>laptop Lenovo</t>
  </si>
  <si>
    <t>notebook Dell 7 szt</t>
  </si>
  <si>
    <t>Kamera  BCS Tip</t>
  </si>
  <si>
    <t>Kocioł CO z podajnikiem i zasobnikiem  Matix max 250</t>
  </si>
  <si>
    <t>16312-2017-06-0E ST 491 PP</t>
  </si>
  <si>
    <t>węgiel 260 kW 2,0 bar</t>
  </si>
  <si>
    <t>Kołton</t>
  </si>
  <si>
    <t>Tabela nr 1 - Informacje ogólne do oceny ryzyka w Gminie Trzemeszno</t>
  </si>
  <si>
    <t>pl. Kosmowskiego 5  62-240 Trzemeszno</t>
  </si>
  <si>
    <t>8560Z</t>
  </si>
  <si>
    <t>edukacja</t>
  </si>
  <si>
    <t>odbudowany w 1946</t>
  </si>
  <si>
    <t>Budynek usługowy</t>
  </si>
  <si>
    <t>wykonywanie usług</t>
  </si>
  <si>
    <t>Szopa 12-segmentowa - budynek</t>
  </si>
  <si>
    <t>ul. Wyszyńskiego 6,                      62-240 Trzemeszno</t>
  </si>
  <si>
    <t>z cegły</t>
  </si>
  <si>
    <t>typu DMS</t>
  </si>
  <si>
    <t>konstrukcja drewniana, deski, otulina</t>
  </si>
  <si>
    <t>żelbetowe</t>
  </si>
  <si>
    <t>konstrukcja betonowa, papa</t>
  </si>
  <si>
    <t>malowanie i założenie elektryki w sali nr 8</t>
  </si>
  <si>
    <t>małe jezioro - 1km</t>
  </si>
  <si>
    <t>modernizacja sali nr 12 - Warsztaty Szkolne</t>
  </si>
  <si>
    <t>Wymysłowo</t>
  </si>
  <si>
    <t>Wydartowo</t>
  </si>
  <si>
    <t>pl. Św. Wojciecha 15 62-240 Trzemeszno</t>
  </si>
  <si>
    <t>8010B</t>
  </si>
  <si>
    <t>aparat fotograficzny</t>
  </si>
  <si>
    <t>Wykaz monitoringu wizyjnego</t>
  </si>
  <si>
    <t>Tabela nr 2 - Wykaz budynków i budowli w  Gminie Trzemeszno</t>
  </si>
  <si>
    <t>ul. św. Jana 11, 62-240 Trzemeszno</t>
  </si>
  <si>
    <t>9101A</t>
  </si>
  <si>
    <t>monitor LG19M38A-B</t>
  </si>
  <si>
    <t>gaśnice-3 szt,hydrant,kraty w oknach</t>
  </si>
  <si>
    <t>św. Jana 11 62-240 Trzemeszno</t>
  </si>
  <si>
    <t xml:space="preserve">Działalność kulturalna </t>
  </si>
  <si>
    <t>9004Z</t>
  </si>
  <si>
    <t>Turbosaund Milan M15B-2 szt</t>
  </si>
  <si>
    <t>laptop Acer Aspire 3</t>
  </si>
  <si>
    <t>ul.1 Maja 11, 62-240 Trzemeszno</t>
  </si>
  <si>
    <t>placówka oświatowa</t>
  </si>
  <si>
    <t>Głośniki MT 3143</t>
  </si>
  <si>
    <t>Laptopy LENOVO T440 Pi5-4300M 8gb 128 GB (11 sztuk)</t>
  </si>
  <si>
    <t>Laptopy (10 sztuk)</t>
  </si>
  <si>
    <t>Laptopy T440 pi5 2,6 GHZ 8GB 120GB win8.1 PRO (5 sztuk)</t>
  </si>
  <si>
    <t>Laptopy LENOVO IP MIIX 320-10 ICR (3 SZTUKI)</t>
  </si>
  <si>
    <t>Prezenter LOGITECH R400 001356</t>
  </si>
  <si>
    <t>Notebook DELL LATITUDE E5450,i-35010U,8GB,128G,W8(12 SZTUK)</t>
  </si>
  <si>
    <t>pawilon nr 1- Pl.Michała Kościeszy Kosmowskiego 5, 62-240 Trzemeszno</t>
  </si>
  <si>
    <t>1.GAŚNICE (KORYTARZ PARTER, KORYTARZ I PIĘTRO) 2.AGENCJA OCHRONY (CZUJKI NA KORYTARZACH)</t>
  </si>
  <si>
    <t>pawilon nr 2- Pl.Michała Kościeszy Kosmowskiego 5, 62-240 Trzemeszno</t>
  </si>
  <si>
    <t xml:space="preserve">1.GAŚNICE (KORYTARZ PARTER, KORYTARZ I PIĘTRO, SALA NR 5 I 6) 2.AGENCJA OCHRONY (CZUJKI NA KORYTARZACH, SALA 1 I 2, SEKRETARIAT, GABINET PIELĘGNIARKI) 3. KRATY W OKNACH (SALA NR 1, ARCHIWUM) </t>
  </si>
  <si>
    <t>9319Z</t>
  </si>
  <si>
    <t>sportowo - rekreacyjna</t>
  </si>
  <si>
    <t>1988-1997</t>
  </si>
  <si>
    <t>budynek socjalny przy hali</t>
  </si>
  <si>
    <t>podjazd dla osób niepełnosprawnych</t>
  </si>
  <si>
    <t>budynek mieszkalny</t>
  </si>
  <si>
    <t>mieszkanie</t>
  </si>
  <si>
    <t>budynek gospodarczy</t>
  </si>
  <si>
    <t>Szatnia i łaźnie</t>
  </si>
  <si>
    <t>budynek - kasa biletowa</t>
  </si>
  <si>
    <t>trybuna</t>
  </si>
  <si>
    <t>pomosty pływające wysokoburtowe</t>
  </si>
  <si>
    <t>kontener sanitarny</t>
  </si>
  <si>
    <t>kontener szatniowo-sanitarny</t>
  </si>
  <si>
    <t xml:space="preserve">scena przy hali </t>
  </si>
  <si>
    <t>nnie</t>
  </si>
  <si>
    <t>Trzemeszno ul. Piastowska 11</t>
  </si>
  <si>
    <t>Trzemeszno, ul. Sportowa 19</t>
  </si>
  <si>
    <t>Trzemeszno, ul. Piastowska 11</t>
  </si>
  <si>
    <t>Trzemeszno, ul. Kochanowskiego</t>
  </si>
  <si>
    <t>obiekt tworzą dwie bryły, fundamenty - stropy i ławy fundamentowe żelbetonowe wylane z betonu, ściany - lekka obudowa z płyt warstwowych</t>
  </si>
  <si>
    <t>przefabrykowany z płyt sprężonych oraz płyt kanałowych typu "S"</t>
  </si>
  <si>
    <t>ściany nosne, mury grube</t>
  </si>
  <si>
    <t>żelbeton</t>
  </si>
  <si>
    <t>konstrukcja stalowa</t>
  </si>
  <si>
    <t>Zgrzebło Wiedenmann Terra Rake 1600</t>
  </si>
  <si>
    <t>Szczotka Wiedenmann Terra Brush</t>
  </si>
  <si>
    <t>Urządzenie do oczyszczania granulatu</t>
  </si>
  <si>
    <t>Traktorek - kosiarka Stiga</t>
  </si>
  <si>
    <t>Kosiarka samojezdna Kubota GR 1600 II</t>
  </si>
  <si>
    <t>Wertykulator</t>
  </si>
  <si>
    <t>Kosiarka wrzecionowa</t>
  </si>
  <si>
    <t>Pług wirnikowy</t>
  </si>
  <si>
    <t>ciagnik wielofunkcyjny Shibaura ST 445 M</t>
  </si>
  <si>
    <t>Boisko wiejskie w Lubiniu</t>
  </si>
  <si>
    <t>Boisko wiejskie w Kamieńcu</t>
  </si>
  <si>
    <t>Boisko wiejskie w Płaczkowie</t>
  </si>
  <si>
    <t>Boisko wiejskie w Wydartowie</t>
  </si>
  <si>
    <t>Boisko wiejskie w Mijanowie</t>
  </si>
  <si>
    <t>Boisko wiejskie w Ochodzy</t>
  </si>
  <si>
    <t>Boisko wiejskie w Miatach</t>
  </si>
  <si>
    <t>Boisko wiejskie w Bieslinie</t>
  </si>
  <si>
    <t xml:space="preserve">Pomoc społeczna bez zakwaterowania dla osób w podeszłym wieku i osób niepełnostprawnych </t>
  </si>
  <si>
    <t xml:space="preserve">Namioty </t>
  </si>
  <si>
    <t>29,60 m²</t>
  </si>
  <si>
    <t>7 881 m²</t>
  </si>
  <si>
    <t>001156342</t>
  </si>
  <si>
    <t>001156365</t>
  </si>
  <si>
    <t xml:space="preserve">ul. Piastowska 11,  62-240 Trzemeszno
</t>
  </si>
  <si>
    <t>ul. A. Mickiewicza 28, 62-240 Trzemeszno</t>
  </si>
  <si>
    <t xml:space="preserve">ul. T. Kościuszki 35, 62-240 Trzemeszno </t>
  </si>
  <si>
    <t>495KK1196</t>
  </si>
  <si>
    <t>Wiedenmann</t>
  </si>
  <si>
    <t>508AB1447</t>
  </si>
  <si>
    <t>240AC1303</t>
  </si>
  <si>
    <t>2T13/0781/11</t>
  </si>
  <si>
    <t>11.9KW</t>
  </si>
  <si>
    <t>GGP Italy</t>
  </si>
  <si>
    <t>Kubota</t>
  </si>
  <si>
    <t>D1105</t>
  </si>
  <si>
    <t>17.0KW</t>
  </si>
  <si>
    <t>US Epaado California</t>
  </si>
  <si>
    <t>Lunberg</t>
  </si>
  <si>
    <t>Shibaura</t>
  </si>
  <si>
    <t>2010552/Z006171018</t>
  </si>
  <si>
    <t xml:space="preserve"> Ośrodek Sportu i Rekreacji</t>
  </si>
  <si>
    <t>OSiR</t>
  </si>
  <si>
    <t>Czy maszyna (urządzenie) jest eksploatowana pod ziemią?</t>
  </si>
  <si>
    <t xml:space="preserve"> Zespół Szkół Ogólnokształcących i Zawodowych w Trzemesznie</t>
  </si>
  <si>
    <t xml:space="preserve"> Dom Kultury </t>
  </si>
  <si>
    <t>Tabela nr 3 - Wykaz sprzętu elektronicznego w  Gminie Trzemeszno</t>
  </si>
  <si>
    <t>czy budynek jest użytkowany?</t>
  </si>
  <si>
    <t>czy jest wyposażony w windę?</t>
  </si>
  <si>
    <t xml:space="preserve">Szkoła Podstawowa nr 2 Trzemesznie </t>
  </si>
  <si>
    <t xml:space="preserve"> Środowskowy Dom Smopomocy</t>
  </si>
  <si>
    <t>Czy w konstrukcji budynków występuje płyta warstwowa?</t>
  </si>
  <si>
    <t>rok 06.2010-remont sal i korytarzy</t>
  </si>
  <si>
    <t>ul.1 Maja 11,62-240 Trzemeszno</t>
  </si>
  <si>
    <t>ul.Dąbrowskiego 8,62-240 Trzemeszno</t>
  </si>
  <si>
    <t>dachówka ceramiczna</t>
  </si>
  <si>
    <t>żelbeton, papa</t>
  </si>
  <si>
    <t>Szkoła Podstawowa nr 2</t>
  </si>
  <si>
    <t>kocioł grzewczy Maxi Bio Spin</t>
  </si>
  <si>
    <t>285 KW</t>
  </si>
  <si>
    <t>PPH Kostrzewa Sp.J.ul.Przemysłowa 1,11-500 Giżycko</t>
  </si>
  <si>
    <t>ul.1 maja 11,62-240 Trzemeszno</t>
  </si>
  <si>
    <t xml:space="preserve">WYKAZ LOKALIZACJI, W KTÓRYCH PROWADZONA JEST DZIAŁALNOŚĆ ORAZ LOKALIZACJI, GDZIE ZNAJDUJE SIĘ MIENIE NALEŻĄCE DO JEDNOSTEK GMINY TRZEMESZNO </t>
  </si>
  <si>
    <t xml:space="preserve">Biblioteka Publiczna </t>
  </si>
  <si>
    <t xml:space="preserve">Dom Kultury </t>
  </si>
  <si>
    <t xml:space="preserve"> Szkoła Podstawowa nr 2 w Trzemesznie </t>
  </si>
  <si>
    <t xml:space="preserve"> Szkoła Podstawowa w Trzemżalu</t>
  </si>
  <si>
    <t xml:space="preserve">Ośrodek Sportu i Rekreacji </t>
  </si>
  <si>
    <t xml:space="preserve">Środowskowy Dom Samopomocy </t>
  </si>
  <si>
    <t xml:space="preserve"> Ośrodek Pomocy Społecznej </t>
  </si>
  <si>
    <t xml:space="preserve"> Biblioteka Publiczna </t>
  </si>
  <si>
    <t xml:space="preserve"> Środowiskowy Dom Samopomocy </t>
  </si>
  <si>
    <t xml:space="preserve"> Urząd Miejski</t>
  </si>
  <si>
    <t xml:space="preserve">Czy od 1997 r. wystąpiło ryzyko powodzi? </t>
  </si>
  <si>
    <t>Elementy mające wpływ na ocenę ryzyka</t>
  </si>
  <si>
    <t xml:space="preserve">Urząd Miejski </t>
  </si>
  <si>
    <t>ul. Gen. H. Dąbrowskiego 2, 62-240 Trzemeszno</t>
  </si>
  <si>
    <t>8411z</t>
  </si>
  <si>
    <t>Administracja samorządowa</t>
  </si>
  <si>
    <t>Budynek biurowy</t>
  </si>
  <si>
    <t>Urząd Miejski Trzemeszna</t>
  </si>
  <si>
    <t>k. XIX</t>
  </si>
  <si>
    <t>Budynek biurowy wraz z poczekalnią PKS i szaletem miejskim</t>
  </si>
  <si>
    <t>ok. 1970 r.</t>
  </si>
  <si>
    <t>Budynek OSP Wydartowo</t>
  </si>
  <si>
    <t>Budynek OSP Wymysłowo</t>
  </si>
  <si>
    <t>Świetlica wiejska w Cytrynowie</t>
  </si>
  <si>
    <t>świetlica wiejska</t>
  </si>
  <si>
    <t>Świetlica wiejska w Dusznie + budynek mieszkalny</t>
  </si>
  <si>
    <t>świetlica wiejska/lokal mieszkalny</t>
  </si>
  <si>
    <t>Świetlica wiejska w Gołąbkach</t>
  </si>
  <si>
    <t>Świetlica wiejska w Grabowie</t>
  </si>
  <si>
    <t>Budynek magazynowy świetlica Grabowo</t>
  </si>
  <si>
    <t>magazyn opału</t>
  </si>
  <si>
    <t>Ogrodzenie świetlicy Grabowo</t>
  </si>
  <si>
    <t>ogrodzenie terenu przy świetlicy</t>
  </si>
  <si>
    <t>Świetlica wiejska w Jastrzębowie</t>
  </si>
  <si>
    <t>Świetlica wiejska w Kamieńcu</t>
  </si>
  <si>
    <t>Świetlica wiejska w Kruchowie</t>
  </si>
  <si>
    <t>Świetlica wiejska w Kozłowie</t>
  </si>
  <si>
    <t>Świetlica wiejska w  Lubiniu</t>
  </si>
  <si>
    <t>Świetlica wiejska + budynek mieszkalny w Ławkach</t>
  </si>
  <si>
    <t>Świetlica wiejska w Miatach</t>
  </si>
  <si>
    <t>Świetlica wiejska w Mijanowie</t>
  </si>
  <si>
    <t>Świetlica wiejska w Miławie</t>
  </si>
  <si>
    <t>Świetlica wiejska w Niewolnie</t>
  </si>
  <si>
    <t>Ogrodzenie budynku gminnego w Niewolnie</t>
  </si>
  <si>
    <t>ogrodzenie terenu wokół świetlicy</t>
  </si>
  <si>
    <t>Szopa w Niewolnie</t>
  </si>
  <si>
    <t>magazynek</t>
  </si>
  <si>
    <t>Świetlica wiejska w Ostrowitem + budynek mieszkalny</t>
  </si>
  <si>
    <t>Budynek gospodarczy przy świetlicy w Ostrowitem</t>
  </si>
  <si>
    <t>toaleta</t>
  </si>
  <si>
    <t>Ogrodzenie świetlicy Ostrowite z bramą</t>
  </si>
  <si>
    <t>Świetlica wiejska w Popielewie</t>
  </si>
  <si>
    <t>Budynek magazynowy świetlica Popielewo</t>
  </si>
  <si>
    <t>Świetlica Szydłowo</t>
  </si>
  <si>
    <t>Świetlica wiejska w Trzemżalu</t>
  </si>
  <si>
    <t>Ogrodzenie z bramą świetlica Trzemżal</t>
  </si>
  <si>
    <t>2008/2009</t>
  </si>
  <si>
    <t>Świetlica wiejska w Wydartowie + budynek mieszkalny</t>
  </si>
  <si>
    <t>Ogrodzenie świetlicy Wydartowo</t>
  </si>
  <si>
    <t>Świetlica wiejska w Wymysłowie</t>
  </si>
  <si>
    <t>Plac przychodni lekarskiej</t>
  </si>
  <si>
    <t>teren spełniający funkcję parkingu wokół przychodni</t>
  </si>
  <si>
    <t>budynek</t>
  </si>
  <si>
    <t>Budynek mieszkalny</t>
  </si>
  <si>
    <t>mieszkania</t>
  </si>
  <si>
    <t>Budynek mieszkalny - dobudówka (oficyna)</t>
  </si>
  <si>
    <t>Budynek mieszkalny - oficyna</t>
  </si>
  <si>
    <t>Schronisko socjalne Jastrzębowo</t>
  </si>
  <si>
    <t>Budynek gospodarczy - byłe ubikacje</t>
  </si>
  <si>
    <t>pomieszczenia gospodarcze</t>
  </si>
  <si>
    <t>Ok. 1970</t>
  </si>
  <si>
    <t>Gminne miejsce rekreacji</t>
  </si>
  <si>
    <t>tablica inskrypcyjna zbiorowej mogiły Ofiar II Wojny Światowej</t>
  </si>
  <si>
    <t>tablica</t>
  </si>
  <si>
    <t xml:space="preserve"> Gminne miejsce rekreacji z placem zabaw</t>
  </si>
  <si>
    <t>Siłownia zewnętrzna</t>
  </si>
  <si>
    <t>Siłownia zewnęrzna</t>
  </si>
  <si>
    <t>Street workout</t>
  </si>
  <si>
    <t>Podwórko Nivea</t>
  </si>
  <si>
    <t>Naukowa stacja zabaw</t>
  </si>
  <si>
    <t>Miasteczko ruchu drogowego</t>
  </si>
  <si>
    <t xml:space="preserve">Plac zabaw </t>
  </si>
  <si>
    <t>62-240 Trzemeszno, ul. 1 Maja 1</t>
  </si>
  <si>
    <t>62-240 Trzemeszno, ul. Gen. H. Dąbrowskiego 2</t>
  </si>
  <si>
    <t>62-240 Trzemeszno, ul. A. Mickiewicza 33</t>
  </si>
  <si>
    <t>62-240 Trzemeszno, pl. Św. Wojciecha 19A</t>
  </si>
  <si>
    <t>62-240 Trzemeszno, Tumska 4</t>
  </si>
  <si>
    <t>62-240 Trzemeszno, Tumska 6</t>
  </si>
  <si>
    <t>Gołąbki 30</t>
  </si>
  <si>
    <t>Kruchowo 114</t>
  </si>
  <si>
    <t>Wydartowo 90</t>
  </si>
  <si>
    <t>Wymysłowo 105</t>
  </si>
  <si>
    <t>Trzemżal 78</t>
  </si>
  <si>
    <t>Ławki 21</t>
  </si>
  <si>
    <t>Jastrzębowo  37 a</t>
  </si>
  <si>
    <t>Cytrynowo</t>
  </si>
  <si>
    <t>Duszno 7</t>
  </si>
  <si>
    <t>Gołąbki 30A</t>
  </si>
  <si>
    <t>Grabowo 20</t>
  </si>
  <si>
    <t>Jastrzębowo 37B</t>
  </si>
  <si>
    <t>Kamieniec 10</t>
  </si>
  <si>
    <t>Kruchowo 111a</t>
  </si>
  <si>
    <t>Kozłowo 8A</t>
  </si>
  <si>
    <t>Lubiń 10</t>
  </si>
  <si>
    <t xml:space="preserve">Ławki </t>
  </si>
  <si>
    <t>Miaty 29A</t>
  </si>
  <si>
    <t>Mijanowo 6</t>
  </si>
  <si>
    <t>Miława 1</t>
  </si>
  <si>
    <t>Niewolno 16A</t>
  </si>
  <si>
    <t>Ostrowite 21</t>
  </si>
  <si>
    <t>Popielewo 12</t>
  </si>
  <si>
    <t>Popielewo 13</t>
  </si>
  <si>
    <t>Szydłowo 5</t>
  </si>
  <si>
    <t>Trzemżal 85</t>
  </si>
  <si>
    <t>Wydartowo 48</t>
  </si>
  <si>
    <t>62-240 Trzemeszno, ul. Langiewicza 2</t>
  </si>
  <si>
    <t>ul.A. Mickiewicza 14  62-240 Trzemeszno</t>
  </si>
  <si>
    <t>ul. Mickiewicza 14 62-240 Trzemeszno</t>
  </si>
  <si>
    <t>ul Tumska 2  62-240 Trzemeszno</t>
  </si>
  <si>
    <t>ul. Kościuszki 48  62-240 Trzemeszno</t>
  </si>
  <si>
    <t>ul. Szymańskiego 2, 62-240 Trzemeszno</t>
  </si>
  <si>
    <t>ul. Św. Wojciecha 14, 62-240 Trzemeszno</t>
  </si>
  <si>
    <t>ul. Św. Wojciecha 14,  62-240 Trzemeszno</t>
  </si>
  <si>
    <t>ul. Św. Ducha 2, 62-240 Trzemeszno</t>
  </si>
  <si>
    <t>ul. T. Kościuszki 6, 62-240 Trzemeszno</t>
  </si>
  <si>
    <t>ul. Orchowska 2  62-240 Trzemeszno</t>
  </si>
  <si>
    <t>Zieleń 27,  62-240 Trzemeszno</t>
  </si>
  <si>
    <t>ul. 1 Maja 15,  62-240 Trzemeszno</t>
  </si>
  <si>
    <t>ul. 1 Maja 19,  62-240 Trzemeszno</t>
  </si>
  <si>
    <t>ul. M. Kopernika 14,  62-240 Trzemeszno</t>
  </si>
  <si>
    <t>ul. Mieszka I - budynek socjalny  62-240 Trzemeszno</t>
  </si>
  <si>
    <t>ul Kasztanowa 5, 62-240 Trzemeszno</t>
  </si>
  <si>
    <t>Kruchowo 68, 62-240 Trzemeszno</t>
  </si>
  <si>
    <t>Zieleń 28, 62-240 Trzemeszno</t>
  </si>
  <si>
    <t>Niewolno 26, 62-240 Trzemeszno</t>
  </si>
  <si>
    <t>Ławki 11, 62-240 Trzemeszno</t>
  </si>
  <si>
    <t>Powiadacze 2, 62-240 Trzemeszno</t>
  </si>
  <si>
    <t xml:space="preserve">Wymysłowo 31,62-240 Trzemeszno </t>
  </si>
  <si>
    <t>Kościuszki 22,62-240 Trzemeszno</t>
  </si>
  <si>
    <t>Kościuszki 34, 62-240 Trzemeszno</t>
  </si>
  <si>
    <t>Jastrzębowo 26 a, 62-240 Trzemeszno</t>
  </si>
  <si>
    <t>Plac M.K. Kosmowskiego 5, 62-240 Trzemeszno</t>
  </si>
  <si>
    <t>Sołectwo Kamieniec</t>
  </si>
  <si>
    <t>Sołectwo Lubiń</t>
  </si>
  <si>
    <t>Sołectwo Mijanowo</t>
  </si>
  <si>
    <t>Sołectwo Popielewo</t>
  </si>
  <si>
    <t>cmentarz parafialny u zbiegu 3 ulic Wyszyńskiego, Aleja Kowalskiego i Wiosny Ludów</t>
  </si>
  <si>
    <t>Sołectwo Rudki</t>
  </si>
  <si>
    <t>dz. nr  349/9, 349/10, 349/11 Kruchowo</t>
  </si>
  <si>
    <t xml:space="preserve">ul. Piastowska dz. nr 201/5 obr. 0003 </t>
  </si>
  <si>
    <t>ul. A. Mickiewicza, 62-240 Trzemeszno</t>
  </si>
  <si>
    <t>ul. A. Mickiewicza , 62-240 Trzemeszno</t>
  </si>
  <si>
    <t>ul. Toruńska, 62-240 Trzemeszno</t>
  </si>
  <si>
    <t>ul. Piastowska, 62-240 Trzemeszno</t>
  </si>
  <si>
    <t>ul. J.J. Śniadeckich, 62-240 Trzemeszno</t>
  </si>
  <si>
    <t>ul. Piastowska,62-240 Trzemeszno</t>
  </si>
  <si>
    <t>ul. Orchowska, 62-240 Trzemeszno (Park BABA)</t>
  </si>
  <si>
    <t>pl. Św. Wojciecha, 62-240 Trzemeszno</t>
  </si>
  <si>
    <t>Bieślin</t>
  </si>
  <si>
    <t>Dąbrowa</t>
  </si>
  <si>
    <t>Miaty</t>
  </si>
  <si>
    <t>Niewolno</t>
  </si>
  <si>
    <t>Ochodza</t>
  </si>
  <si>
    <t>Popielewo</t>
  </si>
  <si>
    <t>Smolary</t>
  </si>
  <si>
    <t>Zieleń</t>
  </si>
  <si>
    <t>pustak + cegła</t>
  </si>
  <si>
    <t>drewniany</t>
  </si>
  <si>
    <t>drewno, papa</t>
  </si>
  <si>
    <t>stropodach drewniany</t>
  </si>
  <si>
    <t>drewno, dachówka</t>
  </si>
  <si>
    <t>Stropodach pokryty papą</t>
  </si>
  <si>
    <t>papa</t>
  </si>
  <si>
    <t xml:space="preserve">drewno </t>
  </si>
  <si>
    <t>stropodach</t>
  </si>
  <si>
    <t>drewniany/eternit</t>
  </si>
  <si>
    <t>pustaki</t>
  </si>
  <si>
    <t>pustaki ALFA</t>
  </si>
  <si>
    <t>papa na pełnym deskowaniu</t>
  </si>
  <si>
    <t>-</t>
  </si>
  <si>
    <t>dwuspadowy dach o niewielkim nachyleniu, pokryty papą na pełnym deskowaniu</t>
  </si>
  <si>
    <t>blachodachówka</t>
  </si>
  <si>
    <t>płaski żelbetonowy, papa termozgrzewalna</t>
  </si>
  <si>
    <t>pustak+cegła</t>
  </si>
  <si>
    <t>dwu i jednospadowy na konstrukcji drewnianej, papa termozgrzewalna</t>
  </si>
  <si>
    <t xml:space="preserve">cegła pełna </t>
  </si>
  <si>
    <t>drewniana/dachówka ceramiczna karpiówka</t>
  </si>
  <si>
    <t>papa na lepiku na podłożu betonowym</t>
  </si>
  <si>
    <t>pustaki z betonu komórkowego</t>
  </si>
  <si>
    <t>drewniany/eternit+płyta dachowa panelowa</t>
  </si>
  <si>
    <t>ściany murowane z cegły pełniej</t>
  </si>
  <si>
    <t>dachówka karpiówka/papa</t>
  </si>
  <si>
    <t>cegła pełna oraz pustaki ALFA</t>
  </si>
  <si>
    <t xml:space="preserve">płyty eternitowe </t>
  </si>
  <si>
    <t>Płyta falista typu ONDULINE</t>
  </si>
  <si>
    <t xml:space="preserve">papa na podłozu betonowym </t>
  </si>
  <si>
    <t>bloczki silikatowe</t>
  </si>
  <si>
    <t>stropodach dwuspadowy na konstrukcji drewnianej</t>
  </si>
  <si>
    <t>blacha trapezowa</t>
  </si>
  <si>
    <t>cegła, panele PCV</t>
  </si>
  <si>
    <t>papa termozgrzewalna</t>
  </si>
  <si>
    <t>drewniana/papa</t>
  </si>
  <si>
    <t>drewniana/płyty gutta</t>
  </si>
  <si>
    <t>drewniana/płyty eternit</t>
  </si>
  <si>
    <t>pustak</t>
  </si>
  <si>
    <t>beton/papa</t>
  </si>
  <si>
    <t>drewniana/dachówka, eternit</t>
  </si>
  <si>
    <t>drewniana/dachówka, papa</t>
  </si>
  <si>
    <t>drewniana/pł eternit</t>
  </si>
  <si>
    <t>betonowe</t>
  </si>
  <si>
    <t>drewniana/blacha</t>
  </si>
  <si>
    <t>drewniana blachodachówka</t>
  </si>
  <si>
    <t>drewniana/dachówka</t>
  </si>
  <si>
    <t>drewniana/eternit</t>
  </si>
  <si>
    <t>drewniana/eurofala</t>
  </si>
  <si>
    <t>stopodach, papa</t>
  </si>
  <si>
    <t>322,27 m - Jezioro Kościelne</t>
  </si>
  <si>
    <t>zły</t>
  </si>
  <si>
    <t>252,02 m - Jezioro Kościelne</t>
  </si>
  <si>
    <t>416,38 - Jezioro Kościelne</t>
  </si>
  <si>
    <t>331,96 m - Jezioro Kościelne</t>
  </si>
  <si>
    <t>Nie</t>
  </si>
  <si>
    <t>2km – Jezioro Malicz</t>
  </si>
  <si>
    <t>1km – sztuczny zbiornik wodny</t>
  </si>
  <si>
    <t>1 km - jezioro Wielkie Łomno</t>
  </si>
  <si>
    <t>2 km -  jezioro Przedwieśnia</t>
  </si>
  <si>
    <t>1km - sztuczny zbiornik wodny</t>
  </si>
  <si>
    <t>1. Modernizacja świetlicy, remont elewacji, wykonanie podbitki elewacyjnej - rok 2018 - kwota 17.062,23 zł.</t>
  </si>
  <si>
    <t>300m - Jezioro Kamienieckie</t>
  </si>
  <si>
    <t>200m - Jezioro Kruchowskie</t>
  </si>
  <si>
    <t>1. Remont dachu - rok 2019 - 12.915,01 zł.</t>
  </si>
  <si>
    <t>3 km - sztuczny zbiornik wodny</t>
  </si>
  <si>
    <t>1. Generalny remont świetlicy wraz z dobudową kotłowni - rok 2017 - 274.000,00 zł.</t>
  </si>
  <si>
    <t>100m – Jezioro Popielewskie</t>
  </si>
  <si>
    <t>założona (brak podłączenia gazu ziemnego_</t>
  </si>
  <si>
    <t>2,5 km – jezioro Wielkie Łomno</t>
  </si>
  <si>
    <t>1. Wymiana części instalacji elektrycznej i montaż piecy akumulacyjnych - rok 2020 - kwota 8.130,00 zł.</t>
  </si>
  <si>
    <t>1. Wymiana pokrycia dachowego - rok 2017 - kwota 7.201,20 zł.,</t>
  </si>
  <si>
    <t>dobry/dostateczny</t>
  </si>
  <si>
    <t>1. Remot dachu - rok 2017 - 124.930,22 zł.
2. Kompleksowy remont jednokondygnacyjnej części budynku na potrzeby Dziennego Domu Senior+ - rok 2019 - 430.507,34 zł.</t>
  </si>
  <si>
    <t>bardzo dobry (w części Domu Seniora)/ pzostała część nie dotyczy</t>
  </si>
  <si>
    <t>bardzo dobry/dobry</t>
  </si>
  <si>
    <t>286 m Jezioro Kościelne</t>
  </si>
  <si>
    <t>116 m Jezioro Kościelne</t>
  </si>
  <si>
    <t>716 m Jezioro Kościelne</t>
  </si>
  <si>
    <t>405 m Jezioro Kościelne</t>
  </si>
  <si>
    <t>382 m Jezioro Kościelne</t>
  </si>
  <si>
    <t>287 m Jezioro Kościelne</t>
  </si>
  <si>
    <t>372 m Jwzioro Kościelne</t>
  </si>
  <si>
    <t>460 m Jezioro Kościelne</t>
  </si>
  <si>
    <t>796 m Jezioro Popielewskie</t>
  </si>
  <si>
    <t>280 m Jezioro Kościelne</t>
  </si>
  <si>
    <t>472 m Jezioro Kościelne</t>
  </si>
  <si>
    <t>675 m Jezioro Popielewskie</t>
  </si>
  <si>
    <t>94 m Jezioro Kruchowskie</t>
  </si>
  <si>
    <t>dostateczna</t>
  </si>
  <si>
    <t>800 m Jezioro Popielewskie</t>
  </si>
  <si>
    <t>810 m Jezioro Kierzkowskie</t>
  </si>
  <si>
    <t>565 m Jezioro Zieleń</t>
  </si>
  <si>
    <t>1,9 km Jezioro Małe Łomno</t>
  </si>
  <si>
    <t>3,537 km Jezioro Małe łomno</t>
  </si>
  <si>
    <t>2,518 km Jezioro Wierzbiczańskie</t>
  </si>
  <si>
    <t>415 m Jezioro Kościelne</t>
  </si>
  <si>
    <t>570 m Jezioro Kościelne</t>
  </si>
  <si>
    <t>2,589 km Jezioro Kruchowskie</t>
  </si>
  <si>
    <t>częściowo</t>
  </si>
  <si>
    <t>ok.450</t>
  </si>
  <si>
    <t>Serwer Lenovo ST550</t>
  </si>
  <si>
    <t>Drukarka etykiet Bixolon</t>
  </si>
  <si>
    <t>KLIMATYZATOR PRZENOŚNY SENCOR SAC MT9020C</t>
  </si>
  <si>
    <t>Laptop Dell Vostro 5568</t>
  </si>
  <si>
    <t>Laptop Lenovo A485</t>
  </si>
  <si>
    <t>Kocioł CO</t>
  </si>
  <si>
    <t>w piwnicy</t>
  </si>
  <si>
    <t>ul. Gen. H. Dąbrowskiego 2</t>
  </si>
  <si>
    <t>ul. Langiewicza 2</t>
  </si>
  <si>
    <t>ul. Mickiewicza 33</t>
  </si>
  <si>
    <t>ul. 22 Stycznia 1863 4a - budynek komisariatu policji</t>
  </si>
  <si>
    <t xml:space="preserve">Pawilon I </t>
  </si>
  <si>
    <t>Pawilon II</t>
  </si>
  <si>
    <t>Sala gimnastyczna</t>
  </si>
  <si>
    <t>Budynek (stacja kontroli)</t>
  </si>
  <si>
    <t>Budynek biurowy - Warsztaty Szkolne (L)</t>
  </si>
  <si>
    <t>edukacyjno-usługowa</t>
  </si>
  <si>
    <t>edukacyjno-magazynowa</t>
  </si>
  <si>
    <t>edukacyjno-biurowa</t>
  </si>
  <si>
    <t>Sołectwo Gołabki (m. Ochodza)</t>
  </si>
  <si>
    <t>Budynek poszkolny - magazyny i kotłownia</t>
  </si>
  <si>
    <t>konstrukcja stalowa, papa</t>
  </si>
  <si>
    <t>beton, drewno</t>
  </si>
  <si>
    <t>konstrukcja betonowa, drewniana, papa</t>
  </si>
  <si>
    <t>cegła, segmenty betonowe</t>
  </si>
  <si>
    <t>100 m - Jezioro Kościelne</t>
  </si>
  <si>
    <t>200 m - Jezioro Kościelne</t>
  </si>
  <si>
    <t>Budynek przychodni lekarskiej- senior plus, gabinety lekarskie, biura</t>
  </si>
  <si>
    <t>wartość księgowa brutto (wartość)</t>
  </si>
  <si>
    <t>cz. murowane, cz. drewniane</t>
  </si>
  <si>
    <t>znaczna część budynku nie posiada przewodów kominowych, niedostateczna</t>
  </si>
  <si>
    <t>dwuspadowy, płyty faliste</t>
  </si>
  <si>
    <t>czściwoo murowane i częsciowo drewniane</t>
  </si>
  <si>
    <t>KB</t>
  </si>
  <si>
    <t>O</t>
  </si>
  <si>
    <t>Tabela nr 5</t>
  </si>
  <si>
    <t>Tabela nr 6 - Wykaz maszyn i urządzeń do ubezpieczenia od uszkodzeń (od wszystkich ryzyk)</t>
  </si>
  <si>
    <t>Tabela nr 7</t>
  </si>
  <si>
    <t>Drukarka Epson L6170</t>
  </si>
  <si>
    <t>Niszczarka Tarnator C8</t>
  </si>
  <si>
    <t xml:space="preserve">Niszczarka Wallner </t>
  </si>
  <si>
    <t>UPS Vertiv EDGE</t>
  </si>
  <si>
    <t>Laptop Lenovo V15-IIL</t>
  </si>
  <si>
    <t>Laptop Asus Expertbook P3540FA</t>
  </si>
  <si>
    <t>Budżet</t>
  </si>
  <si>
    <t>gaśnica proszkowa - 2 szt. / monitoring / kraty w oknach w 1 pomieszczeniu</t>
  </si>
  <si>
    <t>Działalność Bibliotek</t>
  </si>
  <si>
    <t>czytnik kodów zebra DS2208</t>
  </si>
  <si>
    <t>komputer PC DELL I5</t>
  </si>
  <si>
    <t>komputer PC Dell I5-3 szt</t>
  </si>
  <si>
    <t>czytnik PB632 Touch HD-3 szt</t>
  </si>
  <si>
    <t>kserokopiarka SHARP</t>
  </si>
  <si>
    <t>bezprzewodowy zestaw mikrofonowy</t>
  </si>
  <si>
    <t>notebook Acer</t>
  </si>
  <si>
    <t xml:space="preserve">Projektor Espon </t>
  </si>
  <si>
    <t>Pakiet multimedialny 25 szt.</t>
  </si>
  <si>
    <t>Przedszkole Nr 2 w Trzemesznie</t>
  </si>
  <si>
    <t>kserokopiarka ecosys m4125</t>
  </si>
  <si>
    <t>niszczarka automax 1500</t>
  </si>
  <si>
    <t>dysk adata</t>
  </si>
  <si>
    <t xml:space="preserve">laptop </t>
  </si>
  <si>
    <t>głośnik z150</t>
  </si>
  <si>
    <t>kamera sony</t>
  </si>
  <si>
    <t>głośnik JBL</t>
  </si>
  <si>
    <t>odbudowany w 1949r.</t>
  </si>
  <si>
    <t>Budynek biurowy - Warsztaty Szkolne</t>
  </si>
  <si>
    <t>małe jezioro - 100m</t>
  </si>
  <si>
    <t>Zespól Szkoł Ogólnokształcącyh i Zawodowych w Trzemesznie</t>
  </si>
  <si>
    <t>Brother Desktop Scanner AD2700W</t>
  </si>
  <si>
    <t xml:space="preserve">PC HP Elite Desk 800GB </t>
  </si>
  <si>
    <t xml:space="preserve">Projektor multimedialny </t>
  </si>
  <si>
    <t>Drukarka kodów kreskowych</t>
  </si>
  <si>
    <t>Kasa fiskalna Elzab 6szt.</t>
  </si>
  <si>
    <t>Kserokopiarka Toshiba</t>
  </si>
  <si>
    <t>PC HP Elite Desk 800G1 i3-4130 4GB 4szt.</t>
  </si>
  <si>
    <t>Kasa fiskalna mała Plus E</t>
  </si>
  <si>
    <t>Projektor BenQ MX 631ST</t>
  </si>
  <si>
    <t>Prasa mechaniczna</t>
  </si>
  <si>
    <t>Notebook Lenovo YOGA 530-14KB</t>
  </si>
  <si>
    <t>2019,2020</t>
  </si>
  <si>
    <t>1. Modernizacja instalacji elektrycznej – rok 2018 – kwota 2.111,00 zł.
2. Remont elewacji - rok 2021 - 7.452,86 zł.</t>
  </si>
  <si>
    <t>1. Malowanie elewacji 2020 r. , kwota 10 500,00 zł.                                     2. Modernizacja świetlicy 2021 r, kwota 13 000,00 zł.</t>
  </si>
  <si>
    <t>1. Remont świetlicy wiejskiej – rok 2019 – 12.000,00 zł.                     2. Remont świetlicy wiejskiej 17 000,00 zł-2020 r.</t>
  </si>
  <si>
    <t>1. Modernizacja dachu wraz z przemurowaniem kominów – 2018 rok – 75.161,27 zł.                     2. Malowanie świetlicy wewnątrz 1 500,00 złoraz wymiana istalacji elektrycznej 3 600,00 zł. 2021 r.</t>
  </si>
  <si>
    <t>Malowanie świetlicy -8442,05 zł -2021 r.</t>
  </si>
  <si>
    <t>Remont pomieszczeń w świetlicy wiejskiej 2020 r.-koszt 17 746,54 zł.</t>
  </si>
  <si>
    <t>Magazyn OC i remiza OSP Trzemeszno</t>
  </si>
  <si>
    <t>Magazyn sprzętu OC i OSP Trzemeszno</t>
  </si>
  <si>
    <t xml:space="preserve"> TAK</t>
  </si>
  <si>
    <t>Boksy garażowe z mieszkaniem funkcyjnym</t>
  </si>
  <si>
    <t>Funkcja garażowa i mieszkaniowa</t>
  </si>
  <si>
    <t>Budynek OSP Gołąbki – remiza z magazynem</t>
  </si>
  <si>
    <t>Garażowo- magazynowy</t>
  </si>
  <si>
    <t>Budynek Remiza OSP Kruchowo</t>
  </si>
  <si>
    <t>1956/ 2015</t>
  </si>
  <si>
    <t>garażowo- magazynowy</t>
  </si>
  <si>
    <t>Garażowo-magazynowy</t>
  </si>
  <si>
    <t xml:space="preserve">Garażowo- magazynowy </t>
  </si>
  <si>
    <t>Budynek remiza OSP Ławki</t>
  </si>
  <si>
    <t xml:space="preserve">Garażaowo- magazynowy </t>
  </si>
  <si>
    <t>Budynek OSP Jastrzębowo remiza z magazynem</t>
  </si>
  <si>
    <t>Jezioro 100 m</t>
  </si>
  <si>
    <t>Jezioro 1500 m</t>
  </si>
  <si>
    <t>Jezioro 80 m</t>
  </si>
  <si>
    <t>Jezioro 1800 m</t>
  </si>
  <si>
    <t>Staw  300 m</t>
  </si>
  <si>
    <t>Jezioro  3000 m</t>
  </si>
  <si>
    <t>Staw  20 m</t>
  </si>
  <si>
    <t>Staw 200 m</t>
  </si>
  <si>
    <t>Wymiana okien, 2009, ok.30 tys zł</t>
  </si>
  <si>
    <t>Wymiana bram 2009, ok. 60 tys zł</t>
  </si>
  <si>
    <t>Brak remontów w ostatnim czasie</t>
  </si>
  <si>
    <t>Rozbudowa 2015 r. ok. 300.000,00 zł</t>
  </si>
  <si>
    <t>Brak remontów w ostatnim okresie</t>
  </si>
  <si>
    <t xml:space="preserve">Brak remontów w ostatnim czasie </t>
  </si>
  <si>
    <t>Wymiana dachu 2021 , ok.  9  tys zł</t>
  </si>
  <si>
    <t>Dobry</t>
  </si>
  <si>
    <t>Dobra</t>
  </si>
  <si>
    <t>Brak</t>
  </si>
  <si>
    <t>Dibry</t>
  </si>
  <si>
    <t>Bardzo dobre</t>
  </si>
  <si>
    <t>bardzo dobra</t>
  </si>
  <si>
    <t>Bardzo dobra</t>
  </si>
  <si>
    <t>Dobre</t>
  </si>
  <si>
    <t>dobre</t>
  </si>
  <si>
    <t xml:space="preserve">Dobre </t>
  </si>
  <si>
    <t xml:space="preserve">Dobra </t>
  </si>
  <si>
    <t xml:space="preserve">Nie </t>
  </si>
  <si>
    <t>OSP Trzemżal</t>
  </si>
  <si>
    <t>OSP Trzemeszno</t>
  </si>
  <si>
    <t>boisko sportowe wielofunkcyjne</t>
  </si>
  <si>
    <t>Boisko sportowe w Jastrzębowie</t>
  </si>
  <si>
    <t>sportowo-rekreacyjna</t>
  </si>
  <si>
    <t>Jastrzębowo, 62-240 Trzemeszno</t>
  </si>
  <si>
    <t>j.w.</t>
  </si>
  <si>
    <t>Boisko sportowe w Ławkach</t>
  </si>
  <si>
    <t>Ławki, 62-240 Trzemeszno</t>
  </si>
  <si>
    <t>Boisko sportowe w Niewolnie</t>
  </si>
  <si>
    <t>Niewolno 62-240 Trzemeszno</t>
  </si>
  <si>
    <t>Piłkochwyty</t>
  </si>
  <si>
    <t>ul. Sportowa 19, 62-240 Trzemeszno</t>
  </si>
  <si>
    <t>sportowo -rekreacyjna</t>
  </si>
  <si>
    <t>Wydartowo, 62-240 Trzemeszno</t>
  </si>
  <si>
    <t>Boisko wiejskie w Wymysłowie</t>
  </si>
  <si>
    <t>Wymysłowo, 62-240 Trzemeszno</t>
  </si>
  <si>
    <t>Miaty, 62-240 Trzemeszno</t>
  </si>
  <si>
    <t>zakup 2020</t>
  </si>
  <si>
    <t>Urządzenia klimatyzacyjne</t>
  </si>
  <si>
    <t>Kaisai</t>
  </si>
  <si>
    <t>OSiR ul. Piastowska 11</t>
  </si>
  <si>
    <t>Tablica wyników</t>
  </si>
  <si>
    <t>Podesty sceniczne</t>
  </si>
  <si>
    <t>Przystań wodna ul. Kochanowskiego Trzemeszno</t>
  </si>
  <si>
    <t>Przystań wodna w Ostrowitem</t>
  </si>
  <si>
    <t>Kamerki internetowe</t>
  </si>
  <si>
    <t>Laminator</t>
  </si>
  <si>
    <t>Dysk przenosny</t>
  </si>
  <si>
    <t>Monitor interaktywny Newline TT6519 RS + podstawa mobilna(2 sztuki)</t>
  </si>
  <si>
    <t>Notebook Dell Precision M4600 i7 W7 262OM 8GB 250G</t>
  </si>
  <si>
    <t>Dysk twardy SSD2,5 512GB SATA</t>
  </si>
  <si>
    <t>Laptop HP 250G7</t>
  </si>
  <si>
    <t xml:space="preserve">Monitor Interaktywny NEWLINE </t>
  </si>
  <si>
    <t>zestaw Interaktywny</t>
  </si>
  <si>
    <t>Drukarka HP color Laser</t>
  </si>
  <si>
    <t>rodzaj wartosci</t>
  </si>
  <si>
    <t>Punlt Selektywnej Zbiórki Odpadów Komunalnych</t>
  </si>
  <si>
    <t>plac + 2 budynki</t>
  </si>
  <si>
    <t>Miaty(Święte)</t>
  </si>
  <si>
    <t>ul.św Jana 11,62-240 Trzemeszno</t>
  </si>
  <si>
    <t>Filia Biblioteki w Kruchowie</t>
  </si>
  <si>
    <t>gaśnica -1 szt</t>
  </si>
  <si>
    <t>zdjęcia, puchary, obrazy, szandary, kroniki, odznaki, waluminy</t>
  </si>
  <si>
    <t>ul. św. Jana 11 62-240 Trzemeszno</t>
  </si>
  <si>
    <t>gaśnic 7 sztuk, 1 hydrant</t>
  </si>
  <si>
    <t>urządzenie wielofunkcyjne Canon</t>
  </si>
  <si>
    <t>kolumna power audio - 2szt.</t>
  </si>
  <si>
    <t>projektor Benq TH671STDLP</t>
  </si>
  <si>
    <t xml:space="preserve"> mikrofony bezprzewodowe - 2szt.</t>
  </si>
  <si>
    <t>Pozostała działalność zwiazana ze sportem</t>
  </si>
  <si>
    <t>dwie imprezy biegowe (łąćznie udział ok. 1500 osób), turnieje w piłkę nożną, piłkę siatkową, imprezy dla dzieci. Szacuje się udział w jednej imprezie ok. 200 osób.</t>
  </si>
  <si>
    <t>Kserokopiatka Konica Minolta Bizhub C224</t>
  </si>
  <si>
    <t>Aparat EOS M50 Canon</t>
  </si>
  <si>
    <t>Komputer Lenovo V15-IL</t>
  </si>
  <si>
    <t>Kosiarka Kuboota GR 1600-II</t>
  </si>
  <si>
    <t>Stadion Miejski ul. Sportowa 19</t>
  </si>
  <si>
    <t>Agritec</t>
  </si>
  <si>
    <t>Aerator Wgłębny</t>
  </si>
  <si>
    <t>Piaskarka</t>
  </si>
  <si>
    <t>Ciągnik kompaktowy Shibaura SX 24</t>
  </si>
  <si>
    <t>Zamiatarka Wiedenmann</t>
  </si>
  <si>
    <t>Kabiny dla zawodników rezerwowych</t>
  </si>
  <si>
    <t>88.10.Z
88.91.Z
88.99.Z</t>
  </si>
  <si>
    <t>ul. Śniadeckich 18, 62-240 Trzemeszno (Świetlica Środowiskowa w Trzemesznie korzysta z pomieszczeń należących do Szkoły Podstawowej Nr 1, przystosowanych do jej potrzeb)</t>
  </si>
  <si>
    <t>ul. Langiewicza 2, 62-240 Trzemeszno (Dzienny Dom Senior+)</t>
  </si>
  <si>
    <t>hala główna z poczekalnią</t>
  </si>
  <si>
    <t>zabezpieczenia
(znane zabiezpieczenia p-poż i przeciw kradzieżowe)(1)</t>
  </si>
  <si>
    <t>gaśnice, hydranty, dozór, kamery</t>
  </si>
  <si>
    <t>stropodach - płyty PW 8B - 42 nadźwigarach z drewna klejonego</t>
  </si>
  <si>
    <t>podjazd dla wózków inwalidzkich</t>
  </si>
  <si>
    <t>ściany nosne, beton monolit</t>
  </si>
  <si>
    <t>komstrukcja stalowa</t>
  </si>
  <si>
    <t>boisko do piłki siatkowej plażowej</t>
  </si>
  <si>
    <t>boisko piłkarskie ze sztuczna nawierzchnią</t>
  </si>
  <si>
    <t>monitoring, dozór</t>
  </si>
  <si>
    <t>dozór pracownika</t>
  </si>
  <si>
    <t>monitoring dozór</t>
  </si>
  <si>
    <t>dozór, monitoring</t>
  </si>
  <si>
    <t>budynek główny</t>
  </si>
  <si>
    <t>pawilon</t>
  </si>
  <si>
    <t>plac zabaw</t>
  </si>
  <si>
    <t>Placówka dydaktyczno-wychowawcza dla dzieci w wieku 3-6 lat.</t>
  </si>
  <si>
    <t>b.d.</t>
  </si>
  <si>
    <t>gaśnica proszkowa 1 szt.</t>
  </si>
  <si>
    <t>gaśnica proszkowa 2 szt.</t>
  </si>
  <si>
    <t>ul. Dabrowskiego 16</t>
  </si>
  <si>
    <t>ok. 800 m</t>
  </si>
  <si>
    <t>140 m2</t>
  </si>
  <si>
    <t>85.10.Z
85.20.Z</t>
  </si>
  <si>
    <t>Kraty – II piętro (pracownia komputerowa), gaśnice proszkowe 4 szt., ODYS</t>
  </si>
  <si>
    <t>Kraty – parter (sekretariat szkolny), gaśnice proszkowe 1 szt., ODYS</t>
  </si>
  <si>
    <t>Kraty w oknach w sali przedszkolnej, gaśnice proszkowe 2 szt., hydrant wewnętrzny W25/30, ODYS</t>
  </si>
  <si>
    <t>3 hydranty wewnętrzne W25/30, gasnice proszkowe 6 szt., ODYS</t>
  </si>
  <si>
    <t>ODYS</t>
  </si>
  <si>
    <t>Drzewo + tynk</t>
  </si>
  <si>
    <t>Drzewo-dachówka</t>
  </si>
  <si>
    <t>Żużlo-beton</t>
  </si>
  <si>
    <t>Stropodach-papa</t>
  </si>
  <si>
    <t>NIE DOTYCZY</t>
  </si>
  <si>
    <t>Pracownia robotyki</t>
  </si>
  <si>
    <t>Drukaka 3D</t>
  </si>
  <si>
    <t>Mikrofon</t>
  </si>
  <si>
    <t>Aparat fotograficzny</t>
  </si>
  <si>
    <t>Okulary wirtualne 4 szt.</t>
  </si>
  <si>
    <t>Monitoring</t>
  </si>
  <si>
    <t>Kocioł CO mialowy z podajnikiem i zasobnikiem KWM_SP</t>
  </si>
  <si>
    <t>50 KW, sprawność cieplna 80 %, dopuszczalne ciśnienie 1,5 bar</t>
  </si>
  <si>
    <t>120 KW, sprawność cieplna 80 %, dopuszczalne ciśnienie 1,5 bar</t>
  </si>
  <si>
    <t xml:space="preserve">szkoła  </t>
  </si>
  <si>
    <t>gasnice GS2-5, GP1-2, GO4-11, monitoring</t>
  </si>
  <si>
    <t>ogrodzenie z siatki, dwie furtki i brama zamykana na kłódkę</t>
  </si>
  <si>
    <t>drukarka</t>
  </si>
  <si>
    <t>kserokopiarka</t>
  </si>
  <si>
    <t>Niszczarka</t>
  </si>
  <si>
    <t>Serwer Prodata</t>
  </si>
  <si>
    <t xml:space="preserve">Terminal </t>
  </si>
  <si>
    <t>Studio telewizyjne</t>
  </si>
  <si>
    <t xml:space="preserve">62-240 Trzemeszno, Chrobrego 8 </t>
  </si>
  <si>
    <t>wentylacja - dobra</t>
  </si>
  <si>
    <t>UPS Power Walker 2200</t>
  </si>
  <si>
    <t>Laptop Dell 5515</t>
  </si>
  <si>
    <t xml:space="preserve">NIE </t>
  </si>
  <si>
    <t xml:space="preserve">p-poz-2 hydranty, 4 gaśnice </t>
  </si>
  <si>
    <t>CEGŁA</t>
  </si>
  <si>
    <t>DREWNO</t>
  </si>
  <si>
    <t>DACHÓWKA</t>
  </si>
  <si>
    <t>BLACHA</t>
  </si>
  <si>
    <t>DOBRA</t>
  </si>
  <si>
    <t xml:space="preserve">beton </t>
  </si>
  <si>
    <t>drewniana, Eurofala</t>
  </si>
  <si>
    <t>drewno, Eurofala</t>
  </si>
  <si>
    <t xml:space="preserve">drewno, </t>
  </si>
  <si>
    <t>drewno</t>
  </si>
  <si>
    <t>cegła, glina</t>
  </si>
  <si>
    <t>cegła,pustak</t>
  </si>
  <si>
    <t>gaśnice wyjscia ewakuacyjne, kraty w oknach na parterze, system monitoringu</t>
  </si>
  <si>
    <t xml:space="preserve">gaśnice, wyjścia ewakuacyjne, system monitoringu, </t>
  </si>
  <si>
    <t>Drukarka 3D Banach school</t>
  </si>
  <si>
    <t>Laptop ACER</t>
  </si>
  <si>
    <t>okulary wirtualne</t>
  </si>
  <si>
    <t>aparat cyfrowy canon</t>
  </si>
  <si>
    <t xml:space="preserve">8520Z </t>
  </si>
  <si>
    <t>Szkoła</t>
  </si>
  <si>
    <t>Pawilon I - pierwsze piętro</t>
  </si>
  <si>
    <t>budynek kodowany - monitoring, gaśnice i hydranty</t>
  </si>
  <si>
    <t>gaśnice i hydranty</t>
  </si>
  <si>
    <t>gaśnice</t>
  </si>
  <si>
    <t>kraty w oknach, gaśnice</t>
  </si>
  <si>
    <t>pl. Kosmowskiego 5                                         62-240 Trzemeszno</t>
  </si>
  <si>
    <t>ul. Wyszyńskiego 6                                       62-240 Trzemeszno</t>
  </si>
  <si>
    <t>Drukarka 3D</t>
  </si>
  <si>
    <t>Czytnik kodów kreskowych</t>
  </si>
  <si>
    <t>Sieciowa drukarka</t>
  </si>
  <si>
    <t>Urządzenie wielofunkcyjne Brother MFC-L 8900CDN</t>
  </si>
  <si>
    <t>Zestaw komputerowy Dell Vostro 3670, monitor AOC</t>
  </si>
  <si>
    <t>Ksero ze skanem</t>
  </si>
  <si>
    <t>Stanowisko komputerowe - 14 szuk</t>
  </si>
  <si>
    <t>Zestaw komputerowy serwerowy - 14 sztuk</t>
  </si>
  <si>
    <t>Drukarka laserowa kolorowa A3</t>
  </si>
  <si>
    <t>Drukarka laserowa mono sieciowa A4</t>
  </si>
  <si>
    <t>Projektor multimedialny krótkoogniskowy BenQ MS630ST DLP</t>
  </si>
  <si>
    <t>Laptop wraz z oprogramowaniem LENOVO Ideapod 320s-15</t>
  </si>
  <si>
    <t>Tablet Apple iPad WiFi 128Gb Space Grey - 10 sztuk</t>
  </si>
  <si>
    <t>Notebook Dell Latitude E5450 i3-5010U 8GB 128 G z licencją Windows - 10 - 12 sztuk</t>
  </si>
  <si>
    <t>Notebook Dell Latitude E5450 i5-5300U 8GB256Gb z licencją Windows 10 5- 5 sztuk</t>
  </si>
  <si>
    <t>Notebook Lenovo V155-15API - 7 sztuk</t>
  </si>
  <si>
    <t>Notebook Lenovo V155-15API - 15 sztuk</t>
  </si>
  <si>
    <t>ST-445-10149</t>
  </si>
  <si>
    <t>konstrukcja drewniana, papa</t>
  </si>
  <si>
    <t>Notebook Dell Latitude E5450 i5-5300U 4GB z licencją Windows 10</t>
  </si>
  <si>
    <t>Notebook Dell Latitude E5450 i5 8GB 120G - 5 sztuk</t>
  </si>
  <si>
    <t>Notebook Dell Latitude E5470 i5 8GB 120G - 5 sztuk</t>
  </si>
  <si>
    <t>Namioty: 19626,00 zł, Balon reklamowy: 5000,00 zł</t>
  </si>
  <si>
    <t>Łączna długość zarządzanych dróg</t>
  </si>
  <si>
    <t>221 km</t>
  </si>
  <si>
    <t>W tym namioty</t>
  </si>
  <si>
    <t>do remontu</t>
  </si>
  <si>
    <t>SX24 - 10142</t>
  </si>
  <si>
    <t>przechowywana OSiR ul. Piastowska 11, użytkowana na boiskach wiejskich</t>
  </si>
  <si>
    <t>dwie przystanie wodne - wypożyczalnie sprzętu wodnego:rowerki, kajaki, łodzie</t>
  </si>
  <si>
    <t>092351280</t>
  </si>
  <si>
    <t>budynek szkolny</t>
  </si>
  <si>
    <t>551kg</t>
  </si>
  <si>
    <t>ciężarowy</t>
  </si>
  <si>
    <t>PGN 254HF</t>
  </si>
  <si>
    <t>VF77B9HTC67029442</t>
  </si>
  <si>
    <t>Berlingo</t>
  </si>
  <si>
    <t>citroen</t>
  </si>
  <si>
    <t>12800 kg</t>
  </si>
  <si>
    <t>5400 kg</t>
  </si>
  <si>
    <t>samochód ciężarowy przewóz pojazdów</t>
  </si>
  <si>
    <t>PGN 004CK</t>
  </si>
  <si>
    <t>WMAM011520Y006009</t>
  </si>
  <si>
    <t>MAN</t>
  </si>
  <si>
    <t>2400 kg</t>
  </si>
  <si>
    <t>850 kg</t>
  </si>
  <si>
    <t>ciagnik rolniczy</t>
  </si>
  <si>
    <t>PGN 98F5</t>
  </si>
  <si>
    <t>ST 445 10 149</t>
  </si>
  <si>
    <t>Shubaura</t>
  </si>
  <si>
    <t xml:space="preserve">Ciągnik rolniczy </t>
  </si>
  <si>
    <t>3500 kg</t>
  </si>
  <si>
    <t>PGN 826ER</t>
  </si>
  <si>
    <t>VN1U9CNK527895702</t>
  </si>
  <si>
    <t>Movano</t>
  </si>
  <si>
    <t>Opel</t>
  </si>
  <si>
    <t>2500 kg</t>
  </si>
  <si>
    <t>przyczepa ciężarowa</t>
  </si>
  <si>
    <t>PGN 3C58</t>
  </si>
  <si>
    <t>WHD25401930241910</t>
  </si>
  <si>
    <t>Humbaur</t>
  </si>
  <si>
    <t>350 kg</t>
  </si>
  <si>
    <t>przyczepa</t>
  </si>
  <si>
    <t>PGN T604</t>
  </si>
  <si>
    <t>WSESTJE21BG000600</t>
  </si>
  <si>
    <t>ST01-1</t>
  </si>
  <si>
    <t>Przyczepa STEMA</t>
  </si>
  <si>
    <t>2955 kg</t>
  </si>
  <si>
    <t>550 kg</t>
  </si>
  <si>
    <t>PGN 4J66</t>
  </si>
  <si>
    <t>UH20001879P301816</t>
  </si>
  <si>
    <t>THULE 1</t>
  </si>
  <si>
    <t>Przyczepa podłodziowa lekka</t>
  </si>
  <si>
    <t>ciągnik rolniczy</t>
  </si>
  <si>
    <t>PGN 81NJ</t>
  </si>
  <si>
    <t>Ursus C-360</t>
  </si>
  <si>
    <t>Ciągnik rolniczy</t>
  </si>
  <si>
    <t>PGN734GU</t>
  </si>
  <si>
    <t>WF0NXXTTFN7D21817</t>
  </si>
  <si>
    <t>TRANSIT</t>
  </si>
  <si>
    <t>FORD</t>
  </si>
  <si>
    <t>osobowy</t>
  </si>
  <si>
    <t>PGNCM26</t>
  </si>
  <si>
    <t>KLAJF696EXK290198</t>
  </si>
  <si>
    <t>NUBIRA</t>
  </si>
  <si>
    <t>DAEWOO</t>
  </si>
  <si>
    <t>BDW9321</t>
  </si>
  <si>
    <t>SUPB01CBH00625</t>
  </si>
  <si>
    <t>CARO</t>
  </si>
  <si>
    <t>POLONEZ</t>
  </si>
  <si>
    <t>PGN757FE</t>
  </si>
  <si>
    <t>VN1J9ALD525510508</t>
  </si>
  <si>
    <t>opel</t>
  </si>
  <si>
    <t>505 kg</t>
  </si>
  <si>
    <t>przyczepka podłodziowa</t>
  </si>
  <si>
    <t>PGN52U2</t>
  </si>
  <si>
    <t>SVHPKZ12000001682</t>
  </si>
  <si>
    <t>Zasław PKZ12</t>
  </si>
  <si>
    <t xml:space="preserve"> Przyczepa</t>
  </si>
  <si>
    <t>garaż, brama,monitoring</t>
  </si>
  <si>
    <t>15.11.2019</t>
  </si>
  <si>
    <t xml:space="preserve"> 30.000,00</t>
  </si>
  <si>
    <t xml:space="preserve">Pożarnicze </t>
  </si>
  <si>
    <t>pożarniczy specjalny</t>
  </si>
  <si>
    <t>PGN998JH</t>
  </si>
  <si>
    <t>VF3YCCNHU12M66052</t>
  </si>
  <si>
    <t>Boxer</t>
  </si>
  <si>
    <t>Peugeot</t>
  </si>
  <si>
    <t>10580 kg</t>
  </si>
  <si>
    <t>770 kg</t>
  </si>
  <si>
    <t>PGN131FP</t>
  </si>
  <si>
    <t>Jelcz</t>
  </si>
  <si>
    <t>12500kg</t>
  </si>
  <si>
    <t>13.01.2006</t>
  </si>
  <si>
    <t>autobus szkolny</t>
  </si>
  <si>
    <t>PGN ET44</t>
  </si>
  <si>
    <t>SUASW3RAP5S68D648</t>
  </si>
  <si>
    <t>A0909L.04.S</t>
  </si>
  <si>
    <t>autosan</t>
  </si>
  <si>
    <t>PGN926CG</t>
  </si>
  <si>
    <t>WV2ZZZ70ZTH056656</t>
  </si>
  <si>
    <t>T4</t>
  </si>
  <si>
    <t>Volkswagen</t>
  </si>
  <si>
    <t>06.03.1985</t>
  </si>
  <si>
    <t>przyczepa specjalna</t>
  </si>
  <si>
    <t>PGN 7X12</t>
  </si>
  <si>
    <t>IFA</t>
  </si>
  <si>
    <t xml:space="preserve">Przyczepa </t>
  </si>
  <si>
    <t>650 kg</t>
  </si>
  <si>
    <t>26.03.1985</t>
  </si>
  <si>
    <t>BGV6788</t>
  </si>
  <si>
    <t>BY5200430</t>
  </si>
  <si>
    <t>WW - 200</t>
  </si>
  <si>
    <t>31.12.2024</t>
  </si>
  <si>
    <t>20.12.2001</t>
  </si>
  <si>
    <t>PGN 998EG</t>
  </si>
  <si>
    <t>WOLOMFF192GOO6512</t>
  </si>
  <si>
    <t>ASTRA 1,4 KAT/LPG</t>
  </si>
  <si>
    <t>OPEL</t>
  </si>
  <si>
    <t>6/1,35 T</t>
  </si>
  <si>
    <t>14.11.2005</t>
  </si>
  <si>
    <t>PGN EJ98</t>
  </si>
  <si>
    <t>WF0LXXBDFL5K72810</t>
  </si>
  <si>
    <t>TRANSIT 350 M</t>
  </si>
  <si>
    <t>24.02.2006</t>
  </si>
  <si>
    <t>PGN FK98</t>
  </si>
  <si>
    <t>WMAL70ZZ96Y161101</t>
  </si>
  <si>
    <t>L 70 LE 12.185</t>
  </si>
  <si>
    <t>STAR</t>
  </si>
  <si>
    <t>03.02.2024</t>
  </si>
  <si>
    <t>11ton</t>
  </si>
  <si>
    <t>04.02.2014</t>
  </si>
  <si>
    <t>specjalny</t>
  </si>
  <si>
    <t>PGN 998EX</t>
  </si>
  <si>
    <t>WMAN38ZZ5EY307186</t>
  </si>
  <si>
    <t>TGM 18.340</t>
  </si>
  <si>
    <t>750 kg</t>
  </si>
  <si>
    <t>19.07.2011</t>
  </si>
  <si>
    <t>przyczepa podłodziowa</t>
  </si>
  <si>
    <t>PGN 1M13</t>
  </si>
  <si>
    <t>SV9PC500AA0GK1049</t>
  </si>
  <si>
    <t>Zeppia s. cymerman</t>
  </si>
  <si>
    <t>900 kg</t>
  </si>
  <si>
    <t>22.08.1997</t>
  </si>
  <si>
    <t>PGN 47WC</t>
  </si>
  <si>
    <t>88998SCZ01</t>
  </si>
  <si>
    <t>ŻUK A 161</t>
  </si>
  <si>
    <t>FS LUBLIN</t>
  </si>
  <si>
    <t>5t</t>
  </si>
  <si>
    <t>26.05.1998</t>
  </si>
  <si>
    <t>PGN GG91</t>
  </si>
  <si>
    <t>660 M2</t>
  </si>
  <si>
    <t>JELCZ</t>
  </si>
  <si>
    <t>07.08.1978</t>
  </si>
  <si>
    <t>PGN GG93</t>
  </si>
  <si>
    <t>ŻUK A 15B</t>
  </si>
  <si>
    <t>24.06.1974</t>
  </si>
  <si>
    <t>PGN 51HK</t>
  </si>
  <si>
    <t>ŻUK A 15</t>
  </si>
  <si>
    <t>29.05.1971</t>
  </si>
  <si>
    <t>PGN GG92</t>
  </si>
  <si>
    <t>108407</t>
  </si>
  <si>
    <t>ŻUK A 15M</t>
  </si>
  <si>
    <t>Pożarniczy specjalny</t>
  </si>
  <si>
    <t>PGNGG94</t>
  </si>
  <si>
    <t>ŻUK A15 B</t>
  </si>
  <si>
    <t xml:space="preserve">FS Lublin </t>
  </si>
  <si>
    <t>10500 kg</t>
  </si>
  <si>
    <t>4,5 t</t>
  </si>
  <si>
    <t>PGNGG98</t>
  </si>
  <si>
    <t>04341</t>
  </si>
  <si>
    <t>P244L</t>
  </si>
  <si>
    <t>5,5 t</t>
  </si>
  <si>
    <t>PGN LR98</t>
  </si>
  <si>
    <t>SUS0244ASW0012677</t>
  </si>
  <si>
    <t>AC</t>
  </si>
  <si>
    <t>NW</t>
  </si>
  <si>
    <t>OC</t>
  </si>
  <si>
    <t>Do</t>
  </si>
  <si>
    <t>Od</t>
  </si>
  <si>
    <t>wartość</t>
  </si>
  <si>
    <t>rodzaj</t>
  </si>
  <si>
    <t>Ryzyka podlegające ubezpieczeniu w danym pojeździe (wybrane ryzyka zaznaczone X)</t>
  </si>
  <si>
    <r>
      <t xml:space="preserve">suma ubezpieczenia pojazdu               </t>
    </r>
    <r>
      <rPr>
        <sz val="10"/>
        <rFont val="Arial"/>
        <family val="2"/>
      </rPr>
      <t xml:space="preserve"> (z VAT)</t>
    </r>
  </si>
  <si>
    <t>Zabezpieczenia przeciwkradzieżowe</t>
  </si>
  <si>
    <t>Przebieg</t>
  </si>
  <si>
    <t>Czy pojazd służy do nauki jazdy?</t>
  </si>
  <si>
    <t>Dopuszczalna masa całkowita</t>
  </si>
  <si>
    <t>Ładowność</t>
  </si>
  <si>
    <t>Ilość miejsc</t>
  </si>
  <si>
    <t>Data ważności badań technicznych</t>
  </si>
  <si>
    <t>Data I rejestracji</t>
  </si>
  <si>
    <t>Rok prod.</t>
  </si>
  <si>
    <t>Poj.</t>
  </si>
  <si>
    <t>Wyposażenie pojazdu specjalnego*</t>
  </si>
  <si>
    <t>Rodzaj         (osobowy/ ciężarowy/ specjalny)</t>
  </si>
  <si>
    <t>Nr rej.</t>
  </si>
  <si>
    <t>Nr podw./ nadw.</t>
  </si>
  <si>
    <t>Typ, model</t>
  </si>
  <si>
    <t>Marka</t>
  </si>
  <si>
    <t>Dane pojazdów</t>
  </si>
  <si>
    <t>Tabela nr 4 - Wykaz pojazdów w  Gminie Trzemeszno</t>
  </si>
  <si>
    <t xml:space="preserve">
usługi opiekuńcze (osoby w podeszłym wieku), specjalistyczne usługi opiekuńcze dla niepełnosprawnych dzieci, pomoc społeczna (pomoc finansowa, praca socjalna), dożywianie, prowadzenie Zespołu Interdyscyplinarnego ds. przemocy w rodzinie, prowadzenie DD Senior+, prowadzenie Świetlicy Środowiskowej, realizacja zadań z zakresu świadczeń rodzinnych, świadczenia 500+ i funduszu alimentacyjnego i in. zadań zleconych gminie
</t>
  </si>
  <si>
    <t>przeciwpożarowe, przeciwkradzieżowe</t>
  </si>
  <si>
    <t>2019 i młodszy</t>
  </si>
  <si>
    <t>drukarki, kserokopiarki</t>
  </si>
  <si>
    <t>pętla indukcyjna - stanowiskowa</t>
  </si>
  <si>
    <t>obchody Dni Trzemeszna (1000os.)</t>
  </si>
  <si>
    <t>notebook HP Elitebook840G3i5-6300U 8 GB 256GW10</t>
  </si>
  <si>
    <t>notebook Acer AN515-57i5, 16GB 512SSFRTX3050</t>
  </si>
  <si>
    <t>13.05.2024</t>
  </si>
  <si>
    <t>12.05.2025</t>
  </si>
  <si>
    <t>urządzenie wielofunkcyjne Brother MFC</t>
  </si>
  <si>
    <t>jw</t>
  </si>
  <si>
    <t xml:space="preserve">Komputer Dell Vostro 5510 </t>
  </si>
  <si>
    <t>zakup 2022</t>
  </si>
  <si>
    <t>1980 kg</t>
  </si>
  <si>
    <t>11.03.2024</t>
  </si>
  <si>
    <t xml:space="preserve"> 10.03.2025</t>
  </si>
  <si>
    <t>07.05.2024</t>
  </si>
  <si>
    <t>06.05.2025</t>
  </si>
  <si>
    <t>03.06.2024</t>
  </si>
  <si>
    <t>02.06.2025</t>
  </si>
  <si>
    <t>17.12.2023</t>
  </si>
  <si>
    <t>16.12.2024</t>
  </si>
  <si>
    <t>22.05.2024</t>
  </si>
  <si>
    <t>21.05.2025</t>
  </si>
  <si>
    <t>06.06.2024</t>
  </si>
  <si>
    <t>05.06.2025</t>
  </si>
  <si>
    <t>20.09.2024</t>
  </si>
  <si>
    <t>19.09.2025</t>
  </si>
  <si>
    <t>06.02.2024</t>
  </si>
  <si>
    <t>05.02.2025</t>
  </si>
  <si>
    <t>8X 1 ETAT
2X ¾ ETATU
1X ¼ ETATU
2X UMOWA CYWILNOPRAWNA</t>
  </si>
  <si>
    <t>KOMPUTER LENOVO</t>
  </si>
  <si>
    <t>MONITOR INTERAKTYWNY</t>
  </si>
  <si>
    <t xml:space="preserve">kocioł gazowy </t>
  </si>
  <si>
    <t>MICKIEWICZA 28,TRZEMESZNO</t>
  </si>
  <si>
    <t>Edukacje na poziomie podstawowym zapewniająca uczniom zdobycie umiejętności w zakresie czytania, pisania i liczenia oraz podstawowych umiejętności i wiedzy w zakresie takich przedmiotów jak: język polski, język obcy nowożytny, matematyka, historia, wiedza o społeczeństwie, przyroda, fizyka, chemia, geografia, biologia, plastyka, muzyka, technika, informatyka, edukacja dla bezpieczeństwa i wychowanie fizyczne.
Wychowanie przedszkolne, którego celem jest wspieranie rozwoju dziecka i przygotowanie go do rozpoczęcia nauki w szkole. Wychowanie przedszkolne jest prowadzone w oddziale przedszkolnym oraz w zerówce przy szkole podstawowej.</t>
  </si>
  <si>
    <t>24.02.2023 r. Renowacja klasy fizyczno-geograficznej . Poniesione koszty 12000 zł.</t>
  </si>
  <si>
    <t>Płyty klejone, stopodach-papa</t>
  </si>
  <si>
    <t>Pętla indukcyjna przenośna</t>
  </si>
  <si>
    <t>24585,60+podręczniki 88626,02</t>
  </si>
  <si>
    <t>w roku 2022 i 2023 brak</t>
  </si>
  <si>
    <t xml:space="preserve"> </t>
  </si>
  <si>
    <t xml:space="preserve">6 x laptop </t>
  </si>
  <si>
    <t>gaśnice proszkowe: proszkowa GP - 6z-5 szt, gaśnica GWG-2x - 1 szt, gaśnica 21B-1 szt, wyjście ewakuacyjne -3 drzwi główne zamykane elektronicznie i na zamek, 3 zamki patentowe- 2 wyjścia boczne i od placu zabaw, klapy oddymiające z siłownikami- 2 centrala oddymiająca 1L/1G z funkcją przewietrzania- 2 czujnik optyczny dymu-, 4 czujnik pogodowy deszcz-wiatr -2, drzwi wew. PPOŻ- 8 szt</t>
  </si>
  <si>
    <t xml:space="preserve">radioodtwarzacz SONY </t>
  </si>
  <si>
    <t xml:space="preserve">laptop Acer </t>
  </si>
  <si>
    <t>pętla indukcyjna przenośna</t>
  </si>
  <si>
    <t>20903,72+ podręczniki 76291,60</t>
  </si>
  <si>
    <t>AL.-KO Traktor</t>
  </si>
  <si>
    <t>8,5 KW</t>
  </si>
  <si>
    <t>AL.- KO</t>
  </si>
  <si>
    <t>62-235 Trzemżal 56</t>
  </si>
  <si>
    <t>W roku szkolnym 2022/2023 odbył się wyjazd na okres 7 dni  9 uczniów i 2 nauczycieli do Anglii w celu nauki j. angielskiego. SPOTKANIA INTEGRACYJNE Z UCZNIAMI I ICH RODZICAMI,IMPREZY O CHARATERZE SPORTOWYM.</t>
  </si>
  <si>
    <t>Drukarka Brother DCP-T420W INK BENEFIT PLUS</t>
  </si>
  <si>
    <t>Drukarka Brother MCF-J3530 DW- 2 sztuki</t>
  </si>
  <si>
    <t xml:space="preserve">Monitor interaktywny Newline TT6519 RS </t>
  </si>
  <si>
    <t xml:space="preserve">Drukarka Zortrax M200 Plus 3D </t>
  </si>
  <si>
    <t>Monitor interaktywny Newline TT6519RS</t>
  </si>
  <si>
    <t xml:space="preserve">Monitor Interaktywny Newline </t>
  </si>
  <si>
    <t>Laptop DELL Vostro 351015.6ich.FHD i5-1135 G7 8GB 256GB SS MX350 FPR</t>
  </si>
  <si>
    <t>Notebook Dell Latitude E5450 i3-5010 U 8GB128GW8</t>
  </si>
  <si>
    <t>Laptop Lenovo T450 8/240 6 sztuk</t>
  </si>
  <si>
    <t>Wiata przystankowa - CERES 4</t>
  </si>
  <si>
    <t>wiata przystankowa</t>
  </si>
  <si>
    <t>monitoring</t>
  </si>
  <si>
    <t>pl. Św. Wojciecha Trzemeszno</t>
  </si>
  <si>
    <t>szkło</t>
  </si>
  <si>
    <t>gaśnice proszkowe 2 szt., monitoring - alarm antywłamaniowy, dwa wejścia wyposażone w drzwi drewniane z dwoma zamkami typu GERDA + 1 zamek typu Łucznik w każdej parze drzwi, okna antywłamaniowe,</t>
  </si>
  <si>
    <t>gaśnice proszkowe 2 szt., monitoring - alarm antywłamaniowy, dwie pary drzwi z tworzywa i szkła wyposażone w podwójne zamki typu LOGO,</t>
  </si>
  <si>
    <t xml:space="preserve"> 17.11.2020 r., remont dachu, koszt 43 282,97 zł</t>
  </si>
  <si>
    <t>gaśnica, drzwi z zamkami typu GERDA, monitoring, alarm antywłamaniowy</t>
  </si>
  <si>
    <t>1 drzwi metalowe + krata, hydrant wew. gasnica 6kg BCE</t>
  </si>
  <si>
    <t>drzw wejściowe, domofon, bramy automatyczne, hydrant gasnice 6 kg BCE proszkowe x 2 sztuki,</t>
  </si>
  <si>
    <t>Brama metalowa, kraty w oknach, drzwi metalowe, gasnica proszkowa 6 kg BCE</t>
  </si>
  <si>
    <t>Metalowe drzwi i brama, gasnica proszkowa BCE 6 kg – 1 szt.</t>
  </si>
  <si>
    <t>Metalowa brama, gaśnica proszkowa 6 kg 1 szt.</t>
  </si>
  <si>
    <t>Brama metalowa i drzwi, kraty gasnica proszkowa BCE 1 szt</t>
  </si>
  <si>
    <t>Brama segmentowa z drzwiami, gasnica proszkowa 6 kg BCE – 1 szt.</t>
  </si>
  <si>
    <t>brama metalowa, kraty w oknie, gasnica proszkowa BCE 6 kg, 1 szt.</t>
  </si>
  <si>
    <t>drzwi i brama metalowa, kraty, gasnica proszkowa BCE – 1 szt,</t>
  </si>
  <si>
    <t>gaśnice, zewnętrze sieci hydrantowe</t>
  </si>
  <si>
    <t>gaśnica</t>
  </si>
  <si>
    <t xml:space="preserve">Budynek gospodarczy  </t>
  </si>
  <si>
    <t>Tak</t>
  </si>
  <si>
    <t>Świetlica Zieleń Budynek po byłej szkole (budynek szkoły, ubikacje, piec CO - 2 szt., ogrodzenie)</t>
  </si>
  <si>
    <t>62-240 Zieleń 72 A</t>
  </si>
  <si>
    <t>Drewniana/dachówka/papa</t>
  </si>
  <si>
    <t>drewniana/papa/eurofala</t>
  </si>
  <si>
    <t>stropodach/papa</t>
  </si>
  <si>
    <t>Plac zabaw + siłownia</t>
  </si>
  <si>
    <t>stół do pinponga</t>
  </si>
  <si>
    <t xml:space="preserve">wiata </t>
  </si>
  <si>
    <t>Bieślin-boisko</t>
  </si>
  <si>
    <t>Miaty-boisko</t>
  </si>
  <si>
    <t>Wymysłowo-świetlica</t>
  </si>
  <si>
    <t>Kruchowo-świetlica</t>
  </si>
  <si>
    <t>Trzemżal-świetlica</t>
  </si>
  <si>
    <t xml:space="preserve">tak </t>
  </si>
  <si>
    <t xml:space="preserve">nie </t>
  </si>
  <si>
    <t>2021</t>
  </si>
  <si>
    <t>Sprzęt z projektu WiFi4EU</t>
  </si>
  <si>
    <t>Komputer AllInOne Acer VEZ2740G</t>
  </si>
  <si>
    <t>Komputer Dell OptiPlex 3000 + monitor Dell C2723H</t>
  </si>
  <si>
    <t>Serwer Dell PowerEdge T550 z oprogramowaniem i licencjami</t>
  </si>
  <si>
    <t>Serwer Backupu NAS QNAP TS-473A-8G + 4x HDD Seagate ST8000VN004</t>
  </si>
  <si>
    <t>Dell Vostro 5510 + Office 2021 Home &amp; Business</t>
  </si>
  <si>
    <t>Rejestrator w Centrum Dozoru Monitoringu</t>
  </si>
  <si>
    <t>System monitoringu miasta Trzemeszna</t>
  </si>
  <si>
    <t>System monitoiringu punkt widokowy Duszno</t>
  </si>
  <si>
    <t>Kocioł na paliwo stałe</t>
  </si>
  <si>
    <t>36452-2022-6EK900+ 22R0700012</t>
  </si>
  <si>
    <t>75 kW</t>
  </si>
  <si>
    <t>21792-2018-06-0E ST491 RK</t>
  </si>
  <si>
    <t>125 kW</t>
  </si>
  <si>
    <t>24513-2019-0G-0E ST 491 RK</t>
  </si>
  <si>
    <t>22331-2018-06-0E ST 491 RK</t>
  </si>
  <si>
    <t>KOŁTON</t>
  </si>
  <si>
    <t>parter</t>
  </si>
  <si>
    <t>01.01.2024</t>
  </si>
  <si>
    <t>16.06.2024</t>
  </si>
  <si>
    <t>09.02.2024</t>
  </si>
  <si>
    <t>15.06.2025</t>
  </si>
  <si>
    <t>08.02.2025</t>
  </si>
  <si>
    <t>19.01.2024</t>
  </si>
  <si>
    <t>18.01.2025</t>
  </si>
  <si>
    <t>bez terminu</t>
  </si>
  <si>
    <t>23.02.2024</t>
  </si>
  <si>
    <t>22.02.2025</t>
  </si>
  <si>
    <t>13.10.2024</t>
  </si>
  <si>
    <t>12.10.2025</t>
  </si>
  <si>
    <t>19.07.2024</t>
  </si>
  <si>
    <t>18.07.2025</t>
  </si>
  <si>
    <t>04.02.2024</t>
  </si>
  <si>
    <t>03.02.2025</t>
  </si>
  <si>
    <t>26.03.2024</t>
  </si>
  <si>
    <t xml:space="preserve"> 25.03.2025</t>
  </si>
  <si>
    <t>14.12.2023</t>
  </si>
  <si>
    <t xml:space="preserve"> 13.12.2024</t>
  </si>
  <si>
    <t>28.10.2024</t>
  </si>
  <si>
    <t>27.10.2025</t>
  </si>
  <si>
    <t>09.09.2024</t>
  </si>
  <si>
    <t>08.09.2025</t>
  </si>
  <si>
    <t>15.11.2023</t>
  </si>
  <si>
    <t>14.11.2024</t>
  </si>
  <si>
    <t>25.05.2024</t>
  </si>
  <si>
    <t>24.05.2025</t>
  </si>
  <si>
    <t>Peugeot Boxer/Wietmarscher</t>
  </si>
  <si>
    <t>FV3YDDMFB11811568</t>
  </si>
  <si>
    <t>PGN198LG</t>
  </si>
  <si>
    <t xml:space="preserve"> ambulans sanitarny</t>
  </si>
  <si>
    <t xml:space="preserve">bez </t>
  </si>
  <si>
    <t>kraty w oknach, gaśnica p.poż, monitoring budynku</t>
  </si>
  <si>
    <t>imprezy o charakterze kulturowym, rekreacyjnym, max 300 osób, rajdy rowerowe</t>
  </si>
  <si>
    <t>01.09.2024</t>
  </si>
  <si>
    <t>08.06.2024</t>
  </si>
  <si>
    <t>02.02.2025</t>
  </si>
  <si>
    <t>31.08.2025</t>
  </si>
  <si>
    <t>07.06.2025</t>
  </si>
  <si>
    <t>29.03.2024</t>
  </si>
  <si>
    <t>28.03.2025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</si>
  <si>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</si>
  <si>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</si>
  <si>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</si>
  <si>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</si>
  <si>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</si>
  <si>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</si>
  <si>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</si>
  <si>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</si>
  <si>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</si>
  <si>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rezerwy</t>
  </si>
  <si>
    <t>Suma wypłat</t>
  </si>
  <si>
    <t>Urząd Miejski Trzemeszno</t>
  </si>
  <si>
    <t>osoba trzecia</t>
  </si>
  <si>
    <t>OC dróg</t>
  </si>
  <si>
    <t>Uraz ciała powstały wskutek upadku na nierównej nawierzchni drogi</t>
  </si>
  <si>
    <t>Zamknięta</t>
  </si>
  <si>
    <t>Decyzja wypłata</t>
  </si>
  <si>
    <t>Mienie od ognia i innych zdarzeń</t>
  </si>
  <si>
    <t>Zalanie pomieszczeń świetlicy wiejskiej wskutek wystąpienia deszczy nawalnych</t>
  </si>
  <si>
    <t>Wypłata na podstawie kosztorysu TU.</t>
  </si>
  <si>
    <t>OC ogólne</t>
  </si>
  <si>
    <t>Zalanie pomieszczeń piwnicznych oraz garażu podczas gwałtownych opadów deszczu wskutek niedrożnej i słabo rozwiniętej sieci kanalizacyjnej</t>
  </si>
  <si>
    <t>Decyzja odmowa</t>
  </si>
  <si>
    <t>brak zaniedbania</t>
  </si>
  <si>
    <t>Zalanie mienia wodami opadowymi spływającymi z ulic.</t>
  </si>
  <si>
    <t>siła wyższa</t>
  </si>
  <si>
    <t>Zespół Szkół Ogólnokształcących i Zawodowych</t>
  </si>
  <si>
    <t>Zalanie pomieszczenia hali stacji kontroli pojazdów oraz pomieszczenia z kompresorem i sali lekcyjnej wskutek ulewnych opadów deszczu</t>
  </si>
  <si>
    <t>Wypłata na podstawie kosztorysu TU</t>
  </si>
  <si>
    <t>Szkoła Podstawowa nr 1 im Jana Kilińskiego w Trzemesznie</t>
  </si>
  <si>
    <t>Zalanie pomieszczeń szkolnych oraz  uszkodzeń nawierzchni przy budynku szkolnym wskutek ulewnego deszczu.</t>
  </si>
  <si>
    <t>Przedszkole nr 1</t>
  </si>
  <si>
    <t>Zalanie ściany oraz sufitu w sali przedszkolnej wskutek silnego deszczu.</t>
  </si>
  <si>
    <t>Wyłata na podstawie kosztorysu TU.</t>
  </si>
  <si>
    <t>Zalanie sali głównej świetlicy wiejskiej w wyniku intensywnych opadów deszczu nawalnego.</t>
  </si>
  <si>
    <t>Wypłata na podstawie rozliczenia sporządzonego przez TU.</t>
  </si>
  <si>
    <t>Zalanie pomieszczeń kotłowni oraz uszkodzenie dachu w wyniku opadów deszczu nawalnego w dniach 27-28.06 br.</t>
  </si>
  <si>
    <t>Zalanie pomieszczenia toalety  świetlicy wiejskiej w wyniku intensywnych opadów deszczu nawalnego.</t>
  </si>
  <si>
    <t>Wysokość odszkodowania ustalona została na podstawie kosztorysu Ubezpieczyciela.</t>
  </si>
  <si>
    <t>Zalanie pomieszczeń piwnicznych szkoły wskutek pęknięcia wężyka doprowadzającego wodę do baterii umywalkowej w łazience na parterze</t>
  </si>
  <si>
    <t>Uraz ciała wskutek upadku na nierównej nawierzchni przejścia</t>
  </si>
  <si>
    <t>Zniszczenie sali gimnastycznej w warsztatach szkolnych wskutek zapalenia się wentylatora (instalacji elektrycznej)</t>
  </si>
  <si>
    <t>Uszkodzenie pojazdu wskutek uderzenia konarem drzewa</t>
  </si>
  <si>
    <t>silny wiatr - brak winy</t>
  </si>
  <si>
    <t>Uszkodzenie pojazdu przez powalone drzewo.</t>
  </si>
  <si>
    <t>brak winy</t>
  </si>
  <si>
    <t>Uraz ciała wskutek upadku na śliskim przejściu dla pieszych.</t>
  </si>
  <si>
    <t>Uraz ciała oraz uszkodzonie kurtki wskutek upadku na śliskiej i nieodśnieżonej nawierzchni chodnika</t>
  </si>
  <si>
    <t>Uraz ciała wskutek poślizgnięcia się na nieodśnieżonym chodniku</t>
  </si>
  <si>
    <t>brak odp poszk</t>
  </si>
  <si>
    <t>Uraz ciała powstały podczas bujania się na huśtawce typu "bocianie gniazdo"</t>
  </si>
  <si>
    <t>brak winy, nieszczęśłiwy wypadek</t>
  </si>
  <si>
    <t>Zalanie pomieszczeń  w oddziale przedszkolnym w wyniku gwałtownej ulewy i burzy.</t>
  </si>
  <si>
    <t>wypłata na podst. kosztorysów TU</t>
  </si>
  <si>
    <t>Zalanie pomieszczeń przedszkola wskutek intensywnych opadów deszczu</t>
  </si>
  <si>
    <t>Decyzja wypłata kwoty bezspornej</t>
  </si>
  <si>
    <t>Uszkodzenie mienia wskutek dewastacji</t>
  </si>
  <si>
    <t>Uszkodzenie ogrodzenia-przyczyna nieznana</t>
  </si>
  <si>
    <t>wypłata zgodna z ofertą naprawy</t>
  </si>
  <si>
    <t>Zalanie kotłowni wskutek awarii instalacji C.O.</t>
  </si>
  <si>
    <t>po weryfikacji kosztorysu przez TU</t>
  </si>
  <si>
    <t>Uszkodzenie pojazdu wskutek najechania na ubytek w nawierzchni drogi</t>
  </si>
  <si>
    <t>Uszkodzenie pojazdu na drodze w wyniku wjechania w ubytek w nawierzchni jezdni.</t>
  </si>
  <si>
    <t>wypłata na podstawie kosztorysu TU</t>
  </si>
  <si>
    <t>Uszkodzenie pojadu na drodze wskutek najechania na ubytek w nawierzchni drogi</t>
  </si>
  <si>
    <t>Uszkodzenie pojazdu w wyniku najechania na ubytek w nawierzchni jezdni.</t>
  </si>
  <si>
    <t>Uszkodzenie opierzenia dachu przez silny porywisty wiatr</t>
  </si>
  <si>
    <t>wg kosztorysu TU</t>
  </si>
  <si>
    <t>Uszkodzenie zaparkowanego pojazdu wskutek uderzenia przez fragment tynku, który odwarstwił się od ściany budynku</t>
  </si>
  <si>
    <t>Zerwanie części elewacji przez silny piatr</t>
  </si>
  <si>
    <t>wypłata zgodna z fakturą</t>
  </si>
  <si>
    <t>Uszkodzenie daszku nad wejściem do sali gimnastycznej w wyniku wichury.</t>
  </si>
  <si>
    <t>Zerwanie części opierzenia z dachu świetlicy wiejskiej wskutek silnego wiatru</t>
  </si>
  <si>
    <t>na podst. faktury</t>
  </si>
  <si>
    <t>Zalanie mieszkania</t>
  </si>
  <si>
    <t>Uszkodzenie dachu wskutek huraganu.</t>
  </si>
  <si>
    <t>zgodnie z fakturą</t>
  </si>
  <si>
    <t>Osowski Romuald</t>
  </si>
  <si>
    <t>Uszkodzenie pojazdu wskutek najechania na ubytek w drodze.</t>
  </si>
  <si>
    <t>Uszkodzenie pojazdu na drodze wskutek najechania na ubytek w nawierzchni drogi - użytkownik: HYDROART GACA Sp. z o.o., ul. Kościuszki 12, 62-240 Trzemeszno, tel. 609 217 467</t>
  </si>
  <si>
    <t>Uszkodzenie opierzenia dachu oraz zalanie sufitu w świetlicy w wyniku silnych wiatrów i opadów deszczu.</t>
  </si>
  <si>
    <t>zgodnie z roszczeniem</t>
  </si>
  <si>
    <t>Uszkodzenie daszku nad wejściem do sali gimnastycznej oraz opierzenia na budynku kotłowni szkolnej wskutek silnego i porywistego wiatru w dniach 18-20.02.2022r.</t>
  </si>
  <si>
    <t>Uszkodzenie piłkochwytów na boisku sportowym przez silny wiatr</t>
  </si>
  <si>
    <t>Uszkodzenie wiaty przystankowej przez silny wiatr.</t>
  </si>
  <si>
    <t>Uszkodzenie wiaty przystankowej przez silny wiatr</t>
  </si>
  <si>
    <t>Zniszczenie ogrodzenia przez silny, porywisty wiatr</t>
  </si>
  <si>
    <t>Uszkodzenie elewacji budynku w wyniku silnych wiatrów.</t>
  </si>
  <si>
    <t>Uszkodzenie tzw. piramidki na Placu Św. Wojciecha  w wyniku silnych wiatrów.</t>
  </si>
  <si>
    <t>Uszkodzenie wiaty przystankowej podczas silnego wiatru</t>
  </si>
  <si>
    <t>dopłata zgodna z kosztorysem K</t>
  </si>
  <si>
    <t>Obrażenia ciała doznanne podczas podróży pojazdem w wyniku złego stanu nawierzchni jezdni ( ubytki, żwir).</t>
  </si>
  <si>
    <t>Elektronika</t>
  </si>
  <si>
    <t>Uszkodzenie kamery wskutek wyładowań atmosferycznych</t>
  </si>
  <si>
    <t>Uszkodzenie pojazdu przez gałąź, która spadła z drzewa podczas silnego wiatru.</t>
  </si>
  <si>
    <t>drzewo nie rosło w pasie drogi gminnej</t>
  </si>
  <si>
    <t>Ośrodek Sportu I Rekreacji</t>
  </si>
  <si>
    <t>Uszkodzenie mienia wskutek wyładowań atmosferycznych</t>
  </si>
  <si>
    <t>REGRES dla InterRisk TU SA VIG, zalanie lokalu w wyniku przelania się wód opadowych</t>
  </si>
  <si>
    <t>refundacja regresu</t>
  </si>
  <si>
    <t>Zalanie kotłowni wskutek silnego deszczu</t>
  </si>
  <si>
    <t>Uszkodzenie kamery obrotowej model AXIS Q-6045E wskutek aktu wandalizmu - oblania kamery żrącą substancją przez niezannych sprawców.</t>
  </si>
  <si>
    <t>zgodnie z ofertą K</t>
  </si>
  <si>
    <t>Uszkodzenie modułu zasilania wewnątrz kamery obrotowej model AXIS Q-6045E</t>
  </si>
  <si>
    <t>Zalanie mienia wskutek nieszczelności poszycia dachu podczas silnych opadów deszczu</t>
  </si>
  <si>
    <t>Zalanie biblioteki szkolnej na skutek pęknięcia zaworu dopływu wody do kaloryfera</t>
  </si>
  <si>
    <t>Zalanie mienia wskutek pęknięcia rury</t>
  </si>
  <si>
    <t>zgodnie z wycenami K</t>
  </si>
  <si>
    <t>Uraz ciała wskutek przewrócenia się na oblodzonym chodniku</t>
  </si>
  <si>
    <t>brak dok od poszk.</t>
  </si>
  <si>
    <t>Zalanie mienia oraz pęknięcie ściany wkutek nieszczelności poszycia dachu podczas opadów deszczu i śniegu</t>
  </si>
  <si>
    <t>zapisy klauzuli zalaniowej o kolejnej szkodzie z tej samej przyczyny w tym samym miejscu</t>
  </si>
  <si>
    <t>Uszkodzenie okapu i rynny na budynku szkolnym w wyniku silnego, porywistego wiatru w dniach 19-20.02 br.</t>
  </si>
  <si>
    <t>Uszkodzenie mienia w wyniku przewrócenia się spróchniałego drzewa rosnącego na działce Gminy.</t>
  </si>
  <si>
    <t>Uszkodzenie dwóch kamer obrotowych wskutek przepięcia w sieci elektrycznej.</t>
  </si>
  <si>
    <t>Otwarta</t>
  </si>
  <si>
    <t>szkodzenie mienia</t>
  </si>
  <si>
    <t>Uszkodzenie pojazdu wskutek najechania na ubytek w drodze oraz wystajacą studzienkę kanalizacyjną.</t>
  </si>
  <si>
    <t>Uszkodzenie lusterka pojazdu</t>
  </si>
  <si>
    <t>REGRES DLA PZU!: Zalanie mienia wskutek opadów deszczów i poprzez nieszczelność stropów</t>
  </si>
  <si>
    <t>zalanie lokalu mieszkalnego wskutek opadów deszczu</t>
  </si>
  <si>
    <t>auto casco</t>
  </si>
  <si>
    <t>uszkodzenie pojazdu PGN998JH</t>
  </si>
  <si>
    <t>Zalanie pomieszczenia w budynku w wyniku nawalnego deszczu</t>
  </si>
  <si>
    <t>zalanie</t>
  </si>
  <si>
    <t>Okres ubezpieczenia OC i NW - 2 okresy roczne</t>
  </si>
  <si>
    <t>uszkodzenie przez upadajace drzewo ogrodzenia przedszkola</t>
  </si>
  <si>
    <t>Przedszkole</t>
  </si>
  <si>
    <t>2022-02-025</t>
  </si>
  <si>
    <t>zalanie sufitu w budynku predszkola</t>
  </si>
  <si>
    <t>zalanie budynku szkoły</t>
  </si>
  <si>
    <t>SP</t>
  </si>
  <si>
    <t>zalanie świetlicy szkolnej</t>
  </si>
  <si>
    <t>Urząd Gminy</t>
  </si>
  <si>
    <t xml:space="preserve"> 12.10.2025</t>
  </si>
  <si>
    <r>
      <t>podjazd wykonano  na ławie fundamentowej o powierzchni 13,06 m</t>
    </r>
    <r>
      <rPr>
        <sz val="10"/>
        <rFont val="Calibri"/>
        <family val="2"/>
      </rPr>
      <t>³</t>
    </r>
    <r>
      <rPr>
        <sz val="10"/>
        <rFont val="Arial"/>
        <family val="2"/>
      </rPr>
      <t>, ściany podjazdu wykonano z bloczków betonowych, podjazd wykonany z kostki poz-bruk</t>
    </r>
  </si>
  <si>
    <r>
      <t>1324,3m</t>
    </r>
    <r>
      <rPr>
        <vertAlign val="superscript"/>
        <sz val="10"/>
        <rFont val="Arial"/>
        <family val="2"/>
      </rPr>
      <t>2</t>
    </r>
  </si>
  <si>
    <r>
      <t>297,23m</t>
    </r>
    <r>
      <rPr>
        <vertAlign val="superscript"/>
        <sz val="10"/>
        <rFont val="Arial"/>
        <family val="2"/>
      </rPr>
      <t>2</t>
    </r>
  </si>
  <si>
    <r>
      <t>36,5m</t>
    </r>
    <r>
      <rPr>
        <vertAlign val="superscript"/>
        <sz val="10"/>
        <rFont val="Arial"/>
        <family val="2"/>
      </rPr>
      <t>2</t>
    </r>
  </si>
  <si>
    <t>Budynek gospodarczy</t>
  </si>
  <si>
    <t>pw budynku gospodarczym przy świetlicy w Niewolnie</t>
  </si>
  <si>
    <t>kosiarka traktor Solo By Al.-ko</t>
  </si>
  <si>
    <t>22KM</t>
  </si>
  <si>
    <t>OpK</t>
  </si>
  <si>
    <t>Plac zabaw+ siłownia</t>
  </si>
  <si>
    <t>Cytrynowo (teren przy świetlicy)</t>
  </si>
  <si>
    <t>Gołąbki (teren przy świetlicy)</t>
  </si>
  <si>
    <t>Grabowo (teren przy świetlicy)</t>
  </si>
  <si>
    <t>Jastrzębowo (teren przy świetlicy)</t>
  </si>
  <si>
    <t>Kamieniec (Jakubówka)</t>
  </si>
  <si>
    <t>Kozłowo (teren przy świetliy)</t>
  </si>
  <si>
    <t>Kruchowo (park)</t>
  </si>
  <si>
    <t>Kruchowo (teren przy jeziorze)</t>
  </si>
  <si>
    <t>Lubiń (teren przy świetlicy)</t>
  </si>
  <si>
    <t>Ławki (teren przy świetlicy)</t>
  </si>
  <si>
    <t>Miaty (teren przy świetlicy)</t>
  </si>
  <si>
    <t>Mijanowo (teren przy świetlicy)</t>
  </si>
  <si>
    <t>Miława (teren przy świetlicy)</t>
  </si>
  <si>
    <t>Niewolno (teren przy głównej ulicy)</t>
  </si>
  <si>
    <t>Niewolno (teren przy blokach)</t>
  </si>
  <si>
    <t>Ochodza(teren przy boisku)</t>
  </si>
  <si>
    <t>Ostrowite (teren przy świetlicy)</t>
  </si>
  <si>
    <t xml:space="preserve"> Siłownia zewnętrzna+ plac zabaw</t>
  </si>
  <si>
    <t>siłownia zewnętrzna+ plac zabaw</t>
  </si>
  <si>
    <t>Płaczkowo (teren przy boisku)</t>
  </si>
  <si>
    <t>Popielewo (teren przy świetlicy)</t>
  </si>
  <si>
    <t>Pasieka (teren w centrum)</t>
  </si>
  <si>
    <t>Rudki (teren przy blokach)</t>
  </si>
  <si>
    <t>Szydłowo (teren przy świetlicy)</t>
  </si>
  <si>
    <t>Siłownia zewnętrzna+ plac zabaw</t>
  </si>
  <si>
    <t>Siłownia zewnętrzna+ płac zabaw</t>
  </si>
  <si>
    <t>2017,2019,2022</t>
  </si>
  <si>
    <t>Trzemżal (teren przy świetlicy)</t>
  </si>
  <si>
    <t>Street workout+ plac zabaw</t>
  </si>
  <si>
    <t xml:space="preserve">raport szkodowy Gminy Trzemeszno od 01.01.2020 do 11.08.2023 r. na podstawie raportów szkodowych Ubezpieczycieli oraz wiedzy Maximus Broker sp. z o.o.                                                                         na dzień 20.08.2023 r.  z uwzględnieniem rezerw.                 </t>
  </si>
  <si>
    <t>wartość odtworzeniowa</t>
  </si>
  <si>
    <t>Trzemżal</t>
  </si>
  <si>
    <t>Budynek remizy OSP Trzemżal + instalacja fotowoltaiczna o wartości 39 550,00 zł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</si>
</sst>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_-* #,##0.00\ [$zł-415]_-;\-* #,##0.00\ [$zł-415]_-;_-* &quot;-&quot;??\ [$zł-415]_-;_-@_-"/>
    <numFmt numFmtId="185" formatCode="#,##0.00&quot; zł&quot;"/>
    <numFmt numFmtId="186" formatCode="0000000000"/>
    <numFmt numFmtId="187" formatCode="000000000"/>
    <numFmt numFmtId="188" formatCode="000\2\6\4\5\8\4"/>
    <numFmt numFmtId="189" formatCode="00000000"/>
    <numFmt numFmtId="190" formatCode="0000000"/>
    <numFmt numFmtId="191" formatCode="00000000000"/>
    <numFmt numFmtId="192" formatCode="#,##0_ ;[Red]\-#,##0\ "/>
    <numFmt numFmtId="193" formatCode="d/mm/yyyy"/>
    <numFmt numFmtId="194" formatCode="yyyy\-mm\-dd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1" fontId="0" fillId="0" borderId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0" fontId="4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center" vertical="center"/>
    </xf>
    <xf numFmtId="44" fontId="1" fillId="0" borderId="10" xfId="56" applyNumberFormat="1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56" applyNumberFormat="1" applyFont="1" applyFill="1" applyBorder="1" applyAlignment="1">
      <alignment horizontal="center" vertical="center" wrapText="1"/>
      <protection/>
    </xf>
    <xf numFmtId="44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170" fontId="1" fillId="0" borderId="11" xfId="0" applyNumberFormat="1" applyFont="1" applyFill="1" applyBorder="1" applyAlignment="1">
      <alignment horizontal="left" vertical="center" wrapText="1"/>
    </xf>
    <xf numFmtId="170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170" fontId="10" fillId="0" borderId="0" xfId="0" applyNumberFormat="1" applyFont="1" applyFill="1" applyAlignment="1">
      <alignment/>
    </xf>
    <xf numFmtId="4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1" fillId="0" borderId="10" xfId="56" applyNumberFormat="1" applyFont="1" applyFill="1" applyBorder="1" applyAlignment="1">
      <alignment horizontal="center" vertical="center"/>
      <protection/>
    </xf>
    <xf numFmtId="44" fontId="0" fillId="12" borderId="10" xfId="71" applyFont="1" applyFill="1" applyBorder="1" applyAlignment="1">
      <alignment horizontal="center" vertical="center"/>
    </xf>
    <xf numFmtId="180" fontId="0" fillId="12" borderId="10" xfId="56" applyNumberFormat="1" applyFont="1" applyFill="1" applyBorder="1" applyAlignment="1">
      <alignment horizontal="center"/>
      <protection/>
    </xf>
    <xf numFmtId="180" fontId="0" fillId="12" borderId="10" xfId="56" applyNumberFormat="1" applyFont="1" applyFill="1" applyBorder="1">
      <alignment/>
      <protection/>
    </xf>
    <xf numFmtId="0" fontId="1" fillId="12" borderId="10" xfId="0" applyFont="1" applyFill="1" applyBorder="1" applyAlignment="1">
      <alignment horizontal="left" vertical="center"/>
    </xf>
    <xf numFmtId="170" fontId="1" fillId="12" borderId="12" xfId="0" applyNumberFormat="1" applyFont="1" applyFill="1" applyBorder="1" applyAlignment="1">
      <alignment horizontal="center" vertical="center" wrapText="1"/>
    </xf>
    <xf numFmtId="170" fontId="1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4" fontId="1" fillId="34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0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/>
    </xf>
    <xf numFmtId="170" fontId="1" fillId="0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0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 wrapText="1"/>
    </xf>
    <xf numFmtId="170" fontId="6" fillId="33" borderId="10" xfId="0" applyNumberFormat="1" applyFont="1" applyFill="1" applyBorder="1" applyAlignment="1">
      <alignment horizontal="center" vertical="center" wrapText="1"/>
    </xf>
    <xf numFmtId="44" fontId="1" fillId="33" borderId="0" xfId="0" applyNumberFormat="1" applyFont="1" applyFill="1" applyBorder="1" applyAlignment="1">
      <alignment horizontal="center" vertical="center"/>
    </xf>
    <xf numFmtId="44" fontId="1" fillId="34" borderId="10" xfId="69" applyFont="1" applyFill="1" applyBorder="1" applyAlignment="1">
      <alignment horizontal="center" vertical="center" wrapText="1"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5" borderId="0" xfId="44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44" fontId="1" fillId="33" borderId="16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center" vertical="center"/>
    </xf>
    <xf numFmtId="170" fontId="0" fillId="36" borderId="10" xfId="69" applyNumberFormat="1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6" xfId="4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170" fontId="0" fillId="0" borderId="0" xfId="0" applyNumberFormat="1" applyFont="1" applyAlignment="1">
      <alignment/>
    </xf>
    <xf numFmtId="44" fontId="1" fillId="0" borderId="12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170" fontId="1" fillId="38" borderId="10" xfId="0" applyNumberFormat="1" applyFont="1" applyFill="1" applyBorder="1" applyAlignment="1">
      <alignment horizontal="right" vertical="center" wrapText="1"/>
    </xf>
    <xf numFmtId="0" fontId="1" fillId="12" borderId="10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70" fontId="0" fillId="0" borderId="0" xfId="0" applyNumberFormat="1" applyFont="1" applyFill="1" applyAlignment="1">
      <alignment horizontal="left" vertical="center"/>
    </xf>
    <xf numFmtId="170" fontId="1" fillId="4" borderId="10" xfId="0" applyNumberFormat="1" applyFont="1" applyFill="1" applyBorder="1" applyAlignment="1">
      <alignment horizontal="center" vertical="center"/>
    </xf>
    <xf numFmtId="44" fontId="1" fillId="33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8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0" fillId="33" borderId="10" xfId="44" applyFont="1" applyFill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/>
    </xf>
    <xf numFmtId="18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/>
    </xf>
    <xf numFmtId="170" fontId="1" fillId="0" borderId="15" xfId="0" applyNumberFormat="1" applyFont="1" applyFill="1" applyBorder="1" applyAlignment="1">
      <alignment horizontal="center" vertical="center" wrapText="1"/>
    </xf>
    <xf numFmtId="170" fontId="8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1" fillId="33" borderId="18" xfId="0" applyNumberFormat="1" applyFont="1" applyFill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170" fontId="0" fillId="39" borderId="15" xfId="0" applyNumberFormat="1" applyFont="1" applyFill="1" applyBorder="1" applyAlignment="1">
      <alignment vertical="center" wrapText="1"/>
    </xf>
    <xf numFmtId="170" fontId="0" fillId="4" borderId="10" xfId="0" applyNumberFormat="1" applyFont="1" applyFill="1" applyBorder="1" applyAlignment="1">
      <alignment horizontal="center" vertical="center" wrapText="1"/>
    </xf>
    <xf numFmtId="170" fontId="0" fillId="4" borderId="16" xfId="0" applyNumberFormat="1" applyFont="1" applyFill="1" applyBorder="1" applyAlignment="1">
      <alignment horizontal="center" vertical="center" wrapText="1"/>
    </xf>
    <xf numFmtId="44" fontId="0" fillId="33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0" fillId="39" borderId="10" xfId="0" applyNumberFormat="1" applyFont="1" applyFill="1" applyBorder="1" applyAlignment="1">
      <alignment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170" fontId="0" fillId="40" borderId="10" xfId="0" applyNumberFormat="1" applyFont="1" applyFill="1" applyBorder="1" applyAlignment="1">
      <alignment horizontal="center" vertical="center" wrapText="1"/>
    </xf>
    <xf numFmtId="0" fontId="0" fillId="35" borderId="16" xfId="44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 quotePrefix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5" borderId="10" xfId="44" applyFont="1" applyFill="1" applyBorder="1" applyAlignment="1">
      <alignment horizontal="center" vertical="center" wrapText="1"/>
      <protection/>
    </xf>
    <xf numFmtId="190" fontId="0" fillId="0" borderId="10" xfId="0" applyNumberFormat="1" applyFont="1" applyBorder="1" applyAlignment="1" quotePrefix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0" fontId="1" fillId="4" borderId="14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/>
    </xf>
    <xf numFmtId="170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87" fontId="0" fillId="0" borderId="10" xfId="44" applyNumberFormat="1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170" fontId="0" fillId="0" borderId="10" xfId="58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left"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70" fontId="0" fillId="0" borderId="15" xfId="57" applyNumberFormat="1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center" vertical="center" wrapText="1"/>
    </xf>
    <xf numFmtId="170" fontId="0" fillId="33" borderId="15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70" fontId="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170" fontId="1" fillId="33" borderId="10" xfId="0" applyNumberFormat="1" applyFont="1" applyFill="1" applyBorder="1" applyAlignment="1">
      <alignment horizontal="right" vertical="center" wrapText="1"/>
    </xf>
    <xf numFmtId="170" fontId="0" fillId="0" borderId="10" xfId="57" applyNumberFormat="1" applyFont="1" applyFill="1" applyBorder="1" applyAlignment="1">
      <alignment horizontal="right" vertical="center" wrapText="1"/>
      <protection/>
    </xf>
    <xf numFmtId="0" fontId="0" fillId="0" borderId="10" xfId="44" applyFont="1" applyBorder="1" applyAlignment="1">
      <alignment vertical="center" wrapText="1"/>
      <protection/>
    </xf>
    <xf numFmtId="170" fontId="0" fillId="0" borderId="10" xfId="75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left" vertical="center"/>
    </xf>
    <xf numFmtId="170" fontId="0" fillId="0" borderId="0" xfId="0" applyNumberFormat="1" applyFont="1" applyFill="1" applyAlignment="1">
      <alignment horizontal="right" vertical="center"/>
    </xf>
    <xf numFmtId="170" fontId="1" fillId="0" borderId="10" xfId="0" applyNumberFormat="1" applyFont="1" applyFill="1" applyBorder="1" applyAlignment="1">
      <alignment vertical="center" wrapText="1"/>
    </xf>
    <xf numFmtId="170" fontId="0" fillId="0" borderId="15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9" xfId="57" applyFont="1" applyBorder="1" applyAlignment="1">
      <alignment horizontal="left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170" fontId="0" fillId="35" borderId="19" xfId="77" applyNumberFormat="1" applyFont="1" applyFill="1" applyBorder="1" applyAlignment="1" applyProtection="1">
      <alignment horizontal="right" vertical="center" wrapText="1"/>
      <protection/>
    </xf>
    <xf numFmtId="0" fontId="0" fillId="0" borderId="20" xfId="57" applyFont="1" applyBorder="1" applyAlignment="1">
      <alignment horizontal="left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170" fontId="0" fillId="35" borderId="20" xfId="77" applyNumberFormat="1" applyFont="1" applyFill="1" applyBorder="1" applyAlignment="1" applyProtection="1">
      <alignment horizontal="right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170" fontId="0" fillId="0" borderId="10" xfId="57" applyNumberFormat="1" applyFont="1" applyBorder="1" applyAlignment="1">
      <alignment vertical="center" wrapText="1"/>
      <protection/>
    </xf>
    <xf numFmtId="0" fontId="19" fillId="0" borderId="10" xfId="44" applyFont="1" applyBorder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44" applyFont="1" applyFill="1" applyBorder="1" applyAlignment="1">
      <alignment horizontal="left" vertical="center" wrapText="1"/>
      <protection/>
    </xf>
    <xf numFmtId="0" fontId="1" fillId="0" borderId="10" xfId="44" applyFont="1" applyFill="1" applyBorder="1" applyAlignment="1">
      <alignment horizontal="left" vertical="center" wrapText="1"/>
      <protection/>
    </xf>
    <xf numFmtId="170" fontId="1" fillId="0" borderId="10" xfId="75" applyNumberFormat="1" applyFont="1" applyFill="1" applyBorder="1" applyAlignment="1" applyProtection="1">
      <alignment horizontal="right" vertical="center" wrapText="1"/>
      <protection/>
    </xf>
    <xf numFmtId="170" fontId="0" fillId="0" borderId="15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vertical="center" wrapText="1"/>
    </xf>
    <xf numFmtId="0" fontId="0" fillId="0" borderId="10" xfId="58" applyFont="1" applyBorder="1" applyAlignment="1">
      <alignment vertical="center"/>
      <protection/>
    </xf>
    <xf numFmtId="0" fontId="0" fillId="0" borderId="10" xfId="58" applyFont="1" applyBorder="1" applyAlignment="1">
      <alignment horizontal="center" vertical="center"/>
      <protection/>
    </xf>
    <xf numFmtId="170" fontId="0" fillId="0" borderId="10" xfId="58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44" fontId="0" fillId="33" borderId="12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0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44" fontId="0" fillId="33" borderId="12" xfId="57" applyNumberFormat="1" applyFont="1" applyFill="1" applyBorder="1" applyAlignment="1">
      <alignment vertical="center"/>
      <protection/>
    </xf>
    <xf numFmtId="44" fontId="0" fillId="33" borderId="10" xfId="57" applyNumberFormat="1" applyFont="1" applyFill="1" applyBorder="1" applyAlignment="1">
      <alignment vertical="center"/>
      <protection/>
    </xf>
    <xf numFmtId="170" fontId="0" fillId="33" borderId="0" xfId="57" applyNumberFormat="1" applyFont="1" applyFill="1" applyBorder="1" applyAlignment="1">
      <alignment vertical="center"/>
      <protection/>
    </xf>
    <xf numFmtId="44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44" fontId="0" fillId="33" borderId="10" xfId="0" applyNumberFormat="1" applyFont="1" applyFill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44" fontId="0" fillId="0" borderId="12" xfId="57" applyNumberFormat="1" applyFont="1" applyFill="1" applyBorder="1" applyAlignment="1">
      <alignment horizontal="right" vertical="center"/>
      <protection/>
    </xf>
    <xf numFmtId="44" fontId="0" fillId="0" borderId="10" xfId="57" applyNumberFormat="1" applyFont="1" applyFill="1" applyBorder="1" applyAlignment="1">
      <alignment horizontal="right" vertical="center"/>
      <protection/>
    </xf>
    <xf numFmtId="170" fontId="0" fillId="0" borderId="0" xfId="0" applyNumberFormat="1" applyFont="1" applyFill="1" applyBorder="1" applyAlignment="1">
      <alignment/>
    </xf>
    <xf numFmtId="44" fontId="0" fillId="0" borderId="12" xfId="0" applyNumberFormat="1" applyFont="1" applyFill="1" applyBorder="1" applyAlignment="1">
      <alignment horizontal="center" vertical="center" wrapText="1"/>
    </xf>
    <xf numFmtId="170" fontId="0" fillId="33" borderId="0" xfId="0" applyNumberFormat="1" applyFont="1" applyFill="1" applyBorder="1" applyAlignment="1">
      <alignment/>
    </xf>
    <xf numFmtId="44" fontId="0" fillId="0" borderId="10" xfId="57" applyNumberFormat="1" applyFont="1" applyFill="1" applyBorder="1" applyAlignment="1">
      <alignment horizontal="center" vertical="center"/>
      <protection/>
    </xf>
    <xf numFmtId="170" fontId="0" fillId="0" borderId="0" xfId="0" applyNumberFormat="1" applyFont="1" applyBorder="1" applyAlignment="1">
      <alignment/>
    </xf>
    <xf numFmtId="44" fontId="0" fillId="33" borderId="10" xfId="57" applyNumberFormat="1" applyFont="1" applyFill="1" applyBorder="1" applyAlignment="1">
      <alignment horizontal="center" vertical="center"/>
      <protection/>
    </xf>
    <xf numFmtId="44" fontId="0" fillId="33" borderId="12" xfId="57" applyNumberFormat="1" applyFont="1" applyFill="1" applyBorder="1" applyAlignment="1">
      <alignment horizontal="center" vertical="center"/>
      <protection/>
    </xf>
    <xf numFmtId="4" fontId="0" fillId="0" borderId="14" xfId="0" applyNumberFormat="1" applyFont="1" applyBorder="1" applyAlignment="1">
      <alignment horizontal="right" vertical="center" wrapText="1"/>
    </xf>
    <xf numFmtId="170" fontId="0" fillId="0" borderId="21" xfId="0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/>
    </xf>
    <xf numFmtId="170" fontId="0" fillId="0" borderId="14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horizontal="right"/>
    </xf>
    <xf numFmtId="170" fontId="1" fillId="12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44" fontId="0" fillId="33" borderId="14" xfId="57" applyNumberFormat="1" applyFont="1" applyFill="1" applyBorder="1" applyAlignment="1">
      <alignment horizontal="right" vertical="center"/>
      <protection/>
    </xf>
    <xf numFmtId="44" fontId="0" fillId="33" borderId="14" xfId="0" applyNumberFormat="1" applyFont="1" applyFill="1" applyBorder="1" applyAlignment="1">
      <alignment horizontal="right" vertical="center"/>
    </xf>
    <xf numFmtId="44" fontId="0" fillId="0" borderId="14" xfId="0" applyNumberFormat="1" applyFont="1" applyFill="1" applyBorder="1" applyAlignment="1">
      <alignment horizontal="right" vertical="center"/>
    </xf>
    <xf numFmtId="44" fontId="1" fillId="0" borderId="1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0" fontId="0" fillId="0" borderId="22" xfId="56" applyFont="1" applyBorder="1" applyAlignment="1">
      <alignment horizontal="center" vertical="center"/>
      <protection/>
    </xf>
    <xf numFmtId="44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71" applyNumberFormat="1" applyFont="1" applyFill="1" applyBorder="1" applyAlignment="1">
      <alignment horizontal="center" vertical="center"/>
    </xf>
    <xf numFmtId="44" fontId="0" fillId="33" borderId="10" xfId="56" applyNumberFormat="1" applyFont="1" applyFill="1" applyBorder="1" applyAlignment="1">
      <alignment horizontal="center" vertical="center" wrapText="1"/>
      <protection/>
    </xf>
    <xf numFmtId="180" fontId="0" fillId="0" borderId="23" xfId="56" applyNumberFormat="1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35" borderId="19" xfId="56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center" vertical="center"/>
      <protection/>
    </xf>
    <xf numFmtId="180" fontId="0" fillId="0" borderId="0" xfId="56" applyNumberFormat="1" applyFont="1" applyBorder="1" applyAlignment="1">
      <alignment horizontal="center" vertical="center"/>
      <protection/>
    </xf>
    <xf numFmtId="44" fontId="1" fillId="0" borderId="10" xfId="71" applyFont="1" applyBorder="1" applyAlignment="1">
      <alignment horizontal="right" vertical="center"/>
    </xf>
    <xf numFmtId="0" fontId="0" fillId="0" borderId="10" xfId="56" applyNumberFormat="1" applyFont="1" applyFill="1" applyBorder="1" applyAlignment="1">
      <alignment horizontal="center" vertical="center"/>
      <protection/>
    </xf>
    <xf numFmtId="44" fontId="0" fillId="0" borderId="10" xfId="71" applyFont="1" applyFill="1" applyBorder="1" applyAlignment="1">
      <alignment horizontal="right" vertical="center"/>
    </xf>
    <xf numFmtId="44" fontId="1" fillId="0" borderId="10" xfId="71" applyFont="1" applyFill="1" applyBorder="1" applyAlignment="1">
      <alignment horizontal="right" vertical="center"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 wrapText="1"/>
      <protection/>
    </xf>
    <xf numFmtId="180" fontId="0" fillId="39" borderId="15" xfId="60" applyNumberFormat="1" applyFont="1" applyFill="1" applyBorder="1" applyAlignment="1">
      <alignment horizontal="center" vertical="center" wrapText="1"/>
      <protection/>
    </xf>
    <xf numFmtId="180" fontId="0" fillId="39" borderId="15" xfId="56" applyNumberFormat="1" applyFont="1" applyFill="1" applyBorder="1" applyAlignment="1">
      <alignment horizontal="center" vertical="center" wrapText="1"/>
      <protection/>
    </xf>
    <xf numFmtId="180" fontId="0" fillId="0" borderId="15" xfId="56" applyNumberFormat="1" applyFont="1" applyBorder="1" applyAlignment="1">
      <alignment horizontal="center" vertical="center"/>
      <protection/>
    </xf>
    <xf numFmtId="180" fontId="0" fillId="0" borderId="10" xfId="56" applyNumberFormat="1" applyFont="1" applyFill="1" applyBorder="1" applyAlignment="1">
      <alignment horizontal="right" vertical="center"/>
      <protection/>
    </xf>
    <xf numFmtId="180" fontId="0" fillId="0" borderId="10" xfId="56" applyNumberFormat="1" applyFont="1" applyFill="1" applyBorder="1" applyAlignment="1">
      <alignment horizontal="center" vertical="center"/>
      <protection/>
    </xf>
    <xf numFmtId="180" fontId="0" fillId="33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10" xfId="56" applyFont="1" applyBorder="1" applyAlignment="1">
      <alignment horizontal="center" vertical="center" wrapText="1"/>
      <protection/>
    </xf>
    <xf numFmtId="181" fontId="0" fillId="0" borderId="10" xfId="56" applyNumberFormat="1" applyFont="1" applyBorder="1" applyAlignment="1">
      <alignment horizontal="center" vertical="center" wrapText="1"/>
      <protection/>
    </xf>
    <xf numFmtId="44" fontId="0" fillId="0" borderId="10" xfId="71" applyFont="1" applyBorder="1" applyAlignment="1" applyProtection="1">
      <alignment horizontal="center" vertical="center"/>
      <protection/>
    </xf>
    <xf numFmtId="44" fontId="0" fillId="0" borderId="10" xfId="71" applyFont="1" applyFill="1" applyBorder="1" applyAlignment="1">
      <alignment horizontal="center" vertical="center"/>
    </xf>
    <xf numFmtId="44" fontId="0" fillId="0" borderId="10" xfId="71" applyFont="1" applyBorder="1" applyAlignment="1">
      <alignment horizontal="center" vertical="center"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24" xfId="56" applyFont="1" applyBorder="1" applyAlignment="1">
      <alignment horizontal="center" vertical="center" wrapText="1"/>
      <protection/>
    </xf>
    <xf numFmtId="180" fontId="0" fillId="35" borderId="24" xfId="60" applyNumberFormat="1" applyFont="1" applyFill="1" applyBorder="1" applyAlignment="1">
      <alignment horizontal="center" vertical="center" wrapText="1"/>
      <protection/>
    </xf>
    <xf numFmtId="180" fontId="0" fillId="35" borderId="24" xfId="56" applyNumberFormat="1" applyFont="1" applyFill="1" applyBorder="1" applyAlignment="1">
      <alignment horizontal="center" vertical="center" wrapText="1"/>
      <protection/>
    </xf>
    <xf numFmtId="44" fontId="0" fillId="0" borderId="24" xfId="71" applyFont="1" applyFill="1" applyBorder="1" applyAlignment="1">
      <alignment horizontal="center" vertical="center"/>
    </xf>
    <xf numFmtId="180" fontId="0" fillId="0" borderId="24" xfId="56" applyNumberFormat="1" applyFont="1" applyBorder="1" applyAlignment="1">
      <alignment horizontal="center" vertical="center"/>
      <protection/>
    </xf>
    <xf numFmtId="180" fontId="0" fillId="0" borderId="14" xfId="56" applyNumberFormat="1" applyFont="1" applyFill="1" applyBorder="1" applyAlignment="1">
      <alignment horizontal="center" vertical="center"/>
      <protection/>
    </xf>
    <xf numFmtId="180" fontId="0" fillId="35" borderId="10" xfId="60" applyNumberFormat="1" applyFont="1" applyFill="1" applyBorder="1" applyAlignment="1">
      <alignment horizontal="center" vertical="center" wrapText="1"/>
      <protection/>
    </xf>
    <xf numFmtId="180" fontId="0" fillId="35" borderId="10" xfId="56" applyNumberFormat="1" applyFont="1" applyFill="1" applyBorder="1" applyAlignment="1">
      <alignment horizontal="center" vertical="center" wrapText="1"/>
      <protection/>
    </xf>
    <xf numFmtId="180" fontId="0" fillId="0" borderId="10" xfId="56" applyNumberFormat="1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 wrapText="1"/>
      <protection/>
    </xf>
    <xf numFmtId="180" fontId="0" fillId="35" borderId="22" xfId="60" applyNumberFormat="1" applyFont="1" applyFill="1" applyBorder="1" applyAlignment="1">
      <alignment horizontal="center" vertical="center" wrapText="1"/>
      <protection/>
    </xf>
    <xf numFmtId="0" fontId="0" fillId="0" borderId="22" xfId="71" applyNumberFormat="1" applyFont="1" applyFill="1" applyBorder="1" applyAlignment="1">
      <alignment horizontal="center" vertical="center"/>
    </xf>
    <xf numFmtId="180" fontId="0" fillId="0" borderId="22" xfId="56" applyNumberFormat="1" applyFont="1" applyBorder="1" applyAlignment="1">
      <alignment horizontal="center" vertical="center"/>
      <protection/>
    </xf>
    <xf numFmtId="44" fontId="0" fillId="0" borderId="10" xfId="71" applyFont="1" applyBorder="1" applyAlignment="1">
      <alignment horizontal="right" vertical="center"/>
    </xf>
    <xf numFmtId="180" fontId="0" fillId="0" borderId="22" xfId="56" applyNumberFormat="1" applyFont="1" applyBorder="1" applyAlignment="1">
      <alignment horizontal="center" wrapText="1"/>
      <protection/>
    </xf>
    <xf numFmtId="0" fontId="0" fillId="35" borderId="10" xfId="56" applyFont="1" applyFill="1" applyBorder="1" applyAlignment="1">
      <alignment horizontal="center" vertical="center" wrapText="1"/>
      <protection/>
    </xf>
    <xf numFmtId="182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71" applyNumberFormat="1" applyFont="1" applyBorder="1" applyAlignment="1">
      <alignment horizontal="center" vertical="center"/>
    </xf>
    <xf numFmtId="44" fontId="0" fillId="0" borderId="10" xfId="71" applyFont="1" applyBorder="1" applyAlignment="1">
      <alignment horizontal="center" vertical="center" wrapText="1"/>
    </xf>
    <xf numFmtId="0" fontId="0" fillId="35" borderId="19" xfId="56" applyFont="1" applyFill="1" applyBorder="1" applyAlignment="1">
      <alignment horizontal="center" vertical="center" wrapText="1"/>
      <protection/>
    </xf>
    <xf numFmtId="182" fontId="0" fillId="35" borderId="19" xfId="56" applyNumberFormat="1" applyFont="1" applyFill="1" applyBorder="1" applyAlignment="1">
      <alignment horizontal="center" vertical="center" wrapText="1"/>
      <protection/>
    </xf>
    <xf numFmtId="0" fontId="0" fillId="0" borderId="19" xfId="71" applyNumberFormat="1" applyFont="1" applyFill="1" applyBorder="1" applyAlignment="1">
      <alignment horizontal="center" vertical="center"/>
    </xf>
    <xf numFmtId="44" fontId="0" fillId="0" borderId="19" xfId="71" applyFont="1" applyFill="1" applyBorder="1" applyAlignment="1">
      <alignment horizontal="center" vertical="center"/>
    </xf>
    <xf numFmtId="44" fontId="0" fillId="0" borderId="19" xfId="71" applyFont="1" applyFill="1" applyBorder="1" applyAlignment="1">
      <alignment horizontal="center" vertical="center" wrapText="1"/>
    </xf>
    <xf numFmtId="0" fontId="0" fillId="0" borderId="19" xfId="56" applyFont="1" applyBorder="1" applyAlignment="1">
      <alignment horizontal="center" vertical="center" wrapText="1"/>
      <protection/>
    </xf>
    <xf numFmtId="181" fontId="0" fillId="0" borderId="19" xfId="60" applyNumberFormat="1" applyFont="1" applyBorder="1" applyAlignment="1">
      <alignment horizontal="center" vertical="center" wrapText="1"/>
      <protection/>
    </xf>
    <xf numFmtId="181" fontId="0" fillId="0" borderId="10" xfId="60" applyNumberFormat="1" applyFont="1" applyBorder="1" applyAlignment="1">
      <alignment horizontal="center" vertical="center" wrapText="1"/>
      <protection/>
    </xf>
    <xf numFmtId="0" fontId="0" fillId="0" borderId="19" xfId="60" applyFont="1" applyBorder="1" applyAlignment="1">
      <alignment horizontal="center" vertical="center" wrapText="1"/>
      <protection/>
    </xf>
    <xf numFmtId="1" fontId="0" fillId="0" borderId="10" xfId="60" applyNumberFormat="1" applyFont="1" applyBorder="1" applyAlignment="1">
      <alignment horizontal="center" vertical="center" wrapText="1"/>
      <protection/>
    </xf>
    <xf numFmtId="44" fontId="0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4" fontId="0" fillId="0" borderId="10" xfId="56" applyNumberFormat="1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20" xfId="71" applyNumberFormat="1" applyFont="1" applyFill="1" applyBorder="1" applyAlignment="1">
      <alignment horizontal="center" vertical="center"/>
    </xf>
    <xf numFmtId="44" fontId="0" fillId="0" borderId="10" xfId="71" applyFont="1" applyFill="1" applyBorder="1" applyAlignment="1">
      <alignment horizontal="center" vertical="center" wrapText="1"/>
    </xf>
    <xf numFmtId="181" fontId="0" fillId="0" borderId="10" xfId="60" applyNumberFormat="1" applyFont="1" applyBorder="1" applyAlignment="1">
      <alignment horizontal="right" vertical="center" wrapText="1"/>
      <protection/>
    </xf>
    <xf numFmtId="44" fontId="0" fillId="0" borderId="10" xfId="56" applyNumberFormat="1" applyFont="1" applyBorder="1" applyAlignment="1">
      <alignment horizontal="right" vertical="center" wrapText="1"/>
      <protection/>
    </xf>
    <xf numFmtId="0" fontId="0" fillId="0" borderId="10" xfId="71" applyNumberFormat="1" applyFont="1" applyBorder="1" applyAlignment="1">
      <alignment vertical="center"/>
    </xf>
    <xf numFmtId="170" fontId="0" fillId="0" borderId="10" xfId="71" applyNumberFormat="1" applyFont="1" applyBorder="1" applyAlignment="1">
      <alignment horizontal="right" vertical="center"/>
    </xf>
    <xf numFmtId="44" fontId="0" fillId="0" borderId="15" xfId="71" applyFont="1" applyBorder="1" applyAlignment="1">
      <alignment horizontal="center" vertical="center"/>
    </xf>
    <xf numFmtId="44" fontId="0" fillId="0" borderId="15" xfId="71" applyFont="1" applyBorder="1" applyAlignment="1">
      <alignment horizontal="center" vertical="center" wrapText="1"/>
    </xf>
    <xf numFmtId="0" fontId="0" fillId="0" borderId="12" xfId="56" applyFont="1" applyFill="1" applyBorder="1" applyAlignment="1">
      <alignment horizontal="center" vertical="center"/>
      <protection/>
    </xf>
    <xf numFmtId="44" fontId="1" fillId="0" borderId="10" xfId="56" applyNumberFormat="1" applyFont="1" applyBorder="1" applyAlignment="1">
      <alignment horizontal="center" vertical="center"/>
      <protection/>
    </xf>
    <xf numFmtId="44" fontId="1" fillId="0" borderId="10" xfId="56" applyNumberFormat="1" applyFont="1" applyBorder="1" applyAlignment="1">
      <alignment horizontal="center"/>
      <protection/>
    </xf>
    <xf numFmtId="0" fontId="0" fillId="35" borderId="22" xfId="60" applyNumberFormat="1" applyFont="1" applyFill="1" applyBorder="1" applyAlignment="1">
      <alignment horizontal="center" vertical="center" wrapText="1"/>
      <protection/>
    </xf>
    <xf numFmtId="180" fontId="0" fillId="35" borderId="22" xfId="56" applyNumberFormat="1" applyFont="1" applyFill="1" applyBorder="1" applyAlignment="1">
      <alignment horizontal="center" vertical="center" wrapText="1"/>
      <protection/>
    </xf>
    <xf numFmtId="0" fontId="0" fillId="0" borderId="22" xfId="71" applyNumberFormat="1" applyFont="1" applyFill="1" applyBorder="1" applyAlignment="1">
      <alignment horizontal="center" vertical="center" wrapText="1"/>
    </xf>
    <xf numFmtId="180" fontId="0" fillId="0" borderId="22" xfId="56" applyNumberFormat="1" applyFont="1" applyBorder="1" applyAlignment="1">
      <alignment horizontal="center" vertical="center" wrapText="1"/>
      <protection/>
    </xf>
    <xf numFmtId="0" fontId="0" fillId="41" borderId="10" xfId="44" applyFont="1" applyFill="1" applyBorder="1" applyAlignment="1">
      <alignment horizontal="center" vertical="center" wrapText="1"/>
      <protection/>
    </xf>
    <xf numFmtId="19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4" fontId="0" fillId="41" borderId="10" xfId="44" applyNumberFormat="1" applyFont="1" applyFill="1" applyBorder="1" applyAlignment="1">
      <alignment horizontal="center" vertical="center" wrapText="1"/>
      <protection/>
    </xf>
    <xf numFmtId="0" fontId="0" fillId="41" borderId="10" xfId="0" applyFont="1" applyFill="1" applyBorder="1" applyAlignment="1">
      <alignment horizontal="center" vertical="center" wrapText="1"/>
    </xf>
    <xf numFmtId="14" fontId="0" fillId="41" borderId="10" xfId="0" applyNumberFormat="1" applyFont="1" applyFill="1" applyBorder="1" applyAlignment="1">
      <alignment horizontal="center" vertical="center" wrapText="1"/>
    </xf>
    <xf numFmtId="14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0" fillId="0" borderId="10" xfId="44" applyFont="1" applyBorder="1" applyAlignment="1">
      <alignment horizontal="center" vertical="center" wrapText="1"/>
      <protection/>
    </xf>
    <xf numFmtId="17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57" applyNumberFormat="1" applyFont="1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vertical="center"/>
    </xf>
    <xf numFmtId="193" fontId="0" fillId="33" borderId="10" xfId="0" applyNumberFormat="1" applyFont="1" applyFill="1" applyBorder="1" applyAlignment="1">
      <alignment vertical="center"/>
    </xf>
    <xf numFmtId="194" fontId="0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57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horizontal="center"/>
    </xf>
    <xf numFmtId="14" fontId="0" fillId="33" borderId="14" xfId="0" applyNumberFormat="1" applyFill="1" applyBorder="1" applyAlignment="1">
      <alignment horizontal="center" vertical="center"/>
    </xf>
    <xf numFmtId="170" fontId="1" fillId="33" borderId="13" xfId="0" applyNumberFormat="1" applyFont="1" applyFill="1" applyBorder="1" applyAlignment="1">
      <alignment horizontal="center" vertical="center"/>
    </xf>
    <xf numFmtId="170" fontId="0" fillId="33" borderId="14" xfId="0" applyNumberFormat="1" applyFill="1" applyBorder="1" applyAlignment="1">
      <alignment horizontal="center" vertical="center"/>
    </xf>
    <xf numFmtId="170" fontId="64" fillId="0" borderId="13" xfId="0" applyNumberFormat="1" applyFont="1" applyBorder="1" applyAlignment="1">
      <alignment horizontal="center" vertical="center"/>
    </xf>
    <xf numFmtId="170" fontId="0" fillId="33" borderId="21" xfId="0" applyNumberFormat="1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 horizontal="center" vertical="center" wrapText="1"/>
    </xf>
    <xf numFmtId="170" fontId="0" fillId="40" borderId="16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4" fontId="0" fillId="0" borderId="16" xfId="0" applyNumberFormat="1" applyFont="1" applyBorder="1" applyAlignment="1">
      <alignment horizontal="center" vertical="center" wrapText="1"/>
    </xf>
    <xf numFmtId="170" fontId="11" fillId="4" borderId="16" xfId="0" applyNumberFormat="1" applyFont="1" applyFill="1" applyBorder="1" applyAlignment="1">
      <alignment horizontal="center" vertical="center"/>
    </xf>
    <xf numFmtId="0" fontId="0" fillId="33" borderId="15" xfId="57" applyFont="1" applyFill="1" applyBorder="1" applyAlignment="1">
      <alignment horizontal="center" vertical="center" wrapText="1"/>
      <protection/>
    </xf>
    <xf numFmtId="0" fontId="0" fillId="33" borderId="16" xfId="57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70" fontId="0" fillId="4" borderId="14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" fontId="8" fillId="0" borderId="19" xfId="44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70" fontId="0" fillId="40" borderId="16" xfId="57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5" xfId="4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70" fontId="0" fillId="40" borderId="14" xfId="0" applyNumberFormat="1" applyFont="1" applyFill="1" applyBorder="1" applyAlignment="1">
      <alignment horizontal="center" vertical="center" wrapText="1"/>
    </xf>
    <xf numFmtId="0" fontId="0" fillId="42" borderId="10" xfId="44" applyFont="1" applyFill="1" applyBorder="1" applyAlignment="1">
      <alignment horizontal="center" vertical="center" wrapText="1"/>
      <protection/>
    </xf>
    <xf numFmtId="0" fontId="0" fillId="42" borderId="17" xfId="44" applyFont="1" applyFill="1" applyBorder="1" applyAlignment="1">
      <alignment horizontal="center" vertical="center" wrapText="1"/>
      <protection/>
    </xf>
    <xf numFmtId="0" fontId="0" fillId="42" borderId="19" xfId="44" applyFont="1" applyFill="1" applyBorder="1" applyAlignment="1">
      <alignment horizontal="center" vertical="center" wrapText="1"/>
      <protection/>
    </xf>
    <xf numFmtId="0" fontId="0" fillId="33" borderId="19" xfId="44" applyFont="1" applyFill="1" applyBorder="1" applyAlignment="1">
      <alignment horizontal="center" vertical="center" wrapText="1"/>
      <protection/>
    </xf>
    <xf numFmtId="0" fontId="0" fillId="42" borderId="25" xfId="44" applyFont="1" applyFill="1" applyBorder="1" applyAlignment="1">
      <alignment horizontal="center" vertical="center" wrapText="1"/>
      <protection/>
    </xf>
    <xf numFmtId="0" fontId="0" fillId="37" borderId="10" xfId="44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185" fontId="0" fillId="33" borderId="10" xfId="44" applyNumberFormat="1" applyFont="1" applyFill="1" applyBorder="1" applyAlignment="1">
      <alignment horizontal="center" vertical="center" wrapText="1"/>
      <protection/>
    </xf>
    <xf numFmtId="0" fontId="0" fillId="33" borderId="19" xfId="0" applyFont="1" applyFill="1" applyBorder="1" applyAlignment="1">
      <alignment horizontal="center" vertical="center" wrapText="1"/>
    </xf>
    <xf numFmtId="0" fontId="0" fillId="35" borderId="10" xfId="56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170" fontId="0" fillId="4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0" fontId="0" fillId="36" borderId="10" xfId="79" applyNumberFormat="1" applyFont="1" applyFill="1" applyBorder="1" applyAlignment="1">
      <alignment horizontal="center" vertical="center"/>
    </xf>
    <xf numFmtId="49" fontId="0" fillId="37" borderId="10" xfId="44" applyNumberFormat="1" applyFont="1" applyFill="1" applyBorder="1" applyAlignment="1">
      <alignment horizontal="center" vertical="center" wrapText="1"/>
      <protection/>
    </xf>
    <xf numFmtId="0" fontId="0" fillId="37" borderId="14" xfId="44" applyFont="1" applyFill="1" applyBorder="1" applyAlignment="1">
      <alignment horizontal="center" vertical="center" wrapText="1"/>
      <protection/>
    </xf>
    <xf numFmtId="0" fontId="0" fillId="33" borderId="14" xfId="58" applyFont="1" applyFill="1" applyBorder="1" applyAlignment="1">
      <alignment horizontal="center" vertical="center" wrapText="1"/>
      <protection/>
    </xf>
    <xf numFmtId="185" fontId="0" fillId="33" borderId="14" xfId="44" applyNumberFormat="1" applyFont="1" applyFill="1" applyBorder="1" applyAlignment="1">
      <alignment horizontal="center" vertical="center" wrapText="1"/>
      <protection/>
    </xf>
    <xf numFmtId="0" fontId="0" fillId="37" borderId="26" xfId="44" applyFont="1" applyFill="1" applyBorder="1" applyAlignment="1">
      <alignment horizontal="center" vertical="center" wrapText="1"/>
      <protection/>
    </xf>
    <xf numFmtId="0" fontId="0" fillId="33" borderId="14" xfId="44" applyFont="1" applyFill="1" applyBorder="1" applyAlignment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42" borderId="15" xfId="44" applyFont="1" applyFill="1" applyBorder="1" applyAlignment="1">
      <alignment horizontal="center" vertical="center" wrapText="1"/>
      <protection/>
    </xf>
    <xf numFmtId="185" fontId="0" fillId="33" borderId="15" xfId="44" applyNumberFormat="1" applyFont="1" applyFill="1" applyBorder="1" applyAlignment="1">
      <alignment horizontal="center" vertical="center" wrapText="1"/>
      <protection/>
    </xf>
    <xf numFmtId="0" fontId="0" fillId="33" borderId="15" xfId="44" applyFont="1" applyFill="1" applyBorder="1" applyAlignment="1">
      <alignment horizontal="center" vertical="center" wrapText="1"/>
      <protection/>
    </xf>
    <xf numFmtId="170" fontId="0" fillId="4" borderId="15" xfId="0" applyNumberFormat="1" applyFont="1" applyFill="1" applyBorder="1" applyAlignment="1">
      <alignment horizontal="center" vertical="center" wrapText="1"/>
    </xf>
    <xf numFmtId="44" fontId="0" fillId="33" borderId="15" xfId="0" applyNumberFormat="1" applyFont="1" applyFill="1" applyBorder="1" applyAlignment="1">
      <alignment horizontal="center" vertical="center" wrapText="1"/>
    </xf>
    <xf numFmtId="0" fontId="0" fillId="42" borderId="27" xfId="44" applyFont="1" applyFill="1" applyBorder="1" applyAlignment="1">
      <alignment horizontal="center" vertical="center" wrapText="1"/>
      <protection/>
    </xf>
    <xf numFmtId="0" fontId="0" fillId="42" borderId="22" xfId="44" applyFont="1" applyFill="1" applyBorder="1" applyAlignment="1">
      <alignment horizontal="center" vertical="center" wrapText="1"/>
      <protection/>
    </xf>
    <xf numFmtId="0" fontId="0" fillId="33" borderId="28" xfId="0" applyFont="1" applyFill="1" applyBorder="1" applyAlignment="1">
      <alignment horizontal="center" vertical="center"/>
    </xf>
    <xf numFmtId="0" fontId="0" fillId="33" borderId="20" xfId="44" applyFont="1" applyFill="1" applyBorder="1" applyAlignment="1">
      <alignment horizontal="center" vertical="center" wrapText="1"/>
      <protection/>
    </xf>
    <xf numFmtId="0" fontId="0" fillId="33" borderId="25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8" xfId="44" applyFont="1" applyFill="1" applyBorder="1" applyAlignment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4" fontId="8" fillId="0" borderId="22" xfId="57" applyNumberFormat="1" applyFont="1" applyFill="1" applyBorder="1" applyAlignment="1">
      <alignment horizontal="center" vertical="center" wrapText="1"/>
      <protection/>
    </xf>
    <xf numFmtId="0" fontId="0" fillId="0" borderId="17" xfId="44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0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42" borderId="12" xfId="44" applyFont="1" applyFill="1" applyBorder="1" applyAlignment="1">
      <alignment horizontal="center" vertical="center" wrapText="1"/>
      <protection/>
    </xf>
    <xf numFmtId="0" fontId="20" fillId="42" borderId="19" xfId="44" applyFont="1" applyFill="1" applyBorder="1" applyAlignment="1">
      <alignment horizontal="center" vertical="center" wrapText="1"/>
      <protection/>
    </xf>
    <xf numFmtId="0" fontId="20" fillId="42" borderId="17" xfId="44" applyFont="1" applyFill="1" applyBorder="1" applyAlignment="1">
      <alignment horizontal="center" vertical="center" wrapText="1"/>
      <protection/>
    </xf>
    <xf numFmtId="0" fontId="20" fillId="42" borderId="25" xfId="44" applyFont="1" applyFill="1" applyBorder="1" applyAlignment="1">
      <alignment horizontal="center" vertical="center" wrapText="1"/>
      <protection/>
    </xf>
    <xf numFmtId="0" fontId="20" fillId="42" borderId="23" xfId="44" applyFont="1" applyFill="1" applyBorder="1" applyAlignment="1">
      <alignment horizontal="center" vertical="center" wrapText="1"/>
      <protection/>
    </xf>
    <xf numFmtId="0" fontId="20" fillId="42" borderId="32" xfId="44" applyFont="1" applyFill="1" applyBorder="1" applyAlignment="1">
      <alignment horizontal="center" vertical="center" wrapText="1"/>
      <protection/>
    </xf>
    <xf numFmtId="0" fontId="0" fillId="33" borderId="17" xfId="44" applyFont="1" applyFill="1" applyBorder="1" applyAlignment="1">
      <alignment horizontal="center" vertical="center" wrapText="1"/>
      <protection/>
    </xf>
    <xf numFmtId="0" fontId="20" fillId="42" borderId="27" xfId="44" applyFont="1" applyFill="1" applyBorder="1" applyAlignment="1">
      <alignment horizontal="center" vertical="center" wrapText="1"/>
      <protection/>
    </xf>
    <xf numFmtId="0" fontId="0" fillId="42" borderId="33" xfId="44" applyFont="1" applyFill="1" applyBorder="1" applyAlignment="1">
      <alignment horizontal="center" vertical="center" wrapText="1"/>
      <protection/>
    </xf>
    <xf numFmtId="0" fontId="0" fillId="33" borderId="22" xfId="44" applyFont="1" applyFill="1" applyBorder="1" applyAlignment="1">
      <alignment horizontal="center" vertical="center" wrapText="1"/>
      <protection/>
    </xf>
    <xf numFmtId="0" fontId="20" fillId="42" borderId="22" xfId="44" applyFont="1" applyFill="1" applyBorder="1" applyAlignment="1">
      <alignment horizontal="center" vertical="center" wrapText="1"/>
      <protection/>
    </xf>
    <xf numFmtId="0" fontId="0" fillId="42" borderId="23" xfId="44" applyFont="1" applyFill="1" applyBorder="1" applyAlignment="1">
      <alignment horizontal="center" vertical="center" wrapText="1"/>
      <protection/>
    </xf>
    <xf numFmtId="0" fontId="0" fillId="42" borderId="19" xfId="0" applyFont="1" applyFill="1" applyBorder="1" applyAlignment="1">
      <alignment horizontal="center" vertical="center" wrapText="1"/>
    </xf>
    <xf numFmtId="0" fontId="0" fillId="0" borderId="25" xfId="44" applyFont="1" applyFill="1" applyBorder="1" applyAlignment="1">
      <alignment horizontal="center" vertical="center" wrapText="1"/>
      <protection/>
    </xf>
    <xf numFmtId="185" fontId="0" fillId="42" borderId="10" xfId="44" applyNumberFormat="1" applyFont="1" applyFill="1" applyBorder="1" applyAlignment="1">
      <alignment horizontal="center" vertical="center" wrapText="1"/>
      <protection/>
    </xf>
    <xf numFmtId="0" fontId="0" fillId="42" borderId="20" xfId="44" applyFont="1" applyFill="1" applyBorder="1" applyAlignment="1">
      <alignment horizontal="center" vertical="center" wrapText="1"/>
      <protection/>
    </xf>
    <xf numFmtId="1" fontId="0" fillId="33" borderId="10" xfId="44" applyNumberFormat="1" applyFont="1" applyFill="1" applyBorder="1" applyAlignment="1">
      <alignment horizontal="center" vertical="center" wrapText="1"/>
      <protection/>
    </xf>
    <xf numFmtId="0" fontId="0" fillId="33" borderId="17" xfId="57" applyFont="1" applyFill="1" applyBorder="1" applyAlignment="1">
      <alignment horizontal="center" vertical="center" wrapText="1"/>
      <protection/>
    </xf>
    <xf numFmtId="0" fontId="0" fillId="33" borderId="25" xfId="57" applyFont="1" applyFill="1" applyBorder="1" applyAlignment="1">
      <alignment horizontal="center" vertical="center" wrapText="1"/>
      <protection/>
    </xf>
    <xf numFmtId="0" fontId="0" fillId="33" borderId="27" xfId="44" applyFont="1" applyFill="1" applyBorder="1" applyAlignment="1">
      <alignment horizontal="center" vertical="center" wrapText="1"/>
      <protection/>
    </xf>
    <xf numFmtId="0" fontId="0" fillId="33" borderId="19" xfId="57" applyFont="1" applyFill="1" applyBorder="1" applyAlignment="1">
      <alignment horizontal="center" vertical="center" wrapText="1"/>
      <protection/>
    </xf>
    <xf numFmtId="0" fontId="0" fillId="33" borderId="25" xfId="44" applyFont="1" applyFill="1" applyBorder="1" applyAlignment="1">
      <alignment horizontal="center" vertical="center" wrapText="1"/>
      <protection/>
    </xf>
    <xf numFmtId="0" fontId="0" fillId="42" borderId="24" xfId="44" applyFont="1" applyFill="1" applyBorder="1" applyAlignment="1">
      <alignment horizontal="center" vertical="center" wrapText="1"/>
      <protection/>
    </xf>
    <xf numFmtId="0" fontId="0" fillId="33" borderId="24" xfId="44" applyFont="1" applyFill="1" applyBorder="1" applyAlignment="1">
      <alignment horizontal="center" vertical="center" wrapText="1"/>
      <protection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70" fontId="0" fillId="43" borderId="10" xfId="69" applyNumberFormat="1" applyFont="1" applyFill="1" applyBorder="1" applyAlignment="1" applyProtection="1">
      <alignment horizontal="center" vertical="center" wrapText="1"/>
      <protection/>
    </xf>
    <xf numFmtId="0" fontId="0" fillId="44" borderId="10" xfId="44" applyFont="1" applyFill="1" applyBorder="1" applyAlignment="1">
      <alignment horizontal="center" vertical="center" wrapText="1"/>
      <protection/>
    </xf>
    <xf numFmtId="0" fontId="8" fillId="33" borderId="1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9" xfId="44" applyFont="1" applyFill="1" applyBorder="1" applyAlignment="1">
      <alignment horizontal="center" vertical="center" wrapText="1"/>
      <protection/>
    </xf>
    <xf numFmtId="0" fontId="0" fillId="37" borderId="0" xfId="44" applyFont="1" applyFill="1" applyAlignment="1">
      <alignment horizontal="center" vertical="center" wrapText="1"/>
      <protection/>
    </xf>
    <xf numFmtId="0" fontId="0" fillId="33" borderId="0" xfId="58" applyFont="1" applyFill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 wrapText="1"/>
    </xf>
    <xf numFmtId="8" fontId="0" fillId="37" borderId="10" xfId="79" applyNumberFormat="1" applyFont="1" applyFill="1" applyBorder="1" applyAlignment="1">
      <alignment horizontal="center" vertical="center" wrapText="1"/>
    </xf>
    <xf numFmtId="0" fontId="0" fillId="37" borderId="15" xfId="44" applyFont="1" applyFill="1" applyBorder="1" applyAlignment="1">
      <alignment horizontal="center" vertical="center" wrapText="1"/>
      <protection/>
    </xf>
    <xf numFmtId="170" fontId="1" fillId="4" borderId="10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right" vertical="center" wrapText="1" indent="1"/>
    </xf>
    <xf numFmtId="170" fontId="1" fillId="33" borderId="10" xfId="0" applyNumberFormat="1" applyFont="1" applyFill="1" applyBorder="1" applyAlignment="1">
      <alignment vertical="center" wrapText="1"/>
    </xf>
    <xf numFmtId="170" fontId="1" fillId="34" borderId="15" xfId="0" applyNumberFormat="1" applyFont="1" applyFill="1" applyBorder="1" applyAlignment="1">
      <alignment horizontal="center" vertical="center" wrapText="1"/>
    </xf>
    <xf numFmtId="170" fontId="1" fillId="34" borderId="15" xfId="69" applyNumberFormat="1" applyFont="1" applyFill="1" applyBorder="1" applyAlignment="1">
      <alignment horizontal="center" vertical="center" wrapText="1"/>
    </xf>
    <xf numFmtId="170" fontId="0" fillId="34" borderId="15" xfId="0" applyNumberFormat="1" applyFont="1" applyFill="1" applyBorder="1" applyAlignment="1">
      <alignment vertical="center" wrapText="1"/>
    </xf>
    <xf numFmtId="170" fontId="0" fillId="0" borderId="0" xfId="0" applyNumberFormat="1" applyFont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0" fillId="42" borderId="10" xfId="69" applyNumberFormat="1" applyFont="1" applyFill="1" applyBorder="1" applyAlignment="1" applyProtection="1">
      <alignment vertical="center" wrapText="1"/>
      <protection/>
    </xf>
    <xf numFmtId="170" fontId="0" fillId="42" borderId="15" xfId="69" applyNumberFormat="1" applyFont="1" applyFill="1" applyBorder="1" applyAlignment="1" applyProtection="1">
      <alignment vertical="center" wrapText="1"/>
      <protection/>
    </xf>
    <xf numFmtId="170" fontId="0" fillId="33" borderId="22" xfId="0" applyNumberFormat="1" applyFont="1" applyFill="1" applyBorder="1" applyAlignment="1">
      <alignment vertical="center" wrapText="1"/>
    </xf>
    <xf numFmtId="170" fontId="0" fillId="33" borderId="19" xfId="0" applyNumberFormat="1" applyFont="1" applyFill="1" applyBorder="1" applyAlignment="1">
      <alignment vertical="center" wrapText="1"/>
    </xf>
    <xf numFmtId="170" fontId="0" fillId="33" borderId="22" xfId="69" applyNumberFormat="1" applyFont="1" applyFill="1" applyBorder="1" applyAlignment="1">
      <alignment vertical="center" wrapText="1"/>
    </xf>
    <xf numFmtId="170" fontId="0" fillId="42" borderId="10" xfId="77" applyNumberFormat="1" applyFont="1" applyFill="1" applyBorder="1" applyAlignment="1" applyProtection="1">
      <alignment vertical="center" wrapText="1"/>
      <protection/>
    </xf>
    <xf numFmtId="170" fontId="0" fillId="42" borderId="10" xfId="0" applyNumberFormat="1" applyFont="1" applyFill="1" applyBorder="1" applyAlignment="1">
      <alignment vertical="center" wrapText="1"/>
    </xf>
    <xf numFmtId="170" fontId="0" fillId="33" borderId="10" xfId="69" applyNumberFormat="1" applyFont="1" applyFill="1" applyBorder="1" applyAlignment="1" applyProtection="1">
      <alignment vertical="center" wrapText="1"/>
      <protection/>
    </xf>
    <xf numFmtId="170" fontId="0" fillId="40" borderId="10" xfId="0" applyNumberFormat="1" applyFont="1" applyFill="1" applyBorder="1" applyAlignment="1">
      <alignment vertical="center" wrapText="1"/>
    </xf>
    <xf numFmtId="170" fontId="0" fillId="37" borderId="10" xfId="69" applyNumberFormat="1" applyFont="1" applyFill="1" applyBorder="1" applyAlignment="1">
      <alignment vertical="center"/>
    </xf>
    <xf numFmtId="170" fontId="0" fillId="36" borderId="10" xfId="69" applyNumberFormat="1" applyFont="1" applyFill="1" applyBorder="1" applyAlignment="1">
      <alignment vertical="center"/>
    </xf>
    <xf numFmtId="170" fontId="0" fillId="37" borderId="10" xfId="79" applyNumberFormat="1" applyFont="1" applyFill="1" applyBorder="1" applyAlignment="1">
      <alignment vertical="center"/>
    </xf>
    <xf numFmtId="170" fontId="0" fillId="0" borderId="10" xfId="79" applyNumberFormat="1" applyFont="1" applyFill="1" applyBorder="1" applyAlignment="1">
      <alignment vertical="center"/>
    </xf>
    <xf numFmtId="170" fontId="0" fillId="0" borderId="10" xfId="69" applyNumberFormat="1" applyFont="1" applyFill="1" applyBorder="1" applyAlignment="1">
      <alignment vertical="center"/>
    </xf>
    <xf numFmtId="170" fontId="0" fillId="40" borderId="10" xfId="0" applyNumberFormat="1" applyFont="1" applyFill="1" applyBorder="1" applyAlignment="1">
      <alignment vertical="center"/>
    </xf>
    <xf numFmtId="170" fontId="0" fillId="37" borderId="10" xfId="44" applyNumberFormat="1" applyFont="1" applyFill="1" applyBorder="1" applyAlignment="1">
      <alignment vertical="center" wrapText="1"/>
      <protection/>
    </xf>
    <xf numFmtId="170" fontId="0" fillId="36" borderId="10" xfId="79" applyNumberFormat="1" applyFont="1" applyFill="1" applyBorder="1" applyAlignment="1">
      <alignment vertical="center"/>
    </xf>
    <xf numFmtId="170" fontId="0" fillId="37" borderId="15" xfId="44" applyNumberFormat="1" applyFont="1" applyFill="1" applyBorder="1" applyAlignment="1">
      <alignment vertical="center" wrapText="1"/>
      <protection/>
    </xf>
    <xf numFmtId="170" fontId="0" fillId="0" borderId="12" xfId="0" applyNumberFormat="1" applyFont="1" applyFill="1" applyBorder="1" applyAlignment="1">
      <alignment vertical="center"/>
    </xf>
    <xf numFmtId="170" fontId="0" fillId="0" borderId="12" xfId="0" applyNumberFormat="1" applyFont="1" applyFill="1" applyBorder="1" applyAlignment="1">
      <alignment vertical="center" wrapText="1"/>
    </xf>
    <xf numFmtId="170" fontId="1" fillId="4" borderId="10" xfId="0" applyNumberFormat="1" applyFont="1" applyFill="1" applyBorder="1" applyAlignment="1">
      <alignment vertical="center"/>
    </xf>
    <xf numFmtId="170" fontId="0" fillId="0" borderId="10" xfId="57" applyNumberFormat="1" applyFont="1" applyFill="1" applyBorder="1" applyAlignment="1">
      <alignment vertical="center" wrapText="1"/>
      <protection/>
    </xf>
    <xf numFmtId="170" fontId="0" fillId="33" borderId="10" xfId="57" applyNumberFormat="1" applyFont="1" applyFill="1" applyBorder="1" applyAlignment="1">
      <alignment vertical="center" wrapText="1"/>
      <protection/>
    </xf>
    <xf numFmtId="170" fontId="0" fillId="33" borderId="12" xfId="0" applyNumberFormat="1" applyFont="1" applyFill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170" fontId="1" fillId="45" borderId="13" xfId="0" applyNumberFormat="1" applyFont="1" applyFill="1" applyBorder="1" applyAlignment="1">
      <alignment horizontal="center" vertical="center"/>
    </xf>
    <xf numFmtId="170" fontId="1" fillId="4" borderId="14" xfId="0" applyNumberFormat="1" applyFont="1" applyFill="1" applyBorder="1" applyAlignment="1">
      <alignment vertical="center"/>
    </xf>
    <xf numFmtId="170" fontId="1" fillId="45" borderId="1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0" fontId="0" fillId="4" borderId="14" xfId="0" applyNumberFormat="1" applyFont="1" applyFill="1" applyBorder="1" applyAlignment="1">
      <alignment horizontal="center" vertical="center" wrapText="1"/>
    </xf>
    <xf numFmtId="170" fontId="0" fillId="4" borderId="35" xfId="0" applyNumberFormat="1" applyFont="1" applyFill="1" applyBorder="1" applyAlignment="1">
      <alignment horizontal="center" vertical="center" wrapText="1"/>
    </xf>
    <xf numFmtId="170" fontId="0" fillId="4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44" fontId="1" fillId="34" borderId="10" xfId="69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1" fillId="45" borderId="12" xfId="0" applyFont="1" applyFill="1" applyBorder="1" applyAlignment="1">
      <alignment horizontal="left" vertical="center" wrapText="1"/>
    </xf>
    <xf numFmtId="0" fontId="1" fillId="45" borderId="36" xfId="0" applyFont="1" applyFill="1" applyBorder="1" applyAlignment="1">
      <alignment horizontal="left" vertical="center" wrapText="1"/>
    </xf>
    <xf numFmtId="0" fontId="1" fillId="45" borderId="16" xfId="0" applyFont="1" applyFill="1" applyBorder="1" applyAlignment="1">
      <alignment horizontal="left" vertical="center" wrapText="1"/>
    </xf>
    <xf numFmtId="0" fontId="1" fillId="4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0" borderId="10" xfId="56" applyNumberFormat="1" applyFont="1" applyFill="1" applyBorder="1" applyAlignment="1">
      <alignment horizontal="right" vertical="center"/>
      <protection/>
    </xf>
    <xf numFmtId="0" fontId="1" fillId="0" borderId="12" xfId="56" applyFont="1" applyBorder="1" applyAlignment="1">
      <alignment horizontal="right" vertical="center"/>
      <protection/>
    </xf>
    <xf numFmtId="0" fontId="1" fillId="0" borderId="36" xfId="56" applyFont="1" applyBorder="1" applyAlignment="1">
      <alignment horizontal="right" vertical="center"/>
      <protection/>
    </xf>
    <xf numFmtId="0" fontId="1" fillId="0" borderId="16" xfId="56" applyFont="1" applyBorder="1" applyAlignment="1">
      <alignment horizontal="right" vertical="center"/>
      <protection/>
    </xf>
    <xf numFmtId="0" fontId="1" fillId="0" borderId="12" xfId="56" applyNumberFormat="1" applyFont="1" applyFill="1" applyBorder="1" applyAlignment="1">
      <alignment horizontal="right" vertical="center"/>
      <protection/>
    </xf>
    <xf numFmtId="0" fontId="1" fillId="0" borderId="36" xfId="56" applyNumberFormat="1" applyFont="1" applyFill="1" applyBorder="1" applyAlignment="1">
      <alignment horizontal="right" vertical="center"/>
      <protection/>
    </xf>
    <xf numFmtId="0" fontId="1" fillId="0" borderId="16" xfId="56" applyNumberFormat="1" applyFont="1" applyFill="1" applyBorder="1" applyAlignment="1">
      <alignment horizontal="right" vertical="center"/>
      <protection/>
    </xf>
    <xf numFmtId="0" fontId="1" fillId="0" borderId="10" xfId="56" applyNumberFormat="1" applyFont="1" applyFill="1" applyBorder="1" applyAlignment="1">
      <alignment horizontal="right"/>
      <protection/>
    </xf>
    <xf numFmtId="0" fontId="1" fillId="1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46" borderId="12" xfId="0" applyFont="1" applyFill="1" applyBorder="1" applyAlignment="1">
      <alignment horizontal="center" vertical="center"/>
    </xf>
    <xf numFmtId="0" fontId="1" fillId="46" borderId="36" xfId="0" applyFont="1" applyFill="1" applyBorder="1" applyAlignment="1">
      <alignment horizontal="center" vertical="center"/>
    </xf>
    <xf numFmtId="0" fontId="1" fillId="46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0" fillId="47" borderId="10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vertical="center" wrapText="1"/>
    </xf>
    <xf numFmtId="0" fontId="8" fillId="47" borderId="19" xfId="57" applyFont="1" applyFill="1" applyBorder="1" applyAlignment="1">
      <alignment horizontal="center" vertical="center" wrapText="1"/>
      <protection/>
    </xf>
    <xf numFmtId="170" fontId="0" fillId="47" borderId="19" xfId="0" applyNumberFormat="1" applyFont="1" applyFill="1" applyBorder="1" applyAlignment="1">
      <alignment vertical="center" wrapText="1"/>
    </xf>
    <xf numFmtId="170" fontId="0" fillId="47" borderId="10" xfId="0" applyNumberFormat="1" applyFont="1" applyFill="1" applyBorder="1" applyAlignment="1">
      <alignment horizontal="center" vertical="center" wrapText="1"/>
    </xf>
    <xf numFmtId="44" fontId="0" fillId="47" borderId="10" xfId="0" applyNumberFormat="1" applyFont="1" applyFill="1" applyBorder="1" applyAlignment="1">
      <alignment horizontal="center" vertical="center" wrapText="1"/>
    </xf>
    <xf numFmtId="0" fontId="0" fillId="47" borderId="17" xfId="0" applyFont="1" applyFill="1" applyBorder="1" applyAlignment="1">
      <alignment horizontal="center" vertical="center"/>
    </xf>
    <xf numFmtId="0" fontId="0" fillId="48" borderId="19" xfId="44" applyFont="1" applyFill="1" applyBorder="1" applyAlignment="1">
      <alignment horizontal="center" vertical="center" wrapText="1"/>
      <protection/>
    </xf>
    <xf numFmtId="0" fontId="0" fillId="47" borderId="10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0" xfId="0" applyFont="1" applyFill="1" applyAlignment="1">
      <alignment horizontal="center" vertical="center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Hiperłącze 3" xfId="47"/>
    <cellStyle name="Hiperłącze 4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5" xfId="59"/>
    <cellStyle name="Normalny_pozostałe dane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3" xfId="73"/>
    <cellStyle name="Walutowy 2 4" xfId="74"/>
    <cellStyle name="Walutowy 3" xfId="75"/>
    <cellStyle name="Walutowy 3 2" xfId="76"/>
    <cellStyle name="Walutowy 4" xfId="77"/>
    <cellStyle name="Walutowy 4 2" xfId="78"/>
    <cellStyle name="Walutowy 5" xfId="79"/>
    <cellStyle name="Walutowy 6" xfId="80"/>
    <cellStyle name="Walutowy 7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1438275</xdr:colOff>
      <xdr:row>0</xdr:row>
      <xdr:rowOff>47625</xdr:rowOff>
    </xdr:from>
    <xdr:to>
      <xdr:col>14</xdr:col>
      <xdr:colOff>1009650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47625"/>
          <a:ext cx="1485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1304925</xdr:colOff>
      <xdr:row>3</xdr:row>
      <xdr:rowOff>38100</xdr:rowOff>
    </xdr:from>
    <xdr:to>
      <xdr:col>12</xdr:col>
      <xdr:colOff>1362075</xdr:colOff>
      <xdr:row>4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523875"/>
          <a:ext cx="3219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38100</xdr:rowOff>
    </xdr:from>
    <xdr:to>
      <xdr:col>3</xdr:col>
      <xdr:colOff>923925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8100"/>
          <a:ext cx="1790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1095375</xdr:colOff>
      <xdr:row>0</xdr:row>
      <xdr:rowOff>0</xdr:rowOff>
    </xdr:from>
    <xdr:to>
      <xdr:col>4</xdr:col>
      <xdr:colOff>1314450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142875</xdr:rowOff>
    </xdr:from>
    <xdr:to>
      <xdr:col>8</xdr:col>
      <xdr:colOff>1514475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42875"/>
          <a:ext cx="2133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76200</xdr:rowOff>
    </xdr:from>
    <xdr:to>
      <xdr:col>2</xdr:col>
      <xdr:colOff>3609975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6200"/>
          <a:ext cx="2695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view="pageBreakPreview" zoomScale="70" zoomScaleNormal="60" zoomScaleSheetLayoutView="70" workbookViewId="0" topLeftCell="A4">
      <selection activeCell="G6" sqref="G6"/>
    </sheetView>
  </sheetViews>
  <sheetFormatPr defaultColWidth="9.140625" defaultRowHeight="12.75"/>
  <cols>
    <col min="1" max="1" width="5.421875" style="14" customWidth="1"/>
    <col min="2" max="2" width="20.00390625" style="14" customWidth="1"/>
    <col min="3" max="3" width="22.57421875" style="38" customWidth="1"/>
    <col min="4" max="4" width="13.7109375" style="14" customWidth="1"/>
    <col min="5" max="5" width="10.421875" style="14" customWidth="1"/>
    <col min="6" max="6" width="49.57421875" style="14" customWidth="1"/>
    <col min="7" max="7" width="14.28125" style="14" customWidth="1"/>
    <col min="8" max="8" width="9.57421875" style="14" customWidth="1"/>
    <col min="9" max="9" width="15.28125" style="14" customWidth="1"/>
    <col min="10" max="10" width="13.140625" style="14" customWidth="1"/>
    <col min="11" max="11" width="11.8515625" style="14" customWidth="1"/>
    <col min="12" max="12" width="15.8515625" style="14" customWidth="1"/>
    <col min="13" max="13" width="9.8515625" style="14" customWidth="1"/>
    <col min="14" max="14" width="28.7109375" style="14" customWidth="1"/>
    <col min="15" max="15" width="17.7109375" style="14" customWidth="1"/>
    <col min="16" max="16384" width="9.140625" style="14" customWidth="1"/>
  </cols>
  <sheetData>
    <row r="2" spans="1:11" ht="12.75">
      <c r="A2" s="529" t="s">
        <v>181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4" spans="1:15" ht="78" customHeight="1">
      <c r="A4" s="13" t="s">
        <v>5</v>
      </c>
      <c r="B4" s="13" t="s">
        <v>6</v>
      </c>
      <c r="C4" s="9" t="s">
        <v>66</v>
      </c>
      <c r="D4" s="13" t="s">
        <v>7</v>
      </c>
      <c r="E4" s="13" t="s">
        <v>3</v>
      </c>
      <c r="F4" s="9" t="s">
        <v>30</v>
      </c>
      <c r="G4" s="9" t="s">
        <v>8</v>
      </c>
      <c r="H4" s="9" t="s">
        <v>29</v>
      </c>
      <c r="I4" s="9" t="s">
        <v>325</v>
      </c>
      <c r="J4" s="9" t="s">
        <v>883</v>
      </c>
      <c r="K4" s="9" t="s">
        <v>302</v>
      </c>
      <c r="L4" s="9" t="s">
        <v>270</v>
      </c>
      <c r="M4" s="9" t="s">
        <v>324</v>
      </c>
      <c r="N4" s="9" t="s">
        <v>31</v>
      </c>
      <c r="O4" s="9" t="s">
        <v>625</v>
      </c>
    </row>
    <row r="5" spans="1:15" ht="66.75" customHeight="1">
      <c r="A5" s="13">
        <v>1</v>
      </c>
      <c r="B5" s="118" t="s">
        <v>53</v>
      </c>
      <c r="C5" s="119" t="s">
        <v>327</v>
      </c>
      <c r="D5" s="120" t="s">
        <v>890</v>
      </c>
      <c r="E5" s="121" t="s">
        <v>328</v>
      </c>
      <c r="F5" s="14" t="s">
        <v>329</v>
      </c>
      <c r="G5" s="8">
        <v>64</v>
      </c>
      <c r="H5" s="8"/>
      <c r="I5" s="13"/>
      <c r="J5" s="13" t="s">
        <v>884</v>
      </c>
      <c r="K5" s="13"/>
      <c r="L5" s="122" t="s">
        <v>882</v>
      </c>
      <c r="M5" s="13"/>
      <c r="N5" s="9" t="s">
        <v>1235</v>
      </c>
      <c r="O5" s="123">
        <v>76934684.71</v>
      </c>
    </row>
    <row r="6" spans="1:15" s="3" customFormat="1" ht="123" customHeight="1">
      <c r="A6" s="8">
        <v>2</v>
      </c>
      <c r="B6" s="124" t="s">
        <v>54</v>
      </c>
      <c r="C6" s="124" t="s">
        <v>277</v>
      </c>
      <c r="D6" s="125">
        <v>634538355</v>
      </c>
      <c r="E6" s="126" t="s">
        <v>772</v>
      </c>
      <c r="F6" s="126" t="s">
        <v>1082</v>
      </c>
      <c r="G6" s="84">
        <v>31</v>
      </c>
      <c r="H6" s="8"/>
      <c r="I6" s="8"/>
      <c r="J6" s="8"/>
      <c r="K6" s="8" t="s">
        <v>100</v>
      </c>
      <c r="L6" s="8" t="s">
        <v>100</v>
      </c>
      <c r="M6" s="8" t="s">
        <v>100</v>
      </c>
      <c r="N6" s="8"/>
      <c r="O6" s="127">
        <v>11185615.79</v>
      </c>
    </row>
    <row r="7" spans="1:15" s="61" customFormat="1" ht="81.75" customHeight="1">
      <c r="A7" s="84">
        <v>3</v>
      </c>
      <c r="B7" s="118" t="s">
        <v>55</v>
      </c>
      <c r="C7" s="34" t="s">
        <v>276</v>
      </c>
      <c r="D7" s="84">
        <v>302546018</v>
      </c>
      <c r="E7" s="84" t="s">
        <v>96</v>
      </c>
      <c r="F7" s="34" t="s">
        <v>269</v>
      </c>
      <c r="G7" s="34" t="s">
        <v>1113</v>
      </c>
      <c r="H7" s="84">
        <v>43</v>
      </c>
      <c r="I7" s="84" t="s">
        <v>100</v>
      </c>
      <c r="J7" s="84"/>
      <c r="K7" s="84" t="s">
        <v>100</v>
      </c>
      <c r="L7" s="127"/>
      <c r="M7" s="84" t="s">
        <v>100</v>
      </c>
      <c r="N7" s="84"/>
      <c r="O7" s="127">
        <v>1067388</v>
      </c>
    </row>
    <row r="8" spans="1:15" s="61" customFormat="1" ht="30" customHeight="1">
      <c r="A8" s="84">
        <v>4</v>
      </c>
      <c r="B8" s="118" t="s">
        <v>56</v>
      </c>
      <c r="C8" s="34" t="s">
        <v>205</v>
      </c>
      <c r="D8" s="84">
        <v>639847635</v>
      </c>
      <c r="E8" s="84" t="s">
        <v>206</v>
      </c>
      <c r="F8" s="84" t="s">
        <v>627</v>
      </c>
      <c r="G8" s="84">
        <v>6</v>
      </c>
      <c r="H8" s="84" t="s">
        <v>100</v>
      </c>
      <c r="I8" s="84" t="s">
        <v>100</v>
      </c>
      <c r="J8" s="84"/>
      <c r="K8" s="84" t="s">
        <v>100</v>
      </c>
      <c r="L8" s="84" t="s">
        <v>100</v>
      </c>
      <c r="M8" s="84" t="s">
        <v>100</v>
      </c>
      <c r="N8" s="84" t="s">
        <v>100</v>
      </c>
      <c r="O8" s="127">
        <v>618700</v>
      </c>
    </row>
    <row r="9" spans="1:15" s="61" customFormat="1" ht="51" customHeight="1">
      <c r="A9" s="84">
        <v>5</v>
      </c>
      <c r="B9" s="118" t="s">
        <v>57</v>
      </c>
      <c r="C9" s="34" t="s">
        <v>209</v>
      </c>
      <c r="D9" s="128">
        <v>91584272</v>
      </c>
      <c r="E9" s="84" t="s">
        <v>211</v>
      </c>
      <c r="F9" s="84" t="s">
        <v>210</v>
      </c>
      <c r="G9" s="84">
        <v>6</v>
      </c>
      <c r="H9" s="34" t="s">
        <v>92</v>
      </c>
      <c r="I9" s="129" t="s">
        <v>752</v>
      </c>
      <c r="J9" s="129"/>
      <c r="K9" s="84" t="s">
        <v>100</v>
      </c>
      <c r="L9" s="84" t="s">
        <v>100</v>
      </c>
      <c r="M9" s="84" t="s">
        <v>100</v>
      </c>
      <c r="N9" s="34" t="s">
        <v>1087</v>
      </c>
      <c r="O9" s="127">
        <v>792000</v>
      </c>
    </row>
    <row r="10" spans="1:15" s="3" customFormat="1" ht="80.25" customHeight="1">
      <c r="A10" s="13">
        <v>6</v>
      </c>
      <c r="B10" s="124" t="s">
        <v>58</v>
      </c>
      <c r="C10" s="124" t="s">
        <v>275</v>
      </c>
      <c r="D10" s="13">
        <v>634629000</v>
      </c>
      <c r="E10" s="13" t="s">
        <v>227</v>
      </c>
      <c r="F10" s="130" t="s">
        <v>759</v>
      </c>
      <c r="G10" s="8">
        <v>11</v>
      </c>
      <c r="H10" s="8" t="s">
        <v>100</v>
      </c>
      <c r="I10" s="8" t="s">
        <v>100</v>
      </c>
      <c r="J10" s="8"/>
      <c r="K10" s="8" t="s">
        <v>100</v>
      </c>
      <c r="L10" s="1" t="s">
        <v>889</v>
      </c>
      <c r="M10" s="8" t="s">
        <v>100</v>
      </c>
      <c r="N10" s="9" t="s">
        <v>760</v>
      </c>
      <c r="O10" s="131">
        <v>1570000</v>
      </c>
    </row>
    <row r="11" spans="1:15" s="3" customFormat="1" ht="34.5" customHeight="1">
      <c r="A11" s="13">
        <v>7</v>
      </c>
      <c r="B11" s="124" t="s">
        <v>59</v>
      </c>
      <c r="C11" s="9" t="s">
        <v>97</v>
      </c>
      <c r="D11" s="136">
        <v>264584</v>
      </c>
      <c r="E11" s="13" t="s">
        <v>98</v>
      </c>
      <c r="F11" s="13" t="s">
        <v>818</v>
      </c>
      <c r="G11" s="8">
        <v>89</v>
      </c>
      <c r="H11" s="8">
        <v>614</v>
      </c>
      <c r="I11" s="8" t="s">
        <v>100</v>
      </c>
      <c r="J11" s="8"/>
      <c r="K11" s="8" t="s">
        <v>100</v>
      </c>
      <c r="L11" s="8" t="s">
        <v>100</v>
      </c>
      <c r="M11" s="8" t="s">
        <v>99</v>
      </c>
      <c r="N11" s="8" t="s">
        <v>100</v>
      </c>
      <c r="O11" s="131">
        <v>8000000</v>
      </c>
    </row>
    <row r="12" spans="1:15" s="61" customFormat="1" ht="180" customHeight="1">
      <c r="A12" s="84">
        <v>8</v>
      </c>
      <c r="B12" s="118" t="s">
        <v>60</v>
      </c>
      <c r="C12" s="34" t="s">
        <v>113</v>
      </c>
      <c r="D12" s="148" t="s">
        <v>273</v>
      </c>
      <c r="E12" s="34" t="s">
        <v>798</v>
      </c>
      <c r="F12" s="34" t="s">
        <v>1118</v>
      </c>
      <c r="G12" s="84">
        <v>28</v>
      </c>
      <c r="H12" s="84">
        <v>193</v>
      </c>
      <c r="I12" s="84" t="s">
        <v>100</v>
      </c>
      <c r="J12" s="84"/>
      <c r="K12" s="84" t="s">
        <v>99</v>
      </c>
      <c r="L12" s="84" t="s">
        <v>100</v>
      </c>
      <c r="M12" s="84" t="s">
        <v>100</v>
      </c>
      <c r="N12" s="84" t="s">
        <v>100</v>
      </c>
      <c r="O12" s="149">
        <v>2462627</v>
      </c>
    </row>
    <row r="13" spans="1:15" s="3" customFormat="1" ht="36" customHeight="1">
      <c r="A13" s="13">
        <v>9</v>
      </c>
      <c r="B13" s="124" t="s">
        <v>61</v>
      </c>
      <c r="C13" s="124" t="s">
        <v>200</v>
      </c>
      <c r="D13" s="150" t="s">
        <v>133</v>
      </c>
      <c r="E13" s="150" t="s">
        <v>114</v>
      </c>
      <c r="F13" s="9" t="s">
        <v>791</v>
      </c>
      <c r="G13" s="8">
        <v>32</v>
      </c>
      <c r="H13" s="8">
        <v>153</v>
      </c>
      <c r="I13" s="8" t="s">
        <v>100</v>
      </c>
      <c r="J13" s="8"/>
      <c r="K13" s="8" t="s">
        <v>100</v>
      </c>
      <c r="L13" s="8" t="s">
        <v>100</v>
      </c>
      <c r="M13" s="8" t="s">
        <v>100</v>
      </c>
      <c r="N13" s="8"/>
      <c r="O13" s="131">
        <v>2452257</v>
      </c>
    </row>
    <row r="14" spans="1:15" s="61" customFormat="1" ht="33.75" customHeight="1">
      <c r="A14" s="84">
        <v>10</v>
      </c>
      <c r="B14" s="118" t="s">
        <v>62</v>
      </c>
      <c r="C14" s="118" t="s">
        <v>144</v>
      </c>
      <c r="D14" s="151" t="s">
        <v>145</v>
      </c>
      <c r="E14" s="152" t="s">
        <v>114</v>
      </c>
      <c r="F14" s="153" t="s">
        <v>146</v>
      </c>
      <c r="G14" s="84">
        <v>32</v>
      </c>
      <c r="H14" s="84">
        <v>161</v>
      </c>
      <c r="I14" s="84" t="s">
        <v>100</v>
      </c>
      <c r="J14" s="84"/>
      <c r="K14" s="84" t="s">
        <v>100</v>
      </c>
      <c r="L14" s="84" t="s">
        <v>100</v>
      </c>
      <c r="M14" s="84" t="s">
        <v>100</v>
      </c>
      <c r="N14" s="84"/>
      <c r="O14" s="127">
        <v>2074974</v>
      </c>
    </row>
    <row r="15" spans="1:15" ht="40.5" customHeight="1">
      <c r="A15" s="8">
        <v>11</v>
      </c>
      <c r="B15" s="154" t="s">
        <v>63</v>
      </c>
      <c r="C15" s="9" t="s">
        <v>154</v>
      </c>
      <c r="D15" s="155" t="s">
        <v>274</v>
      </c>
      <c r="E15" s="13" t="s">
        <v>201</v>
      </c>
      <c r="F15" s="13" t="s">
        <v>155</v>
      </c>
      <c r="G15" s="13">
        <v>25</v>
      </c>
      <c r="H15" s="13"/>
      <c r="I15" s="13" t="s">
        <v>100</v>
      </c>
      <c r="J15" s="13"/>
      <c r="K15" s="8" t="s">
        <v>100</v>
      </c>
      <c r="L15" s="13" t="s">
        <v>100</v>
      </c>
      <c r="M15" s="13" t="s">
        <v>100</v>
      </c>
      <c r="N15" s="13" t="s">
        <v>100</v>
      </c>
      <c r="O15" s="156">
        <v>2046854</v>
      </c>
    </row>
    <row r="16" spans="1:15" s="3" customFormat="1" ht="50.25" customHeight="1">
      <c r="A16" s="13">
        <v>12</v>
      </c>
      <c r="B16" s="118" t="s">
        <v>64</v>
      </c>
      <c r="C16" s="81" t="s">
        <v>214</v>
      </c>
      <c r="D16" s="177">
        <v>1156112</v>
      </c>
      <c r="E16" s="178" t="s">
        <v>851</v>
      </c>
      <c r="F16" s="178"/>
      <c r="G16" s="8">
        <v>48</v>
      </c>
      <c r="H16" s="8">
        <v>326</v>
      </c>
      <c r="I16" s="8" t="s">
        <v>100</v>
      </c>
      <c r="J16" s="8"/>
      <c r="K16" s="8" t="s">
        <v>100</v>
      </c>
      <c r="L16" s="8" t="s">
        <v>100</v>
      </c>
      <c r="M16" s="8" t="s">
        <v>100</v>
      </c>
      <c r="N16" s="1" t="s">
        <v>1135</v>
      </c>
      <c r="O16" s="131"/>
    </row>
    <row r="17" spans="1:15" s="61" customFormat="1" ht="54" customHeight="1">
      <c r="A17" s="84">
        <v>13</v>
      </c>
      <c r="B17" s="118" t="s">
        <v>65</v>
      </c>
      <c r="C17" s="118" t="s">
        <v>182</v>
      </c>
      <c r="D17" s="84">
        <v>302509773</v>
      </c>
      <c r="E17" s="84" t="s">
        <v>183</v>
      </c>
      <c r="F17" s="84" t="s">
        <v>852</v>
      </c>
      <c r="G17" s="84">
        <v>53</v>
      </c>
      <c r="H17" s="84">
        <v>414</v>
      </c>
      <c r="I17" s="84" t="s">
        <v>100</v>
      </c>
      <c r="J17" s="84"/>
      <c r="K17" s="84" t="s">
        <v>100</v>
      </c>
      <c r="L17" s="84" t="s">
        <v>100</v>
      </c>
      <c r="M17" s="84" t="s">
        <v>100</v>
      </c>
      <c r="N17" s="84" t="s">
        <v>100</v>
      </c>
      <c r="O17" s="127">
        <v>3790067</v>
      </c>
    </row>
  </sheetData>
  <sheetProtection/>
  <mergeCells count="1">
    <mergeCell ref="A2:K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24"/>
  <sheetViews>
    <sheetView tabSelected="1" view="pageBreakPreview" zoomScale="60" zoomScaleNormal="70" workbookViewId="0" topLeftCell="A4">
      <pane ySplit="4" topLeftCell="A15" activePane="bottomLeft" state="frozen"/>
      <selection pane="topLeft" activeCell="N4" sqref="N4"/>
      <selection pane="bottomLeft" activeCell="J20" sqref="J20"/>
    </sheetView>
  </sheetViews>
  <sheetFormatPr defaultColWidth="9.140625" defaultRowHeight="12.75"/>
  <cols>
    <col min="1" max="1" width="4.28125" style="14" customWidth="1"/>
    <col min="2" max="2" width="22.140625" style="38" customWidth="1"/>
    <col min="3" max="3" width="14.140625" style="38" customWidth="1"/>
    <col min="4" max="4" width="9.8515625" style="17" customWidth="1"/>
    <col min="5" max="5" width="13.28125" style="17" customWidth="1"/>
    <col min="6" max="6" width="14.140625" style="15" customWidth="1"/>
    <col min="7" max="7" width="11.57421875" style="14" customWidth="1"/>
    <col min="8" max="8" width="25.28125" style="14" customWidth="1"/>
    <col min="9" max="9" width="21.00390625" style="499" customWidth="1"/>
    <col min="10" max="10" width="30.00390625" style="17" customWidth="1"/>
    <col min="11" max="11" width="8.8515625" style="14" customWidth="1"/>
    <col min="12" max="12" width="8.57421875" style="14" customWidth="1"/>
    <col min="13" max="13" width="24.57421875" style="61" customWidth="1"/>
    <col min="14" max="14" width="5.421875" style="61" customWidth="1"/>
    <col min="15" max="15" width="26.421875" style="61" customWidth="1"/>
    <col min="16" max="16" width="16.28125" style="61" customWidth="1"/>
    <col min="17" max="17" width="20.8515625" style="61" customWidth="1"/>
    <col min="18" max="18" width="15.140625" style="61" customWidth="1"/>
    <col min="19" max="19" width="22.7109375" style="61" customWidth="1"/>
    <col min="20" max="21" width="12.7109375" style="61" customWidth="1"/>
    <col min="22" max="22" width="13.28125" style="61" customWidth="1"/>
    <col min="23" max="23" width="14.421875" style="61" customWidth="1"/>
    <col min="24" max="24" width="12.7109375" style="61" customWidth="1"/>
    <col min="25" max="25" width="13.57421875" style="61" customWidth="1"/>
    <col min="26" max="26" width="9.7109375" style="61" customWidth="1"/>
    <col min="27" max="27" width="11.7109375" style="61" customWidth="1"/>
    <col min="28" max="28" width="10.140625" style="61" customWidth="1"/>
    <col min="29" max="31" width="9.140625" style="14" customWidth="1"/>
    <col min="32" max="32" width="9.28125" style="14" customWidth="1"/>
    <col min="33" max="33" width="10.421875" style="14" customWidth="1"/>
    <col min="34" max="16384" width="9.140625" style="14" customWidth="1"/>
  </cols>
  <sheetData>
    <row r="1" ht="12.75"/>
    <row r="2" ht="12.75">
      <c r="F2" s="14"/>
    </row>
    <row r="3" ht="12.75">
      <c r="F3" s="14"/>
    </row>
    <row r="4" ht="18" customHeight="1">
      <c r="F4" s="14"/>
    </row>
    <row r="5" spans="1:9" ht="27" customHeight="1">
      <c r="A5" s="539" t="s">
        <v>204</v>
      </c>
      <c r="B5" s="539"/>
      <c r="C5" s="539"/>
      <c r="D5" s="539"/>
      <c r="E5" s="539"/>
      <c r="F5" s="539"/>
      <c r="G5" s="539"/>
      <c r="H5" s="539"/>
      <c r="I5" s="539"/>
    </row>
    <row r="6" spans="1:28" ht="42" customHeight="1">
      <c r="A6" s="533" t="s">
        <v>32</v>
      </c>
      <c r="B6" s="533" t="s">
        <v>33</v>
      </c>
      <c r="C6" s="533" t="s">
        <v>34</v>
      </c>
      <c r="D6" s="533" t="s">
        <v>298</v>
      </c>
      <c r="E6" s="533" t="s">
        <v>77</v>
      </c>
      <c r="F6" s="533" t="s">
        <v>35</v>
      </c>
      <c r="G6" s="533" t="s">
        <v>36</v>
      </c>
      <c r="H6" s="535" t="s">
        <v>776</v>
      </c>
      <c r="I6" s="542" t="s">
        <v>609</v>
      </c>
      <c r="J6" s="492" t="s">
        <v>1418</v>
      </c>
      <c r="K6" s="533" t="s">
        <v>745</v>
      </c>
      <c r="L6" s="533" t="s">
        <v>38</v>
      </c>
      <c r="M6" s="543" t="s">
        <v>9</v>
      </c>
      <c r="N6" s="543" t="s">
        <v>13</v>
      </c>
      <c r="O6" s="543" t="s">
        <v>37</v>
      </c>
      <c r="P6" s="543"/>
      <c r="Q6" s="543"/>
      <c r="R6" s="544" t="s">
        <v>80</v>
      </c>
      <c r="S6" s="543" t="s">
        <v>81</v>
      </c>
      <c r="T6" s="543" t="s">
        <v>50</v>
      </c>
      <c r="U6" s="543"/>
      <c r="V6" s="543"/>
      <c r="W6" s="543"/>
      <c r="X6" s="543"/>
      <c r="Y6" s="543"/>
      <c r="Z6" s="543" t="s">
        <v>39</v>
      </c>
      <c r="AA6" s="543" t="s">
        <v>40</v>
      </c>
      <c r="AB6" s="543" t="s">
        <v>299</v>
      </c>
    </row>
    <row r="7" spans="1:28" ht="30.75" customHeight="1">
      <c r="A7" s="533"/>
      <c r="B7" s="533"/>
      <c r="C7" s="533"/>
      <c r="D7" s="533"/>
      <c r="E7" s="533"/>
      <c r="F7" s="533"/>
      <c r="G7" s="533"/>
      <c r="H7" s="535"/>
      <c r="I7" s="542"/>
      <c r="J7" s="525">
        <v>2023</v>
      </c>
      <c r="K7" s="533"/>
      <c r="L7" s="533"/>
      <c r="M7" s="543"/>
      <c r="N7" s="543"/>
      <c r="O7" s="409" t="s">
        <v>41</v>
      </c>
      <c r="P7" s="409" t="s">
        <v>42</v>
      </c>
      <c r="Q7" s="409" t="s">
        <v>43</v>
      </c>
      <c r="R7" s="544"/>
      <c r="S7" s="543"/>
      <c r="T7" s="409" t="s">
        <v>44</v>
      </c>
      <c r="U7" s="409" t="s">
        <v>45</v>
      </c>
      <c r="V7" s="409" t="s">
        <v>46</v>
      </c>
      <c r="W7" s="409" t="s">
        <v>47</v>
      </c>
      <c r="X7" s="409" t="s">
        <v>48</v>
      </c>
      <c r="Y7" s="409" t="s">
        <v>49</v>
      </c>
      <c r="Z7" s="543"/>
      <c r="AA7" s="543"/>
      <c r="AB7" s="543"/>
    </row>
    <row r="8" spans="1:28" ht="24" customHeight="1">
      <c r="A8" s="534" t="s">
        <v>326</v>
      </c>
      <c r="B8" s="534"/>
      <c r="C8" s="534"/>
      <c r="D8" s="534"/>
      <c r="E8" s="534"/>
      <c r="F8" s="534"/>
      <c r="G8" s="50"/>
      <c r="H8" s="50"/>
      <c r="I8" s="500"/>
      <c r="J8" s="49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s="61" customFormat="1" ht="106.5" customHeight="1">
      <c r="A9" s="34">
        <v>1</v>
      </c>
      <c r="B9" s="399" t="s">
        <v>330</v>
      </c>
      <c r="C9" s="399" t="s">
        <v>331</v>
      </c>
      <c r="D9" s="399" t="s">
        <v>99</v>
      </c>
      <c r="E9" s="399" t="s">
        <v>100</v>
      </c>
      <c r="F9" s="399" t="s">
        <v>99</v>
      </c>
      <c r="G9" s="118" t="s">
        <v>332</v>
      </c>
      <c r="H9" s="118" t="s">
        <v>1150</v>
      </c>
      <c r="I9" s="501"/>
      <c r="J9" s="140">
        <v>2715000</v>
      </c>
      <c r="K9" s="31" t="s">
        <v>615</v>
      </c>
      <c r="L9" s="399">
        <v>535.01</v>
      </c>
      <c r="M9" s="399" t="s">
        <v>396</v>
      </c>
      <c r="N9" s="84">
        <v>1</v>
      </c>
      <c r="O9" s="401" t="s">
        <v>480</v>
      </c>
      <c r="P9" s="401" t="s">
        <v>481</v>
      </c>
      <c r="Q9" s="401" t="s">
        <v>482</v>
      </c>
      <c r="R9" s="402" t="s">
        <v>530</v>
      </c>
      <c r="S9" s="402"/>
      <c r="T9" s="401" t="s">
        <v>75</v>
      </c>
      <c r="U9" s="401" t="s">
        <v>107</v>
      </c>
      <c r="V9" s="401" t="s">
        <v>531</v>
      </c>
      <c r="W9" s="401" t="s">
        <v>74</v>
      </c>
      <c r="X9" s="401" t="s">
        <v>76</v>
      </c>
      <c r="Y9" s="401" t="s">
        <v>75</v>
      </c>
      <c r="Z9" s="401">
        <v>3</v>
      </c>
      <c r="AA9" s="403" t="s">
        <v>69</v>
      </c>
      <c r="AB9" s="84" t="s">
        <v>100</v>
      </c>
    </row>
    <row r="10" spans="1:28" s="61" customFormat="1" ht="78.75" customHeight="1">
      <c r="A10" s="198">
        <v>2</v>
      </c>
      <c r="B10" s="421" t="s">
        <v>330</v>
      </c>
      <c r="C10" s="421" t="s">
        <v>331</v>
      </c>
      <c r="D10" s="421" t="s">
        <v>99</v>
      </c>
      <c r="E10" s="421" t="s">
        <v>100</v>
      </c>
      <c r="F10" s="422" t="s">
        <v>100</v>
      </c>
      <c r="G10" s="423"/>
      <c r="H10" s="423" t="s">
        <v>1151</v>
      </c>
      <c r="I10" s="502"/>
      <c r="J10" s="424">
        <v>2109000</v>
      </c>
      <c r="K10" s="425" t="s">
        <v>615</v>
      </c>
      <c r="L10" s="426">
        <v>415.63</v>
      </c>
      <c r="M10" s="427" t="s">
        <v>397</v>
      </c>
      <c r="N10" s="84">
        <v>2</v>
      </c>
      <c r="O10" s="401" t="s">
        <v>480</v>
      </c>
      <c r="P10" s="401" t="s">
        <v>483</v>
      </c>
      <c r="Q10" s="401" t="s">
        <v>149</v>
      </c>
      <c r="R10" s="402" t="s">
        <v>532</v>
      </c>
      <c r="S10" s="402" t="s">
        <v>1152</v>
      </c>
      <c r="T10" s="401" t="s">
        <v>74</v>
      </c>
      <c r="U10" s="401" t="s">
        <v>75</v>
      </c>
      <c r="V10" s="401" t="s">
        <v>107</v>
      </c>
      <c r="W10" s="401" t="s">
        <v>74</v>
      </c>
      <c r="X10" s="401" t="s">
        <v>76</v>
      </c>
      <c r="Y10" s="401" t="s">
        <v>75</v>
      </c>
      <c r="Z10" s="401">
        <v>2</v>
      </c>
      <c r="AA10" s="403" t="s">
        <v>69</v>
      </c>
      <c r="AB10" s="84" t="s">
        <v>100</v>
      </c>
    </row>
    <row r="11" spans="1:28" s="61" customFormat="1" ht="37.5" customHeight="1">
      <c r="A11" s="34">
        <v>3</v>
      </c>
      <c r="B11" s="34" t="s">
        <v>601</v>
      </c>
      <c r="C11" s="118" t="s">
        <v>331</v>
      </c>
      <c r="D11" s="399" t="s">
        <v>99</v>
      </c>
      <c r="E11" s="34" t="s">
        <v>100</v>
      </c>
      <c r="F11" s="399" t="s">
        <v>99</v>
      </c>
      <c r="G11" s="399">
        <v>1858</v>
      </c>
      <c r="H11" s="399"/>
      <c r="I11" s="501"/>
      <c r="J11" s="140">
        <v>4790000</v>
      </c>
      <c r="K11" s="31" t="s">
        <v>615</v>
      </c>
      <c r="L11" s="428">
        <v>1191</v>
      </c>
      <c r="M11" s="407" t="s">
        <v>398</v>
      </c>
      <c r="N11" s="84">
        <v>3</v>
      </c>
      <c r="O11" s="402" t="s">
        <v>124</v>
      </c>
      <c r="P11" s="402" t="s">
        <v>610</v>
      </c>
      <c r="Q11" s="402" t="s">
        <v>484</v>
      </c>
      <c r="R11" s="429" t="s">
        <v>533</v>
      </c>
      <c r="S11" s="402"/>
      <c r="T11" s="402" t="s">
        <v>75</v>
      </c>
      <c r="U11" s="402" t="s">
        <v>107</v>
      </c>
      <c r="V11" s="402" t="s">
        <v>107</v>
      </c>
      <c r="W11" s="402" t="s">
        <v>531</v>
      </c>
      <c r="X11" s="402" t="s">
        <v>76</v>
      </c>
      <c r="Y11" s="402" t="s">
        <v>611</v>
      </c>
      <c r="Z11" s="407">
        <v>2</v>
      </c>
      <c r="AA11" s="430" t="s">
        <v>69</v>
      </c>
      <c r="AB11" s="84" t="s">
        <v>100</v>
      </c>
    </row>
    <row r="12" spans="1:28" s="61" customFormat="1" ht="76.5">
      <c r="A12" s="34">
        <v>4</v>
      </c>
      <c r="B12" s="34" t="s">
        <v>333</v>
      </c>
      <c r="C12" s="34" t="s">
        <v>333</v>
      </c>
      <c r="D12" s="34" t="s">
        <v>99</v>
      </c>
      <c r="E12" s="34" t="s">
        <v>100</v>
      </c>
      <c r="F12" s="406" t="s">
        <v>100</v>
      </c>
      <c r="G12" s="118" t="s">
        <v>334</v>
      </c>
      <c r="H12" s="118" t="s">
        <v>1153</v>
      </c>
      <c r="I12" s="501"/>
      <c r="J12" s="140">
        <v>780000</v>
      </c>
      <c r="K12" s="31" t="s">
        <v>615</v>
      </c>
      <c r="L12" s="84">
        <v>140</v>
      </c>
      <c r="M12" s="431" t="s">
        <v>399</v>
      </c>
      <c r="N12" s="84">
        <v>4</v>
      </c>
      <c r="O12" s="429" t="s">
        <v>124</v>
      </c>
      <c r="P12" s="429" t="s">
        <v>105</v>
      </c>
      <c r="Q12" s="432" t="s">
        <v>485</v>
      </c>
      <c r="R12" s="418" t="s">
        <v>534</v>
      </c>
      <c r="S12" s="433"/>
      <c r="T12" s="419" t="s">
        <v>75</v>
      </c>
      <c r="U12" s="419" t="s">
        <v>75</v>
      </c>
      <c r="V12" s="419" t="s">
        <v>75</v>
      </c>
      <c r="W12" s="419" t="s">
        <v>75</v>
      </c>
      <c r="X12" s="419" t="s">
        <v>75</v>
      </c>
      <c r="Y12" s="419" t="s">
        <v>75</v>
      </c>
      <c r="Z12" s="419">
        <v>1</v>
      </c>
      <c r="AA12" s="432" t="s">
        <v>100</v>
      </c>
      <c r="AB12" s="67" t="s">
        <v>100</v>
      </c>
    </row>
    <row r="13" spans="1:28" s="61" customFormat="1" ht="51" customHeight="1">
      <c r="A13" s="34">
        <v>5</v>
      </c>
      <c r="B13" s="434" t="s">
        <v>667</v>
      </c>
      <c r="C13" s="434" t="s">
        <v>668</v>
      </c>
      <c r="D13" s="434" t="s">
        <v>669</v>
      </c>
      <c r="E13" s="434" t="s">
        <v>100</v>
      </c>
      <c r="F13" s="434" t="s">
        <v>100</v>
      </c>
      <c r="G13" s="434">
        <v>1955</v>
      </c>
      <c r="H13" s="435" t="s">
        <v>1154</v>
      </c>
      <c r="I13" s="503"/>
      <c r="J13" s="140">
        <v>1644000</v>
      </c>
      <c r="K13" s="241" t="s">
        <v>615</v>
      </c>
      <c r="L13" s="8">
        <v>290</v>
      </c>
      <c r="M13" s="436" t="s">
        <v>400</v>
      </c>
      <c r="N13" s="84">
        <v>5</v>
      </c>
      <c r="O13" s="401" t="s">
        <v>161</v>
      </c>
      <c r="P13" s="401" t="s">
        <v>72</v>
      </c>
      <c r="Q13" s="403" t="s">
        <v>486</v>
      </c>
      <c r="R13" s="34" t="s">
        <v>682</v>
      </c>
      <c r="S13" s="34" t="s">
        <v>690</v>
      </c>
      <c r="T13" s="34" t="s">
        <v>697</v>
      </c>
      <c r="U13" s="34" t="s">
        <v>697</v>
      </c>
      <c r="V13" s="34" t="s">
        <v>698</v>
      </c>
      <c r="W13" s="34" t="s">
        <v>698</v>
      </c>
      <c r="X13" s="34" t="s">
        <v>699</v>
      </c>
      <c r="Y13" s="34" t="s">
        <v>698</v>
      </c>
      <c r="Z13" s="84">
        <v>2</v>
      </c>
      <c r="AA13" s="84" t="s">
        <v>535</v>
      </c>
      <c r="AB13" s="84" t="s">
        <v>535</v>
      </c>
    </row>
    <row r="14" spans="1:28" s="61" customFormat="1" ht="69" customHeight="1">
      <c r="A14" s="34">
        <v>6</v>
      </c>
      <c r="B14" s="407" t="s">
        <v>670</v>
      </c>
      <c r="C14" s="407" t="s">
        <v>671</v>
      </c>
      <c r="D14" s="407" t="s">
        <v>99</v>
      </c>
      <c r="E14" s="407" t="s">
        <v>535</v>
      </c>
      <c r="F14" s="407" t="s">
        <v>100</v>
      </c>
      <c r="G14" s="407">
        <v>1989</v>
      </c>
      <c r="H14" s="437" t="s">
        <v>1155</v>
      </c>
      <c r="I14" s="504"/>
      <c r="J14" s="140">
        <v>776000</v>
      </c>
      <c r="K14" s="31" t="s">
        <v>615</v>
      </c>
      <c r="L14" s="438">
        <v>200</v>
      </c>
      <c r="M14" s="401" t="s">
        <v>401</v>
      </c>
      <c r="N14" s="84">
        <v>6</v>
      </c>
      <c r="O14" s="401" t="s">
        <v>161</v>
      </c>
      <c r="P14" s="401" t="s">
        <v>72</v>
      </c>
      <c r="Q14" s="401" t="s">
        <v>486</v>
      </c>
      <c r="R14" s="434" t="s">
        <v>682</v>
      </c>
      <c r="S14" s="434" t="s">
        <v>691</v>
      </c>
      <c r="T14" s="434" t="s">
        <v>697</v>
      </c>
      <c r="U14" s="434" t="s">
        <v>697</v>
      </c>
      <c r="V14" s="434" t="s">
        <v>697</v>
      </c>
      <c r="W14" s="434" t="s">
        <v>697</v>
      </c>
      <c r="X14" s="434" t="s">
        <v>699</v>
      </c>
      <c r="Y14" s="434" t="s">
        <v>698</v>
      </c>
      <c r="Z14" s="439">
        <v>2</v>
      </c>
      <c r="AA14" s="439" t="s">
        <v>535</v>
      </c>
      <c r="AB14" s="439" t="s">
        <v>535</v>
      </c>
    </row>
    <row r="15" spans="1:28" s="61" customFormat="1" ht="60.75" customHeight="1">
      <c r="A15" s="198">
        <v>7</v>
      </c>
      <c r="B15" s="407" t="s">
        <v>672</v>
      </c>
      <c r="C15" s="407" t="s">
        <v>673</v>
      </c>
      <c r="D15" s="407" t="s">
        <v>99</v>
      </c>
      <c r="E15" s="407" t="s">
        <v>100</v>
      </c>
      <c r="F15" s="407" t="s">
        <v>100</v>
      </c>
      <c r="G15" s="407">
        <v>1972</v>
      </c>
      <c r="H15" s="437" t="s">
        <v>1156</v>
      </c>
      <c r="I15" s="504"/>
      <c r="J15" s="140">
        <v>184000</v>
      </c>
      <c r="K15" s="31" t="s">
        <v>615</v>
      </c>
      <c r="L15" s="440">
        <v>40</v>
      </c>
      <c r="M15" s="401" t="s">
        <v>402</v>
      </c>
      <c r="N15" s="84">
        <v>7</v>
      </c>
      <c r="O15" s="401" t="s">
        <v>161</v>
      </c>
      <c r="P15" s="401" t="s">
        <v>838</v>
      </c>
      <c r="Q15" s="401" t="s">
        <v>839</v>
      </c>
      <c r="R15" s="407" t="s">
        <v>683</v>
      </c>
      <c r="S15" s="407" t="s">
        <v>692</v>
      </c>
      <c r="T15" s="407" t="s">
        <v>697</v>
      </c>
      <c r="U15" s="407" t="s">
        <v>697</v>
      </c>
      <c r="V15" s="407" t="s">
        <v>700</v>
      </c>
      <c r="W15" s="407" t="s">
        <v>697</v>
      </c>
      <c r="X15" s="407" t="s">
        <v>699</v>
      </c>
      <c r="Y15" s="407" t="s">
        <v>698</v>
      </c>
      <c r="Z15" s="441">
        <v>1</v>
      </c>
      <c r="AA15" s="441" t="s">
        <v>535</v>
      </c>
      <c r="AB15" s="441" t="s">
        <v>535</v>
      </c>
    </row>
    <row r="16" spans="1:28" s="61" customFormat="1" ht="49.5" customHeight="1">
      <c r="A16" s="34">
        <v>8</v>
      </c>
      <c r="B16" s="407" t="s">
        <v>674</v>
      </c>
      <c r="C16" s="407" t="s">
        <v>673</v>
      </c>
      <c r="D16" s="407" t="s">
        <v>99</v>
      </c>
      <c r="E16" s="407" t="s">
        <v>100</v>
      </c>
      <c r="F16" s="407" t="s">
        <v>100</v>
      </c>
      <c r="G16" s="407" t="s">
        <v>675</v>
      </c>
      <c r="H16" s="437" t="s">
        <v>1157</v>
      </c>
      <c r="I16" s="504"/>
      <c r="J16" s="140">
        <v>603000</v>
      </c>
      <c r="K16" s="31" t="s">
        <v>615</v>
      </c>
      <c r="L16" s="440">
        <v>131</v>
      </c>
      <c r="M16" s="401" t="s">
        <v>403</v>
      </c>
      <c r="N16" s="84">
        <v>8</v>
      </c>
      <c r="O16" s="401" t="s">
        <v>161</v>
      </c>
      <c r="P16" s="401" t="s">
        <v>838</v>
      </c>
      <c r="Q16" s="401" t="s">
        <v>840</v>
      </c>
      <c r="R16" s="407" t="s">
        <v>684</v>
      </c>
      <c r="S16" s="407" t="s">
        <v>693</v>
      </c>
      <c r="T16" s="407" t="s">
        <v>701</v>
      </c>
      <c r="U16" s="407" t="s">
        <v>702</v>
      </c>
      <c r="V16" s="407" t="s">
        <v>702</v>
      </c>
      <c r="W16" s="407" t="s">
        <v>702</v>
      </c>
      <c r="X16" s="407" t="s">
        <v>699</v>
      </c>
      <c r="Y16" s="407" t="s">
        <v>703</v>
      </c>
      <c r="Z16" s="441">
        <v>1</v>
      </c>
      <c r="AA16" s="441" t="s">
        <v>535</v>
      </c>
      <c r="AB16" s="441" t="s">
        <v>708</v>
      </c>
    </row>
    <row r="17" spans="1:28" s="61" customFormat="1" ht="45" customHeight="1">
      <c r="A17" s="34">
        <v>9</v>
      </c>
      <c r="B17" s="407" t="s">
        <v>335</v>
      </c>
      <c r="C17" s="407" t="s">
        <v>676</v>
      </c>
      <c r="D17" s="407" t="s">
        <v>99</v>
      </c>
      <c r="E17" s="407" t="s">
        <v>100</v>
      </c>
      <c r="F17" s="407" t="s">
        <v>100</v>
      </c>
      <c r="G17" s="407">
        <v>1870</v>
      </c>
      <c r="H17" s="437" t="s">
        <v>1158</v>
      </c>
      <c r="I17" s="504"/>
      <c r="J17" s="140">
        <v>138000</v>
      </c>
      <c r="K17" s="31" t="s">
        <v>615</v>
      </c>
      <c r="L17" s="440">
        <v>30</v>
      </c>
      <c r="M17" s="401" t="s">
        <v>404</v>
      </c>
      <c r="N17" s="84">
        <v>9</v>
      </c>
      <c r="O17" s="401" t="s">
        <v>161</v>
      </c>
      <c r="P17" s="401" t="s">
        <v>841</v>
      </c>
      <c r="Q17" s="401" t="s">
        <v>840</v>
      </c>
      <c r="R17" s="407" t="s">
        <v>685</v>
      </c>
      <c r="S17" s="407" t="s">
        <v>694</v>
      </c>
      <c r="T17" s="407" t="s">
        <v>704</v>
      </c>
      <c r="U17" s="407" t="s">
        <v>705</v>
      </c>
      <c r="V17" s="407" t="s">
        <v>699</v>
      </c>
      <c r="W17" s="407" t="s">
        <v>698</v>
      </c>
      <c r="X17" s="407" t="s">
        <v>699</v>
      </c>
      <c r="Y17" s="407" t="s">
        <v>699</v>
      </c>
      <c r="Z17" s="441">
        <v>1</v>
      </c>
      <c r="AA17" s="441" t="s">
        <v>535</v>
      </c>
      <c r="AB17" s="441" t="s">
        <v>708</v>
      </c>
    </row>
    <row r="18" spans="1:28" s="61" customFormat="1" ht="44.25" customHeight="1">
      <c r="A18" s="34">
        <v>10</v>
      </c>
      <c r="B18" s="407" t="s">
        <v>336</v>
      </c>
      <c r="C18" s="407" t="s">
        <v>677</v>
      </c>
      <c r="D18" s="407" t="s">
        <v>99</v>
      </c>
      <c r="E18" s="407" t="s">
        <v>100</v>
      </c>
      <c r="F18" s="407" t="s">
        <v>100</v>
      </c>
      <c r="G18" s="407" t="s">
        <v>675</v>
      </c>
      <c r="H18" s="437" t="s">
        <v>1159</v>
      </c>
      <c r="I18" s="504"/>
      <c r="J18" s="140">
        <v>543000</v>
      </c>
      <c r="K18" s="31" t="s">
        <v>615</v>
      </c>
      <c r="L18" s="440">
        <v>118</v>
      </c>
      <c r="M18" s="401" t="s">
        <v>405</v>
      </c>
      <c r="N18" s="84">
        <v>10</v>
      </c>
      <c r="O18" s="401" t="s">
        <v>161</v>
      </c>
      <c r="P18" s="401" t="s">
        <v>842</v>
      </c>
      <c r="Q18" s="401" t="s">
        <v>840</v>
      </c>
      <c r="R18" s="407" t="s">
        <v>686</v>
      </c>
      <c r="S18" s="407" t="s">
        <v>695</v>
      </c>
      <c r="T18" s="407" t="s">
        <v>706</v>
      </c>
      <c r="U18" s="407" t="s">
        <v>698</v>
      </c>
      <c r="V18" s="407" t="s">
        <v>707</v>
      </c>
      <c r="W18" s="407" t="s">
        <v>698</v>
      </c>
      <c r="X18" s="407" t="s">
        <v>699</v>
      </c>
      <c r="Y18" s="407" t="s">
        <v>698</v>
      </c>
      <c r="Z18" s="441">
        <v>1</v>
      </c>
      <c r="AA18" s="441" t="s">
        <v>535</v>
      </c>
      <c r="AB18" s="441" t="s">
        <v>708</v>
      </c>
    </row>
    <row r="19" spans="1:28" s="586" customFormat="1" ht="50.25" customHeight="1">
      <c r="A19" s="576">
        <v>11</v>
      </c>
      <c r="B19" s="577" t="s">
        <v>1420</v>
      </c>
      <c r="C19" s="577" t="s">
        <v>678</v>
      </c>
      <c r="D19" s="577" t="s">
        <v>99</v>
      </c>
      <c r="E19" s="577" t="s">
        <v>100</v>
      </c>
      <c r="F19" s="577" t="s">
        <v>100</v>
      </c>
      <c r="G19" s="577">
        <v>1955</v>
      </c>
      <c r="H19" s="578" t="s">
        <v>1160</v>
      </c>
      <c r="I19" s="579"/>
      <c r="J19" s="580">
        <f>368000+39550</f>
        <v>407550</v>
      </c>
      <c r="K19" s="581" t="s">
        <v>615</v>
      </c>
      <c r="L19" s="582">
        <v>80</v>
      </c>
      <c r="M19" s="583" t="s">
        <v>406</v>
      </c>
      <c r="N19" s="584">
        <v>11</v>
      </c>
      <c r="O19" s="583" t="s">
        <v>161</v>
      </c>
      <c r="P19" s="583" t="s">
        <v>842</v>
      </c>
      <c r="Q19" s="583" t="s">
        <v>840</v>
      </c>
      <c r="R19" s="577" t="s">
        <v>687</v>
      </c>
      <c r="S19" s="577" t="s">
        <v>696</v>
      </c>
      <c r="T19" s="577" t="s">
        <v>701</v>
      </c>
      <c r="U19" s="577" t="s">
        <v>698</v>
      </c>
      <c r="V19" s="577" t="s">
        <v>698</v>
      </c>
      <c r="W19" s="577" t="s">
        <v>698</v>
      </c>
      <c r="X19" s="577" t="s">
        <v>699</v>
      </c>
      <c r="Y19" s="577" t="s">
        <v>698</v>
      </c>
      <c r="Z19" s="585">
        <v>1</v>
      </c>
      <c r="AA19" s="585" t="s">
        <v>100</v>
      </c>
      <c r="AB19" s="585" t="s">
        <v>100</v>
      </c>
    </row>
    <row r="20" spans="1:28" s="61" customFormat="1" ht="49.5" customHeight="1">
      <c r="A20" s="198">
        <v>12</v>
      </c>
      <c r="B20" s="407" t="s">
        <v>679</v>
      </c>
      <c r="C20" s="407" t="s">
        <v>680</v>
      </c>
      <c r="D20" s="407" t="s">
        <v>99</v>
      </c>
      <c r="E20" s="407" t="s">
        <v>100</v>
      </c>
      <c r="F20" s="407" t="s">
        <v>100</v>
      </c>
      <c r="G20" s="407">
        <v>1920</v>
      </c>
      <c r="H20" s="437" t="s">
        <v>1161</v>
      </c>
      <c r="I20" s="504"/>
      <c r="J20" s="140">
        <v>308000</v>
      </c>
      <c r="K20" s="31" t="s">
        <v>615</v>
      </c>
      <c r="L20" s="440">
        <v>67</v>
      </c>
      <c r="M20" s="401" t="s">
        <v>407</v>
      </c>
      <c r="N20" s="84">
        <v>12</v>
      </c>
      <c r="O20" s="401" t="s">
        <v>843</v>
      </c>
      <c r="P20" s="401" t="s">
        <v>842</v>
      </c>
      <c r="Q20" s="401" t="s">
        <v>840</v>
      </c>
      <c r="R20" s="407" t="s">
        <v>688</v>
      </c>
      <c r="S20" s="407" t="s">
        <v>692</v>
      </c>
      <c r="T20" s="407" t="s">
        <v>698</v>
      </c>
      <c r="U20" s="407" t="s">
        <v>698</v>
      </c>
      <c r="V20" s="407" t="s">
        <v>698</v>
      </c>
      <c r="W20" s="407" t="s">
        <v>698</v>
      </c>
      <c r="X20" s="407" t="s">
        <v>698</v>
      </c>
      <c r="Y20" s="407" t="s">
        <v>707</v>
      </c>
      <c r="Z20" s="441">
        <v>1</v>
      </c>
      <c r="AA20" s="441" t="s">
        <v>100</v>
      </c>
      <c r="AB20" s="441" t="s">
        <v>100</v>
      </c>
    </row>
    <row r="21" spans="1:28" s="61" customFormat="1" ht="49.5" customHeight="1">
      <c r="A21" s="34">
        <v>13</v>
      </c>
      <c r="B21" s="407" t="s">
        <v>681</v>
      </c>
      <c r="C21" s="407" t="s">
        <v>673</v>
      </c>
      <c r="D21" s="407" t="s">
        <v>99</v>
      </c>
      <c r="E21" s="407" t="s">
        <v>100</v>
      </c>
      <c r="F21" s="407" t="s">
        <v>100</v>
      </c>
      <c r="G21" s="407">
        <v>1986</v>
      </c>
      <c r="H21" s="437" t="s">
        <v>1162</v>
      </c>
      <c r="I21" s="504"/>
      <c r="J21" s="140">
        <v>589000</v>
      </c>
      <c r="K21" s="31" t="s">
        <v>615</v>
      </c>
      <c r="L21" s="440">
        <v>128</v>
      </c>
      <c r="M21" s="401" t="s">
        <v>408</v>
      </c>
      <c r="N21" s="84">
        <v>13</v>
      </c>
      <c r="O21" s="401" t="s">
        <v>844</v>
      </c>
      <c r="P21" s="401" t="s">
        <v>842</v>
      </c>
      <c r="Q21" s="401" t="s">
        <v>840</v>
      </c>
      <c r="R21" s="407" t="s">
        <v>689</v>
      </c>
      <c r="S21" s="407" t="s">
        <v>692</v>
      </c>
      <c r="T21" s="407" t="s">
        <v>698</v>
      </c>
      <c r="U21" s="407" t="s">
        <v>698</v>
      </c>
      <c r="V21" s="407" t="s">
        <v>698</v>
      </c>
      <c r="W21" s="407" t="s">
        <v>698</v>
      </c>
      <c r="X21" s="407" t="s">
        <v>698</v>
      </c>
      <c r="Y21" s="407" t="s">
        <v>698</v>
      </c>
      <c r="Z21" s="441">
        <v>1</v>
      </c>
      <c r="AA21" s="441" t="s">
        <v>100</v>
      </c>
      <c r="AB21" s="441" t="s">
        <v>100</v>
      </c>
    </row>
    <row r="22" spans="1:28" s="61" customFormat="1" ht="28.5" customHeight="1">
      <c r="A22" s="34">
        <v>14</v>
      </c>
      <c r="B22" s="434" t="s">
        <v>337</v>
      </c>
      <c r="C22" s="434" t="s">
        <v>338</v>
      </c>
      <c r="D22" s="434" t="s">
        <v>99</v>
      </c>
      <c r="E22" s="434" t="s">
        <v>100</v>
      </c>
      <c r="F22" s="434" t="s">
        <v>100</v>
      </c>
      <c r="G22" s="442">
        <v>2018</v>
      </c>
      <c r="H22" s="442" t="s">
        <v>1163</v>
      </c>
      <c r="I22" s="505"/>
      <c r="J22" s="140">
        <v>786000</v>
      </c>
      <c r="K22" s="31" t="s">
        <v>615</v>
      </c>
      <c r="L22" s="443">
        <v>135.94</v>
      </c>
      <c r="M22" s="444" t="s">
        <v>409</v>
      </c>
      <c r="N22" s="84">
        <v>14</v>
      </c>
      <c r="O22" s="434" t="s">
        <v>480</v>
      </c>
      <c r="P22" s="434" t="s">
        <v>250</v>
      </c>
      <c r="Q22" s="434" t="s">
        <v>488</v>
      </c>
      <c r="R22" s="445" t="s">
        <v>536</v>
      </c>
      <c r="S22" s="374"/>
      <c r="T22" s="446" t="s">
        <v>74</v>
      </c>
      <c r="U22" s="442" t="s">
        <v>74</v>
      </c>
      <c r="V22" s="442" t="s">
        <v>74</v>
      </c>
      <c r="W22" s="442" t="s">
        <v>74</v>
      </c>
      <c r="X22" s="447" t="s">
        <v>92</v>
      </c>
      <c r="Y22" s="442" t="s">
        <v>74</v>
      </c>
      <c r="Z22" s="448">
        <v>1</v>
      </c>
      <c r="AA22" s="449" t="s">
        <v>100</v>
      </c>
      <c r="AB22" s="84" t="s">
        <v>100</v>
      </c>
    </row>
    <row r="23" spans="1:28" s="61" customFormat="1" ht="37.5" customHeight="1">
      <c r="A23" s="34">
        <v>15</v>
      </c>
      <c r="B23" s="34" t="s">
        <v>339</v>
      </c>
      <c r="C23" s="34" t="s">
        <v>340</v>
      </c>
      <c r="D23" s="84" t="s">
        <v>99</v>
      </c>
      <c r="E23" s="84" t="s">
        <v>100</v>
      </c>
      <c r="F23" s="84" t="s">
        <v>100</v>
      </c>
      <c r="G23" s="84">
        <v>1900</v>
      </c>
      <c r="H23" s="84" t="s">
        <v>1164</v>
      </c>
      <c r="I23" s="364"/>
      <c r="J23" s="140">
        <v>1615000</v>
      </c>
      <c r="K23" s="31" t="s">
        <v>615</v>
      </c>
      <c r="L23" s="440">
        <v>279.4</v>
      </c>
      <c r="M23" s="400" t="s">
        <v>410</v>
      </c>
      <c r="N23" s="84">
        <v>15</v>
      </c>
      <c r="O23" s="34" t="s">
        <v>124</v>
      </c>
      <c r="P23" s="34" t="s">
        <v>487</v>
      </c>
      <c r="Q23" s="34" t="s">
        <v>489</v>
      </c>
      <c r="R23" s="34" t="s">
        <v>537</v>
      </c>
      <c r="S23" s="34"/>
      <c r="T23" s="34" t="s">
        <v>107</v>
      </c>
      <c r="U23" s="34" t="s">
        <v>75</v>
      </c>
      <c r="V23" s="34" t="s">
        <v>75</v>
      </c>
      <c r="W23" s="34" t="s">
        <v>75</v>
      </c>
      <c r="X23" s="34" t="s">
        <v>92</v>
      </c>
      <c r="Y23" s="34" t="s">
        <v>75</v>
      </c>
      <c r="Z23" s="34">
        <v>2</v>
      </c>
      <c r="AA23" s="84" t="s">
        <v>100</v>
      </c>
      <c r="AB23" s="84" t="s">
        <v>100</v>
      </c>
    </row>
    <row r="24" spans="1:28" s="61" customFormat="1" ht="29.25" customHeight="1">
      <c r="A24" s="34">
        <v>16</v>
      </c>
      <c r="B24" s="34" t="s">
        <v>341</v>
      </c>
      <c r="C24" s="34" t="s">
        <v>338</v>
      </c>
      <c r="D24" s="84" t="s">
        <v>99</v>
      </c>
      <c r="E24" s="84" t="s">
        <v>100</v>
      </c>
      <c r="F24" s="84" t="s">
        <v>100</v>
      </c>
      <c r="G24" s="34" t="s">
        <v>127</v>
      </c>
      <c r="H24" s="84"/>
      <c r="I24" s="364"/>
      <c r="J24" s="140">
        <v>636000</v>
      </c>
      <c r="K24" s="31" t="s">
        <v>615</v>
      </c>
      <c r="L24" s="426">
        <v>110</v>
      </c>
      <c r="M24" s="400" t="s">
        <v>411</v>
      </c>
      <c r="N24" s="84">
        <v>16</v>
      </c>
      <c r="O24" s="34" t="s">
        <v>490</v>
      </c>
      <c r="P24" s="34" t="s">
        <v>127</v>
      </c>
      <c r="Q24" s="34" t="s">
        <v>612</v>
      </c>
      <c r="R24" s="34" t="s">
        <v>538</v>
      </c>
      <c r="S24" s="34" t="s">
        <v>661</v>
      </c>
      <c r="T24" s="34" t="s">
        <v>75</v>
      </c>
      <c r="U24" s="34" t="s">
        <v>75</v>
      </c>
      <c r="V24" s="34" t="s">
        <v>75</v>
      </c>
      <c r="W24" s="34" t="s">
        <v>75</v>
      </c>
      <c r="X24" s="34" t="s">
        <v>92</v>
      </c>
      <c r="Y24" s="34" t="s">
        <v>75</v>
      </c>
      <c r="Z24" s="34">
        <v>1</v>
      </c>
      <c r="AA24" s="84" t="s">
        <v>100</v>
      </c>
      <c r="AB24" s="84" t="s">
        <v>100</v>
      </c>
    </row>
    <row r="25" spans="1:28" s="61" customFormat="1" ht="30" customHeight="1">
      <c r="A25" s="198">
        <v>17</v>
      </c>
      <c r="B25" s="34" t="s">
        <v>342</v>
      </c>
      <c r="C25" s="34" t="s">
        <v>338</v>
      </c>
      <c r="D25" s="84" t="s">
        <v>99</v>
      </c>
      <c r="E25" s="84" t="s">
        <v>100</v>
      </c>
      <c r="F25" s="84" t="s">
        <v>100</v>
      </c>
      <c r="G25" s="34" t="s">
        <v>127</v>
      </c>
      <c r="H25" s="84" t="s">
        <v>1164</v>
      </c>
      <c r="I25" s="364"/>
      <c r="J25" s="140">
        <v>723000</v>
      </c>
      <c r="K25" s="31" t="s">
        <v>615</v>
      </c>
      <c r="L25" s="426">
        <v>125</v>
      </c>
      <c r="M25" s="400" t="s">
        <v>412</v>
      </c>
      <c r="N25" s="84">
        <v>17</v>
      </c>
      <c r="O25" s="34" t="s">
        <v>491</v>
      </c>
      <c r="P25" s="34" t="s">
        <v>127</v>
      </c>
      <c r="Q25" s="34" t="s">
        <v>492</v>
      </c>
      <c r="R25" s="34" t="s">
        <v>539</v>
      </c>
      <c r="S25" s="34" t="s">
        <v>662</v>
      </c>
      <c r="T25" s="34" t="s">
        <v>75</v>
      </c>
      <c r="U25" s="34" t="s">
        <v>75</v>
      </c>
      <c r="V25" s="34" t="s">
        <v>75</v>
      </c>
      <c r="W25" s="34" t="s">
        <v>75</v>
      </c>
      <c r="X25" s="34" t="s">
        <v>92</v>
      </c>
      <c r="Y25" s="34" t="s">
        <v>75</v>
      </c>
      <c r="Z25" s="34">
        <v>1</v>
      </c>
      <c r="AA25" s="84" t="s">
        <v>100</v>
      </c>
      <c r="AB25" s="84" t="s">
        <v>100</v>
      </c>
    </row>
    <row r="26" spans="1:28" s="61" customFormat="1" ht="33.75" customHeight="1">
      <c r="A26" s="34">
        <v>18</v>
      </c>
      <c r="B26" s="34" t="s">
        <v>343</v>
      </c>
      <c r="C26" s="34" t="s">
        <v>344</v>
      </c>
      <c r="D26" s="84" t="s">
        <v>99</v>
      </c>
      <c r="E26" s="84" t="s">
        <v>100</v>
      </c>
      <c r="F26" s="84" t="s">
        <v>100</v>
      </c>
      <c r="G26" s="34" t="s">
        <v>127</v>
      </c>
      <c r="H26" s="84"/>
      <c r="I26" s="364">
        <v>1000</v>
      </c>
      <c r="J26" s="146"/>
      <c r="K26" s="31" t="s">
        <v>614</v>
      </c>
      <c r="L26" s="440" t="s">
        <v>493</v>
      </c>
      <c r="M26" s="400" t="s">
        <v>412</v>
      </c>
      <c r="N26" s="84">
        <v>18</v>
      </c>
      <c r="O26" s="34" t="s">
        <v>127</v>
      </c>
      <c r="P26" s="34" t="s">
        <v>127</v>
      </c>
      <c r="Q26" s="34" t="s">
        <v>127</v>
      </c>
      <c r="R26" s="34" t="s">
        <v>493</v>
      </c>
      <c r="S26" s="34" t="s">
        <v>493</v>
      </c>
      <c r="T26" s="34" t="s">
        <v>127</v>
      </c>
      <c r="U26" s="34" t="s">
        <v>127</v>
      </c>
      <c r="V26" s="34" t="s">
        <v>127</v>
      </c>
      <c r="W26" s="34" t="s">
        <v>127</v>
      </c>
      <c r="X26" s="34" t="s">
        <v>127</v>
      </c>
      <c r="Y26" s="34" t="s">
        <v>127</v>
      </c>
      <c r="Z26" s="34">
        <v>1</v>
      </c>
      <c r="AA26" s="84" t="s">
        <v>100</v>
      </c>
      <c r="AB26" s="84" t="s">
        <v>100</v>
      </c>
    </row>
    <row r="27" spans="1:28" s="61" customFormat="1" ht="37.5" customHeight="1">
      <c r="A27" s="34">
        <v>19</v>
      </c>
      <c r="B27" s="34" t="s">
        <v>345</v>
      </c>
      <c r="C27" s="34" t="s">
        <v>346</v>
      </c>
      <c r="D27" s="84" t="s">
        <v>99</v>
      </c>
      <c r="E27" s="84" t="s">
        <v>100</v>
      </c>
      <c r="F27" s="84" t="s">
        <v>100</v>
      </c>
      <c r="G27" s="34" t="s">
        <v>127</v>
      </c>
      <c r="H27" s="84"/>
      <c r="I27" s="364">
        <v>4920</v>
      </c>
      <c r="J27" s="146"/>
      <c r="K27" s="31" t="s">
        <v>614</v>
      </c>
      <c r="L27" s="440" t="s">
        <v>493</v>
      </c>
      <c r="M27" s="400" t="s">
        <v>412</v>
      </c>
      <c r="N27" s="84">
        <v>19</v>
      </c>
      <c r="O27" s="34" t="s">
        <v>92</v>
      </c>
      <c r="P27" s="34" t="s">
        <v>92</v>
      </c>
      <c r="Q27" s="34" t="s">
        <v>92</v>
      </c>
      <c r="R27" s="34" t="s">
        <v>493</v>
      </c>
      <c r="S27" s="34" t="s">
        <v>493</v>
      </c>
      <c r="T27" s="34" t="s">
        <v>92</v>
      </c>
      <c r="U27" s="34" t="s">
        <v>92</v>
      </c>
      <c r="V27" s="34" t="s">
        <v>92</v>
      </c>
      <c r="W27" s="34" t="s">
        <v>92</v>
      </c>
      <c r="X27" s="34" t="s">
        <v>92</v>
      </c>
      <c r="Y27" s="34" t="s">
        <v>92</v>
      </c>
      <c r="Z27" s="34" t="s">
        <v>493</v>
      </c>
      <c r="AA27" s="84" t="s">
        <v>493</v>
      </c>
      <c r="AB27" s="84" t="s">
        <v>100</v>
      </c>
    </row>
    <row r="28" spans="1:28" s="61" customFormat="1" ht="34.5" customHeight="1">
      <c r="A28" s="34">
        <v>20</v>
      </c>
      <c r="B28" s="34" t="s">
        <v>347</v>
      </c>
      <c r="C28" s="34" t="s">
        <v>338</v>
      </c>
      <c r="D28" s="84" t="s">
        <v>99</v>
      </c>
      <c r="E28" s="84" t="s">
        <v>100</v>
      </c>
      <c r="F28" s="84" t="s">
        <v>100</v>
      </c>
      <c r="G28" s="34" t="s">
        <v>127</v>
      </c>
      <c r="H28" s="84" t="s">
        <v>1164</v>
      </c>
      <c r="I28" s="364"/>
      <c r="J28" s="140">
        <v>1098000</v>
      </c>
      <c r="K28" s="31" t="s">
        <v>615</v>
      </c>
      <c r="L28" s="440">
        <v>190</v>
      </c>
      <c r="M28" s="400" t="s">
        <v>413</v>
      </c>
      <c r="N28" s="84">
        <v>20</v>
      </c>
      <c r="O28" s="34" t="s">
        <v>491</v>
      </c>
      <c r="P28" s="34" t="s">
        <v>127</v>
      </c>
      <c r="Q28" s="34" t="s">
        <v>494</v>
      </c>
      <c r="R28" s="34" t="s">
        <v>540</v>
      </c>
      <c r="S28" s="34" t="s">
        <v>541</v>
      </c>
      <c r="T28" s="34" t="s">
        <v>107</v>
      </c>
      <c r="U28" s="34" t="s">
        <v>75</v>
      </c>
      <c r="V28" s="34" t="s">
        <v>75</v>
      </c>
      <c r="W28" s="34" t="s">
        <v>75</v>
      </c>
      <c r="X28" s="34" t="s">
        <v>92</v>
      </c>
      <c r="Y28" s="34" t="s">
        <v>75</v>
      </c>
      <c r="Z28" s="34">
        <v>1</v>
      </c>
      <c r="AA28" s="84" t="s">
        <v>100</v>
      </c>
      <c r="AB28" s="84" t="s">
        <v>100</v>
      </c>
    </row>
    <row r="29" spans="1:28" s="61" customFormat="1" ht="33" customHeight="1">
      <c r="A29" s="34">
        <v>21</v>
      </c>
      <c r="B29" s="34" t="s">
        <v>348</v>
      </c>
      <c r="C29" s="34" t="s">
        <v>338</v>
      </c>
      <c r="D29" s="84" t="s">
        <v>99</v>
      </c>
      <c r="E29" s="84" t="s">
        <v>100</v>
      </c>
      <c r="F29" s="84" t="s">
        <v>100</v>
      </c>
      <c r="G29" s="34" t="s">
        <v>127</v>
      </c>
      <c r="H29" s="84"/>
      <c r="I29" s="364"/>
      <c r="J29" s="140">
        <v>347000</v>
      </c>
      <c r="K29" s="31" t="s">
        <v>615</v>
      </c>
      <c r="L29" s="440">
        <v>60</v>
      </c>
      <c r="M29" s="400" t="s">
        <v>414</v>
      </c>
      <c r="N29" s="84">
        <v>21</v>
      </c>
      <c r="O29" s="34" t="s">
        <v>506</v>
      </c>
      <c r="P29" s="34" t="s">
        <v>487</v>
      </c>
      <c r="Q29" s="34" t="s">
        <v>495</v>
      </c>
      <c r="R29" s="34" t="s">
        <v>542</v>
      </c>
      <c r="S29" s="34"/>
      <c r="T29" s="34" t="s">
        <v>74</v>
      </c>
      <c r="U29" s="34" t="s">
        <v>75</v>
      </c>
      <c r="V29" s="34" t="s">
        <v>75</v>
      </c>
      <c r="W29" s="34" t="s">
        <v>75</v>
      </c>
      <c r="X29" s="34" t="s">
        <v>92</v>
      </c>
      <c r="Y29" s="34" t="s">
        <v>107</v>
      </c>
      <c r="Z29" s="34">
        <v>2</v>
      </c>
      <c r="AA29" s="84" t="s">
        <v>100</v>
      </c>
      <c r="AB29" s="84" t="s">
        <v>100</v>
      </c>
    </row>
    <row r="30" spans="1:28" s="61" customFormat="1" ht="36" customHeight="1">
      <c r="A30" s="198">
        <v>22</v>
      </c>
      <c r="B30" s="34" t="s">
        <v>349</v>
      </c>
      <c r="C30" s="34" t="s">
        <v>338</v>
      </c>
      <c r="D30" s="84" t="s">
        <v>99</v>
      </c>
      <c r="E30" s="84" t="s">
        <v>100</v>
      </c>
      <c r="F30" s="84" t="s">
        <v>100</v>
      </c>
      <c r="G30" s="34" t="s">
        <v>127</v>
      </c>
      <c r="H30" s="84"/>
      <c r="I30" s="364"/>
      <c r="J30" s="140">
        <v>1075000</v>
      </c>
      <c r="K30" s="31" t="s">
        <v>615</v>
      </c>
      <c r="L30" s="440">
        <v>186</v>
      </c>
      <c r="M30" s="400" t="s">
        <v>415</v>
      </c>
      <c r="N30" s="84">
        <v>22</v>
      </c>
      <c r="O30" s="34" t="s">
        <v>127</v>
      </c>
      <c r="P30" s="34" t="s">
        <v>250</v>
      </c>
      <c r="Q30" s="34" t="s">
        <v>496</v>
      </c>
      <c r="R30" s="34" t="s">
        <v>543</v>
      </c>
      <c r="S30" s="34" t="s">
        <v>544</v>
      </c>
      <c r="T30" s="34" t="s">
        <v>74</v>
      </c>
      <c r="U30" s="34" t="s">
        <v>75</v>
      </c>
      <c r="V30" s="34" t="s">
        <v>75</v>
      </c>
      <c r="W30" s="34" t="s">
        <v>75</v>
      </c>
      <c r="X30" s="34" t="s">
        <v>92</v>
      </c>
      <c r="Y30" s="34" t="s">
        <v>75</v>
      </c>
      <c r="Z30" s="34">
        <v>1</v>
      </c>
      <c r="AA30" s="84" t="s">
        <v>100</v>
      </c>
      <c r="AB30" s="84" t="s">
        <v>100</v>
      </c>
    </row>
    <row r="31" spans="1:28" s="61" customFormat="1" ht="32.25" customHeight="1">
      <c r="A31" s="34">
        <v>23</v>
      </c>
      <c r="B31" s="34" t="s">
        <v>350</v>
      </c>
      <c r="C31" s="34" t="s">
        <v>338</v>
      </c>
      <c r="D31" s="84" t="s">
        <v>99</v>
      </c>
      <c r="E31" s="84" t="s">
        <v>100</v>
      </c>
      <c r="F31" s="84" t="s">
        <v>100</v>
      </c>
      <c r="G31" s="34" t="s">
        <v>127</v>
      </c>
      <c r="H31" s="84"/>
      <c r="I31" s="364"/>
      <c r="J31" s="140">
        <v>462000</v>
      </c>
      <c r="K31" s="31" t="s">
        <v>615</v>
      </c>
      <c r="L31" s="440">
        <v>80</v>
      </c>
      <c r="M31" s="400" t="s">
        <v>416</v>
      </c>
      <c r="N31" s="84">
        <v>23</v>
      </c>
      <c r="O31" s="34" t="s">
        <v>497</v>
      </c>
      <c r="P31" s="34" t="s">
        <v>127</v>
      </c>
      <c r="Q31" s="34" t="s">
        <v>498</v>
      </c>
      <c r="R31" s="34" t="s">
        <v>545</v>
      </c>
      <c r="S31" s="34" t="s">
        <v>546</v>
      </c>
      <c r="T31" s="34" t="s">
        <v>74</v>
      </c>
      <c r="U31" s="34" t="s">
        <v>74</v>
      </c>
      <c r="V31" s="34" t="s">
        <v>75</v>
      </c>
      <c r="W31" s="34" t="s">
        <v>74</v>
      </c>
      <c r="X31" s="34" t="s">
        <v>92</v>
      </c>
      <c r="Y31" s="34" t="s">
        <v>74</v>
      </c>
      <c r="Z31" s="34">
        <v>1</v>
      </c>
      <c r="AA31" s="84" t="s">
        <v>100</v>
      </c>
      <c r="AB31" s="84" t="s">
        <v>100</v>
      </c>
    </row>
    <row r="32" spans="1:28" s="61" customFormat="1" ht="32.25" customHeight="1">
      <c r="A32" s="34">
        <v>24</v>
      </c>
      <c r="B32" s="34" t="s">
        <v>351</v>
      </c>
      <c r="C32" s="34" t="s">
        <v>338</v>
      </c>
      <c r="D32" s="84" t="s">
        <v>99</v>
      </c>
      <c r="E32" s="84" t="s">
        <v>100</v>
      </c>
      <c r="F32" s="84" t="s">
        <v>100</v>
      </c>
      <c r="G32" s="34" t="s">
        <v>127</v>
      </c>
      <c r="H32" s="84"/>
      <c r="I32" s="364"/>
      <c r="J32" s="140">
        <v>416000</v>
      </c>
      <c r="K32" s="31" t="s">
        <v>615</v>
      </c>
      <c r="L32" s="440">
        <v>72</v>
      </c>
      <c r="M32" s="400" t="s">
        <v>417</v>
      </c>
      <c r="N32" s="84">
        <v>24</v>
      </c>
      <c r="O32" s="34" t="s">
        <v>499</v>
      </c>
      <c r="P32" s="34" t="s">
        <v>487</v>
      </c>
      <c r="Q32" s="34" t="s">
        <v>495</v>
      </c>
      <c r="R32" s="34" t="s">
        <v>547</v>
      </c>
      <c r="S32" s="34" t="s">
        <v>663</v>
      </c>
      <c r="T32" s="34" t="s">
        <v>74</v>
      </c>
      <c r="U32" s="34" t="s">
        <v>74</v>
      </c>
      <c r="V32" s="34" t="s">
        <v>75</v>
      </c>
      <c r="W32" s="34" t="s">
        <v>75</v>
      </c>
      <c r="X32" s="34" t="s">
        <v>548</v>
      </c>
      <c r="Y32" s="34" t="s">
        <v>75</v>
      </c>
      <c r="Z32" s="34">
        <v>2</v>
      </c>
      <c r="AA32" s="84" t="s">
        <v>100</v>
      </c>
      <c r="AB32" s="84" t="s">
        <v>100</v>
      </c>
    </row>
    <row r="33" spans="1:28" s="61" customFormat="1" ht="40.5" customHeight="1">
      <c r="A33" s="34">
        <v>25</v>
      </c>
      <c r="B33" s="34" t="s">
        <v>352</v>
      </c>
      <c r="C33" s="34" t="s">
        <v>340</v>
      </c>
      <c r="D33" s="84" t="s">
        <v>99</v>
      </c>
      <c r="E33" s="84" t="s">
        <v>100</v>
      </c>
      <c r="F33" s="84" t="s">
        <v>99</v>
      </c>
      <c r="G33" s="34">
        <v>1912</v>
      </c>
      <c r="H33" s="84"/>
      <c r="I33" s="364"/>
      <c r="J33" s="140">
        <v>1017000</v>
      </c>
      <c r="K33" s="31" t="s">
        <v>615</v>
      </c>
      <c r="L33" s="400">
        <v>175.9</v>
      </c>
      <c r="M33" s="400" t="s">
        <v>418</v>
      </c>
      <c r="N33" s="84">
        <v>25</v>
      </c>
      <c r="O33" s="34" t="s">
        <v>124</v>
      </c>
      <c r="P33" s="34" t="s">
        <v>139</v>
      </c>
      <c r="Q33" s="34" t="s">
        <v>500</v>
      </c>
      <c r="R33" s="34" t="s">
        <v>549</v>
      </c>
      <c r="S33" s="34" t="s">
        <v>664</v>
      </c>
      <c r="T33" s="34" t="s">
        <v>74</v>
      </c>
      <c r="U33" s="34" t="s">
        <v>75</v>
      </c>
      <c r="V33" s="34" t="s">
        <v>75</v>
      </c>
      <c r="W33" s="34" t="s">
        <v>75</v>
      </c>
      <c r="X33" s="34" t="s">
        <v>92</v>
      </c>
      <c r="Y33" s="34" t="s">
        <v>75</v>
      </c>
      <c r="Z33" s="34">
        <v>2</v>
      </c>
      <c r="AA33" s="84" t="s">
        <v>100</v>
      </c>
      <c r="AB33" s="84" t="s">
        <v>100</v>
      </c>
    </row>
    <row r="34" spans="1:28" s="61" customFormat="1" ht="24" customHeight="1">
      <c r="A34" s="34">
        <v>26</v>
      </c>
      <c r="B34" s="34" t="s">
        <v>353</v>
      </c>
      <c r="C34" s="34" t="s">
        <v>338</v>
      </c>
      <c r="D34" s="84" t="s">
        <v>99</v>
      </c>
      <c r="E34" s="84" t="s">
        <v>100</v>
      </c>
      <c r="F34" s="84" t="s">
        <v>100</v>
      </c>
      <c r="G34" s="34" t="s">
        <v>127</v>
      </c>
      <c r="H34" s="84"/>
      <c r="I34" s="364"/>
      <c r="J34" s="140">
        <v>416000</v>
      </c>
      <c r="K34" s="31" t="s">
        <v>615</v>
      </c>
      <c r="L34" s="440">
        <v>72</v>
      </c>
      <c r="M34" s="400" t="s">
        <v>419</v>
      </c>
      <c r="N34" s="84">
        <v>26</v>
      </c>
      <c r="O34" s="34" t="s">
        <v>491</v>
      </c>
      <c r="P34" s="34" t="s">
        <v>127</v>
      </c>
      <c r="Q34" s="34" t="s">
        <v>501</v>
      </c>
      <c r="R34" s="34"/>
      <c r="S34" s="34"/>
      <c r="T34" s="34" t="s">
        <v>75</v>
      </c>
      <c r="U34" s="34" t="s">
        <v>75</v>
      </c>
      <c r="V34" s="34" t="s">
        <v>75</v>
      </c>
      <c r="W34" s="34" t="s">
        <v>75</v>
      </c>
      <c r="X34" s="34" t="s">
        <v>92</v>
      </c>
      <c r="Y34" s="34" t="s">
        <v>75</v>
      </c>
      <c r="Z34" s="34">
        <v>2</v>
      </c>
      <c r="AA34" s="84" t="s">
        <v>100</v>
      </c>
      <c r="AB34" s="84" t="s">
        <v>100</v>
      </c>
    </row>
    <row r="35" spans="1:28" s="61" customFormat="1" ht="24" customHeight="1">
      <c r="A35" s="198">
        <v>27</v>
      </c>
      <c r="B35" s="34" t="s">
        <v>354</v>
      </c>
      <c r="C35" s="34" t="s">
        <v>338</v>
      </c>
      <c r="D35" s="84" t="s">
        <v>99</v>
      </c>
      <c r="E35" s="84" t="s">
        <v>100</v>
      </c>
      <c r="F35" s="84" t="s">
        <v>100</v>
      </c>
      <c r="G35" s="84">
        <v>2010</v>
      </c>
      <c r="H35" s="84"/>
      <c r="I35" s="364"/>
      <c r="J35" s="140">
        <v>726000</v>
      </c>
      <c r="K35" s="31" t="s">
        <v>615</v>
      </c>
      <c r="L35" s="440">
        <v>125.6</v>
      </c>
      <c r="M35" s="400" t="s">
        <v>420</v>
      </c>
      <c r="N35" s="84">
        <v>27</v>
      </c>
      <c r="O35" s="34" t="s">
        <v>502</v>
      </c>
      <c r="P35" s="34" t="s">
        <v>127</v>
      </c>
      <c r="Q35" s="34" t="s">
        <v>486</v>
      </c>
      <c r="R35" s="34"/>
      <c r="S35" s="34" t="s">
        <v>665</v>
      </c>
      <c r="T35" s="34" t="s">
        <v>74</v>
      </c>
      <c r="U35" s="34" t="s">
        <v>74</v>
      </c>
      <c r="V35" s="34" t="s">
        <v>74</v>
      </c>
      <c r="W35" s="34" t="s">
        <v>75</v>
      </c>
      <c r="X35" s="34" t="s">
        <v>92</v>
      </c>
      <c r="Y35" s="34" t="s">
        <v>75</v>
      </c>
      <c r="Z35" s="34">
        <v>1</v>
      </c>
      <c r="AA35" s="84" t="s">
        <v>100</v>
      </c>
      <c r="AB35" s="84" t="s">
        <v>100</v>
      </c>
    </row>
    <row r="36" spans="1:28" s="61" customFormat="1" ht="24" customHeight="1">
      <c r="A36" s="34">
        <v>28</v>
      </c>
      <c r="B36" s="34" t="s">
        <v>355</v>
      </c>
      <c r="C36" s="34" t="s">
        <v>338</v>
      </c>
      <c r="D36" s="84" t="s">
        <v>99</v>
      </c>
      <c r="E36" s="84" t="s">
        <v>100</v>
      </c>
      <c r="F36" s="84" t="s">
        <v>100</v>
      </c>
      <c r="G36" s="84" t="s">
        <v>127</v>
      </c>
      <c r="H36" s="84"/>
      <c r="I36" s="364"/>
      <c r="J36" s="140">
        <v>491000</v>
      </c>
      <c r="K36" s="31" t="s">
        <v>615</v>
      </c>
      <c r="L36" s="440">
        <v>85</v>
      </c>
      <c r="M36" s="400" t="s">
        <v>421</v>
      </c>
      <c r="N36" s="84">
        <v>28</v>
      </c>
      <c r="O36" s="34"/>
      <c r="P36" s="34" t="s">
        <v>487</v>
      </c>
      <c r="Q36" s="34" t="s">
        <v>503</v>
      </c>
      <c r="R36" s="34"/>
      <c r="S36" s="34"/>
      <c r="T36" s="34" t="s">
        <v>107</v>
      </c>
      <c r="U36" s="34" t="s">
        <v>75</v>
      </c>
      <c r="V36" s="34" t="s">
        <v>107</v>
      </c>
      <c r="W36" s="34" t="s">
        <v>75</v>
      </c>
      <c r="X36" s="34" t="s">
        <v>92</v>
      </c>
      <c r="Y36" s="34" t="s">
        <v>107</v>
      </c>
      <c r="Z36" s="34"/>
      <c r="AA36" s="84" t="s">
        <v>100</v>
      </c>
      <c r="AB36" s="84" t="s">
        <v>100</v>
      </c>
    </row>
    <row r="37" spans="1:28" s="61" customFormat="1" ht="24" customHeight="1">
      <c r="A37" s="34">
        <v>29</v>
      </c>
      <c r="B37" s="34" t="s">
        <v>356</v>
      </c>
      <c r="C37" s="34" t="s">
        <v>338</v>
      </c>
      <c r="D37" s="84" t="s">
        <v>99</v>
      </c>
      <c r="E37" s="84" t="s">
        <v>100</v>
      </c>
      <c r="F37" s="84" t="s">
        <v>100</v>
      </c>
      <c r="G37" s="84" t="s">
        <v>127</v>
      </c>
      <c r="H37" s="84"/>
      <c r="I37" s="364"/>
      <c r="J37" s="140">
        <v>867000</v>
      </c>
      <c r="K37" s="31" t="s">
        <v>615</v>
      </c>
      <c r="L37" s="440">
        <v>150</v>
      </c>
      <c r="M37" s="400" t="s">
        <v>422</v>
      </c>
      <c r="N37" s="84">
        <v>29</v>
      </c>
      <c r="O37" s="34" t="s">
        <v>504</v>
      </c>
      <c r="P37" s="34" t="s">
        <v>487</v>
      </c>
      <c r="Q37" s="34" t="s">
        <v>505</v>
      </c>
      <c r="R37" s="34"/>
      <c r="S37" s="34"/>
      <c r="T37" s="34" t="s">
        <v>75</v>
      </c>
      <c r="U37" s="34" t="s">
        <v>75</v>
      </c>
      <c r="V37" s="34" t="s">
        <v>75</v>
      </c>
      <c r="W37" s="34" t="s">
        <v>75</v>
      </c>
      <c r="X37" s="34" t="s">
        <v>75</v>
      </c>
      <c r="Y37" s="34" t="s">
        <v>75</v>
      </c>
      <c r="Z37" s="34">
        <v>2</v>
      </c>
      <c r="AA37" s="84" t="s">
        <v>100</v>
      </c>
      <c r="AB37" s="84" t="s">
        <v>100</v>
      </c>
    </row>
    <row r="38" spans="1:28" s="61" customFormat="1" ht="42" customHeight="1">
      <c r="A38" s="34">
        <v>30</v>
      </c>
      <c r="B38" s="34" t="s">
        <v>357</v>
      </c>
      <c r="C38" s="34" t="s">
        <v>358</v>
      </c>
      <c r="D38" s="84" t="s">
        <v>99</v>
      </c>
      <c r="E38" s="84" t="s">
        <v>99</v>
      </c>
      <c r="F38" s="84" t="s">
        <v>100</v>
      </c>
      <c r="G38" s="84" t="s">
        <v>127</v>
      </c>
      <c r="H38" s="84"/>
      <c r="I38" s="364">
        <v>1045.37</v>
      </c>
      <c r="J38" s="146"/>
      <c r="K38" s="31" t="s">
        <v>614</v>
      </c>
      <c r="L38" s="440" t="s">
        <v>493</v>
      </c>
      <c r="M38" s="400" t="s">
        <v>422</v>
      </c>
      <c r="N38" s="84">
        <v>30</v>
      </c>
      <c r="O38" s="34" t="s">
        <v>92</v>
      </c>
      <c r="P38" s="34" t="s">
        <v>92</v>
      </c>
      <c r="Q38" s="34" t="s">
        <v>92</v>
      </c>
      <c r="R38" s="34" t="s">
        <v>493</v>
      </c>
      <c r="S38" s="34" t="s">
        <v>493</v>
      </c>
      <c r="T38" s="34" t="s">
        <v>493</v>
      </c>
      <c r="U38" s="34" t="s">
        <v>493</v>
      </c>
      <c r="V38" s="34" t="s">
        <v>493</v>
      </c>
      <c r="W38" s="34" t="s">
        <v>493</v>
      </c>
      <c r="X38" s="34" t="s">
        <v>493</v>
      </c>
      <c r="Y38" s="34" t="s">
        <v>493</v>
      </c>
      <c r="Z38" s="34" t="s">
        <v>493</v>
      </c>
      <c r="AA38" s="84" t="s">
        <v>493</v>
      </c>
      <c r="AB38" s="84" t="s">
        <v>100</v>
      </c>
    </row>
    <row r="39" spans="1:28" s="61" customFormat="1" ht="24" customHeight="1">
      <c r="A39" s="34">
        <v>31</v>
      </c>
      <c r="B39" s="34" t="s">
        <v>359</v>
      </c>
      <c r="C39" s="34" t="s">
        <v>360</v>
      </c>
      <c r="D39" s="84" t="s">
        <v>99</v>
      </c>
      <c r="E39" s="84" t="s">
        <v>100</v>
      </c>
      <c r="F39" s="84" t="s">
        <v>100</v>
      </c>
      <c r="G39" s="84" t="s">
        <v>127</v>
      </c>
      <c r="H39" s="84"/>
      <c r="I39" s="364">
        <v>2421.82</v>
      </c>
      <c r="J39" s="146"/>
      <c r="K39" s="31" t="s">
        <v>614</v>
      </c>
      <c r="L39" s="440" t="s">
        <v>493</v>
      </c>
      <c r="M39" s="400" t="s">
        <v>422</v>
      </c>
      <c r="N39" s="84">
        <v>31</v>
      </c>
      <c r="O39" s="34" t="s">
        <v>127</v>
      </c>
      <c r="P39" s="34" t="s">
        <v>127</v>
      </c>
      <c r="Q39" s="34" t="s">
        <v>127</v>
      </c>
      <c r="R39" s="34" t="s">
        <v>493</v>
      </c>
      <c r="S39" s="34" t="s">
        <v>493</v>
      </c>
      <c r="T39" s="34" t="s">
        <v>493</v>
      </c>
      <c r="U39" s="34" t="s">
        <v>493</v>
      </c>
      <c r="V39" s="34" t="s">
        <v>493</v>
      </c>
      <c r="W39" s="34" t="s">
        <v>493</v>
      </c>
      <c r="X39" s="34" t="s">
        <v>493</v>
      </c>
      <c r="Y39" s="34" t="s">
        <v>493</v>
      </c>
      <c r="Z39" s="34">
        <v>1</v>
      </c>
      <c r="AA39" s="84" t="s">
        <v>100</v>
      </c>
      <c r="AB39" s="84" t="s">
        <v>100</v>
      </c>
    </row>
    <row r="40" spans="1:28" s="61" customFormat="1" ht="62.25" customHeight="1">
      <c r="A40" s="198">
        <v>32</v>
      </c>
      <c r="B40" s="34" t="s">
        <v>361</v>
      </c>
      <c r="C40" s="34" t="s">
        <v>340</v>
      </c>
      <c r="D40" s="84" t="s">
        <v>99</v>
      </c>
      <c r="E40" s="84" t="s">
        <v>100</v>
      </c>
      <c r="F40" s="84" t="s">
        <v>100</v>
      </c>
      <c r="G40" s="84">
        <v>1920</v>
      </c>
      <c r="H40" s="84"/>
      <c r="I40" s="364"/>
      <c r="J40" s="140">
        <v>751000</v>
      </c>
      <c r="K40" s="31" t="s">
        <v>615</v>
      </c>
      <c r="L40" s="440">
        <v>130</v>
      </c>
      <c r="M40" s="400" t="s">
        <v>423</v>
      </c>
      <c r="N40" s="84">
        <v>32</v>
      </c>
      <c r="O40" s="34" t="s">
        <v>506</v>
      </c>
      <c r="P40" s="34" t="s">
        <v>127</v>
      </c>
      <c r="Q40" s="34" t="s">
        <v>507</v>
      </c>
      <c r="R40" s="34"/>
      <c r="S40" s="34" t="s">
        <v>550</v>
      </c>
      <c r="T40" s="34" t="s">
        <v>107</v>
      </c>
      <c r="U40" s="34" t="s">
        <v>107</v>
      </c>
      <c r="V40" s="34" t="s">
        <v>107</v>
      </c>
      <c r="W40" s="34" t="s">
        <v>107</v>
      </c>
      <c r="X40" s="34" t="s">
        <v>92</v>
      </c>
      <c r="Y40" s="34" t="s">
        <v>107</v>
      </c>
      <c r="Z40" s="34">
        <v>2</v>
      </c>
      <c r="AA40" s="84" t="s">
        <v>100</v>
      </c>
      <c r="AB40" s="84" t="s">
        <v>100</v>
      </c>
    </row>
    <row r="41" spans="1:28" s="61" customFormat="1" ht="41.25" customHeight="1">
      <c r="A41" s="34">
        <v>33</v>
      </c>
      <c r="B41" s="34" t="s">
        <v>362</v>
      </c>
      <c r="C41" s="34" t="s">
        <v>363</v>
      </c>
      <c r="D41" s="84" t="s">
        <v>100</v>
      </c>
      <c r="E41" s="84" t="s">
        <v>100</v>
      </c>
      <c r="F41" s="84" t="s">
        <v>100</v>
      </c>
      <c r="G41" s="84" t="s">
        <v>127</v>
      </c>
      <c r="H41" s="84"/>
      <c r="I41" s="364"/>
      <c r="J41" s="140">
        <v>133000</v>
      </c>
      <c r="K41" s="31" t="s">
        <v>615</v>
      </c>
      <c r="L41" s="440">
        <v>45</v>
      </c>
      <c r="M41" s="400" t="s">
        <v>423</v>
      </c>
      <c r="N41" s="84">
        <v>33</v>
      </c>
      <c r="O41" s="34" t="s">
        <v>127</v>
      </c>
      <c r="P41" s="34" t="s">
        <v>127</v>
      </c>
      <c r="Q41" s="34" t="s">
        <v>486</v>
      </c>
      <c r="R41" s="34"/>
      <c r="S41" s="34" t="s">
        <v>551</v>
      </c>
      <c r="T41" s="34" t="s">
        <v>493</v>
      </c>
      <c r="U41" s="34" t="s">
        <v>493</v>
      </c>
      <c r="V41" s="34" t="s">
        <v>493</v>
      </c>
      <c r="W41" s="34" t="s">
        <v>493</v>
      </c>
      <c r="X41" s="34" t="s">
        <v>493</v>
      </c>
      <c r="Y41" s="34" t="s">
        <v>493</v>
      </c>
      <c r="Z41" s="34">
        <v>1</v>
      </c>
      <c r="AA41" s="84" t="s">
        <v>100</v>
      </c>
      <c r="AB41" s="84" t="s">
        <v>100</v>
      </c>
    </row>
    <row r="42" spans="1:28" s="61" customFormat="1" ht="35.25" customHeight="1">
      <c r="A42" s="34">
        <v>34</v>
      </c>
      <c r="B42" s="34" t="s">
        <v>364</v>
      </c>
      <c r="C42" s="34" t="s">
        <v>346</v>
      </c>
      <c r="D42" s="84" t="s">
        <v>99</v>
      </c>
      <c r="E42" s="84" t="s">
        <v>100</v>
      </c>
      <c r="F42" s="84" t="s">
        <v>100</v>
      </c>
      <c r="G42" s="84" t="s">
        <v>127</v>
      </c>
      <c r="H42" s="84"/>
      <c r="I42" s="364">
        <v>3800</v>
      </c>
      <c r="J42" s="146"/>
      <c r="K42" s="31" t="s">
        <v>614</v>
      </c>
      <c r="L42" s="440" t="s">
        <v>493</v>
      </c>
      <c r="M42" s="400" t="s">
        <v>423</v>
      </c>
      <c r="N42" s="84">
        <v>34</v>
      </c>
      <c r="O42" s="34" t="s">
        <v>92</v>
      </c>
      <c r="P42" s="34" t="s">
        <v>92</v>
      </c>
      <c r="Q42" s="34" t="s">
        <v>92</v>
      </c>
      <c r="R42" s="34" t="s">
        <v>493</v>
      </c>
      <c r="S42" s="34" t="s">
        <v>493</v>
      </c>
      <c r="T42" s="34" t="s">
        <v>493</v>
      </c>
      <c r="U42" s="34" t="s">
        <v>493</v>
      </c>
      <c r="V42" s="34" t="s">
        <v>493</v>
      </c>
      <c r="W42" s="34" t="s">
        <v>493</v>
      </c>
      <c r="X42" s="34" t="s">
        <v>493</v>
      </c>
      <c r="Y42" s="34" t="s">
        <v>493</v>
      </c>
      <c r="Z42" s="34" t="s">
        <v>493</v>
      </c>
      <c r="AA42" s="84" t="s">
        <v>493</v>
      </c>
      <c r="AB42" s="84" t="s">
        <v>100</v>
      </c>
    </row>
    <row r="43" spans="1:28" s="61" customFormat="1" ht="30.75" customHeight="1">
      <c r="A43" s="34">
        <v>35</v>
      </c>
      <c r="B43" s="34" t="s">
        <v>365</v>
      </c>
      <c r="C43" s="34" t="s">
        <v>338</v>
      </c>
      <c r="D43" s="84" t="s">
        <v>99</v>
      </c>
      <c r="E43" s="84" t="s">
        <v>100</v>
      </c>
      <c r="F43" s="84" t="s">
        <v>100</v>
      </c>
      <c r="G43" s="84" t="s">
        <v>127</v>
      </c>
      <c r="H43" s="84"/>
      <c r="I43" s="364"/>
      <c r="J43" s="140">
        <v>694000</v>
      </c>
      <c r="K43" s="31" t="s">
        <v>615</v>
      </c>
      <c r="L43" s="440">
        <v>120</v>
      </c>
      <c r="M43" s="450" t="s">
        <v>424</v>
      </c>
      <c r="N43" s="84">
        <v>35</v>
      </c>
      <c r="O43" s="34" t="s">
        <v>491</v>
      </c>
      <c r="P43" s="34" t="s">
        <v>127</v>
      </c>
      <c r="Q43" s="34" t="s">
        <v>495</v>
      </c>
      <c r="R43" s="34"/>
      <c r="S43" s="34"/>
      <c r="T43" s="34" t="s">
        <v>75</v>
      </c>
      <c r="U43" s="34" t="s">
        <v>75</v>
      </c>
      <c r="V43" s="34" t="s">
        <v>75</v>
      </c>
      <c r="W43" s="34" t="s">
        <v>75</v>
      </c>
      <c r="X43" s="34" t="s">
        <v>92</v>
      </c>
      <c r="Y43" s="34" t="s">
        <v>75</v>
      </c>
      <c r="Z43" s="34">
        <v>1</v>
      </c>
      <c r="AA43" s="84" t="s">
        <v>100</v>
      </c>
      <c r="AB43" s="84" t="s">
        <v>100</v>
      </c>
    </row>
    <row r="44" spans="1:28" s="61" customFormat="1" ht="27" customHeight="1">
      <c r="A44" s="34">
        <v>36</v>
      </c>
      <c r="B44" s="34" t="s">
        <v>366</v>
      </c>
      <c r="C44" s="34" t="s">
        <v>344</v>
      </c>
      <c r="D44" s="84" t="s">
        <v>99</v>
      </c>
      <c r="E44" s="84" t="s">
        <v>100</v>
      </c>
      <c r="F44" s="84" t="s">
        <v>100</v>
      </c>
      <c r="G44" s="84" t="s">
        <v>127</v>
      </c>
      <c r="H44" s="84"/>
      <c r="I44" s="364"/>
      <c r="J44" s="140">
        <v>89000</v>
      </c>
      <c r="K44" s="31" t="s">
        <v>615</v>
      </c>
      <c r="L44" s="440">
        <v>25</v>
      </c>
      <c r="M44" s="450" t="s">
        <v>425</v>
      </c>
      <c r="N44" s="84">
        <v>36</v>
      </c>
      <c r="O44" s="34" t="s">
        <v>127</v>
      </c>
      <c r="P44" s="34" t="s">
        <v>127</v>
      </c>
      <c r="Q44" s="34" t="s">
        <v>127</v>
      </c>
      <c r="R44" s="34"/>
      <c r="S44" s="34"/>
      <c r="T44" s="34" t="s">
        <v>127</v>
      </c>
      <c r="U44" s="34" t="s">
        <v>127</v>
      </c>
      <c r="V44" s="34" t="s">
        <v>127</v>
      </c>
      <c r="W44" s="34" t="s">
        <v>127</v>
      </c>
      <c r="X44" s="34" t="s">
        <v>127</v>
      </c>
      <c r="Y44" s="34" t="s">
        <v>127</v>
      </c>
      <c r="Z44" s="34">
        <v>1</v>
      </c>
      <c r="AA44" s="84" t="s">
        <v>100</v>
      </c>
      <c r="AB44" s="84" t="s">
        <v>100</v>
      </c>
    </row>
    <row r="45" spans="1:28" s="61" customFormat="1" ht="24" customHeight="1">
      <c r="A45" s="198">
        <v>37</v>
      </c>
      <c r="B45" s="34" t="s">
        <v>367</v>
      </c>
      <c r="C45" s="34" t="s">
        <v>338</v>
      </c>
      <c r="D45" s="84" t="s">
        <v>99</v>
      </c>
      <c r="E45" s="84" t="s">
        <v>100</v>
      </c>
      <c r="F45" s="84" t="s">
        <v>100</v>
      </c>
      <c r="G45" s="84">
        <v>1912</v>
      </c>
      <c r="H45" s="84"/>
      <c r="I45" s="364"/>
      <c r="J45" s="140">
        <v>943000</v>
      </c>
      <c r="K45" s="31" t="s">
        <v>615</v>
      </c>
      <c r="L45" s="440">
        <v>163.1</v>
      </c>
      <c r="M45" s="450" t="s">
        <v>426</v>
      </c>
      <c r="N45" s="84">
        <v>37</v>
      </c>
      <c r="O45" s="34" t="s">
        <v>124</v>
      </c>
      <c r="P45" s="34" t="s">
        <v>139</v>
      </c>
      <c r="Q45" s="34" t="s">
        <v>508</v>
      </c>
      <c r="R45" s="34"/>
      <c r="S45" s="34"/>
      <c r="T45" s="34" t="s">
        <v>74</v>
      </c>
      <c r="U45" s="34" t="s">
        <v>75</v>
      </c>
      <c r="V45" s="34" t="s">
        <v>75</v>
      </c>
      <c r="W45" s="34" t="s">
        <v>74</v>
      </c>
      <c r="X45" s="34" t="s">
        <v>92</v>
      </c>
      <c r="Y45" s="34" t="s">
        <v>75</v>
      </c>
      <c r="Z45" s="34">
        <v>2</v>
      </c>
      <c r="AA45" s="84" t="s">
        <v>99</v>
      </c>
      <c r="AB45" s="84" t="s">
        <v>100</v>
      </c>
    </row>
    <row r="46" spans="1:28" s="61" customFormat="1" ht="24" customHeight="1">
      <c r="A46" s="34">
        <v>38</v>
      </c>
      <c r="B46" s="34" t="s">
        <v>368</v>
      </c>
      <c r="C46" s="34" t="s">
        <v>338</v>
      </c>
      <c r="D46" s="84" t="s">
        <v>99</v>
      </c>
      <c r="E46" s="84" t="s">
        <v>100</v>
      </c>
      <c r="F46" s="84" t="s">
        <v>100</v>
      </c>
      <c r="G46" s="84" t="s">
        <v>127</v>
      </c>
      <c r="H46" s="84"/>
      <c r="I46" s="364"/>
      <c r="J46" s="140">
        <v>1619000</v>
      </c>
      <c r="K46" s="31" t="s">
        <v>615</v>
      </c>
      <c r="L46" s="440">
        <v>280</v>
      </c>
      <c r="M46" s="450" t="s">
        <v>427</v>
      </c>
      <c r="N46" s="84">
        <v>38</v>
      </c>
      <c r="O46" s="34" t="s">
        <v>491</v>
      </c>
      <c r="P46" s="34"/>
      <c r="Q46" s="34" t="s">
        <v>509</v>
      </c>
      <c r="R46" s="34"/>
      <c r="S46" s="34"/>
      <c r="T46" s="34" t="s">
        <v>75</v>
      </c>
      <c r="U46" s="34" t="s">
        <v>75</v>
      </c>
      <c r="V46" s="34" t="s">
        <v>75</v>
      </c>
      <c r="W46" s="34" t="s">
        <v>75</v>
      </c>
      <c r="X46" s="34" t="s">
        <v>92</v>
      </c>
      <c r="Y46" s="34" t="s">
        <v>75</v>
      </c>
      <c r="Z46" s="34">
        <v>1</v>
      </c>
      <c r="AA46" s="84" t="s">
        <v>99</v>
      </c>
      <c r="AB46" s="84" t="s">
        <v>100</v>
      </c>
    </row>
    <row r="47" spans="1:28" s="61" customFormat="1" ht="30.75" customHeight="1">
      <c r="A47" s="34">
        <v>39</v>
      </c>
      <c r="B47" s="34" t="s">
        <v>369</v>
      </c>
      <c r="C47" s="34" t="s">
        <v>346</v>
      </c>
      <c r="D47" s="84" t="s">
        <v>99</v>
      </c>
      <c r="E47" s="84" t="s">
        <v>100</v>
      </c>
      <c r="F47" s="84" t="s">
        <v>100</v>
      </c>
      <c r="G47" s="84" t="s">
        <v>370</v>
      </c>
      <c r="H47" s="84"/>
      <c r="I47" s="364">
        <v>3930</v>
      </c>
      <c r="J47" s="146"/>
      <c r="K47" s="31" t="s">
        <v>614</v>
      </c>
      <c r="L47" s="440" t="s">
        <v>493</v>
      </c>
      <c r="M47" s="451" t="s">
        <v>427</v>
      </c>
      <c r="N47" s="84">
        <v>39</v>
      </c>
      <c r="O47" s="34" t="s">
        <v>92</v>
      </c>
      <c r="P47" s="34" t="s">
        <v>92</v>
      </c>
      <c r="Q47" s="34" t="s">
        <v>92</v>
      </c>
      <c r="R47" s="34" t="s">
        <v>493</v>
      </c>
      <c r="S47" s="34" t="s">
        <v>493</v>
      </c>
      <c r="T47" s="34" t="s">
        <v>92</v>
      </c>
      <c r="U47" s="34" t="s">
        <v>92</v>
      </c>
      <c r="V47" s="34" t="s">
        <v>92</v>
      </c>
      <c r="W47" s="34" t="s">
        <v>92</v>
      </c>
      <c r="X47" s="34" t="s">
        <v>92</v>
      </c>
      <c r="Y47" s="34" t="s">
        <v>92</v>
      </c>
      <c r="Z47" s="34" t="s">
        <v>493</v>
      </c>
      <c r="AA47" s="84" t="s">
        <v>493</v>
      </c>
      <c r="AB47" s="84" t="s">
        <v>100</v>
      </c>
    </row>
    <row r="48" spans="1:28" s="61" customFormat="1" ht="45" customHeight="1">
      <c r="A48" s="34">
        <v>40</v>
      </c>
      <c r="B48" s="34" t="s">
        <v>371</v>
      </c>
      <c r="C48" s="34" t="s">
        <v>340</v>
      </c>
      <c r="D48" s="84" t="s">
        <v>99</v>
      </c>
      <c r="E48" s="84" t="s">
        <v>100</v>
      </c>
      <c r="F48" s="84" t="s">
        <v>100</v>
      </c>
      <c r="G48" s="84">
        <v>1906</v>
      </c>
      <c r="H48" s="84"/>
      <c r="I48" s="364"/>
      <c r="J48" s="140">
        <v>1646000</v>
      </c>
      <c r="K48" s="31" t="s">
        <v>615</v>
      </c>
      <c r="L48" s="440">
        <v>284.69</v>
      </c>
      <c r="M48" s="450" t="s">
        <v>428</v>
      </c>
      <c r="N48" s="84">
        <v>40</v>
      </c>
      <c r="O48" s="34" t="s">
        <v>124</v>
      </c>
      <c r="P48" s="34"/>
      <c r="Q48" s="34" t="s">
        <v>492</v>
      </c>
      <c r="R48" s="34"/>
      <c r="S48" s="34" t="s">
        <v>666</v>
      </c>
      <c r="T48" s="34" t="s">
        <v>107</v>
      </c>
      <c r="U48" s="34" t="s">
        <v>75</v>
      </c>
      <c r="V48" s="34" t="s">
        <v>552</v>
      </c>
      <c r="W48" s="34" t="s">
        <v>75</v>
      </c>
      <c r="X48" s="34" t="s">
        <v>92</v>
      </c>
      <c r="Y48" s="34" t="s">
        <v>75</v>
      </c>
      <c r="Z48" s="34">
        <v>2</v>
      </c>
      <c r="AA48" s="84" t="s">
        <v>99</v>
      </c>
      <c r="AB48" s="84" t="s">
        <v>100</v>
      </c>
    </row>
    <row r="49" spans="1:28" s="61" customFormat="1" ht="64.5" customHeight="1">
      <c r="A49" s="34">
        <v>41</v>
      </c>
      <c r="B49" s="34" t="s">
        <v>1382</v>
      </c>
      <c r="C49" s="34" t="s">
        <v>360</v>
      </c>
      <c r="D49" s="84" t="s">
        <v>99</v>
      </c>
      <c r="E49" s="84" t="s">
        <v>100</v>
      </c>
      <c r="F49" s="84" t="s">
        <v>100</v>
      </c>
      <c r="G49" s="84" t="s">
        <v>127</v>
      </c>
      <c r="H49" s="84"/>
      <c r="I49" s="364">
        <v>21478.72</v>
      </c>
      <c r="J49" s="146"/>
      <c r="K49" s="31" t="s">
        <v>614</v>
      </c>
      <c r="L49" s="440">
        <v>250</v>
      </c>
      <c r="M49" s="450" t="s">
        <v>428</v>
      </c>
      <c r="N49" s="84">
        <v>41</v>
      </c>
      <c r="O49" s="34" t="s">
        <v>613</v>
      </c>
      <c r="P49" s="34" t="s">
        <v>127</v>
      </c>
      <c r="Q49" s="34" t="s">
        <v>139</v>
      </c>
      <c r="R49" s="34" t="s">
        <v>493</v>
      </c>
      <c r="S49" s="34"/>
      <c r="T49" s="34" t="s">
        <v>531</v>
      </c>
      <c r="U49" s="34" t="s">
        <v>531</v>
      </c>
      <c r="V49" s="34" t="s">
        <v>531</v>
      </c>
      <c r="W49" s="34" t="s">
        <v>531</v>
      </c>
      <c r="X49" s="34" t="s">
        <v>531</v>
      </c>
      <c r="Y49" s="34" t="s">
        <v>531</v>
      </c>
      <c r="Z49" s="34">
        <v>1</v>
      </c>
      <c r="AA49" s="84" t="s">
        <v>100</v>
      </c>
      <c r="AB49" s="84" t="s">
        <v>100</v>
      </c>
    </row>
    <row r="50" spans="1:28" s="61" customFormat="1" ht="31.5" customHeight="1">
      <c r="A50" s="198">
        <v>42</v>
      </c>
      <c r="B50" s="34" t="s">
        <v>372</v>
      </c>
      <c r="C50" s="34" t="s">
        <v>358</v>
      </c>
      <c r="D50" s="84" t="s">
        <v>99</v>
      </c>
      <c r="E50" s="84" t="s">
        <v>100</v>
      </c>
      <c r="F50" s="84" t="s">
        <v>100</v>
      </c>
      <c r="G50" s="84" t="s">
        <v>127</v>
      </c>
      <c r="H50" s="84"/>
      <c r="I50" s="364">
        <v>13930.03</v>
      </c>
      <c r="J50" s="146"/>
      <c r="K50" s="31" t="s">
        <v>614</v>
      </c>
      <c r="L50" s="440" t="s">
        <v>493</v>
      </c>
      <c r="M50" s="450" t="s">
        <v>428</v>
      </c>
      <c r="N50" s="84">
        <v>42</v>
      </c>
      <c r="O50" s="34" t="s">
        <v>92</v>
      </c>
      <c r="P50" s="34" t="s">
        <v>92</v>
      </c>
      <c r="Q50" s="34" t="s">
        <v>92</v>
      </c>
      <c r="R50" s="34" t="s">
        <v>493</v>
      </c>
      <c r="S50" s="34" t="s">
        <v>493</v>
      </c>
      <c r="T50" s="34" t="s">
        <v>92</v>
      </c>
      <c r="U50" s="34" t="s">
        <v>92</v>
      </c>
      <c r="V50" s="34" t="s">
        <v>92</v>
      </c>
      <c r="W50" s="34" t="s">
        <v>92</v>
      </c>
      <c r="X50" s="34" t="s">
        <v>92</v>
      </c>
      <c r="Y50" s="34" t="s">
        <v>92</v>
      </c>
      <c r="Z50" s="34" t="s">
        <v>493</v>
      </c>
      <c r="AA50" s="84" t="s">
        <v>493</v>
      </c>
      <c r="AB50" s="84" t="s">
        <v>100</v>
      </c>
    </row>
    <row r="51" spans="1:28" s="61" customFormat="1" ht="29.25" customHeight="1">
      <c r="A51" s="34">
        <v>43</v>
      </c>
      <c r="B51" s="34" t="s">
        <v>373</v>
      </c>
      <c r="C51" s="34" t="s">
        <v>338</v>
      </c>
      <c r="D51" s="84" t="s">
        <v>99</v>
      </c>
      <c r="E51" s="84" t="s">
        <v>100</v>
      </c>
      <c r="F51" s="84" t="s">
        <v>100</v>
      </c>
      <c r="G51" s="84" t="s">
        <v>127</v>
      </c>
      <c r="H51" s="84"/>
      <c r="I51" s="364"/>
      <c r="J51" s="140">
        <v>1156000</v>
      </c>
      <c r="K51" s="31" t="s">
        <v>615</v>
      </c>
      <c r="L51" s="440">
        <v>200</v>
      </c>
      <c r="M51" s="450" t="s">
        <v>405</v>
      </c>
      <c r="N51" s="84">
        <v>43</v>
      </c>
      <c r="O51" s="34" t="s">
        <v>510</v>
      </c>
      <c r="P51" s="34" t="s">
        <v>511</v>
      </c>
      <c r="Q51" s="34" t="s">
        <v>512</v>
      </c>
      <c r="R51" s="34"/>
      <c r="S51" s="34"/>
      <c r="T51" s="34" t="s">
        <v>75</v>
      </c>
      <c r="U51" s="34" t="s">
        <v>75</v>
      </c>
      <c r="V51" s="34" t="s">
        <v>75</v>
      </c>
      <c r="W51" s="34" t="s">
        <v>75</v>
      </c>
      <c r="X51" s="34" t="s">
        <v>92</v>
      </c>
      <c r="Y51" s="34" t="s">
        <v>75</v>
      </c>
      <c r="Z51" s="34">
        <v>1</v>
      </c>
      <c r="AA51" s="84" t="s">
        <v>100</v>
      </c>
      <c r="AB51" s="84" t="s">
        <v>100</v>
      </c>
    </row>
    <row r="52" spans="1:28" s="61" customFormat="1" ht="43.5" customHeight="1">
      <c r="A52" s="34">
        <v>44</v>
      </c>
      <c r="B52" s="34" t="s">
        <v>374</v>
      </c>
      <c r="C52" s="34" t="s">
        <v>375</v>
      </c>
      <c r="D52" s="84" t="s">
        <v>99</v>
      </c>
      <c r="E52" s="84" t="s">
        <v>100</v>
      </c>
      <c r="F52" s="84" t="s">
        <v>100</v>
      </c>
      <c r="G52" s="84">
        <v>1960</v>
      </c>
      <c r="H52" s="84"/>
      <c r="I52" s="364">
        <v>92994.47</v>
      </c>
      <c r="J52" s="146"/>
      <c r="K52" s="31" t="s">
        <v>614</v>
      </c>
      <c r="L52" s="428" t="s">
        <v>493</v>
      </c>
      <c r="M52" s="431" t="s">
        <v>429</v>
      </c>
      <c r="N52" s="84">
        <v>44</v>
      </c>
      <c r="O52" s="34"/>
      <c r="P52" s="34"/>
      <c r="Q52" s="34"/>
      <c r="R52" s="34" t="s">
        <v>493</v>
      </c>
      <c r="S52" s="34" t="s">
        <v>493</v>
      </c>
      <c r="T52" s="34" t="s">
        <v>92</v>
      </c>
      <c r="U52" s="34" t="s">
        <v>92</v>
      </c>
      <c r="V52" s="34" t="s">
        <v>92</v>
      </c>
      <c r="W52" s="34" t="s">
        <v>92</v>
      </c>
      <c r="X52" s="34" t="s">
        <v>92</v>
      </c>
      <c r="Y52" s="34" t="s">
        <v>92</v>
      </c>
      <c r="Z52" s="34" t="s">
        <v>493</v>
      </c>
      <c r="AA52" s="84" t="s">
        <v>493</v>
      </c>
      <c r="AB52" s="84" t="s">
        <v>100</v>
      </c>
    </row>
    <row r="53" spans="1:28" s="61" customFormat="1" ht="37.5" customHeight="1">
      <c r="A53" s="34">
        <v>45</v>
      </c>
      <c r="B53" s="34" t="s">
        <v>608</v>
      </c>
      <c r="C53" s="34" t="s">
        <v>376</v>
      </c>
      <c r="D53" s="84" t="s">
        <v>99</v>
      </c>
      <c r="E53" s="84" t="s">
        <v>100</v>
      </c>
      <c r="F53" s="84" t="s">
        <v>100</v>
      </c>
      <c r="G53" s="84">
        <v>1971</v>
      </c>
      <c r="H53" s="84"/>
      <c r="I53" s="364"/>
      <c r="J53" s="140">
        <v>4384000</v>
      </c>
      <c r="K53" s="31" t="s">
        <v>615</v>
      </c>
      <c r="L53" s="395">
        <v>864</v>
      </c>
      <c r="M53" s="452" t="s">
        <v>429</v>
      </c>
      <c r="N53" s="84">
        <v>45</v>
      </c>
      <c r="O53" s="34" t="s">
        <v>513</v>
      </c>
      <c r="P53" s="34" t="s">
        <v>250</v>
      </c>
      <c r="Q53" s="34" t="s">
        <v>514</v>
      </c>
      <c r="R53" s="34"/>
      <c r="S53" s="34" t="s">
        <v>553</v>
      </c>
      <c r="T53" s="34" t="s">
        <v>74</v>
      </c>
      <c r="U53" s="34" t="s">
        <v>75</v>
      </c>
      <c r="V53" s="34" t="s">
        <v>552</v>
      </c>
      <c r="W53" s="34" t="s">
        <v>75</v>
      </c>
      <c r="X53" s="34" t="s">
        <v>554</v>
      </c>
      <c r="Y53" s="34" t="s">
        <v>555</v>
      </c>
      <c r="Z53" s="34">
        <v>2</v>
      </c>
      <c r="AA53" s="84" t="s">
        <v>99</v>
      </c>
      <c r="AB53" s="84" t="s">
        <v>99</v>
      </c>
    </row>
    <row r="54" spans="1:28" s="61" customFormat="1" ht="30" customHeight="1">
      <c r="A54" s="34">
        <v>46</v>
      </c>
      <c r="B54" s="399" t="s">
        <v>377</v>
      </c>
      <c r="C54" s="399" t="s">
        <v>378</v>
      </c>
      <c r="D54" s="399" t="s">
        <v>99</v>
      </c>
      <c r="E54" s="453" t="s">
        <v>100</v>
      </c>
      <c r="F54" s="84" t="s">
        <v>100</v>
      </c>
      <c r="G54" s="453">
        <v>1908</v>
      </c>
      <c r="H54" s="453"/>
      <c r="I54" s="506"/>
      <c r="J54" s="140">
        <v>1569000</v>
      </c>
      <c r="K54" s="31" t="s">
        <v>615</v>
      </c>
      <c r="L54" s="61">
        <v>288.5</v>
      </c>
      <c r="M54" s="403" t="s">
        <v>430</v>
      </c>
      <c r="N54" s="84">
        <v>46</v>
      </c>
      <c r="O54" s="454" t="s">
        <v>124</v>
      </c>
      <c r="P54" s="84" t="s">
        <v>139</v>
      </c>
      <c r="Q54" s="454" t="s">
        <v>515</v>
      </c>
      <c r="R54" s="34" t="s">
        <v>556</v>
      </c>
      <c r="T54" s="84" t="s">
        <v>75</v>
      </c>
      <c r="U54" s="455" t="s">
        <v>75</v>
      </c>
      <c r="V54" s="454" t="s">
        <v>75</v>
      </c>
      <c r="W54" s="454" t="s">
        <v>75</v>
      </c>
      <c r="X54" s="454" t="s">
        <v>92</v>
      </c>
      <c r="Y54" s="454" t="s">
        <v>142</v>
      </c>
      <c r="Z54" s="84">
        <v>3</v>
      </c>
      <c r="AA54" s="456" t="s">
        <v>579</v>
      </c>
      <c r="AB54" s="84" t="s">
        <v>100</v>
      </c>
    </row>
    <row r="55" spans="1:28" s="61" customFormat="1" ht="25.5">
      <c r="A55" s="198">
        <v>47</v>
      </c>
      <c r="B55" s="399" t="s">
        <v>379</v>
      </c>
      <c r="C55" s="399" t="s">
        <v>378</v>
      </c>
      <c r="D55" s="399" t="s">
        <v>99</v>
      </c>
      <c r="E55" s="453" t="s">
        <v>100</v>
      </c>
      <c r="F55" s="84" t="s">
        <v>100</v>
      </c>
      <c r="G55" s="453">
        <v>1908</v>
      </c>
      <c r="H55" s="453"/>
      <c r="I55" s="506"/>
      <c r="J55" s="140">
        <v>162000</v>
      </c>
      <c r="K55" s="31" t="s">
        <v>615</v>
      </c>
      <c r="L55" s="400">
        <v>29.7</v>
      </c>
      <c r="M55" s="400" t="s">
        <v>431</v>
      </c>
      <c r="N55" s="84">
        <v>47</v>
      </c>
      <c r="O55" s="403" t="s">
        <v>124</v>
      </c>
      <c r="P55" s="84" t="s">
        <v>139</v>
      </c>
      <c r="Q55" s="401" t="s">
        <v>515</v>
      </c>
      <c r="R55" s="455" t="s">
        <v>556</v>
      </c>
      <c r="S55" s="456"/>
      <c r="T55" s="84" t="s">
        <v>75</v>
      </c>
      <c r="U55" s="455" t="s">
        <v>75</v>
      </c>
      <c r="V55" s="454" t="s">
        <v>75</v>
      </c>
      <c r="W55" s="401" t="s">
        <v>142</v>
      </c>
      <c r="X55" s="454" t="s">
        <v>92</v>
      </c>
      <c r="Y55" s="454" t="s">
        <v>142</v>
      </c>
      <c r="Z55" s="84">
        <v>2</v>
      </c>
      <c r="AA55" s="157" t="s">
        <v>579</v>
      </c>
      <c r="AB55" s="84" t="s">
        <v>100</v>
      </c>
    </row>
    <row r="56" spans="1:28" s="61" customFormat="1" ht="30" customHeight="1">
      <c r="A56" s="34">
        <v>48</v>
      </c>
      <c r="B56" s="399" t="s">
        <v>377</v>
      </c>
      <c r="C56" s="399" t="s">
        <v>378</v>
      </c>
      <c r="D56" s="399" t="s">
        <v>99</v>
      </c>
      <c r="E56" s="453" t="s">
        <v>100</v>
      </c>
      <c r="F56" s="84" t="s">
        <v>100</v>
      </c>
      <c r="G56" s="453">
        <v>1889</v>
      </c>
      <c r="H56" s="453"/>
      <c r="I56" s="506"/>
      <c r="J56" s="140">
        <v>873000</v>
      </c>
      <c r="K56" s="31" t="s">
        <v>615</v>
      </c>
      <c r="L56" s="400">
        <v>160.57</v>
      </c>
      <c r="M56" s="400" t="s">
        <v>432</v>
      </c>
      <c r="N56" s="84">
        <v>48</v>
      </c>
      <c r="O56" s="457" t="s">
        <v>124</v>
      </c>
      <c r="P56" s="84" t="s">
        <v>139</v>
      </c>
      <c r="Q56" s="454" t="s">
        <v>516</v>
      </c>
      <c r="R56" s="34" t="s">
        <v>557</v>
      </c>
      <c r="S56" s="458"/>
      <c r="T56" s="84" t="s">
        <v>75</v>
      </c>
      <c r="U56" s="455" t="s">
        <v>75</v>
      </c>
      <c r="V56" s="454" t="s">
        <v>75</v>
      </c>
      <c r="W56" s="454" t="s">
        <v>75</v>
      </c>
      <c r="X56" s="454" t="s">
        <v>92</v>
      </c>
      <c r="Y56" s="454" t="s">
        <v>142</v>
      </c>
      <c r="Z56" s="84">
        <v>2</v>
      </c>
      <c r="AA56" s="157" t="s">
        <v>99</v>
      </c>
      <c r="AB56" s="84" t="s">
        <v>100</v>
      </c>
    </row>
    <row r="57" spans="1:28" s="61" customFormat="1" ht="25.5">
      <c r="A57" s="34">
        <v>49</v>
      </c>
      <c r="B57" s="399" t="s">
        <v>377</v>
      </c>
      <c r="C57" s="399" t="s">
        <v>378</v>
      </c>
      <c r="D57" s="399" t="s">
        <v>99</v>
      </c>
      <c r="E57" s="453" t="s">
        <v>100</v>
      </c>
      <c r="F57" s="84" t="s">
        <v>100</v>
      </c>
      <c r="G57" s="453">
        <v>1880</v>
      </c>
      <c r="H57" s="453"/>
      <c r="I57" s="506"/>
      <c r="J57" s="141">
        <v>662000</v>
      </c>
      <c r="K57" s="31" t="s">
        <v>615</v>
      </c>
      <c r="L57" s="459">
        <v>121.76</v>
      </c>
      <c r="M57" s="400" t="s">
        <v>433</v>
      </c>
      <c r="N57" s="84">
        <v>49</v>
      </c>
      <c r="O57" s="456" t="s">
        <v>72</v>
      </c>
      <c r="P57" s="84" t="s">
        <v>139</v>
      </c>
      <c r="Q57" s="454" t="s">
        <v>517</v>
      </c>
      <c r="R57" s="460" t="s">
        <v>558</v>
      </c>
      <c r="S57" s="456"/>
      <c r="T57" s="84" t="s">
        <v>75</v>
      </c>
      <c r="U57" s="455" t="s">
        <v>75</v>
      </c>
      <c r="V57" s="454" t="s">
        <v>75</v>
      </c>
      <c r="W57" s="454" t="s">
        <v>142</v>
      </c>
      <c r="X57" s="454" t="s">
        <v>92</v>
      </c>
      <c r="Y57" s="454" t="s">
        <v>142</v>
      </c>
      <c r="Z57" s="84">
        <v>2</v>
      </c>
      <c r="AA57" s="157" t="s">
        <v>100</v>
      </c>
      <c r="AB57" s="84" t="s">
        <v>100</v>
      </c>
    </row>
    <row r="58" spans="1:28" s="61" customFormat="1" ht="25.5">
      <c r="A58" s="34">
        <v>50</v>
      </c>
      <c r="B58" s="399" t="s">
        <v>377</v>
      </c>
      <c r="C58" s="399" t="s">
        <v>378</v>
      </c>
      <c r="D58" s="399" t="s">
        <v>99</v>
      </c>
      <c r="E58" s="453" t="s">
        <v>100</v>
      </c>
      <c r="F58" s="84" t="s">
        <v>100</v>
      </c>
      <c r="G58" s="453">
        <v>1900</v>
      </c>
      <c r="H58" s="453"/>
      <c r="I58" s="506"/>
      <c r="J58" s="140">
        <v>2266000</v>
      </c>
      <c r="K58" s="31" t="s">
        <v>615</v>
      </c>
      <c r="L58" s="400">
        <v>416.76</v>
      </c>
      <c r="M58" s="400" t="s">
        <v>434</v>
      </c>
      <c r="N58" s="84">
        <v>50</v>
      </c>
      <c r="O58" s="456" t="s">
        <v>124</v>
      </c>
      <c r="P58" s="84" t="s">
        <v>139</v>
      </c>
      <c r="Q58" s="454" t="s">
        <v>515</v>
      </c>
      <c r="R58" s="455" t="s">
        <v>559</v>
      </c>
      <c r="S58" s="456"/>
      <c r="T58" s="84" t="s">
        <v>75</v>
      </c>
      <c r="U58" s="455" t="s">
        <v>75</v>
      </c>
      <c r="V58" s="454" t="s">
        <v>75</v>
      </c>
      <c r="W58" s="454" t="s">
        <v>142</v>
      </c>
      <c r="X58" s="454" t="s">
        <v>92</v>
      </c>
      <c r="Y58" s="454" t="s">
        <v>142</v>
      </c>
      <c r="Z58" s="84">
        <v>3</v>
      </c>
      <c r="AA58" s="157" t="s">
        <v>99</v>
      </c>
      <c r="AB58" s="84" t="s">
        <v>100</v>
      </c>
    </row>
    <row r="59" spans="1:28" s="61" customFormat="1" ht="25.5">
      <c r="A59" s="34">
        <v>51</v>
      </c>
      <c r="B59" s="399" t="s">
        <v>377</v>
      </c>
      <c r="C59" s="399" t="s">
        <v>378</v>
      </c>
      <c r="D59" s="399" t="s">
        <v>99</v>
      </c>
      <c r="E59" s="453" t="s">
        <v>100</v>
      </c>
      <c r="F59" s="84" t="s">
        <v>100</v>
      </c>
      <c r="G59" s="453">
        <v>1939</v>
      </c>
      <c r="H59" s="453"/>
      <c r="I59" s="506"/>
      <c r="J59" s="140">
        <v>1042000</v>
      </c>
      <c r="K59" s="31" t="s">
        <v>615</v>
      </c>
      <c r="L59" s="400">
        <v>191.65</v>
      </c>
      <c r="M59" s="400" t="s">
        <v>435</v>
      </c>
      <c r="N59" s="84">
        <v>51</v>
      </c>
      <c r="O59" s="456" t="s">
        <v>124</v>
      </c>
      <c r="P59" s="84" t="s">
        <v>139</v>
      </c>
      <c r="Q59" s="454" t="s">
        <v>515</v>
      </c>
      <c r="R59" s="455" t="s">
        <v>560</v>
      </c>
      <c r="S59" s="456"/>
      <c r="T59" s="84" t="s">
        <v>75</v>
      </c>
      <c r="U59" s="455" t="s">
        <v>75</v>
      </c>
      <c r="V59" s="454" t="s">
        <v>75</v>
      </c>
      <c r="W59" s="454" t="s">
        <v>142</v>
      </c>
      <c r="X59" s="454" t="s">
        <v>92</v>
      </c>
      <c r="Y59" s="454" t="s">
        <v>142</v>
      </c>
      <c r="Z59" s="84">
        <v>2</v>
      </c>
      <c r="AA59" s="157" t="s">
        <v>99</v>
      </c>
      <c r="AB59" s="84" t="s">
        <v>100</v>
      </c>
    </row>
    <row r="60" spans="1:28" s="61" customFormat="1" ht="25.5">
      <c r="A60" s="198">
        <v>52</v>
      </c>
      <c r="B60" s="399" t="s">
        <v>377</v>
      </c>
      <c r="C60" s="399" t="s">
        <v>378</v>
      </c>
      <c r="D60" s="399" t="s">
        <v>99</v>
      </c>
      <c r="E60" s="453" t="s">
        <v>100</v>
      </c>
      <c r="F60" s="84" t="s">
        <v>100</v>
      </c>
      <c r="G60" s="453">
        <v>1905</v>
      </c>
      <c r="H60" s="453"/>
      <c r="I60" s="506"/>
      <c r="J60" s="140">
        <v>368000</v>
      </c>
      <c r="K60" s="31" t="s">
        <v>615</v>
      </c>
      <c r="L60" s="436">
        <v>67.75</v>
      </c>
      <c r="M60" s="400" t="s">
        <v>435</v>
      </c>
      <c r="N60" s="84">
        <v>52</v>
      </c>
      <c r="O60" s="403" t="s">
        <v>124</v>
      </c>
      <c r="P60" s="84" t="s">
        <v>139</v>
      </c>
      <c r="Q60" s="401" t="s">
        <v>515</v>
      </c>
      <c r="R60" s="455" t="s">
        <v>560</v>
      </c>
      <c r="S60" s="456"/>
      <c r="T60" s="84" t="s">
        <v>75</v>
      </c>
      <c r="U60" s="455" t="s">
        <v>75</v>
      </c>
      <c r="V60" s="454" t="s">
        <v>75</v>
      </c>
      <c r="W60" s="401" t="s">
        <v>142</v>
      </c>
      <c r="X60" s="454" t="s">
        <v>92</v>
      </c>
      <c r="Y60" s="454" t="s">
        <v>142</v>
      </c>
      <c r="Z60" s="84">
        <v>2</v>
      </c>
      <c r="AA60" s="157" t="s">
        <v>100</v>
      </c>
      <c r="AB60" s="84" t="s">
        <v>100</v>
      </c>
    </row>
    <row r="61" spans="1:28" s="61" customFormat="1" ht="25.5">
      <c r="A61" s="34">
        <v>53</v>
      </c>
      <c r="B61" s="399" t="s">
        <v>380</v>
      </c>
      <c r="C61" s="399" t="s">
        <v>378</v>
      </c>
      <c r="D61" s="399" t="s">
        <v>99</v>
      </c>
      <c r="E61" s="453" t="s">
        <v>100</v>
      </c>
      <c r="F61" s="84" t="s">
        <v>100</v>
      </c>
      <c r="G61" s="399">
        <v>1905</v>
      </c>
      <c r="H61" s="399"/>
      <c r="I61" s="501"/>
      <c r="J61" s="140">
        <v>136000</v>
      </c>
      <c r="K61" s="31" t="s">
        <v>615</v>
      </c>
      <c r="L61" s="400">
        <v>25</v>
      </c>
      <c r="M61" s="401" t="s">
        <v>436</v>
      </c>
      <c r="N61" s="84">
        <v>53</v>
      </c>
      <c r="O61" s="401" t="s">
        <v>124</v>
      </c>
      <c r="P61" s="401" t="s">
        <v>139</v>
      </c>
      <c r="Q61" s="401" t="s">
        <v>515</v>
      </c>
      <c r="R61" s="402" t="s">
        <v>560</v>
      </c>
      <c r="S61" s="402"/>
      <c r="T61" s="454" t="s">
        <v>75</v>
      </c>
      <c r="U61" s="454" t="s">
        <v>75</v>
      </c>
      <c r="V61" s="454" t="s">
        <v>75</v>
      </c>
      <c r="W61" s="454" t="s">
        <v>75</v>
      </c>
      <c r="X61" s="401" t="s">
        <v>92</v>
      </c>
      <c r="Y61" s="401" t="s">
        <v>142</v>
      </c>
      <c r="Z61" s="401">
        <v>1</v>
      </c>
      <c r="AA61" s="403" t="s">
        <v>100</v>
      </c>
      <c r="AB61" s="84" t="s">
        <v>100</v>
      </c>
    </row>
    <row r="62" spans="1:28" s="61" customFormat="1" ht="25.5">
      <c r="A62" s="34">
        <v>54</v>
      </c>
      <c r="B62" s="399" t="s">
        <v>377</v>
      </c>
      <c r="C62" s="399" t="s">
        <v>378</v>
      </c>
      <c r="D62" s="399" t="s">
        <v>99</v>
      </c>
      <c r="E62" s="453" t="s">
        <v>100</v>
      </c>
      <c r="F62" s="84" t="s">
        <v>100</v>
      </c>
      <c r="G62" s="453">
        <v>1900</v>
      </c>
      <c r="H62" s="453"/>
      <c r="I62" s="506"/>
      <c r="J62" s="140">
        <v>486000</v>
      </c>
      <c r="K62" s="31" t="s">
        <v>615</v>
      </c>
      <c r="L62" s="400">
        <v>89.3</v>
      </c>
      <c r="M62" s="400" t="s">
        <v>437</v>
      </c>
      <c r="N62" s="84">
        <v>54</v>
      </c>
      <c r="O62" s="403" t="s">
        <v>124</v>
      </c>
      <c r="P62" s="84" t="s">
        <v>139</v>
      </c>
      <c r="Q62" s="401" t="s">
        <v>516</v>
      </c>
      <c r="R62" s="455" t="s">
        <v>561</v>
      </c>
      <c r="S62" s="456"/>
      <c r="T62" s="84" t="s">
        <v>75</v>
      </c>
      <c r="U62" s="455" t="s">
        <v>75</v>
      </c>
      <c r="V62" s="454" t="s">
        <v>75</v>
      </c>
      <c r="W62" s="401" t="s">
        <v>142</v>
      </c>
      <c r="X62" s="454" t="s">
        <v>92</v>
      </c>
      <c r="Y62" s="454" t="s">
        <v>142</v>
      </c>
      <c r="Z62" s="84">
        <v>2</v>
      </c>
      <c r="AA62" s="157" t="s">
        <v>99</v>
      </c>
      <c r="AB62" s="84" t="s">
        <v>100</v>
      </c>
    </row>
    <row r="63" spans="1:28" s="61" customFormat="1" ht="32.25" customHeight="1">
      <c r="A63" s="34">
        <v>55</v>
      </c>
      <c r="B63" s="399" t="s">
        <v>377</v>
      </c>
      <c r="C63" s="399" t="s">
        <v>378</v>
      </c>
      <c r="D63" s="399" t="s">
        <v>99</v>
      </c>
      <c r="E63" s="453" t="s">
        <v>100</v>
      </c>
      <c r="F63" s="84" t="s">
        <v>100</v>
      </c>
      <c r="G63" s="453">
        <v>1899</v>
      </c>
      <c r="H63" s="453"/>
      <c r="I63" s="506"/>
      <c r="J63" s="140">
        <v>525000</v>
      </c>
      <c r="K63" s="31" t="s">
        <v>615</v>
      </c>
      <c r="L63" s="400">
        <v>96.55</v>
      </c>
      <c r="M63" s="400" t="s">
        <v>438</v>
      </c>
      <c r="N63" s="84">
        <v>55</v>
      </c>
      <c r="O63" s="403" t="s">
        <v>124</v>
      </c>
      <c r="P63" s="84" t="s">
        <v>139</v>
      </c>
      <c r="Q63" s="401" t="s">
        <v>515</v>
      </c>
      <c r="R63" s="455" t="s">
        <v>562</v>
      </c>
      <c r="S63" s="456"/>
      <c r="T63" s="84" t="s">
        <v>75</v>
      </c>
      <c r="U63" s="455" t="s">
        <v>75</v>
      </c>
      <c r="V63" s="454" t="s">
        <v>75</v>
      </c>
      <c r="W63" s="401" t="s">
        <v>142</v>
      </c>
      <c r="X63" s="454" t="s">
        <v>92</v>
      </c>
      <c r="Y63" s="454" t="s">
        <v>142</v>
      </c>
      <c r="Z63" s="84">
        <v>2</v>
      </c>
      <c r="AA63" s="157" t="s">
        <v>99</v>
      </c>
      <c r="AB63" s="84" t="s">
        <v>100</v>
      </c>
    </row>
    <row r="64" spans="1:28" s="61" customFormat="1" ht="25.5">
      <c r="A64" s="34">
        <v>56</v>
      </c>
      <c r="B64" s="421" t="s">
        <v>377</v>
      </c>
      <c r="C64" s="399" t="s">
        <v>378</v>
      </c>
      <c r="D64" s="421" t="s">
        <v>99</v>
      </c>
      <c r="E64" s="453" t="s">
        <v>100</v>
      </c>
      <c r="F64" s="84" t="s">
        <v>100</v>
      </c>
      <c r="G64" s="421">
        <v>1910</v>
      </c>
      <c r="H64" s="421"/>
      <c r="I64" s="502"/>
      <c r="J64" s="140">
        <f>ROUND(L64*4227*1.23*1.046,-3)</f>
        <v>742000</v>
      </c>
      <c r="K64" s="31" t="s">
        <v>615</v>
      </c>
      <c r="L64" s="461">
        <v>136.4</v>
      </c>
      <c r="M64" s="426" t="s">
        <v>439</v>
      </c>
      <c r="N64" s="84">
        <v>56</v>
      </c>
      <c r="O64" s="427" t="s">
        <v>124</v>
      </c>
      <c r="P64" s="427" t="s">
        <v>139</v>
      </c>
      <c r="Q64" s="427" t="s">
        <v>515</v>
      </c>
      <c r="R64" s="462" t="s">
        <v>563</v>
      </c>
      <c r="S64" s="462"/>
      <c r="T64" s="463" t="s">
        <v>75</v>
      </c>
      <c r="U64" s="463" t="s">
        <v>75</v>
      </c>
      <c r="V64" s="463" t="s">
        <v>75</v>
      </c>
      <c r="W64" s="463" t="s">
        <v>75</v>
      </c>
      <c r="X64" s="427" t="s">
        <v>92</v>
      </c>
      <c r="Y64" s="427" t="s">
        <v>142</v>
      </c>
      <c r="Z64" s="399">
        <v>2</v>
      </c>
      <c r="AA64" s="453" t="s">
        <v>100</v>
      </c>
      <c r="AB64" s="84" t="s">
        <v>100</v>
      </c>
    </row>
    <row r="65" spans="1:28" s="61" customFormat="1" ht="33.75" customHeight="1">
      <c r="A65" s="198">
        <v>57</v>
      </c>
      <c r="B65" s="399" t="s">
        <v>377</v>
      </c>
      <c r="C65" s="399" t="s">
        <v>378</v>
      </c>
      <c r="D65" s="399" t="s">
        <v>99</v>
      </c>
      <c r="E65" s="453" t="s">
        <v>100</v>
      </c>
      <c r="F65" s="84" t="s">
        <v>100</v>
      </c>
      <c r="G65" s="399">
        <v>1968</v>
      </c>
      <c r="H65" s="399"/>
      <c r="I65" s="501"/>
      <c r="J65" s="140">
        <f aca="true" t="shared" si="0" ref="J65:J79">ROUND(L65*4227*1.23*1.046,-3)</f>
        <v>810000</v>
      </c>
      <c r="K65" s="31" t="s">
        <v>615</v>
      </c>
      <c r="L65" s="400">
        <v>149.03</v>
      </c>
      <c r="M65" s="401" t="s">
        <v>440</v>
      </c>
      <c r="N65" s="84">
        <v>57</v>
      </c>
      <c r="O65" s="401" t="s">
        <v>518</v>
      </c>
      <c r="P65" s="401" t="s">
        <v>148</v>
      </c>
      <c r="Q65" s="401" t="s">
        <v>519</v>
      </c>
      <c r="R65" s="402" t="s">
        <v>564</v>
      </c>
      <c r="S65" s="402"/>
      <c r="T65" s="454" t="s">
        <v>75</v>
      </c>
      <c r="U65" s="454" t="s">
        <v>75</v>
      </c>
      <c r="V65" s="454" t="s">
        <v>75</v>
      </c>
      <c r="W65" s="401" t="s">
        <v>107</v>
      </c>
      <c r="X65" s="401" t="s">
        <v>92</v>
      </c>
      <c r="Y65" s="401" t="s">
        <v>142</v>
      </c>
      <c r="Z65" s="427">
        <v>1</v>
      </c>
      <c r="AA65" s="464" t="s">
        <v>100</v>
      </c>
      <c r="AB65" s="84" t="s">
        <v>100</v>
      </c>
    </row>
    <row r="66" spans="1:28" s="61" customFormat="1" ht="33.75" customHeight="1">
      <c r="A66" s="34">
        <v>58</v>
      </c>
      <c r="B66" s="399" t="s">
        <v>377</v>
      </c>
      <c r="C66" s="399" t="s">
        <v>378</v>
      </c>
      <c r="D66" s="399" t="s">
        <v>99</v>
      </c>
      <c r="E66" s="453" t="s">
        <v>100</v>
      </c>
      <c r="F66" s="84" t="s">
        <v>100</v>
      </c>
      <c r="G66" s="399">
        <v>1850</v>
      </c>
      <c r="H66" s="399"/>
      <c r="I66" s="501"/>
      <c r="J66" s="140">
        <f t="shared" si="0"/>
        <v>929000</v>
      </c>
      <c r="K66" s="31" t="s">
        <v>615</v>
      </c>
      <c r="L66" s="400">
        <v>170.77</v>
      </c>
      <c r="M66" s="401" t="s">
        <v>441</v>
      </c>
      <c r="N66" s="84">
        <v>58</v>
      </c>
      <c r="O66" s="401" t="s">
        <v>124</v>
      </c>
      <c r="P66" s="401" t="s">
        <v>139</v>
      </c>
      <c r="Q66" s="401" t="s">
        <v>520</v>
      </c>
      <c r="R66" s="402" t="s">
        <v>565</v>
      </c>
      <c r="S66" s="402"/>
      <c r="T66" s="454" t="s">
        <v>75</v>
      </c>
      <c r="U66" s="454" t="s">
        <v>75</v>
      </c>
      <c r="V66" s="454" t="s">
        <v>75</v>
      </c>
      <c r="W66" s="454" t="s">
        <v>75</v>
      </c>
      <c r="X66" s="401" t="s">
        <v>92</v>
      </c>
      <c r="Y66" s="401" t="s">
        <v>142</v>
      </c>
      <c r="Z66" s="401">
        <v>2</v>
      </c>
      <c r="AA66" s="403" t="s">
        <v>99</v>
      </c>
      <c r="AB66" s="84" t="s">
        <v>100</v>
      </c>
    </row>
    <row r="67" spans="1:28" s="61" customFormat="1" ht="33.75" customHeight="1">
      <c r="A67" s="34">
        <v>59</v>
      </c>
      <c r="B67" s="399" t="s">
        <v>377</v>
      </c>
      <c r="C67" s="399" t="s">
        <v>378</v>
      </c>
      <c r="D67" s="399" t="s">
        <v>99</v>
      </c>
      <c r="E67" s="453" t="s">
        <v>100</v>
      </c>
      <c r="F67" s="84" t="s">
        <v>100</v>
      </c>
      <c r="G67" s="399">
        <v>1880</v>
      </c>
      <c r="H67" s="399"/>
      <c r="I67" s="501"/>
      <c r="J67" s="140">
        <f t="shared" si="0"/>
        <v>793000</v>
      </c>
      <c r="K67" s="31" t="s">
        <v>615</v>
      </c>
      <c r="L67" s="400">
        <v>145.86</v>
      </c>
      <c r="M67" s="401" t="s">
        <v>442</v>
      </c>
      <c r="N67" s="84">
        <v>59</v>
      </c>
      <c r="O67" s="401" t="s">
        <v>124</v>
      </c>
      <c r="P67" s="401" t="s">
        <v>139</v>
      </c>
      <c r="Q67" s="401" t="s">
        <v>521</v>
      </c>
      <c r="R67" s="402" t="s">
        <v>565</v>
      </c>
      <c r="S67" s="402"/>
      <c r="T67" s="454" t="s">
        <v>75</v>
      </c>
      <c r="U67" s="454" t="s">
        <v>75</v>
      </c>
      <c r="V67" s="454" t="s">
        <v>75</v>
      </c>
      <c r="W67" s="454" t="s">
        <v>75</v>
      </c>
      <c r="X67" s="401" t="s">
        <v>92</v>
      </c>
      <c r="Y67" s="401" t="s">
        <v>142</v>
      </c>
      <c r="Z67" s="401">
        <v>2</v>
      </c>
      <c r="AA67" s="403" t="s">
        <v>579</v>
      </c>
      <c r="AB67" s="84" t="s">
        <v>100</v>
      </c>
    </row>
    <row r="68" spans="1:28" s="61" customFormat="1" ht="32.25" customHeight="1">
      <c r="A68" s="34">
        <v>60</v>
      </c>
      <c r="B68" s="399" t="s">
        <v>377</v>
      </c>
      <c r="C68" s="399" t="s">
        <v>378</v>
      </c>
      <c r="D68" s="399" t="s">
        <v>99</v>
      </c>
      <c r="E68" s="453" t="s">
        <v>100</v>
      </c>
      <c r="F68" s="84" t="s">
        <v>100</v>
      </c>
      <c r="G68" s="399">
        <v>1900</v>
      </c>
      <c r="H68" s="399"/>
      <c r="I68" s="501"/>
      <c r="J68" s="140">
        <f t="shared" si="0"/>
        <v>409000</v>
      </c>
      <c r="K68" s="31" t="s">
        <v>615</v>
      </c>
      <c r="L68" s="400">
        <v>75.15</v>
      </c>
      <c r="M68" s="401" t="s">
        <v>443</v>
      </c>
      <c r="N68" s="84">
        <v>60</v>
      </c>
      <c r="O68" s="401" t="s">
        <v>124</v>
      </c>
      <c r="P68" s="401" t="s">
        <v>139</v>
      </c>
      <c r="Q68" s="401" t="s">
        <v>522</v>
      </c>
      <c r="R68" s="402" t="s">
        <v>566</v>
      </c>
      <c r="S68" s="402"/>
      <c r="T68" s="454" t="s">
        <v>75</v>
      </c>
      <c r="U68" s="454" t="s">
        <v>75</v>
      </c>
      <c r="V68" s="454" t="s">
        <v>75</v>
      </c>
      <c r="W68" s="454" t="s">
        <v>75</v>
      </c>
      <c r="X68" s="401" t="s">
        <v>92</v>
      </c>
      <c r="Y68" s="401" t="s">
        <v>142</v>
      </c>
      <c r="Z68" s="401">
        <v>2</v>
      </c>
      <c r="AA68" s="403" t="s">
        <v>579</v>
      </c>
      <c r="AB68" s="84" t="s">
        <v>100</v>
      </c>
    </row>
    <row r="69" spans="1:28" s="61" customFormat="1" ht="41.25" customHeight="1">
      <c r="A69" s="34">
        <v>61</v>
      </c>
      <c r="B69" s="399" t="s">
        <v>377</v>
      </c>
      <c r="C69" s="399" t="s">
        <v>378</v>
      </c>
      <c r="D69" s="399" t="s">
        <v>99</v>
      </c>
      <c r="E69" s="453" t="s">
        <v>100</v>
      </c>
      <c r="F69" s="84" t="s">
        <v>100</v>
      </c>
      <c r="G69" s="399">
        <v>2007</v>
      </c>
      <c r="H69" s="399"/>
      <c r="I69" s="501"/>
      <c r="J69" s="140">
        <f t="shared" si="0"/>
        <v>3752000</v>
      </c>
      <c r="K69" s="31" t="s">
        <v>615</v>
      </c>
      <c r="L69" s="400">
        <v>690</v>
      </c>
      <c r="M69" s="401" t="s">
        <v>444</v>
      </c>
      <c r="N69" s="84">
        <v>61</v>
      </c>
      <c r="O69" s="401" t="s">
        <v>518</v>
      </c>
      <c r="P69" s="401" t="s">
        <v>523</v>
      </c>
      <c r="Q69" s="401" t="s">
        <v>524</v>
      </c>
      <c r="R69" s="402" t="s">
        <v>567</v>
      </c>
      <c r="S69" s="402"/>
      <c r="T69" s="454" t="s">
        <v>75</v>
      </c>
      <c r="U69" s="454" t="s">
        <v>75</v>
      </c>
      <c r="V69" s="454" t="s">
        <v>75</v>
      </c>
      <c r="W69" s="454" t="s">
        <v>75</v>
      </c>
      <c r="X69" s="401" t="s">
        <v>99</v>
      </c>
      <c r="Y69" s="401" t="s">
        <v>142</v>
      </c>
      <c r="Z69" s="401">
        <v>3</v>
      </c>
      <c r="AA69" s="403" t="s">
        <v>100</v>
      </c>
      <c r="AB69" s="84" t="s">
        <v>100</v>
      </c>
    </row>
    <row r="70" spans="1:28" s="61" customFormat="1" ht="25.5">
      <c r="A70" s="198">
        <v>62</v>
      </c>
      <c r="B70" s="357" t="s">
        <v>377</v>
      </c>
      <c r="C70" s="399" t="s">
        <v>378</v>
      </c>
      <c r="D70" s="357" t="s">
        <v>99</v>
      </c>
      <c r="E70" s="453" t="s">
        <v>100</v>
      </c>
      <c r="F70" s="84" t="s">
        <v>100</v>
      </c>
      <c r="G70" s="357">
        <v>2016</v>
      </c>
      <c r="H70" s="357"/>
      <c r="I70" s="507"/>
      <c r="J70" s="140">
        <f t="shared" si="0"/>
        <v>7988000</v>
      </c>
      <c r="K70" s="31" t="s">
        <v>615</v>
      </c>
      <c r="L70" s="459">
        <v>1468.86</v>
      </c>
      <c r="M70" s="465" t="s">
        <v>445</v>
      </c>
      <c r="N70" s="84">
        <v>62</v>
      </c>
      <c r="O70" s="402" t="s">
        <v>490</v>
      </c>
      <c r="P70" s="402" t="s">
        <v>523</v>
      </c>
      <c r="Q70" s="402" t="s">
        <v>525</v>
      </c>
      <c r="R70" s="402" t="s">
        <v>567</v>
      </c>
      <c r="S70" s="402"/>
      <c r="T70" s="402" t="s">
        <v>75</v>
      </c>
      <c r="U70" s="402" t="s">
        <v>75</v>
      </c>
      <c r="V70" s="402" t="s">
        <v>75</v>
      </c>
      <c r="W70" s="402" t="s">
        <v>75</v>
      </c>
      <c r="X70" s="459" t="s">
        <v>75</v>
      </c>
      <c r="Y70" s="402" t="s">
        <v>75</v>
      </c>
      <c r="Z70" s="402">
        <v>4</v>
      </c>
      <c r="AA70" s="466" t="s">
        <v>69</v>
      </c>
      <c r="AB70" s="84" t="s">
        <v>99</v>
      </c>
    </row>
    <row r="71" spans="1:28" s="61" customFormat="1" ht="25.5">
      <c r="A71" s="34">
        <v>63</v>
      </c>
      <c r="B71" s="399" t="s">
        <v>377</v>
      </c>
      <c r="C71" s="399" t="s">
        <v>378</v>
      </c>
      <c r="D71" s="399" t="s">
        <v>99</v>
      </c>
      <c r="E71" s="453" t="s">
        <v>100</v>
      </c>
      <c r="F71" s="467" t="s">
        <v>99</v>
      </c>
      <c r="G71" s="124">
        <v>1919</v>
      </c>
      <c r="H71" s="399"/>
      <c r="I71" s="501"/>
      <c r="J71" s="140">
        <f t="shared" si="0"/>
        <v>2211000</v>
      </c>
      <c r="K71" s="31" t="s">
        <v>615</v>
      </c>
      <c r="L71" s="400">
        <v>406.54</v>
      </c>
      <c r="M71" s="401" t="s">
        <v>446</v>
      </c>
      <c r="N71" s="84">
        <v>63</v>
      </c>
      <c r="O71" s="401" t="s">
        <v>124</v>
      </c>
      <c r="P71" s="401" t="s">
        <v>139</v>
      </c>
      <c r="Q71" s="401" t="s">
        <v>1169</v>
      </c>
      <c r="R71" s="402" t="s">
        <v>568</v>
      </c>
      <c r="S71" s="402"/>
      <c r="T71" s="454" t="s">
        <v>75</v>
      </c>
      <c r="U71" s="454" t="s">
        <v>75</v>
      </c>
      <c r="V71" s="454" t="s">
        <v>75</v>
      </c>
      <c r="W71" s="401" t="s">
        <v>107</v>
      </c>
      <c r="X71" s="401" t="s">
        <v>92</v>
      </c>
      <c r="Y71" s="401" t="s">
        <v>569</v>
      </c>
      <c r="Z71" s="401">
        <v>2</v>
      </c>
      <c r="AA71" s="403" t="s">
        <v>99</v>
      </c>
      <c r="AB71" s="84" t="s">
        <v>100</v>
      </c>
    </row>
    <row r="72" spans="1:28" s="61" customFormat="1" ht="26.25" customHeight="1">
      <c r="A72" s="34">
        <v>64</v>
      </c>
      <c r="B72" s="399" t="s">
        <v>377</v>
      </c>
      <c r="C72" s="399" t="s">
        <v>378</v>
      </c>
      <c r="D72" s="399" t="s">
        <v>99</v>
      </c>
      <c r="E72" s="453" t="s">
        <v>100</v>
      </c>
      <c r="F72" s="399" t="s">
        <v>100</v>
      </c>
      <c r="G72" s="399">
        <v>1932</v>
      </c>
      <c r="H72" s="399"/>
      <c r="I72" s="501"/>
      <c r="J72" s="140">
        <f t="shared" si="0"/>
        <v>1903000</v>
      </c>
      <c r="K72" s="31" t="s">
        <v>615</v>
      </c>
      <c r="L72" s="400">
        <v>350</v>
      </c>
      <c r="M72" s="401" t="s">
        <v>447</v>
      </c>
      <c r="N72" s="84">
        <v>64</v>
      </c>
      <c r="O72" s="401" t="s">
        <v>124</v>
      </c>
      <c r="P72" s="401" t="s">
        <v>139</v>
      </c>
      <c r="Q72" s="401" t="s">
        <v>515</v>
      </c>
      <c r="R72" s="402" t="s">
        <v>570</v>
      </c>
      <c r="S72" s="402"/>
      <c r="T72" s="454" t="s">
        <v>75</v>
      </c>
      <c r="U72" s="454" t="s">
        <v>75</v>
      </c>
      <c r="V72" s="454" t="s">
        <v>75</v>
      </c>
      <c r="W72" s="454" t="s">
        <v>75</v>
      </c>
      <c r="X72" s="401" t="s">
        <v>92</v>
      </c>
      <c r="Y72" s="401" t="s">
        <v>142</v>
      </c>
      <c r="Z72" s="401">
        <v>1</v>
      </c>
      <c r="AA72" s="403" t="s">
        <v>100</v>
      </c>
      <c r="AB72" s="84" t="s">
        <v>100</v>
      </c>
    </row>
    <row r="73" spans="1:28" s="61" customFormat="1" ht="30.75" customHeight="1">
      <c r="A73" s="34">
        <v>65</v>
      </c>
      <c r="B73" s="399" t="s">
        <v>377</v>
      </c>
      <c r="C73" s="399" t="s">
        <v>378</v>
      </c>
      <c r="D73" s="399" t="s">
        <v>99</v>
      </c>
      <c r="E73" s="453" t="s">
        <v>100</v>
      </c>
      <c r="F73" s="399" t="s">
        <v>100</v>
      </c>
      <c r="G73" s="399">
        <v>1942</v>
      </c>
      <c r="H73" s="399"/>
      <c r="I73" s="501"/>
      <c r="J73" s="140">
        <f t="shared" si="0"/>
        <v>511000</v>
      </c>
      <c r="K73" s="31" t="s">
        <v>615</v>
      </c>
      <c r="L73" s="400">
        <v>94</v>
      </c>
      <c r="M73" s="401" t="s">
        <v>448</v>
      </c>
      <c r="N73" s="84">
        <v>65</v>
      </c>
      <c r="O73" s="401" t="s">
        <v>124</v>
      </c>
      <c r="P73" s="401" t="s">
        <v>139</v>
      </c>
      <c r="Q73" s="401" t="s">
        <v>527</v>
      </c>
      <c r="R73" s="402" t="s">
        <v>571</v>
      </c>
      <c r="S73" s="402"/>
      <c r="T73" s="454" t="s">
        <v>75</v>
      </c>
      <c r="U73" s="454" t="s">
        <v>75</v>
      </c>
      <c r="V73" s="454" t="s">
        <v>75</v>
      </c>
      <c r="W73" s="454" t="s">
        <v>75</v>
      </c>
      <c r="X73" s="401" t="s">
        <v>92</v>
      </c>
      <c r="Y73" s="401" t="s">
        <v>142</v>
      </c>
      <c r="Z73" s="401">
        <v>2</v>
      </c>
      <c r="AA73" s="403" t="s">
        <v>100</v>
      </c>
      <c r="AB73" s="84" t="s">
        <v>100</v>
      </c>
    </row>
    <row r="74" spans="1:28" s="61" customFormat="1" ht="25.5">
      <c r="A74" s="34">
        <v>66</v>
      </c>
      <c r="B74" s="399" t="s">
        <v>377</v>
      </c>
      <c r="C74" s="399" t="s">
        <v>378</v>
      </c>
      <c r="D74" s="399" t="s">
        <v>99</v>
      </c>
      <c r="E74" s="453" t="s">
        <v>100</v>
      </c>
      <c r="F74" s="399" t="s">
        <v>100</v>
      </c>
      <c r="G74" s="399">
        <v>1895</v>
      </c>
      <c r="H74" s="399"/>
      <c r="I74" s="501"/>
      <c r="J74" s="140">
        <f t="shared" si="0"/>
        <v>307000</v>
      </c>
      <c r="K74" s="31" t="s">
        <v>615</v>
      </c>
      <c r="L74" s="400">
        <v>56.45</v>
      </c>
      <c r="M74" s="401" t="s">
        <v>449</v>
      </c>
      <c r="N74" s="84">
        <v>66</v>
      </c>
      <c r="O74" s="401" t="s">
        <v>124</v>
      </c>
      <c r="P74" s="401" t="s">
        <v>139</v>
      </c>
      <c r="Q74" s="401" t="s">
        <v>515</v>
      </c>
      <c r="R74" s="402" t="s">
        <v>573</v>
      </c>
      <c r="S74" s="402"/>
      <c r="T74" s="454" t="s">
        <v>75</v>
      </c>
      <c r="U74" s="454" t="s">
        <v>75</v>
      </c>
      <c r="V74" s="454" t="s">
        <v>75</v>
      </c>
      <c r="W74" s="454" t="s">
        <v>75</v>
      </c>
      <c r="X74" s="401" t="s">
        <v>92</v>
      </c>
      <c r="Y74" s="401" t="s">
        <v>75</v>
      </c>
      <c r="Z74" s="401">
        <v>1</v>
      </c>
      <c r="AA74" s="403" t="s">
        <v>100</v>
      </c>
      <c r="AB74" s="84" t="s">
        <v>100</v>
      </c>
    </row>
    <row r="75" spans="1:28" s="61" customFormat="1" ht="38.25">
      <c r="A75" s="198">
        <v>67</v>
      </c>
      <c r="B75" s="399" t="s">
        <v>377</v>
      </c>
      <c r="C75" s="399" t="s">
        <v>378</v>
      </c>
      <c r="D75" s="399" t="s">
        <v>99</v>
      </c>
      <c r="E75" s="453" t="s">
        <v>100</v>
      </c>
      <c r="F75" s="399" t="s">
        <v>100</v>
      </c>
      <c r="G75" s="399">
        <v>1890</v>
      </c>
      <c r="H75" s="399"/>
      <c r="I75" s="501"/>
      <c r="J75" s="140">
        <f t="shared" si="0"/>
        <v>291000</v>
      </c>
      <c r="K75" s="31" t="s">
        <v>615</v>
      </c>
      <c r="L75" s="400">
        <v>53.43</v>
      </c>
      <c r="M75" s="401" t="s">
        <v>450</v>
      </c>
      <c r="N75" s="84">
        <v>67</v>
      </c>
      <c r="O75" s="401" t="s">
        <v>124</v>
      </c>
      <c r="P75" s="401" t="s">
        <v>139</v>
      </c>
      <c r="Q75" s="401" t="s">
        <v>526</v>
      </c>
      <c r="R75" s="402" t="s">
        <v>574</v>
      </c>
      <c r="S75" s="402"/>
      <c r="T75" s="454" t="s">
        <v>75</v>
      </c>
      <c r="U75" s="454" t="s">
        <v>75</v>
      </c>
      <c r="V75" s="454" t="s">
        <v>75</v>
      </c>
      <c r="W75" s="454" t="s">
        <v>75</v>
      </c>
      <c r="X75" s="401" t="s">
        <v>92</v>
      </c>
      <c r="Y75" s="401" t="s">
        <v>75</v>
      </c>
      <c r="Z75" s="401">
        <v>1</v>
      </c>
      <c r="AA75" s="403" t="s">
        <v>100</v>
      </c>
      <c r="AB75" s="84" t="s">
        <v>100</v>
      </c>
    </row>
    <row r="76" spans="1:28" s="61" customFormat="1" ht="35.25" customHeight="1">
      <c r="A76" s="34">
        <v>68</v>
      </c>
      <c r="B76" s="399" t="s">
        <v>377</v>
      </c>
      <c r="C76" s="399" t="s">
        <v>378</v>
      </c>
      <c r="D76" s="399" t="s">
        <v>99</v>
      </c>
      <c r="E76" s="453" t="s">
        <v>100</v>
      </c>
      <c r="F76" s="399" t="s">
        <v>100</v>
      </c>
      <c r="G76" s="399">
        <v>1885</v>
      </c>
      <c r="H76" s="399"/>
      <c r="I76" s="501"/>
      <c r="J76" s="140">
        <f t="shared" si="0"/>
        <v>297000</v>
      </c>
      <c r="K76" s="31" t="s">
        <v>615</v>
      </c>
      <c r="L76" s="400">
        <v>54.6</v>
      </c>
      <c r="M76" s="401" t="s">
        <v>451</v>
      </c>
      <c r="N76" s="84">
        <v>68</v>
      </c>
      <c r="O76" s="401" t="s">
        <v>124</v>
      </c>
      <c r="P76" s="401" t="s">
        <v>139</v>
      </c>
      <c r="Q76" s="401" t="s">
        <v>528</v>
      </c>
      <c r="R76" s="402" t="s">
        <v>575</v>
      </c>
      <c r="S76" s="402"/>
      <c r="T76" s="454" t="s">
        <v>75</v>
      </c>
      <c r="U76" s="454" t="s">
        <v>75</v>
      </c>
      <c r="V76" s="454" t="s">
        <v>75</v>
      </c>
      <c r="W76" s="454" t="s">
        <v>75</v>
      </c>
      <c r="X76" s="401" t="s">
        <v>92</v>
      </c>
      <c r="Y76" s="401" t="s">
        <v>75</v>
      </c>
      <c r="Z76" s="401">
        <v>1</v>
      </c>
      <c r="AA76" s="403" t="s">
        <v>100</v>
      </c>
      <c r="AB76" s="84" t="s">
        <v>100</v>
      </c>
    </row>
    <row r="77" spans="1:28" s="61" customFormat="1" ht="25.5">
      <c r="A77" s="34">
        <v>69</v>
      </c>
      <c r="B77" s="399" t="s">
        <v>377</v>
      </c>
      <c r="C77" s="399" t="s">
        <v>378</v>
      </c>
      <c r="D77" s="399" t="s">
        <v>99</v>
      </c>
      <c r="E77" s="453" t="s">
        <v>100</v>
      </c>
      <c r="F77" s="399" t="s">
        <v>100</v>
      </c>
      <c r="G77" s="399">
        <v>1900</v>
      </c>
      <c r="H77" s="399"/>
      <c r="I77" s="508"/>
      <c r="J77" s="140">
        <f t="shared" si="0"/>
        <v>2104000</v>
      </c>
      <c r="K77" s="31" t="s">
        <v>615</v>
      </c>
      <c r="L77" s="400">
        <v>386.81</v>
      </c>
      <c r="M77" s="401" t="s">
        <v>452</v>
      </c>
      <c r="N77" s="84">
        <v>69</v>
      </c>
      <c r="O77" s="401" t="s">
        <v>124</v>
      </c>
      <c r="P77" s="401" t="s">
        <v>139</v>
      </c>
      <c r="Q77" s="401" t="s">
        <v>1170</v>
      </c>
      <c r="R77" s="402" t="s">
        <v>576</v>
      </c>
      <c r="S77" s="402"/>
      <c r="T77" s="454" t="s">
        <v>75</v>
      </c>
      <c r="U77" s="454" t="s">
        <v>75</v>
      </c>
      <c r="V77" s="454" t="s">
        <v>75</v>
      </c>
      <c r="W77" s="454" t="s">
        <v>75</v>
      </c>
      <c r="X77" s="401" t="s">
        <v>75</v>
      </c>
      <c r="Y77" s="401" t="s">
        <v>75</v>
      </c>
      <c r="Z77" s="401">
        <v>2</v>
      </c>
      <c r="AA77" s="403" t="s">
        <v>579</v>
      </c>
      <c r="AB77" s="84" t="s">
        <v>100</v>
      </c>
    </row>
    <row r="78" spans="1:28" s="61" customFormat="1" ht="25.5">
      <c r="A78" s="34">
        <v>70</v>
      </c>
      <c r="B78" s="399" t="s">
        <v>377</v>
      </c>
      <c r="C78" s="399" t="s">
        <v>378</v>
      </c>
      <c r="D78" s="399" t="s">
        <v>99</v>
      </c>
      <c r="E78" s="453" t="s">
        <v>100</v>
      </c>
      <c r="F78" s="399" t="s">
        <v>100</v>
      </c>
      <c r="G78" s="399">
        <v>1900</v>
      </c>
      <c r="H78" s="399"/>
      <c r="I78" s="501"/>
      <c r="J78" s="140">
        <f t="shared" si="0"/>
        <v>598000</v>
      </c>
      <c r="K78" s="31" t="s">
        <v>615</v>
      </c>
      <c r="L78" s="400">
        <v>110</v>
      </c>
      <c r="M78" s="401" t="s">
        <v>453</v>
      </c>
      <c r="N78" s="84">
        <v>70</v>
      </c>
      <c r="O78" s="401" t="s">
        <v>124</v>
      </c>
      <c r="P78" s="468" t="s">
        <v>139</v>
      </c>
      <c r="Q78" s="401" t="s">
        <v>527</v>
      </c>
      <c r="R78" s="402" t="s">
        <v>577</v>
      </c>
      <c r="S78" s="402"/>
      <c r="T78" s="454" t="s">
        <v>75</v>
      </c>
      <c r="U78" s="454" t="s">
        <v>75</v>
      </c>
      <c r="V78" s="454" t="s">
        <v>75</v>
      </c>
      <c r="W78" s="454" t="s">
        <v>75</v>
      </c>
      <c r="X78" s="401" t="s">
        <v>92</v>
      </c>
      <c r="Y78" s="401" t="s">
        <v>75</v>
      </c>
      <c r="Z78" s="401">
        <v>1</v>
      </c>
      <c r="AA78" s="403" t="s">
        <v>100</v>
      </c>
      <c r="AB78" s="84" t="s">
        <v>100</v>
      </c>
    </row>
    <row r="79" spans="1:28" s="61" customFormat="1" ht="38.25">
      <c r="A79" s="34">
        <v>71</v>
      </c>
      <c r="B79" s="118" t="s">
        <v>381</v>
      </c>
      <c r="C79" s="399" t="s">
        <v>378</v>
      </c>
      <c r="D79" s="399" t="s">
        <v>99</v>
      </c>
      <c r="E79" s="453" t="s">
        <v>100</v>
      </c>
      <c r="F79" s="118" t="s">
        <v>100</v>
      </c>
      <c r="G79" s="469">
        <v>1960</v>
      </c>
      <c r="H79" s="469"/>
      <c r="I79" s="501"/>
      <c r="J79" s="140">
        <f t="shared" si="0"/>
        <v>2538000</v>
      </c>
      <c r="K79" s="31" t="s">
        <v>615</v>
      </c>
      <c r="L79" s="470">
        <v>466.62</v>
      </c>
      <c r="M79" s="402" t="s">
        <v>454</v>
      </c>
      <c r="N79" s="84">
        <v>71</v>
      </c>
      <c r="O79" s="471" t="s">
        <v>124</v>
      </c>
      <c r="P79" s="81" t="s">
        <v>523</v>
      </c>
      <c r="Q79" s="472" t="s">
        <v>1171</v>
      </c>
      <c r="R79" s="462" t="s">
        <v>578</v>
      </c>
      <c r="S79" s="462"/>
      <c r="T79" s="462" t="s">
        <v>75</v>
      </c>
      <c r="U79" s="462" t="s">
        <v>75</v>
      </c>
      <c r="V79" s="462" t="s">
        <v>75</v>
      </c>
      <c r="W79" s="462" t="s">
        <v>75</v>
      </c>
      <c r="X79" s="402" t="s">
        <v>92</v>
      </c>
      <c r="Y79" s="473" t="s">
        <v>75</v>
      </c>
      <c r="Z79" s="402">
        <v>2</v>
      </c>
      <c r="AA79" s="474" t="s">
        <v>100</v>
      </c>
      <c r="AB79" s="84" t="s">
        <v>100</v>
      </c>
    </row>
    <row r="80" spans="1:28" s="61" customFormat="1" ht="54" customHeight="1">
      <c r="A80" s="198">
        <v>72</v>
      </c>
      <c r="B80" s="399" t="s">
        <v>382</v>
      </c>
      <c r="C80" s="399" t="s">
        <v>383</v>
      </c>
      <c r="D80" s="399" t="s">
        <v>99</v>
      </c>
      <c r="E80" s="453" t="s">
        <v>100</v>
      </c>
      <c r="F80" s="406" t="s">
        <v>100</v>
      </c>
      <c r="G80" s="399">
        <v>1969</v>
      </c>
      <c r="H80" s="399"/>
      <c r="I80" s="501"/>
      <c r="J80" s="140">
        <v>77000</v>
      </c>
      <c r="K80" s="31" t="s">
        <v>615</v>
      </c>
      <c r="L80" s="459">
        <v>26.2</v>
      </c>
      <c r="M80" s="475" t="s">
        <v>454</v>
      </c>
      <c r="N80" s="84">
        <v>72</v>
      </c>
      <c r="O80" s="427" t="s">
        <v>124</v>
      </c>
      <c r="P80" s="427" t="s">
        <v>523</v>
      </c>
      <c r="Q80" s="427" t="s">
        <v>1171</v>
      </c>
      <c r="R80" s="476" t="s">
        <v>578</v>
      </c>
      <c r="S80" s="476"/>
      <c r="T80" s="475" t="s">
        <v>75</v>
      </c>
      <c r="U80" s="475" t="s">
        <v>76</v>
      </c>
      <c r="V80" s="475" t="s">
        <v>76</v>
      </c>
      <c r="W80" s="475" t="s">
        <v>531</v>
      </c>
      <c r="X80" s="401" t="s">
        <v>92</v>
      </c>
      <c r="Y80" s="401" t="s">
        <v>76</v>
      </c>
      <c r="Z80" s="401">
        <v>1</v>
      </c>
      <c r="AA80" s="403" t="s">
        <v>100</v>
      </c>
      <c r="AB80" s="84" t="s">
        <v>100</v>
      </c>
    </row>
    <row r="81" spans="1:28" s="61" customFormat="1" ht="38.25">
      <c r="A81" s="34">
        <v>73</v>
      </c>
      <c r="B81" s="198" t="s">
        <v>115</v>
      </c>
      <c r="C81" s="198" t="s">
        <v>184</v>
      </c>
      <c r="D81" s="477" t="s">
        <v>99</v>
      </c>
      <c r="E81" s="477" t="s">
        <v>100</v>
      </c>
      <c r="F81" s="477" t="s">
        <v>99</v>
      </c>
      <c r="G81" s="478" t="s">
        <v>185</v>
      </c>
      <c r="H81" s="478"/>
      <c r="I81" s="201"/>
      <c r="J81" s="140">
        <v>4827000</v>
      </c>
      <c r="K81" s="31" t="s">
        <v>615</v>
      </c>
      <c r="L81" s="479">
        <v>1324.3</v>
      </c>
      <c r="M81" s="34" t="s">
        <v>455</v>
      </c>
      <c r="N81" s="84">
        <v>73</v>
      </c>
      <c r="O81" s="34" t="s">
        <v>190</v>
      </c>
      <c r="P81" s="34" t="s">
        <v>191</v>
      </c>
      <c r="Q81" s="34" t="s">
        <v>192</v>
      </c>
      <c r="R81" s="34" t="s">
        <v>606</v>
      </c>
      <c r="S81" s="198" t="s">
        <v>195</v>
      </c>
      <c r="T81" s="198" t="s">
        <v>142</v>
      </c>
      <c r="U81" s="198" t="s">
        <v>142</v>
      </c>
      <c r="V81" s="198" t="s">
        <v>142</v>
      </c>
      <c r="W81" s="198" t="s">
        <v>142</v>
      </c>
      <c r="X81" s="198" t="s">
        <v>142</v>
      </c>
      <c r="Y81" s="480"/>
      <c r="Z81" s="95">
        <v>2</v>
      </c>
      <c r="AA81" s="95" t="s">
        <v>99</v>
      </c>
      <c r="AB81" s="84" t="s">
        <v>100</v>
      </c>
    </row>
    <row r="82" spans="1:28" s="61" customFormat="1" ht="42.75" customHeight="1">
      <c r="A82" s="34">
        <v>74</v>
      </c>
      <c r="B82" s="34" t="s">
        <v>592</v>
      </c>
      <c r="C82" s="34" t="s">
        <v>184</v>
      </c>
      <c r="D82" s="397" t="s">
        <v>99</v>
      </c>
      <c r="E82" s="397" t="s">
        <v>100</v>
      </c>
      <c r="F82" s="397" t="s">
        <v>100</v>
      </c>
      <c r="G82" s="34">
        <v>1965</v>
      </c>
      <c r="H82" s="34"/>
      <c r="I82" s="201"/>
      <c r="J82" s="140">
        <v>1083000</v>
      </c>
      <c r="K82" s="31" t="s">
        <v>615</v>
      </c>
      <c r="L82" s="395">
        <v>297.23</v>
      </c>
      <c r="M82" s="34" t="s">
        <v>455</v>
      </c>
      <c r="N82" s="84">
        <v>74</v>
      </c>
      <c r="O82" s="34" t="s">
        <v>190</v>
      </c>
      <c r="P82" s="34" t="s">
        <v>193</v>
      </c>
      <c r="Q82" s="34" t="s">
        <v>194</v>
      </c>
      <c r="R82" s="34" t="s">
        <v>606</v>
      </c>
      <c r="S82" s="34"/>
      <c r="T82" s="34" t="s">
        <v>142</v>
      </c>
      <c r="U82" s="34" t="s">
        <v>142</v>
      </c>
      <c r="V82" s="34" t="s">
        <v>142</v>
      </c>
      <c r="W82" s="34" t="s">
        <v>142</v>
      </c>
      <c r="X82" s="34" t="s">
        <v>142</v>
      </c>
      <c r="Y82" s="480"/>
      <c r="Z82" s="84">
        <v>2</v>
      </c>
      <c r="AA82" s="84" t="s">
        <v>100</v>
      </c>
      <c r="AB82" s="84" t="s">
        <v>100</v>
      </c>
    </row>
    <row r="83" spans="1:28" s="61" customFormat="1" ht="38.25" customHeight="1">
      <c r="A83" s="34">
        <v>75</v>
      </c>
      <c r="B83" s="34" t="s">
        <v>593</v>
      </c>
      <c r="C83" s="34" t="s">
        <v>184</v>
      </c>
      <c r="D83" s="397" t="s">
        <v>99</v>
      </c>
      <c r="E83" s="397" t="s">
        <v>100</v>
      </c>
      <c r="F83" s="397" t="s">
        <v>100</v>
      </c>
      <c r="G83" s="34">
        <v>1974</v>
      </c>
      <c r="H83" s="34"/>
      <c r="I83" s="201"/>
      <c r="J83" s="140">
        <v>3275000</v>
      </c>
      <c r="K83" s="31" t="s">
        <v>615</v>
      </c>
      <c r="L83" s="395">
        <v>898.53</v>
      </c>
      <c r="M83" s="34" t="s">
        <v>455</v>
      </c>
      <c r="N83" s="84">
        <v>75</v>
      </c>
      <c r="O83" s="34" t="s">
        <v>190</v>
      </c>
      <c r="P83" s="34" t="s">
        <v>193</v>
      </c>
      <c r="Q83" s="34" t="s">
        <v>194</v>
      </c>
      <c r="R83" s="34" t="s">
        <v>606</v>
      </c>
      <c r="S83" s="34"/>
      <c r="T83" s="34" t="s">
        <v>142</v>
      </c>
      <c r="U83" s="34" t="s">
        <v>142</v>
      </c>
      <c r="V83" s="34" t="s">
        <v>142</v>
      </c>
      <c r="W83" s="34" t="s">
        <v>142</v>
      </c>
      <c r="X83" s="34" t="s">
        <v>142</v>
      </c>
      <c r="Y83" s="84"/>
      <c r="Z83" s="84">
        <v>2</v>
      </c>
      <c r="AA83" s="157" t="s">
        <v>100</v>
      </c>
      <c r="AB83" s="84" t="s">
        <v>100</v>
      </c>
    </row>
    <row r="84" spans="1:28" s="61" customFormat="1" ht="30" customHeight="1">
      <c r="A84" s="34">
        <v>76</v>
      </c>
      <c r="B84" s="34" t="s">
        <v>594</v>
      </c>
      <c r="C84" s="34" t="s">
        <v>184</v>
      </c>
      <c r="D84" s="397" t="s">
        <v>99</v>
      </c>
      <c r="E84" s="397" t="s">
        <v>100</v>
      </c>
      <c r="F84" s="397" t="s">
        <v>100</v>
      </c>
      <c r="G84" s="34">
        <v>1964</v>
      </c>
      <c r="H84" s="34"/>
      <c r="I84" s="201"/>
      <c r="J84" s="140">
        <v>1373000</v>
      </c>
      <c r="K84" s="31" t="s">
        <v>615</v>
      </c>
      <c r="L84" s="395">
        <v>242</v>
      </c>
      <c r="M84" s="34" t="s">
        <v>455</v>
      </c>
      <c r="N84" s="84">
        <v>76</v>
      </c>
      <c r="O84" s="34" t="s">
        <v>190</v>
      </c>
      <c r="P84" s="34" t="s">
        <v>193</v>
      </c>
      <c r="Q84" s="34" t="s">
        <v>602</v>
      </c>
      <c r="R84" s="34" t="s">
        <v>606</v>
      </c>
      <c r="S84" s="34"/>
      <c r="T84" s="34" t="s">
        <v>142</v>
      </c>
      <c r="U84" s="34"/>
      <c r="V84" s="34" t="s">
        <v>142</v>
      </c>
      <c r="W84" s="34" t="s">
        <v>75</v>
      </c>
      <c r="X84" s="34" t="s">
        <v>142</v>
      </c>
      <c r="Y84" s="84"/>
      <c r="Z84" s="84">
        <v>1</v>
      </c>
      <c r="AA84" s="157" t="s">
        <v>100</v>
      </c>
      <c r="AB84" s="84" t="s">
        <v>100</v>
      </c>
    </row>
    <row r="85" spans="1:28" s="61" customFormat="1" ht="33" customHeight="1">
      <c r="A85" s="198">
        <v>77</v>
      </c>
      <c r="B85" s="34" t="s">
        <v>595</v>
      </c>
      <c r="C85" s="34" t="s">
        <v>187</v>
      </c>
      <c r="D85" s="397" t="s">
        <v>99</v>
      </c>
      <c r="E85" s="397" t="s">
        <v>100</v>
      </c>
      <c r="F85" s="397" t="s">
        <v>100</v>
      </c>
      <c r="G85" s="34">
        <v>1958</v>
      </c>
      <c r="H85" s="34"/>
      <c r="I85" s="201"/>
      <c r="J85" s="140">
        <v>1883000</v>
      </c>
      <c r="K85" s="31" t="s">
        <v>615</v>
      </c>
      <c r="L85" s="395">
        <v>469.46</v>
      </c>
      <c r="M85" s="34" t="s">
        <v>189</v>
      </c>
      <c r="N85" s="84">
        <v>77</v>
      </c>
      <c r="O85" s="34" t="s">
        <v>190</v>
      </c>
      <c r="P85" s="34" t="s">
        <v>603</v>
      </c>
      <c r="Q85" s="34" t="s">
        <v>604</v>
      </c>
      <c r="R85" s="34" t="s">
        <v>607</v>
      </c>
      <c r="S85" s="34"/>
      <c r="T85" s="34" t="s">
        <v>142</v>
      </c>
      <c r="U85" s="34" t="s">
        <v>142</v>
      </c>
      <c r="V85" s="34" t="s">
        <v>142</v>
      </c>
      <c r="W85" s="34" t="s">
        <v>75</v>
      </c>
      <c r="X85" s="34" t="s">
        <v>142</v>
      </c>
      <c r="Y85" s="374"/>
      <c r="Z85" s="84">
        <v>1</v>
      </c>
      <c r="AA85" s="157" t="s">
        <v>100</v>
      </c>
      <c r="AB85" s="84" t="s">
        <v>100</v>
      </c>
    </row>
    <row r="86" spans="1:28" s="61" customFormat="1" ht="33" customHeight="1">
      <c r="A86" s="34">
        <v>78</v>
      </c>
      <c r="B86" s="34" t="s">
        <v>186</v>
      </c>
      <c r="C86" s="34" t="s">
        <v>597</v>
      </c>
      <c r="D86" s="397" t="s">
        <v>99</v>
      </c>
      <c r="E86" s="397" t="s">
        <v>100</v>
      </c>
      <c r="F86" s="397" t="s">
        <v>100</v>
      </c>
      <c r="G86" s="34">
        <v>1958</v>
      </c>
      <c r="H86" s="34"/>
      <c r="I86" s="201"/>
      <c r="J86" s="536">
        <v>3420000</v>
      </c>
      <c r="K86" s="31" t="s">
        <v>615</v>
      </c>
      <c r="L86" s="530">
        <v>852.54</v>
      </c>
      <c r="M86" s="34" t="s">
        <v>189</v>
      </c>
      <c r="N86" s="84">
        <v>78</v>
      </c>
      <c r="O86" s="34" t="s">
        <v>605</v>
      </c>
      <c r="P86" s="34" t="s">
        <v>603</v>
      </c>
      <c r="Q86" s="34" t="s">
        <v>604</v>
      </c>
      <c r="R86" s="34" t="s">
        <v>607</v>
      </c>
      <c r="S86" s="34"/>
      <c r="T86" s="34" t="s">
        <v>142</v>
      </c>
      <c r="U86" s="34" t="s">
        <v>142</v>
      </c>
      <c r="V86" s="34" t="s">
        <v>142</v>
      </c>
      <c r="W86" s="34" t="s">
        <v>75</v>
      </c>
      <c r="X86" s="34" t="s">
        <v>142</v>
      </c>
      <c r="Y86" s="374"/>
      <c r="Z86" s="84">
        <v>1</v>
      </c>
      <c r="AA86" s="157" t="s">
        <v>100</v>
      </c>
      <c r="AB86" s="84" t="s">
        <v>100</v>
      </c>
    </row>
    <row r="87" spans="1:28" s="61" customFormat="1" ht="27.75" customHeight="1">
      <c r="A87" s="34">
        <v>79</v>
      </c>
      <c r="B87" s="34" t="s">
        <v>188</v>
      </c>
      <c r="C87" s="34" t="s">
        <v>598</v>
      </c>
      <c r="D87" s="397" t="s">
        <v>99</v>
      </c>
      <c r="E87" s="397" t="s">
        <v>100</v>
      </c>
      <c r="F87" s="397" t="s">
        <v>100</v>
      </c>
      <c r="G87" s="34">
        <v>1958</v>
      </c>
      <c r="H87" s="34"/>
      <c r="I87" s="201"/>
      <c r="J87" s="537"/>
      <c r="K87" s="31" t="s">
        <v>615</v>
      </c>
      <c r="L87" s="531"/>
      <c r="M87" s="34" t="s">
        <v>189</v>
      </c>
      <c r="N87" s="84">
        <v>79</v>
      </c>
      <c r="O87" s="34" t="s">
        <v>605</v>
      </c>
      <c r="P87" s="34" t="s">
        <v>603</v>
      </c>
      <c r="Q87" s="34" t="s">
        <v>604</v>
      </c>
      <c r="R87" s="34" t="s">
        <v>607</v>
      </c>
      <c r="S87" s="34" t="s">
        <v>197</v>
      </c>
      <c r="T87" s="34" t="s">
        <v>142</v>
      </c>
      <c r="U87" s="34" t="s">
        <v>142</v>
      </c>
      <c r="V87" s="34" t="s">
        <v>142</v>
      </c>
      <c r="W87" s="34" t="s">
        <v>76</v>
      </c>
      <c r="X87" s="34" t="s">
        <v>142</v>
      </c>
      <c r="Y87" s="84"/>
      <c r="Z87" s="84">
        <v>1</v>
      </c>
      <c r="AA87" s="157" t="s">
        <v>100</v>
      </c>
      <c r="AB87" s="84" t="s">
        <v>100</v>
      </c>
    </row>
    <row r="88" spans="1:28" s="61" customFormat="1" ht="33" customHeight="1">
      <c r="A88" s="34">
        <v>80</v>
      </c>
      <c r="B88" s="34" t="s">
        <v>596</v>
      </c>
      <c r="C88" s="34" t="s">
        <v>599</v>
      </c>
      <c r="D88" s="397" t="s">
        <v>99</v>
      </c>
      <c r="E88" s="397" t="s">
        <v>100</v>
      </c>
      <c r="F88" s="397" t="s">
        <v>100</v>
      </c>
      <c r="G88" s="34"/>
      <c r="H88" s="34"/>
      <c r="I88" s="201"/>
      <c r="J88" s="538"/>
      <c r="K88" s="31" t="s">
        <v>615</v>
      </c>
      <c r="L88" s="532"/>
      <c r="M88" s="34" t="s">
        <v>189</v>
      </c>
      <c r="N88" s="84">
        <v>80</v>
      </c>
      <c r="O88" s="34" t="s">
        <v>190</v>
      </c>
      <c r="P88" s="34" t="s">
        <v>603</v>
      </c>
      <c r="Q88" s="34" t="s">
        <v>604</v>
      </c>
      <c r="R88" s="34" t="s">
        <v>607</v>
      </c>
      <c r="S88" s="34"/>
      <c r="T88" s="34" t="s">
        <v>142</v>
      </c>
      <c r="U88" s="34" t="s">
        <v>142</v>
      </c>
      <c r="V88" s="34" t="s">
        <v>142</v>
      </c>
      <c r="W88" s="34" t="s">
        <v>76</v>
      </c>
      <c r="X88" s="34" t="s">
        <v>142</v>
      </c>
      <c r="Y88" s="374"/>
      <c r="Z88" s="84">
        <v>1</v>
      </c>
      <c r="AA88" s="157" t="s">
        <v>579</v>
      </c>
      <c r="AB88" s="84" t="s">
        <v>100</v>
      </c>
    </row>
    <row r="89" spans="1:28" s="61" customFormat="1" ht="53.25" customHeight="1">
      <c r="A89" s="34">
        <v>81</v>
      </c>
      <c r="B89" s="399" t="s">
        <v>1167</v>
      </c>
      <c r="C89" s="399" t="s">
        <v>338</v>
      </c>
      <c r="D89" s="397" t="s">
        <v>99</v>
      </c>
      <c r="E89" s="399" t="s">
        <v>100</v>
      </c>
      <c r="F89" s="399" t="s">
        <v>100</v>
      </c>
      <c r="G89" s="118" t="s">
        <v>384</v>
      </c>
      <c r="H89" s="118" t="s">
        <v>1164</v>
      </c>
      <c r="I89" s="509"/>
      <c r="J89" s="141">
        <v>2601000</v>
      </c>
      <c r="K89" s="31" t="s">
        <v>615</v>
      </c>
      <c r="L89" s="400" t="s">
        <v>580</v>
      </c>
      <c r="M89" s="401" t="s">
        <v>1168</v>
      </c>
      <c r="N89" s="84">
        <v>81</v>
      </c>
      <c r="O89" s="401" t="s">
        <v>480</v>
      </c>
      <c r="P89" s="401" t="s">
        <v>523</v>
      </c>
      <c r="Q89" s="401" t="s">
        <v>529</v>
      </c>
      <c r="R89" s="402" t="s">
        <v>572</v>
      </c>
      <c r="S89" s="402"/>
      <c r="T89" s="401" t="s">
        <v>75</v>
      </c>
      <c r="U89" s="401" t="s">
        <v>142</v>
      </c>
      <c r="V89" s="401" t="s">
        <v>142</v>
      </c>
      <c r="W89" s="401" t="s">
        <v>142</v>
      </c>
      <c r="X89" s="401" t="s">
        <v>76</v>
      </c>
      <c r="Y89" s="401" t="s">
        <v>75</v>
      </c>
      <c r="Z89" s="401">
        <v>2</v>
      </c>
      <c r="AA89" s="403" t="s">
        <v>70</v>
      </c>
      <c r="AB89" s="84" t="s">
        <v>100</v>
      </c>
    </row>
    <row r="90" spans="1:28" s="61" customFormat="1" ht="38.25" customHeight="1">
      <c r="A90" s="198">
        <v>82</v>
      </c>
      <c r="B90" s="34" t="s">
        <v>385</v>
      </c>
      <c r="C90" s="34" t="s">
        <v>385</v>
      </c>
      <c r="D90" s="34" t="s">
        <v>99</v>
      </c>
      <c r="E90" s="34" t="s">
        <v>100</v>
      </c>
      <c r="F90" s="406" t="s">
        <v>100</v>
      </c>
      <c r="G90" s="118"/>
      <c r="H90" s="118"/>
      <c r="I90" s="501">
        <v>32105.54</v>
      </c>
      <c r="J90" s="481"/>
      <c r="K90" s="31" t="s">
        <v>614</v>
      </c>
      <c r="L90" s="440"/>
      <c r="M90" s="407" t="s">
        <v>456</v>
      </c>
      <c r="N90" s="84">
        <v>82</v>
      </c>
      <c r="O90" s="402" t="s">
        <v>92</v>
      </c>
      <c r="P90" s="402" t="s">
        <v>92</v>
      </c>
      <c r="Q90" s="402" t="s">
        <v>92</v>
      </c>
      <c r="R90" s="402"/>
      <c r="S90" s="402"/>
      <c r="T90" s="407" t="s">
        <v>92</v>
      </c>
      <c r="U90" s="407" t="s">
        <v>92</v>
      </c>
      <c r="V90" s="407" t="s">
        <v>92</v>
      </c>
      <c r="W90" s="407" t="s">
        <v>92</v>
      </c>
      <c r="X90" s="407" t="s">
        <v>92</v>
      </c>
      <c r="Y90" s="407" t="s">
        <v>92</v>
      </c>
      <c r="Z90" s="407" t="s">
        <v>92</v>
      </c>
      <c r="AA90" s="407" t="s">
        <v>92</v>
      </c>
      <c r="AB90" s="84" t="s">
        <v>100</v>
      </c>
    </row>
    <row r="91" spans="1:28" s="61" customFormat="1" ht="37.5" customHeight="1">
      <c r="A91" s="34">
        <v>83</v>
      </c>
      <c r="B91" s="34" t="s">
        <v>385</v>
      </c>
      <c r="C91" s="34" t="s">
        <v>385</v>
      </c>
      <c r="D91" s="34" t="s">
        <v>99</v>
      </c>
      <c r="E91" s="34" t="s">
        <v>100</v>
      </c>
      <c r="F91" s="406" t="s">
        <v>100</v>
      </c>
      <c r="G91" s="118"/>
      <c r="H91" s="118"/>
      <c r="I91" s="501">
        <v>74343</v>
      </c>
      <c r="J91" s="481"/>
      <c r="K91" s="31" t="s">
        <v>614</v>
      </c>
      <c r="L91" s="440"/>
      <c r="M91" s="407" t="s">
        <v>600</v>
      </c>
      <c r="N91" s="84">
        <v>83</v>
      </c>
      <c r="O91" s="402" t="s">
        <v>92</v>
      </c>
      <c r="P91" s="402" t="s">
        <v>92</v>
      </c>
      <c r="Q91" s="402" t="s">
        <v>92</v>
      </c>
      <c r="R91" s="402"/>
      <c r="S91" s="402"/>
      <c r="T91" s="407" t="s">
        <v>92</v>
      </c>
      <c r="U91" s="407" t="s">
        <v>92</v>
      </c>
      <c r="V91" s="407" t="s">
        <v>92</v>
      </c>
      <c r="W91" s="407" t="s">
        <v>92</v>
      </c>
      <c r="X91" s="407" t="s">
        <v>92</v>
      </c>
      <c r="Y91" s="407" t="s">
        <v>92</v>
      </c>
      <c r="Z91" s="407" t="s">
        <v>92</v>
      </c>
      <c r="AA91" s="407" t="s">
        <v>92</v>
      </c>
      <c r="AB91" s="84" t="s">
        <v>100</v>
      </c>
    </row>
    <row r="92" spans="1:28" s="61" customFormat="1" ht="43.5" customHeight="1">
      <c r="A92" s="34">
        <v>84</v>
      </c>
      <c r="B92" s="34" t="s">
        <v>385</v>
      </c>
      <c r="C92" s="34" t="s">
        <v>385</v>
      </c>
      <c r="D92" s="34" t="s">
        <v>99</v>
      </c>
      <c r="E92" s="34" t="s">
        <v>100</v>
      </c>
      <c r="F92" s="406" t="s">
        <v>100</v>
      </c>
      <c r="G92" s="482"/>
      <c r="H92" s="482"/>
      <c r="I92" s="501">
        <v>64061.54</v>
      </c>
      <c r="J92" s="481"/>
      <c r="K92" s="31" t="s">
        <v>614</v>
      </c>
      <c r="L92" s="440"/>
      <c r="M92" s="407" t="s">
        <v>457</v>
      </c>
      <c r="N92" s="84">
        <v>84</v>
      </c>
      <c r="O92" s="402" t="s">
        <v>92</v>
      </c>
      <c r="P92" s="402" t="s">
        <v>92</v>
      </c>
      <c r="Q92" s="402" t="s">
        <v>92</v>
      </c>
      <c r="R92" s="402"/>
      <c r="S92" s="402"/>
      <c r="T92" s="407" t="s">
        <v>92</v>
      </c>
      <c r="U92" s="407" t="s">
        <v>92</v>
      </c>
      <c r="V92" s="407" t="s">
        <v>92</v>
      </c>
      <c r="W92" s="407" t="s">
        <v>92</v>
      </c>
      <c r="X92" s="407" t="s">
        <v>92</v>
      </c>
      <c r="Y92" s="407" t="s">
        <v>92</v>
      </c>
      <c r="Z92" s="407" t="s">
        <v>92</v>
      </c>
      <c r="AA92" s="407" t="s">
        <v>92</v>
      </c>
      <c r="AB92" s="84" t="s">
        <v>100</v>
      </c>
    </row>
    <row r="93" spans="1:28" s="61" customFormat="1" ht="33" customHeight="1">
      <c r="A93" s="34">
        <v>85</v>
      </c>
      <c r="B93" s="34" t="s">
        <v>385</v>
      </c>
      <c r="C93" s="34" t="s">
        <v>385</v>
      </c>
      <c r="D93" s="34" t="s">
        <v>99</v>
      </c>
      <c r="E93" s="34" t="s">
        <v>100</v>
      </c>
      <c r="F93" s="406" t="s">
        <v>100</v>
      </c>
      <c r="G93" s="118"/>
      <c r="H93" s="118"/>
      <c r="I93" s="501">
        <v>30508.68</v>
      </c>
      <c r="J93" s="481"/>
      <c r="K93" s="31" t="s">
        <v>614</v>
      </c>
      <c r="L93" s="440"/>
      <c r="M93" s="407" t="s">
        <v>458</v>
      </c>
      <c r="N93" s="84">
        <v>85</v>
      </c>
      <c r="O93" s="402" t="s">
        <v>92</v>
      </c>
      <c r="P93" s="402" t="s">
        <v>92</v>
      </c>
      <c r="Q93" s="402" t="s">
        <v>92</v>
      </c>
      <c r="R93" s="402"/>
      <c r="S93" s="402"/>
      <c r="T93" s="407" t="s">
        <v>92</v>
      </c>
      <c r="U93" s="407" t="s">
        <v>92</v>
      </c>
      <c r="V93" s="407" t="s">
        <v>92</v>
      </c>
      <c r="W93" s="407" t="s">
        <v>92</v>
      </c>
      <c r="X93" s="407" t="s">
        <v>92</v>
      </c>
      <c r="Y93" s="407" t="s">
        <v>92</v>
      </c>
      <c r="Z93" s="407" t="s">
        <v>92</v>
      </c>
      <c r="AA93" s="407" t="s">
        <v>92</v>
      </c>
      <c r="AB93" s="84" t="s">
        <v>100</v>
      </c>
    </row>
    <row r="94" spans="1:28" s="61" customFormat="1" ht="36" customHeight="1">
      <c r="A94" s="34">
        <v>86</v>
      </c>
      <c r="B94" s="34" t="s">
        <v>385</v>
      </c>
      <c r="C94" s="34" t="s">
        <v>385</v>
      </c>
      <c r="D94" s="34" t="s">
        <v>99</v>
      </c>
      <c r="E94" s="34" t="s">
        <v>100</v>
      </c>
      <c r="F94" s="406" t="s">
        <v>100</v>
      </c>
      <c r="G94" s="118"/>
      <c r="H94" s="118"/>
      <c r="I94" s="501">
        <v>28115.15</v>
      </c>
      <c r="J94" s="481"/>
      <c r="K94" s="31" t="s">
        <v>614</v>
      </c>
      <c r="L94" s="440"/>
      <c r="M94" s="407" t="s">
        <v>459</v>
      </c>
      <c r="N94" s="84">
        <v>86</v>
      </c>
      <c r="O94" s="402" t="s">
        <v>92</v>
      </c>
      <c r="P94" s="402" t="s">
        <v>92</v>
      </c>
      <c r="Q94" s="402" t="s">
        <v>92</v>
      </c>
      <c r="R94" s="402"/>
      <c r="S94" s="402"/>
      <c r="T94" s="407" t="s">
        <v>92</v>
      </c>
      <c r="U94" s="407" t="s">
        <v>92</v>
      </c>
      <c r="V94" s="407" t="s">
        <v>92</v>
      </c>
      <c r="W94" s="407" t="s">
        <v>92</v>
      </c>
      <c r="X94" s="407" t="s">
        <v>92</v>
      </c>
      <c r="Y94" s="407" t="s">
        <v>92</v>
      </c>
      <c r="Z94" s="407" t="s">
        <v>92</v>
      </c>
      <c r="AA94" s="407" t="s">
        <v>92</v>
      </c>
      <c r="AB94" s="84" t="s">
        <v>100</v>
      </c>
    </row>
    <row r="95" spans="1:28" s="61" customFormat="1" ht="41.25" customHeight="1">
      <c r="A95" s="198">
        <v>87</v>
      </c>
      <c r="B95" s="34" t="s">
        <v>386</v>
      </c>
      <c r="C95" s="34" t="s">
        <v>387</v>
      </c>
      <c r="D95" s="34" t="s">
        <v>99</v>
      </c>
      <c r="E95" s="34" t="s">
        <v>100</v>
      </c>
      <c r="F95" s="406" t="s">
        <v>100</v>
      </c>
      <c r="G95" s="118"/>
      <c r="H95" s="118"/>
      <c r="I95" s="501">
        <v>33830</v>
      </c>
      <c r="J95" s="481"/>
      <c r="K95" s="31" t="s">
        <v>614</v>
      </c>
      <c r="L95" s="483"/>
      <c r="M95" s="407" t="s">
        <v>460</v>
      </c>
      <c r="N95" s="84">
        <v>87</v>
      </c>
      <c r="O95" s="118" t="s">
        <v>92</v>
      </c>
      <c r="P95" s="118" t="s">
        <v>92</v>
      </c>
      <c r="Q95" s="118" t="s">
        <v>92</v>
      </c>
      <c r="R95" s="402"/>
      <c r="S95" s="402"/>
      <c r="T95" s="407" t="s">
        <v>92</v>
      </c>
      <c r="U95" s="407" t="s">
        <v>92</v>
      </c>
      <c r="V95" s="407" t="s">
        <v>92</v>
      </c>
      <c r="W95" s="407" t="s">
        <v>92</v>
      </c>
      <c r="X95" s="407" t="s">
        <v>92</v>
      </c>
      <c r="Y95" s="407" t="s">
        <v>92</v>
      </c>
      <c r="Z95" s="407" t="s">
        <v>92</v>
      </c>
      <c r="AA95" s="407" t="s">
        <v>92</v>
      </c>
      <c r="AB95" s="84" t="s">
        <v>100</v>
      </c>
    </row>
    <row r="96" spans="1:28" s="61" customFormat="1" ht="28.5" customHeight="1">
      <c r="A96" s="34">
        <v>88</v>
      </c>
      <c r="B96" s="34" t="s">
        <v>385</v>
      </c>
      <c r="C96" s="34" t="s">
        <v>385</v>
      </c>
      <c r="D96" s="34" t="s">
        <v>99</v>
      </c>
      <c r="E96" s="34" t="s">
        <v>100</v>
      </c>
      <c r="F96" s="406" t="s">
        <v>100</v>
      </c>
      <c r="G96" s="118"/>
      <c r="H96" s="118"/>
      <c r="I96" s="501">
        <v>56093.99</v>
      </c>
      <c r="J96" s="481"/>
      <c r="K96" s="31" t="s">
        <v>614</v>
      </c>
      <c r="L96" s="484"/>
      <c r="M96" s="419" t="s">
        <v>461</v>
      </c>
      <c r="N96" s="84">
        <v>88</v>
      </c>
      <c r="O96" s="118" t="s">
        <v>92</v>
      </c>
      <c r="P96" s="118" t="s">
        <v>92</v>
      </c>
      <c r="Q96" s="118" t="s">
        <v>92</v>
      </c>
      <c r="R96" s="429"/>
      <c r="S96" s="429"/>
      <c r="T96" s="407" t="s">
        <v>92</v>
      </c>
      <c r="U96" s="407" t="s">
        <v>92</v>
      </c>
      <c r="V96" s="407" t="s">
        <v>92</v>
      </c>
      <c r="W96" s="407" t="s">
        <v>92</v>
      </c>
      <c r="X96" s="407" t="s">
        <v>92</v>
      </c>
      <c r="Y96" s="407" t="s">
        <v>92</v>
      </c>
      <c r="Z96" s="407" t="s">
        <v>92</v>
      </c>
      <c r="AA96" s="407" t="s">
        <v>92</v>
      </c>
      <c r="AB96" s="84" t="s">
        <v>100</v>
      </c>
    </row>
    <row r="97" spans="1:28" s="61" customFormat="1" ht="33" customHeight="1">
      <c r="A97" s="34">
        <v>89</v>
      </c>
      <c r="B97" s="485" t="s">
        <v>388</v>
      </c>
      <c r="C97" s="485" t="s">
        <v>388</v>
      </c>
      <c r="D97" s="34" t="s">
        <v>99</v>
      </c>
      <c r="E97" s="34" t="s">
        <v>100</v>
      </c>
      <c r="F97" s="406" t="s">
        <v>100</v>
      </c>
      <c r="G97" s="404"/>
      <c r="H97" s="404"/>
      <c r="I97" s="510">
        <v>65627.44</v>
      </c>
      <c r="J97" s="96"/>
      <c r="K97" s="31" t="s">
        <v>614</v>
      </c>
      <c r="L97" s="97"/>
      <c r="M97" s="486" t="s">
        <v>426</v>
      </c>
      <c r="N97" s="84">
        <v>89</v>
      </c>
      <c r="O97" s="118" t="s">
        <v>92</v>
      </c>
      <c r="P97" s="118" t="s">
        <v>92</v>
      </c>
      <c r="Q97" s="118" t="s">
        <v>92</v>
      </c>
      <c r="R97" s="402"/>
      <c r="S97" s="402"/>
      <c r="T97" s="407" t="s">
        <v>92</v>
      </c>
      <c r="U97" s="407" t="s">
        <v>92</v>
      </c>
      <c r="V97" s="407" t="s">
        <v>92</v>
      </c>
      <c r="W97" s="407" t="s">
        <v>92</v>
      </c>
      <c r="X97" s="407" t="s">
        <v>92</v>
      </c>
      <c r="Y97" s="407" t="s">
        <v>92</v>
      </c>
      <c r="Z97" s="407" t="s">
        <v>92</v>
      </c>
      <c r="AA97" s="407" t="s">
        <v>92</v>
      </c>
      <c r="AB97" s="84" t="s">
        <v>100</v>
      </c>
    </row>
    <row r="98" spans="1:28" s="61" customFormat="1" ht="40.5" customHeight="1">
      <c r="A98" s="34">
        <v>90</v>
      </c>
      <c r="B98" s="485" t="s">
        <v>385</v>
      </c>
      <c r="C98" s="485" t="s">
        <v>385</v>
      </c>
      <c r="D98" s="34" t="s">
        <v>99</v>
      </c>
      <c r="E98" s="34" t="s">
        <v>100</v>
      </c>
      <c r="F98" s="406" t="s">
        <v>100</v>
      </c>
      <c r="G98" s="404"/>
      <c r="H98" s="404"/>
      <c r="I98" s="510">
        <v>63780.9</v>
      </c>
      <c r="J98" s="96"/>
      <c r="K98" s="31" t="s">
        <v>614</v>
      </c>
      <c r="L98" s="97"/>
      <c r="M98" s="486" t="s">
        <v>462</v>
      </c>
      <c r="N98" s="84">
        <v>90</v>
      </c>
      <c r="O98" s="118" t="s">
        <v>92</v>
      </c>
      <c r="P98" s="118" t="s">
        <v>92</v>
      </c>
      <c r="Q98" s="118" t="s">
        <v>92</v>
      </c>
      <c r="R98" s="402"/>
      <c r="S98" s="402"/>
      <c r="T98" s="407" t="s">
        <v>92</v>
      </c>
      <c r="U98" s="407" t="s">
        <v>92</v>
      </c>
      <c r="V98" s="407" t="s">
        <v>92</v>
      </c>
      <c r="W98" s="407" t="s">
        <v>92</v>
      </c>
      <c r="X98" s="407" t="s">
        <v>92</v>
      </c>
      <c r="Y98" s="407" t="s">
        <v>92</v>
      </c>
      <c r="Z98" s="407" t="s">
        <v>92</v>
      </c>
      <c r="AA98" s="407" t="s">
        <v>92</v>
      </c>
      <c r="AB98" s="84" t="s">
        <v>100</v>
      </c>
    </row>
    <row r="99" spans="1:28" s="61" customFormat="1" ht="25.5">
      <c r="A99" s="34">
        <v>91</v>
      </c>
      <c r="B99" s="404" t="s">
        <v>121</v>
      </c>
      <c r="C99" s="404" t="s">
        <v>121</v>
      </c>
      <c r="D99" s="405" t="s">
        <v>99</v>
      </c>
      <c r="E99" s="405" t="s">
        <v>100</v>
      </c>
      <c r="F99" s="406" t="s">
        <v>100</v>
      </c>
      <c r="G99" s="404"/>
      <c r="H99" s="404"/>
      <c r="I99" s="511"/>
      <c r="J99" s="141">
        <v>170000</v>
      </c>
      <c r="K99" s="31" t="s">
        <v>1386</v>
      </c>
      <c r="L99" s="98"/>
      <c r="M99" s="404" t="s">
        <v>464</v>
      </c>
      <c r="N99" s="84">
        <v>91</v>
      </c>
      <c r="O99" s="118" t="s">
        <v>92</v>
      </c>
      <c r="P99" s="118" t="s">
        <v>92</v>
      </c>
      <c r="Q99" s="118" t="s">
        <v>92</v>
      </c>
      <c r="R99" s="118"/>
      <c r="S99" s="118"/>
      <c r="T99" s="407" t="s">
        <v>92</v>
      </c>
      <c r="U99" s="407" t="s">
        <v>92</v>
      </c>
      <c r="V99" s="407" t="s">
        <v>92</v>
      </c>
      <c r="W99" s="407" t="s">
        <v>92</v>
      </c>
      <c r="X99" s="407" t="s">
        <v>92</v>
      </c>
      <c r="Y99" s="407" t="s">
        <v>92</v>
      </c>
      <c r="Z99" s="407" t="s">
        <v>92</v>
      </c>
      <c r="AA99" s="407" t="s">
        <v>92</v>
      </c>
      <c r="AB99" s="84" t="s">
        <v>100</v>
      </c>
    </row>
    <row r="100" spans="1:28" s="61" customFormat="1" ht="31.5" customHeight="1">
      <c r="A100" s="198">
        <v>92</v>
      </c>
      <c r="B100" s="404" t="s">
        <v>389</v>
      </c>
      <c r="C100" s="404" t="s">
        <v>390</v>
      </c>
      <c r="D100" s="405" t="s">
        <v>99</v>
      </c>
      <c r="E100" s="405" t="s">
        <v>100</v>
      </c>
      <c r="F100" s="406" t="s">
        <v>100</v>
      </c>
      <c r="G100" s="404"/>
      <c r="H100" s="404"/>
      <c r="I100" s="511">
        <v>3800.7</v>
      </c>
      <c r="J100" s="96"/>
      <c r="K100" s="31" t="s">
        <v>614</v>
      </c>
      <c r="L100" s="98"/>
      <c r="M100" s="404" t="s">
        <v>465</v>
      </c>
      <c r="N100" s="84">
        <v>92</v>
      </c>
      <c r="O100" s="118" t="s">
        <v>92</v>
      </c>
      <c r="P100" s="118" t="s">
        <v>92</v>
      </c>
      <c r="Q100" s="118" t="s">
        <v>92</v>
      </c>
      <c r="R100" s="118"/>
      <c r="S100" s="118"/>
      <c r="T100" s="407" t="s">
        <v>92</v>
      </c>
      <c r="U100" s="407" t="s">
        <v>92</v>
      </c>
      <c r="V100" s="407" t="s">
        <v>92</v>
      </c>
      <c r="W100" s="407" t="s">
        <v>92</v>
      </c>
      <c r="X100" s="407" t="s">
        <v>92</v>
      </c>
      <c r="Y100" s="407" t="s">
        <v>92</v>
      </c>
      <c r="Z100" s="407" t="s">
        <v>92</v>
      </c>
      <c r="AA100" s="407" t="s">
        <v>92</v>
      </c>
      <c r="AB100" s="84" t="s">
        <v>100</v>
      </c>
    </row>
    <row r="101" spans="1:28" s="61" customFormat="1" ht="31.5" customHeight="1">
      <c r="A101" s="34">
        <v>93</v>
      </c>
      <c r="B101" s="404" t="s">
        <v>389</v>
      </c>
      <c r="C101" s="404" t="s">
        <v>390</v>
      </c>
      <c r="D101" s="405" t="s">
        <v>99</v>
      </c>
      <c r="E101" s="405" t="s">
        <v>100</v>
      </c>
      <c r="F101" s="406" t="s">
        <v>100</v>
      </c>
      <c r="G101" s="404">
        <v>2014</v>
      </c>
      <c r="H101" s="404"/>
      <c r="I101" s="512">
        <v>74229.27</v>
      </c>
      <c r="J101" s="96"/>
      <c r="K101" s="31" t="s">
        <v>614</v>
      </c>
      <c r="L101" s="98"/>
      <c r="M101" s="404" t="s">
        <v>466</v>
      </c>
      <c r="N101" s="84">
        <v>93</v>
      </c>
      <c r="O101" s="118" t="s">
        <v>92</v>
      </c>
      <c r="P101" s="118" t="s">
        <v>92</v>
      </c>
      <c r="Q101" s="118" t="s">
        <v>92</v>
      </c>
      <c r="R101" s="118"/>
      <c r="S101" s="118"/>
      <c r="T101" s="407" t="s">
        <v>92</v>
      </c>
      <c r="U101" s="407" t="s">
        <v>92</v>
      </c>
      <c r="V101" s="407" t="s">
        <v>92</v>
      </c>
      <c r="W101" s="407" t="s">
        <v>92</v>
      </c>
      <c r="X101" s="407" t="s">
        <v>92</v>
      </c>
      <c r="Y101" s="407" t="s">
        <v>92</v>
      </c>
      <c r="Z101" s="407" t="s">
        <v>92</v>
      </c>
      <c r="AA101" s="407" t="s">
        <v>92</v>
      </c>
      <c r="AB101" s="84" t="s">
        <v>100</v>
      </c>
    </row>
    <row r="102" spans="1:28" s="61" customFormat="1" ht="31.5" customHeight="1">
      <c r="A102" s="34">
        <v>94</v>
      </c>
      <c r="B102" s="404" t="s">
        <v>391</v>
      </c>
      <c r="C102" s="404" t="s">
        <v>390</v>
      </c>
      <c r="D102" s="405" t="s">
        <v>99</v>
      </c>
      <c r="E102" s="405" t="s">
        <v>100</v>
      </c>
      <c r="F102" s="406" t="s">
        <v>100</v>
      </c>
      <c r="G102" s="404">
        <v>2018</v>
      </c>
      <c r="H102" s="404"/>
      <c r="I102" s="513">
        <v>60531.65</v>
      </c>
      <c r="J102" s="96"/>
      <c r="K102" s="31" t="s">
        <v>614</v>
      </c>
      <c r="L102" s="98"/>
      <c r="M102" s="487" t="s">
        <v>463</v>
      </c>
      <c r="N102" s="84">
        <v>94</v>
      </c>
      <c r="O102" s="118" t="s">
        <v>92</v>
      </c>
      <c r="P102" s="118" t="s">
        <v>92</v>
      </c>
      <c r="Q102" s="118" t="s">
        <v>92</v>
      </c>
      <c r="R102" s="118"/>
      <c r="S102" s="118"/>
      <c r="T102" s="407" t="s">
        <v>92</v>
      </c>
      <c r="U102" s="407" t="s">
        <v>92</v>
      </c>
      <c r="V102" s="407" t="s">
        <v>92</v>
      </c>
      <c r="W102" s="407" t="s">
        <v>92</v>
      </c>
      <c r="X102" s="407" t="s">
        <v>92</v>
      </c>
      <c r="Y102" s="407" t="s">
        <v>92</v>
      </c>
      <c r="Z102" s="407" t="s">
        <v>92</v>
      </c>
      <c r="AA102" s="407" t="s">
        <v>92</v>
      </c>
      <c r="AB102" s="84" t="s">
        <v>100</v>
      </c>
    </row>
    <row r="103" spans="1:28" s="61" customFormat="1" ht="31.5" customHeight="1">
      <c r="A103" s="34">
        <v>95</v>
      </c>
      <c r="B103" s="404" t="s">
        <v>392</v>
      </c>
      <c r="C103" s="404" t="s">
        <v>121</v>
      </c>
      <c r="D103" s="405" t="s">
        <v>99</v>
      </c>
      <c r="E103" s="405" t="s">
        <v>100</v>
      </c>
      <c r="F103" s="406" t="s">
        <v>100</v>
      </c>
      <c r="G103" s="404">
        <v>2015</v>
      </c>
      <c r="H103" s="404"/>
      <c r="I103" s="511">
        <v>60000</v>
      </c>
      <c r="J103" s="96"/>
      <c r="K103" s="31" t="s">
        <v>614</v>
      </c>
      <c r="L103" s="98"/>
      <c r="M103" s="404" t="s">
        <v>467</v>
      </c>
      <c r="N103" s="84">
        <v>95</v>
      </c>
      <c r="O103" s="118" t="s">
        <v>92</v>
      </c>
      <c r="P103" s="118" t="s">
        <v>92</v>
      </c>
      <c r="Q103" s="118" t="s">
        <v>92</v>
      </c>
      <c r="R103" s="118"/>
      <c r="S103" s="118"/>
      <c r="T103" s="407" t="s">
        <v>92</v>
      </c>
      <c r="U103" s="407" t="s">
        <v>92</v>
      </c>
      <c r="V103" s="407" t="s">
        <v>92</v>
      </c>
      <c r="W103" s="407" t="s">
        <v>92</v>
      </c>
      <c r="X103" s="407" t="s">
        <v>92</v>
      </c>
      <c r="Y103" s="407" t="s">
        <v>92</v>
      </c>
      <c r="Z103" s="407" t="s">
        <v>92</v>
      </c>
      <c r="AA103" s="407" t="s">
        <v>92</v>
      </c>
      <c r="AB103" s="84" t="s">
        <v>100</v>
      </c>
    </row>
    <row r="104" spans="1:28" s="61" customFormat="1" ht="31.5" customHeight="1">
      <c r="A104" s="34">
        <v>96</v>
      </c>
      <c r="B104" s="404" t="s">
        <v>393</v>
      </c>
      <c r="C104" s="404" t="s">
        <v>121</v>
      </c>
      <c r="D104" s="405" t="s">
        <v>99</v>
      </c>
      <c r="E104" s="405" t="s">
        <v>100</v>
      </c>
      <c r="F104" s="406" t="s">
        <v>100</v>
      </c>
      <c r="G104" s="404">
        <v>2018</v>
      </c>
      <c r="H104" s="404"/>
      <c r="I104" s="511">
        <v>204180</v>
      </c>
      <c r="J104" s="96"/>
      <c r="K104" s="31" t="s">
        <v>614</v>
      </c>
      <c r="L104" s="98"/>
      <c r="M104" s="404" t="s">
        <v>468</v>
      </c>
      <c r="N104" s="84">
        <v>96</v>
      </c>
      <c r="O104" s="118" t="s">
        <v>92</v>
      </c>
      <c r="P104" s="118" t="s">
        <v>92</v>
      </c>
      <c r="Q104" s="118" t="s">
        <v>92</v>
      </c>
      <c r="R104" s="118"/>
      <c r="S104" s="118"/>
      <c r="T104" s="407" t="s">
        <v>92</v>
      </c>
      <c r="U104" s="407" t="s">
        <v>92</v>
      </c>
      <c r="V104" s="407" t="s">
        <v>92</v>
      </c>
      <c r="W104" s="407" t="s">
        <v>92</v>
      </c>
      <c r="X104" s="407" t="s">
        <v>92</v>
      </c>
      <c r="Y104" s="407" t="s">
        <v>92</v>
      </c>
      <c r="Z104" s="407" t="s">
        <v>92</v>
      </c>
      <c r="AA104" s="407" t="s">
        <v>92</v>
      </c>
      <c r="AB104" s="84" t="s">
        <v>100</v>
      </c>
    </row>
    <row r="105" spans="1:28" s="61" customFormat="1" ht="31.5" customHeight="1">
      <c r="A105" s="198">
        <v>97</v>
      </c>
      <c r="B105" s="404" t="s">
        <v>394</v>
      </c>
      <c r="C105" s="404" t="s">
        <v>121</v>
      </c>
      <c r="D105" s="405" t="s">
        <v>99</v>
      </c>
      <c r="E105" s="405" t="s">
        <v>100</v>
      </c>
      <c r="F105" s="406" t="s">
        <v>100</v>
      </c>
      <c r="G105" s="404">
        <v>2020</v>
      </c>
      <c r="H105" s="404"/>
      <c r="I105" s="514">
        <v>98585</v>
      </c>
      <c r="J105" s="96"/>
      <c r="K105" s="31" t="s">
        <v>614</v>
      </c>
      <c r="L105" s="98"/>
      <c r="M105" s="404" t="s">
        <v>469</v>
      </c>
      <c r="N105" s="84">
        <v>97</v>
      </c>
      <c r="O105" s="118" t="s">
        <v>92</v>
      </c>
      <c r="P105" s="118" t="s">
        <v>92</v>
      </c>
      <c r="Q105" s="118" t="s">
        <v>92</v>
      </c>
      <c r="R105" s="118"/>
      <c r="S105" s="118"/>
      <c r="T105" s="407" t="s">
        <v>92</v>
      </c>
      <c r="U105" s="407" t="s">
        <v>92</v>
      </c>
      <c r="V105" s="407" t="s">
        <v>92</v>
      </c>
      <c r="W105" s="407" t="s">
        <v>92</v>
      </c>
      <c r="X105" s="407" t="s">
        <v>92</v>
      </c>
      <c r="Y105" s="407" t="s">
        <v>92</v>
      </c>
      <c r="Z105" s="407" t="s">
        <v>92</v>
      </c>
      <c r="AA105" s="407" t="s">
        <v>92</v>
      </c>
      <c r="AB105" s="84" t="s">
        <v>100</v>
      </c>
    </row>
    <row r="106" spans="1:28" s="61" customFormat="1" ht="31.5" customHeight="1">
      <c r="A106" s="34">
        <v>98</v>
      </c>
      <c r="B106" s="404" t="s">
        <v>395</v>
      </c>
      <c r="C106" s="404" t="s">
        <v>121</v>
      </c>
      <c r="D106" s="405" t="s">
        <v>99</v>
      </c>
      <c r="E106" s="405" t="s">
        <v>100</v>
      </c>
      <c r="F106" s="406" t="s">
        <v>100</v>
      </c>
      <c r="G106" s="404">
        <v>2019</v>
      </c>
      <c r="H106" s="404"/>
      <c r="I106" s="511">
        <v>29151</v>
      </c>
      <c r="J106" s="96"/>
      <c r="K106" s="31" t="s">
        <v>614</v>
      </c>
      <c r="L106" s="98"/>
      <c r="M106" s="404" t="s">
        <v>470</v>
      </c>
      <c r="N106" s="84">
        <v>98</v>
      </c>
      <c r="O106" s="118" t="s">
        <v>92</v>
      </c>
      <c r="P106" s="118" t="s">
        <v>92</v>
      </c>
      <c r="Q106" s="118" t="s">
        <v>92</v>
      </c>
      <c r="R106" s="118"/>
      <c r="S106" s="118"/>
      <c r="T106" s="407" t="s">
        <v>92</v>
      </c>
      <c r="U106" s="407" t="s">
        <v>92</v>
      </c>
      <c r="V106" s="407" t="s">
        <v>92</v>
      </c>
      <c r="W106" s="407" t="s">
        <v>92</v>
      </c>
      <c r="X106" s="407" t="s">
        <v>92</v>
      </c>
      <c r="Y106" s="407" t="s">
        <v>92</v>
      </c>
      <c r="Z106" s="407" t="s">
        <v>92</v>
      </c>
      <c r="AA106" s="407" t="s">
        <v>92</v>
      </c>
      <c r="AB106" s="84" t="s">
        <v>100</v>
      </c>
    </row>
    <row r="107" spans="1:28" s="61" customFormat="1" ht="31.5" customHeight="1">
      <c r="A107" s="34">
        <v>99</v>
      </c>
      <c r="B107" s="404" t="s">
        <v>389</v>
      </c>
      <c r="C107" s="404" t="s">
        <v>390</v>
      </c>
      <c r="D107" s="405" t="s">
        <v>99</v>
      </c>
      <c r="E107" s="405" t="s">
        <v>100</v>
      </c>
      <c r="F107" s="406" t="s">
        <v>100</v>
      </c>
      <c r="G107" s="404">
        <v>2019</v>
      </c>
      <c r="H107" s="404"/>
      <c r="I107" s="515">
        <v>8610</v>
      </c>
      <c r="J107" s="410"/>
      <c r="K107" s="31" t="s">
        <v>614</v>
      </c>
      <c r="L107" s="98"/>
      <c r="M107" s="404" t="s">
        <v>470</v>
      </c>
      <c r="N107" s="84">
        <v>99</v>
      </c>
      <c r="O107" s="118" t="s">
        <v>92</v>
      </c>
      <c r="P107" s="118" t="s">
        <v>92</v>
      </c>
      <c r="Q107" s="118" t="s">
        <v>92</v>
      </c>
      <c r="R107" s="118"/>
      <c r="S107" s="118"/>
      <c r="T107" s="407" t="s">
        <v>92</v>
      </c>
      <c r="U107" s="407" t="s">
        <v>92</v>
      </c>
      <c r="V107" s="407" t="s">
        <v>92</v>
      </c>
      <c r="W107" s="407" t="s">
        <v>92</v>
      </c>
      <c r="X107" s="407" t="s">
        <v>92</v>
      </c>
      <c r="Y107" s="407" t="s">
        <v>92</v>
      </c>
      <c r="Z107" s="407" t="s">
        <v>92</v>
      </c>
      <c r="AA107" s="407" t="s">
        <v>92</v>
      </c>
      <c r="AB107" s="84" t="s">
        <v>100</v>
      </c>
    </row>
    <row r="108" spans="1:28" s="61" customFormat="1" ht="31.5" customHeight="1">
      <c r="A108" s="34">
        <v>100</v>
      </c>
      <c r="B108" s="404" t="s">
        <v>121</v>
      </c>
      <c r="C108" s="404" t="s">
        <v>121</v>
      </c>
      <c r="D108" s="405" t="s">
        <v>99</v>
      </c>
      <c r="E108" s="405" t="s">
        <v>100</v>
      </c>
      <c r="F108" s="406" t="s">
        <v>100</v>
      </c>
      <c r="G108" s="404">
        <v>2018</v>
      </c>
      <c r="H108" s="404"/>
      <c r="I108" s="512">
        <v>99000</v>
      </c>
      <c r="J108" s="96"/>
      <c r="K108" s="31" t="s">
        <v>614</v>
      </c>
      <c r="L108" s="98"/>
      <c r="M108" s="404" t="s">
        <v>471</v>
      </c>
      <c r="N108" s="84">
        <v>100</v>
      </c>
      <c r="O108" s="118" t="s">
        <v>92</v>
      </c>
      <c r="P108" s="118" t="s">
        <v>92</v>
      </c>
      <c r="Q108" s="118" t="s">
        <v>92</v>
      </c>
      <c r="R108" s="118"/>
      <c r="S108" s="118"/>
      <c r="T108" s="407" t="s">
        <v>92</v>
      </c>
      <c r="U108" s="407" t="s">
        <v>92</v>
      </c>
      <c r="V108" s="407" t="s">
        <v>92</v>
      </c>
      <c r="W108" s="407" t="s">
        <v>92</v>
      </c>
      <c r="X108" s="407" t="s">
        <v>92</v>
      </c>
      <c r="Y108" s="407" t="s">
        <v>92</v>
      </c>
      <c r="Z108" s="407" t="s">
        <v>92</v>
      </c>
      <c r="AA108" s="407" t="s">
        <v>92</v>
      </c>
      <c r="AB108" s="84" t="s">
        <v>100</v>
      </c>
    </row>
    <row r="109" spans="1:28" s="61" customFormat="1" ht="24" customHeight="1">
      <c r="A109" s="34">
        <v>101</v>
      </c>
      <c r="B109" s="404" t="s">
        <v>121</v>
      </c>
      <c r="C109" s="404" t="s">
        <v>121</v>
      </c>
      <c r="D109" s="405" t="s">
        <v>99</v>
      </c>
      <c r="E109" s="405" t="s">
        <v>100</v>
      </c>
      <c r="F109" s="406" t="s">
        <v>100</v>
      </c>
      <c r="G109" s="404">
        <v>2013</v>
      </c>
      <c r="H109" s="404"/>
      <c r="I109" s="511">
        <v>15369.99</v>
      </c>
      <c r="J109" s="96"/>
      <c r="K109" s="31" t="s">
        <v>614</v>
      </c>
      <c r="L109" s="98"/>
      <c r="M109" s="404" t="s">
        <v>472</v>
      </c>
      <c r="N109" s="84">
        <v>101</v>
      </c>
      <c r="O109" s="118" t="s">
        <v>92</v>
      </c>
      <c r="P109" s="118" t="s">
        <v>92</v>
      </c>
      <c r="Q109" s="118" t="s">
        <v>92</v>
      </c>
      <c r="R109" s="118"/>
      <c r="S109" s="118"/>
      <c r="T109" s="407" t="s">
        <v>92</v>
      </c>
      <c r="U109" s="407" t="s">
        <v>92</v>
      </c>
      <c r="V109" s="407" t="s">
        <v>92</v>
      </c>
      <c r="W109" s="407" t="s">
        <v>92</v>
      </c>
      <c r="X109" s="407" t="s">
        <v>92</v>
      </c>
      <c r="Y109" s="407" t="s">
        <v>92</v>
      </c>
      <c r="Z109" s="407" t="s">
        <v>92</v>
      </c>
      <c r="AA109" s="407" t="s">
        <v>92</v>
      </c>
      <c r="AB109" s="84" t="s">
        <v>100</v>
      </c>
    </row>
    <row r="110" spans="1:28" s="61" customFormat="1" ht="25.5" customHeight="1">
      <c r="A110" s="198">
        <v>102</v>
      </c>
      <c r="B110" s="404" t="s">
        <v>1387</v>
      </c>
      <c r="C110" s="404" t="s">
        <v>121</v>
      </c>
      <c r="D110" s="405" t="s">
        <v>99</v>
      </c>
      <c r="E110" s="405" t="s">
        <v>100</v>
      </c>
      <c r="F110" s="406" t="s">
        <v>100</v>
      </c>
      <c r="G110" s="404">
        <v>2015</v>
      </c>
      <c r="H110" s="404"/>
      <c r="I110" s="512">
        <v>33144.65</v>
      </c>
      <c r="J110" s="96"/>
      <c r="K110" s="31" t="s">
        <v>614</v>
      </c>
      <c r="L110" s="98"/>
      <c r="M110" s="9" t="s">
        <v>1388</v>
      </c>
      <c r="N110" s="84">
        <v>102</v>
      </c>
      <c r="O110" s="118" t="s">
        <v>92</v>
      </c>
      <c r="P110" s="118" t="s">
        <v>92</v>
      </c>
      <c r="Q110" s="118" t="s">
        <v>92</v>
      </c>
      <c r="R110" s="118"/>
      <c r="S110" s="118"/>
      <c r="T110" s="407" t="s">
        <v>92</v>
      </c>
      <c r="U110" s="407" t="s">
        <v>92</v>
      </c>
      <c r="V110" s="407" t="s">
        <v>92</v>
      </c>
      <c r="W110" s="407" t="s">
        <v>92</v>
      </c>
      <c r="X110" s="407" t="s">
        <v>92</v>
      </c>
      <c r="Y110" s="407" t="s">
        <v>92</v>
      </c>
      <c r="Z110" s="407" t="s">
        <v>92</v>
      </c>
      <c r="AA110" s="407" t="s">
        <v>92</v>
      </c>
      <c r="AB110" s="84" t="s">
        <v>100</v>
      </c>
    </row>
    <row r="111" spans="1:28" s="61" customFormat="1" ht="31.5" customHeight="1">
      <c r="A111" s="34">
        <v>103</v>
      </c>
      <c r="B111" s="404" t="s">
        <v>121</v>
      </c>
      <c r="C111" s="404" t="s">
        <v>121</v>
      </c>
      <c r="D111" s="405" t="s">
        <v>99</v>
      </c>
      <c r="E111" s="405" t="s">
        <v>100</v>
      </c>
      <c r="F111" s="406" t="s">
        <v>100</v>
      </c>
      <c r="G111" s="404">
        <v>2019</v>
      </c>
      <c r="H111" s="404"/>
      <c r="I111" s="512">
        <v>6500</v>
      </c>
      <c r="J111" s="96"/>
      <c r="K111" s="31" t="s">
        <v>614</v>
      </c>
      <c r="L111" s="98"/>
      <c r="M111" s="488" t="s">
        <v>473</v>
      </c>
      <c r="N111" s="84">
        <v>103</v>
      </c>
      <c r="O111" s="118" t="s">
        <v>92</v>
      </c>
      <c r="P111" s="118" t="s">
        <v>92</v>
      </c>
      <c r="Q111" s="118" t="s">
        <v>92</v>
      </c>
      <c r="R111" s="118"/>
      <c r="S111" s="118"/>
      <c r="T111" s="407" t="s">
        <v>92</v>
      </c>
      <c r="U111" s="407" t="s">
        <v>92</v>
      </c>
      <c r="V111" s="407" t="s">
        <v>92</v>
      </c>
      <c r="W111" s="407" t="s">
        <v>92</v>
      </c>
      <c r="X111" s="407" t="s">
        <v>92</v>
      </c>
      <c r="Y111" s="407" t="s">
        <v>92</v>
      </c>
      <c r="Z111" s="407" t="s">
        <v>92</v>
      </c>
      <c r="AA111" s="407" t="s">
        <v>92</v>
      </c>
      <c r="AB111" s="84" t="s">
        <v>100</v>
      </c>
    </row>
    <row r="112" spans="1:28" s="61" customFormat="1" ht="31.5" customHeight="1">
      <c r="A112" s="34">
        <v>104</v>
      </c>
      <c r="B112" s="404" t="s">
        <v>121</v>
      </c>
      <c r="C112" s="404" t="s">
        <v>121</v>
      </c>
      <c r="D112" s="405" t="s">
        <v>99</v>
      </c>
      <c r="E112" s="405" t="s">
        <v>100</v>
      </c>
      <c r="F112" s="406" t="s">
        <v>100</v>
      </c>
      <c r="G112" s="404">
        <v>2012</v>
      </c>
      <c r="H112" s="404"/>
      <c r="I112" s="511">
        <v>9840</v>
      </c>
      <c r="J112" s="96"/>
      <c r="K112" s="31" t="s">
        <v>614</v>
      </c>
      <c r="L112" s="98"/>
      <c r="M112" s="9" t="s">
        <v>1389</v>
      </c>
      <c r="N112" s="84">
        <v>104</v>
      </c>
      <c r="O112" s="118" t="s">
        <v>92</v>
      </c>
      <c r="P112" s="118" t="s">
        <v>92</v>
      </c>
      <c r="Q112" s="118" t="s">
        <v>92</v>
      </c>
      <c r="R112" s="118"/>
      <c r="S112" s="118"/>
      <c r="T112" s="407" t="s">
        <v>92</v>
      </c>
      <c r="U112" s="407" t="s">
        <v>92</v>
      </c>
      <c r="V112" s="407" t="s">
        <v>92</v>
      </c>
      <c r="W112" s="407" t="s">
        <v>92</v>
      </c>
      <c r="X112" s="407" t="s">
        <v>92</v>
      </c>
      <c r="Y112" s="407" t="s">
        <v>92</v>
      </c>
      <c r="Z112" s="407" t="s">
        <v>92</v>
      </c>
      <c r="AA112" s="407" t="s">
        <v>92</v>
      </c>
      <c r="AB112" s="84" t="s">
        <v>100</v>
      </c>
    </row>
    <row r="113" spans="1:28" s="61" customFormat="1" ht="31.5" customHeight="1">
      <c r="A113" s="34">
        <v>105</v>
      </c>
      <c r="B113" s="404" t="s">
        <v>121</v>
      </c>
      <c r="C113" s="404" t="s">
        <v>121</v>
      </c>
      <c r="D113" s="405" t="s">
        <v>99</v>
      </c>
      <c r="E113" s="405" t="s">
        <v>100</v>
      </c>
      <c r="F113" s="406" t="s">
        <v>100</v>
      </c>
      <c r="G113" s="404">
        <v>2018</v>
      </c>
      <c r="H113" s="404"/>
      <c r="I113" s="512">
        <v>7000</v>
      </c>
      <c r="J113" s="96"/>
      <c r="K113" s="31" t="s">
        <v>614</v>
      </c>
      <c r="L113" s="98"/>
      <c r="M113" s="9" t="s">
        <v>1390</v>
      </c>
      <c r="N113" s="84">
        <v>105</v>
      </c>
      <c r="O113" s="118" t="s">
        <v>92</v>
      </c>
      <c r="P113" s="118" t="s">
        <v>92</v>
      </c>
      <c r="Q113" s="118" t="s">
        <v>92</v>
      </c>
      <c r="R113" s="118"/>
      <c r="S113" s="118"/>
      <c r="T113" s="407" t="s">
        <v>92</v>
      </c>
      <c r="U113" s="407" t="s">
        <v>92</v>
      </c>
      <c r="V113" s="407" t="s">
        <v>92</v>
      </c>
      <c r="W113" s="407" t="s">
        <v>92</v>
      </c>
      <c r="X113" s="407" t="s">
        <v>92</v>
      </c>
      <c r="Y113" s="407" t="s">
        <v>92</v>
      </c>
      <c r="Z113" s="407" t="s">
        <v>92</v>
      </c>
      <c r="AA113" s="407" t="s">
        <v>92</v>
      </c>
      <c r="AB113" s="84" t="s">
        <v>100</v>
      </c>
    </row>
    <row r="114" spans="1:28" s="61" customFormat="1" ht="24" customHeight="1">
      <c r="A114" s="34">
        <v>106</v>
      </c>
      <c r="B114" s="404" t="s">
        <v>121</v>
      </c>
      <c r="C114" s="404" t="s">
        <v>121</v>
      </c>
      <c r="D114" s="405" t="s">
        <v>99</v>
      </c>
      <c r="E114" s="405" t="s">
        <v>100</v>
      </c>
      <c r="F114" s="406" t="s">
        <v>100</v>
      </c>
      <c r="G114" s="404">
        <v>2017</v>
      </c>
      <c r="H114" s="404"/>
      <c r="I114" s="512">
        <v>29484.84</v>
      </c>
      <c r="J114" s="96"/>
      <c r="K114" s="31" t="s">
        <v>614</v>
      </c>
      <c r="L114" s="98"/>
      <c r="M114" s="9" t="s">
        <v>1391</v>
      </c>
      <c r="N114" s="84">
        <v>106</v>
      </c>
      <c r="O114" s="118" t="s">
        <v>92</v>
      </c>
      <c r="P114" s="118" t="s">
        <v>92</v>
      </c>
      <c r="Q114" s="118" t="s">
        <v>92</v>
      </c>
      <c r="R114" s="118"/>
      <c r="S114" s="118"/>
      <c r="T114" s="407" t="s">
        <v>92</v>
      </c>
      <c r="U114" s="407" t="s">
        <v>92</v>
      </c>
      <c r="V114" s="407" t="s">
        <v>92</v>
      </c>
      <c r="W114" s="407" t="s">
        <v>92</v>
      </c>
      <c r="X114" s="407" t="s">
        <v>92</v>
      </c>
      <c r="Y114" s="407" t="s">
        <v>92</v>
      </c>
      <c r="Z114" s="407" t="s">
        <v>92</v>
      </c>
      <c r="AA114" s="407" t="s">
        <v>92</v>
      </c>
      <c r="AB114" s="84" t="s">
        <v>100</v>
      </c>
    </row>
    <row r="115" spans="1:28" s="61" customFormat="1" ht="31.5" customHeight="1">
      <c r="A115" s="198">
        <v>107</v>
      </c>
      <c r="B115" s="404" t="s">
        <v>121</v>
      </c>
      <c r="C115" s="404" t="s">
        <v>121</v>
      </c>
      <c r="D115" s="405" t="s">
        <v>99</v>
      </c>
      <c r="E115" s="405" t="s">
        <v>100</v>
      </c>
      <c r="F115" s="406" t="s">
        <v>100</v>
      </c>
      <c r="G115" s="404">
        <v>2012</v>
      </c>
      <c r="H115" s="404"/>
      <c r="I115" s="511">
        <v>9844.92</v>
      </c>
      <c r="J115" s="96"/>
      <c r="K115" s="31" t="s">
        <v>614</v>
      </c>
      <c r="L115" s="98"/>
      <c r="M115" s="9" t="s">
        <v>1392</v>
      </c>
      <c r="N115" s="84">
        <v>107</v>
      </c>
      <c r="O115" s="118" t="s">
        <v>92</v>
      </c>
      <c r="P115" s="118" t="s">
        <v>92</v>
      </c>
      <c r="Q115" s="118" t="s">
        <v>92</v>
      </c>
      <c r="R115" s="423"/>
      <c r="S115" s="118"/>
      <c r="T115" s="407" t="s">
        <v>92</v>
      </c>
      <c r="U115" s="407" t="s">
        <v>92</v>
      </c>
      <c r="V115" s="407" t="s">
        <v>92</v>
      </c>
      <c r="W115" s="407" t="s">
        <v>92</v>
      </c>
      <c r="X115" s="407" t="s">
        <v>92</v>
      </c>
      <c r="Y115" s="407" t="s">
        <v>92</v>
      </c>
      <c r="Z115" s="407" t="s">
        <v>92</v>
      </c>
      <c r="AA115" s="407" t="s">
        <v>92</v>
      </c>
      <c r="AB115" s="84" t="s">
        <v>100</v>
      </c>
    </row>
    <row r="116" spans="1:28" s="61" customFormat="1" ht="27" customHeight="1">
      <c r="A116" s="34">
        <v>108</v>
      </c>
      <c r="B116" s="404" t="s">
        <v>121</v>
      </c>
      <c r="C116" s="404" t="s">
        <v>121</v>
      </c>
      <c r="D116" s="405" t="s">
        <v>99</v>
      </c>
      <c r="E116" s="405" t="s">
        <v>100</v>
      </c>
      <c r="F116" s="406" t="s">
        <v>100</v>
      </c>
      <c r="G116" s="404">
        <v>2014.202</v>
      </c>
      <c r="H116" s="404"/>
      <c r="I116" s="201">
        <v>18440</v>
      </c>
      <c r="J116" s="96"/>
      <c r="K116" s="31" t="s">
        <v>614</v>
      </c>
      <c r="L116" s="98"/>
      <c r="M116" s="9" t="s">
        <v>1393</v>
      </c>
      <c r="N116" s="84">
        <v>108</v>
      </c>
      <c r="O116" s="118" t="s">
        <v>92</v>
      </c>
      <c r="P116" s="118" t="s">
        <v>92</v>
      </c>
      <c r="Q116" s="118" t="s">
        <v>92</v>
      </c>
      <c r="R116" s="118"/>
      <c r="S116" s="118"/>
      <c r="T116" s="407" t="s">
        <v>92</v>
      </c>
      <c r="U116" s="407" t="s">
        <v>92</v>
      </c>
      <c r="V116" s="407" t="s">
        <v>92</v>
      </c>
      <c r="W116" s="407" t="s">
        <v>92</v>
      </c>
      <c r="X116" s="407" t="s">
        <v>92</v>
      </c>
      <c r="Y116" s="407" t="s">
        <v>92</v>
      </c>
      <c r="Z116" s="407" t="s">
        <v>92</v>
      </c>
      <c r="AA116" s="407" t="s">
        <v>92</v>
      </c>
      <c r="AB116" s="84" t="s">
        <v>100</v>
      </c>
    </row>
    <row r="117" spans="1:28" s="61" customFormat="1" ht="31.5" customHeight="1">
      <c r="A117" s="34">
        <v>109</v>
      </c>
      <c r="B117" s="404" t="s">
        <v>121</v>
      </c>
      <c r="C117" s="404" t="s">
        <v>121</v>
      </c>
      <c r="D117" s="405" t="s">
        <v>99</v>
      </c>
      <c r="E117" s="405" t="s">
        <v>100</v>
      </c>
      <c r="F117" s="406" t="s">
        <v>100</v>
      </c>
      <c r="G117" s="404" t="s">
        <v>127</v>
      </c>
      <c r="H117" s="404"/>
      <c r="I117" s="511">
        <v>3000</v>
      </c>
      <c r="J117" s="96"/>
      <c r="K117" s="31" t="s">
        <v>614</v>
      </c>
      <c r="L117" s="98"/>
      <c r="M117" s="9" t="s">
        <v>1394</v>
      </c>
      <c r="N117" s="84">
        <v>109</v>
      </c>
      <c r="O117" s="118" t="s">
        <v>92</v>
      </c>
      <c r="P117" s="118" t="s">
        <v>92</v>
      </c>
      <c r="Q117" s="118" t="s">
        <v>92</v>
      </c>
      <c r="R117" s="118"/>
      <c r="S117" s="118"/>
      <c r="T117" s="407" t="s">
        <v>92</v>
      </c>
      <c r="U117" s="407" t="s">
        <v>92</v>
      </c>
      <c r="V117" s="407" t="s">
        <v>92</v>
      </c>
      <c r="W117" s="407" t="s">
        <v>92</v>
      </c>
      <c r="X117" s="407" t="s">
        <v>92</v>
      </c>
      <c r="Y117" s="407" t="s">
        <v>92</v>
      </c>
      <c r="Z117" s="407" t="s">
        <v>92</v>
      </c>
      <c r="AA117" s="407" t="s">
        <v>92</v>
      </c>
      <c r="AB117" s="84" t="s">
        <v>100</v>
      </c>
    </row>
    <row r="118" spans="1:28" s="61" customFormat="1" ht="31.5" customHeight="1">
      <c r="A118" s="34">
        <v>110</v>
      </c>
      <c r="B118" s="404" t="s">
        <v>1172</v>
      </c>
      <c r="C118" s="404" t="s">
        <v>1172</v>
      </c>
      <c r="D118" s="405" t="s">
        <v>99</v>
      </c>
      <c r="E118" s="405" t="s">
        <v>100</v>
      </c>
      <c r="F118" s="406" t="s">
        <v>100</v>
      </c>
      <c r="G118" s="404">
        <v>2021</v>
      </c>
      <c r="I118" s="516">
        <v>15510.3</v>
      </c>
      <c r="J118" s="96"/>
      <c r="K118" s="31" t="s">
        <v>614</v>
      </c>
      <c r="L118" s="98"/>
      <c r="M118" s="182" t="s">
        <v>1395</v>
      </c>
      <c r="N118" s="84">
        <v>110</v>
      </c>
      <c r="O118" s="118"/>
      <c r="P118" s="118"/>
      <c r="Q118" s="118"/>
      <c r="R118" s="118"/>
      <c r="S118" s="118"/>
      <c r="T118" s="407"/>
      <c r="U118" s="407"/>
      <c r="V118" s="407"/>
      <c r="W118" s="407"/>
      <c r="X118" s="407"/>
      <c r="Y118" s="407"/>
      <c r="Z118" s="407"/>
      <c r="AA118" s="407"/>
      <c r="AB118" s="84"/>
    </row>
    <row r="119" spans="1:28" s="61" customFormat="1" ht="31.5" customHeight="1">
      <c r="A119" s="34">
        <v>111</v>
      </c>
      <c r="B119" s="404" t="s">
        <v>121</v>
      </c>
      <c r="C119" s="404" t="s">
        <v>121</v>
      </c>
      <c r="D119" s="405" t="s">
        <v>99</v>
      </c>
      <c r="E119" s="405" t="s">
        <v>100</v>
      </c>
      <c r="F119" s="406" t="s">
        <v>100</v>
      </c>
      <c r="G119" s="404">
        <v>2013</v>
      </c>
      <c r="H119" s="404"/>
      <c r="I119" s="201">
        <v>22976.31</v>
      </c>
      <c r="J119" s="96"/>
      <c r="K119" s="31" t="s">
        <v>614</v>
      </c>
      <c r="L119" s="98"/>
      <c r="M119" s="182" t="s">
        <v>1396</v>
      </c>
      <c r="N119" s="84">
        <v>111</v>
      </c>
      <c r="O119" s="118" t="s">
        <v>92</v>
      </c>
      <c r="P119" s="118" t="s">
        <v>92</v>
      </c>
      <c r="Q119" s="118" t="s">
        <v>92</v>
      </c>
      <c r="R119" s="118"/>
      <c r="S119" s="118"/>
      <c r="T119" s="407" t="s">
        <v>92</v>
      </c>
      <c r="U119" s="407" t="s">
        <v>92</v>
      </c>
      <c r="V119" s="407" t="s">
        <v>92</v>
      </c>
      <c r="W119" s="407" t="s">
        <v>92</v>
      </c>
      <c r="X119" s="407" t="s">
        <v>92</v>
      </c>
      <c r="Y119" s="407" t="s">
        <v>92</v>
      </c>
      <c r="Z119" s="407" t="s">
        <v>92</v>
      </c>
      <c r="AA119" s="407" t="s">
        <v>92</v>
      </c>
      <c r="AB119" s="84" t="s">
        <v>100</v>
      </c>
    </row>
    <row r="120" spans="1:28" s="61" customFormat="1" ht="31.5" customHeight="1">
      <c r="A120" s="198">
        <v>112</v>
      </c>
      <c r="B120" s="404" t="s">
        <v>121</v>
      </c>
      <c r="C120" s="404" t="s">
        <v>121</v>
      </c>
      <c r="D120" s="405" t="s">
        <v>99</v>
      </c>
      <c r="E120" s="405" t="s">
        <v>100</v>
      </c>
      <c r="F120" s="406" t="s">
        <v>100</v>
      </c>
      <c r="G120" s="404">
        <v>2016</v>
      </c>
      <c r="H120" s="404"/>
      <c r="I120" s="201">
        <v>7564.5</v>
      </c>
      <c r="J120" s="96"/>
      <c r="K120" s="31" t="s">
        <v>614</v>
      </c>
      <c r="L120" s="98"/>
      <c r="M120" s="182" t="s">
        <v>1397</v>
      </c>
      <c r="N120" s="84">
        <v>112</v>
      </c>
      <c r="O120" s="118" t="s">
        <v>92</v>
      </c>
      <c r="P120" s="118" t="s">
        <v>92</v>
      </c>
      <c r="Q120" s="118" t="s">
        <v>92</v>
      </c>
      <c r="R120" s="118"/>
      <c r="S120" s="118"/>
      <c r="T120" s="407" t="s">
        <v>92</v>
      </c>
      <c r="U120" s="407" t="s">
        <v>92</v>
      </c>
      <c r="V120" s="407" t="s">
        <v>92</v>
      </c>
      <c r="W120" s="407" t="s">
        <v>92</v>
      </c>
      <c r="X120" s="407" t="s">
        <v>92</v>
      </c>
      <c r="Y120" s="407" t="s">
        <v>92</v>
      </c>
      <c r="Z120" s="407" t="s">
        <v>92</v>
      </c>
      <c r="AA120" s="407" t="s">
        <v>92</v>
      </c>
      <c r="AB120" s="84" t="s">
        <v>100</v>
      </c>
    </row>
    <row r="121" spans="1:28" s="61" customFormat="1" ht="31.5" customHeight="1">
      <c r="A121" s="34">
        <v>113</v>
      </c>
      <c r="B121" s="404" t="s">
        <v>121</v>
      </c>
      <c r="C121" s="404" t="s">
        <v>121</v>
      </c>
      <c r="D121" s="405" t="s">
        <v>99</v>
      </c>
      <c r="E121" s="405" t="s">
        <v>100</v>
      </c>
      <c r="F121" s="406" t="s">
        <v>100</v>
      </c>
      <c r="G121" s="404">
        <v>2016</v>
      </c>
      <c r="H121" s="404"/>
      <c r="I121" s="201">
        <v>28987</v>
      </c>
      <c r="J121" s="96"/>
      <c r="K121" s="31" t="s">
        <v>614</v>
      </c>
      <c r="L121" s="98"/>
      <c r="M121" s="182" t="s">
        <v>1398</v>
      </c>
      <c r="N121" s="84">
        <v>113</v>
      </c>
      <c r="O121" s="118" t="s">
        <v>92</v>
      </c>
      <c r="P121" s="118" t="s">
        <v>92</v>
      </c>
      <c r="Q121" s="118" t="s">
        <v>92</v>
      </c>
      <c r="R121" s="118"/>
      <c r="S121" s="118"/>
      <c r="T121" s="407" t="s">
        <v>92</v>
      </c>
      <c r="U121" s="407" t="s">
        <v>92</v>
      </c>
      <c r="V121" s="407" t="s">
        <v>92</v>
      </c>
      <c r="W121" s="407" t="s">
        <v>92</v>
      </c>
      <c r="X121" s="407" t="s">
        <v>92</v>
      </c>
      <c r="Y121" s="407" t="s">
        <v>92</v>
      </c>
      <c r="Z121" s="407" t="s">
        <v>92</v>
      </c>
      <c r="AA121" s="407" t="s">
        <v>92</v>
      </c>
      <c r="AB121" s="84" t="s">
        <v>100</v>
      </c>
    </row>
    <row r="122" spans="1:28" s="61" customFormat="1" ht="31.5" customHeight="1">
      <c r="A122" s="34">
        <v>114</v>
      </c>
      <c r="B122" s="404" t="s">
        <v>121</v>
      </c>
      <c r="C122" s="404" t="s">
        <v>121</v>
      </c>
      <c r="D122" s="405" t="s">
        <v>99</v>
      </c>
      <c r="E122" s="405" t="s">
        <v>100</v>
      </c>
      <c r="F122" s="406" t="s">
        <v>100</v>
      </c>
      <c r="G122" s="404"/>
      <c r="H122" s="404"/>
      <c r="I122" s="511">
        <v>10265.27</v>
      </c>
      <c r="J122" s="96"/>
      <c r="K122" s="31" t="s">
        <v>614</v>
      </c>
      <c r="L122" s="98"/>
      <c r="M122" s="182" t="s">
        <v>1399</v>
      </c>
      <c r="N122" s="84">
        <v>114</v>
      </c>
      <c r="O122" s="118" t="s">
        <v>92</v>
      </c>
      <c r="P122" s="118" t="s">
        <v>92</v>
      </c>
      <c r="Q122" s="118" t="s">
        <v>92</v>
      </c>
      <c r="R122" s="118"/>
      <c r="S122" s="118"/>
      <c r="T122" s="407" t="s">
        <v>92</v>
      </c>
      <c r="U122" s="407" t="s">
        <v>92</v>
      </c>
      <c r="V122" s="407" t="s">
        <v>92</v>
      </c>
      <c r="W122" s="407" t="s">
        <v>92</v>
      </c>
      <c r="X122" s="407" t="s">
        <v>92</v>
      </c>
      <c r="Y122" s="407" t="s">
        <v>92</v>
      </c>
      <c r="Z122" s="407" t="s">
        <v>92</v>
      </c>
      <c r="AA122" s="407" t="s">
        <v>92</v>
      </c>
      <c r="AB122" s="84" t="s">
        <v>100</v>
      </c>
    </row>
    <row r="123" spans="1:28" s="61" customFormat="1" ht="31.5" customHeight="1">
      <c r="A123" s="34">
        <v>115</v>
      </c>
      <c r="B123" s="404" t="s">
        <v>121</v>
      </c>
      <c r="C123" s="404" t="s">
        <v>121</v>
      </c>
      <c r="D123" s="405" t="s">
        <v>99</v>
      </c>
      <c r="E123" s="405" t="s">
        <v>100</v>
      </c>
      <c r="F123" s="406" t="s">
        <v>100</v>
      </c>
      <c r="G123" s="413" t="s">
        <v>660</v>
      </c>
      <c r="H123" s="413"/>
      <c r="I123" s="201">
        <v>17620</v>
      </c>
      <c r="J123" s="96"/>
      <c r="K123" s="31" t="s">
        <v>614</v>
      </c>
      <c r="L123" s="98"/>
      <c r="M123" s="182" t="s">
        <v>1400</v>
      </c>
      <c r="N123" s="84">
        <v>115</v>
      </c>
      <c r="O123" s="118" t="s">
        <v>92</v>
      </c>
      <c r="P123" s="118" t="s">
        <v>92</v>
      </c>
      <c r="Q123" s="118" t="s">
        <v>92</v>
      </c>
      <c r="R123" s="118"/>
      <c r="S123" s="118"/>
      <c r="T123" s="407" t="s">
        <v>92</v>
      </c>
      <c r="U123" s="407" t="s">
        <v>92</v>
      </c>
      <c r="V123" s="407" t="s">
        <v>92</v>
      </c>
      <c r="W123" s="407" t="s">
        <v>92</v>
      </c>
      <c r="X123" s="407" t="s">
        <v>92</v>
      </c>
      <c r="Y123" s="407" t="s">
        <v>92</v>
      </c>
      <c r="Z123" s="407" t="s">
        <v>92</v>
      </c>
      <c r="AA123" s="407" t="s">
        <v>92</v>
      </c>
      <c r="AB123" s="84" t="s">
        <v>100</v>
      </c>
    </row>
    <row r="124" spans="1:28" s="61" customFormat="1" ht="24" customHeight="1">
      <c r="A124" s="34">
        <v>116</v>
      </c>
      <c r="B124" s="404" t="s">
        <v>389</v>
      </c>
      <c r="C124" s="404" t="s">
        <v>389</v>
      </c>
      <c r="D124" s="405" t="s">
        <v>99</v>
      </c>
      <c r="E124" s="405" t="s">
        <v>100</v>
      </c>
      <c r="F124" s="406" t="s">
        <v>100</v>
      </c>
      <c r="G124" s="404">
        <v>2018</v>
      </c>
      <c r="H124" s="404"/>
      <c r="I124" s="201">
        <v>13766.41</v>
      </c>
      <c r="J124" s="96"/>
      <c r="K124" s="31" t="s">
        <v>614</v>
      </c>
      <c r="L124" s="98"/>
      <c r="M124" s="182" t="s">
        <v>1401</v>
      </c>
      <c r="N124" s="84">
        <v>116</v>
      </c>
      <c r="O124" s="118" t="s">
        <v>92</v>
      </c>
      <c r="P124" s="118" t="s">
        <v>92</v>
      </c>
      <c r="Q124" s="118" t="s">
        <v>92</v>
      </c>
      <c r="R124" s="118"/>
      <c r="S124" s="118"/>
      <c r="T124" s="407" t="s">
        <v>92</v>
      </c>
      <c r="U124" s="407" t="s">
        <v>92</v>
      </c>
      <c r="V124" s="407" t="s">
        <v>92</v>
      </c>
      <c r="W124" s="407" t="s">
        <v>92</v>
      </c>
      <c r="X124" s="407" t="s">
        <v>92</v>
      </c>
      <c r="Y124" s="407" t="s">
        <v>92</v>
      </c>
      <c r="Z124" s="407" t="s">
        <v>92</v>
      </c>
      <c r="AA124" s="407" t="s">
        <v>92</v>
      </c>
      <c r="AB124" s="84" t="s">
        <v>100</v>
      </c>
    </row>
    <row r="125" spans="1:28" s="61" customFormat="1" ht="24" customHeight="1">
      <c r="A125" s="198">
        <v>117</v>
      </c>
      <c r="B125" s="404" t="s">
        <v>121</v>
      </c>
      <c r="C125" s="404" t="s">
        <v>121</v>
      </c>
      <c r="D125" s="405" t="s">
        <v>99</v>
      </c>
      <c r="E125" s="405"/>
      <c r="F125" s="406"/>
      <c r="G125" s="404">
        <v>2021</v>
      </c>
      <c r="H125" s="404"/>
      <c r="I125" s="201">
        <v>28000</v>
      </c>
      <c r="J125" s="96"/>
      <c r="K125" s="31" t="s">
        <v>614</v>
      </c>
      <c r="L125" s="98"/>
      <c r="M125" s="182" t="s">
        <v>1402</v>
      </c>
      <c r="N125" s="84">
        <v>117</v>
      </c>
      <c r="O125" s="118" t="s">
        <v>92</v>
      </c>
      <c r="P125" s="118" t="s">
        <v>92</v>
      </c>
      <c r="Q125" s="118" t="s">
        <v>92</v>
      </c>
      <c r="R125" s="118"/>
      <c r="S125" s="118"/>
      <c r="T125" s="407" t="s">
        <v>92</v>
      </c>
      <c r="U125" s="407" t="s">
        <v>92</v>
      </c>
      <c r="V125" s="407" t="s">
        <v>92</v>
      </c>
      <c r="W125" s="407" t="s">
        <v>92</v>
      </c>
      <c r="X125" s="407" t="s">
        <v>92</v>
      </c>
      <c r="Y125" s="407" t="s">
        <v>92</v>
      </c>
      <c r="Z125" s="407" t="s">
        <v>92</v>
      </c>
      <c r="AA125" s="407" t="s">
        <v>92</v>
      </c>
      <c r="AB125" s="84" t="s">
        <v>100</v>
      </c>
    </row>
    <row r="126" spans="1:28" s="61" customFormat="1" ht="24" customHeight="1">
      <c r="A126" s="34">
        <v>118</v>
      </c>
      <c r="B126" s="404" t="s">
        <v>389</v>
      </c>
      <c r="C126" s="404" t="s">
        <v>389</v>
      </c>
      <c r="D126" s="405"/>
      <c r="E126" s="405"/>
      <c r="F126" s="406"/>
      <c r="G126" s="404">
        <v>2020</v>
      </c>
      <c r="H126" s="404"/>
      <c r="I126" s="201">
        <v>11287.97</v>
      </c>
      <c r="J126" s="412"/>
      <c r="K126" s="34" t="s">
        <v>614</v>
      </c>
      <c r="L126" s="98"/>
      <c r="M126" s="182" t="s">
        <v>1403</v>
      </c>
      <c r="N126" s="84">
        <v>118</v>
      </c>
      <c r="O126" s="118" t="s">
        <v>92</v>
      </c>
      <c r="P126" s="118" t="s">
        <v>92</v>
      </c>
      <c r="Q126" s="118" t="s">
        <v>92</v>
      </c>
      <c r="R126" s="118"/>
      <c r="S126" s="118"/>
      <c r="T126" s="407" t="s">
        <v>92</v>
      </c>
      <c r="U126" s="407" t="s">
        <v>92</v>
      </c>
      <c r="V126" s="407" t="s">
        <v>92</v>
      </c>
      <c r="W126" s="407" t="s">
        <v>92</v>
      </c>
      <c r="X126" s="407" t="s">
        <v>92</v>
      </c>
      <c r="Y126" s="407" t="s">
        <v>92</v>
      </c>
      <c r="Z126" s="407" t="s">
        <v>92</v>
      </c>
      <c r="AA126" s="407" t="s">
        <v>92</v>
      </c>
      <c r="AB126" s="84" t="s">
        <v>100</v>
      </c>
    </row>
    <row r="127" spans="1:28" s="61" customFormat="1" ht="24" customHeight="1">
      <c r="A127" s="34">
        <v>119</v>
      </c>
      <c r="B127" s="195" t="s">
        <v>1405</v>
      </c>
      <c r="C127" s="411" t="s">
        <v>1406</v>
      </c>
      <c r="D127" s="405" t="s">
        <v>99</v>
      </c>
      <c r="E127" s="405" t="s">
        <v>100</v>
      </c>
      <c r="F127" s="406" t="s">
        <v>100</v>
      </c>
      <c r="G127" s="404">
        <v>2019</v>
      </c>
      <c r="H127" s="404"/>
      <c r="I127" s="201">
        <v>9440</v>
      </c>
      <c r="J127" s="96"/>
      <c r="K127" s="31" t="s">
        <v>614</v>
      </c>
      <c r="L127" s="98"/>
      <c r="M127" s="182" t="s">
        <v>1404</v>
      </c>
      <c r="N127" s="84">
        <v>119</v>
      </c>
      <c r="O127" s="118" t="s">
        <v>92</v>
      </c>
      <c r="P127" s="118" t="s">
        <v>92</v>
      </c>
      <c r="Q127" s="118" t="s">
        <v>92</v>
      </c>
      <c r="R127" s="118"/>
      <c r="S127" s="118"/>
      <c r="T127" s="407" t="s">
        <v>92</v>
      </c>
      <c r="U127" s="407" t="s">
        <v>92</v>
      </c>
      <c r="V127" s="407" t="s">
        <v>92</v>
      </c>
      <c r="W127" s="407" t="s">
        <v>92</v>
      </c>
      <c r="X127" s="407" t="s">
        <v>92</v>
      </c>
      <c r="Y127" s="407" t="s">
        <v>92</v>
      </c>
      <c r="Z127" s="407" t="s">
        <v>92</v>
      </c>
      <c r="AA127" s="407" t="s">
        <v>92</v>
      </c>
      <c r="AB127" s="84" t="s">
        <v>100</v>
      </c>
    </row>
    <row r="128" spans="1:28" s="61" customFormat="1" ht="24.75" customHeight="1">
      <c r="A128" s="34">
        <v>120</v>
      </c>
      <c r="B128" s="404" t="s">
        <v>121</v>
      </c>
      <c r="C128" s="404" t="s">
        <v>121</v>
      </c>
      <c r="D128" s="405" t="s">
        <v>99</v>
      </c>
      <c r="E128" s="405" t="s">
        <v>100</v>
      </c>
      <c r="F128" s="406" t="s">
        <v>100</v>
      </c>
      <c r="G128" s="404">
        <v>2012</v>
      </c>
      <c r="H128" s="404"/>
      <c r="I128" s="201">
        <v>12300</v>
      </c>
      <c r="J128" s="96"/>
      <c r="K128" s="31" t="s">
        <v>614</v>
      </c>
      <c r="L128" s="98"/>
      <c r="M128" s="182" t="s">
        <v>1407</v>
      </c>
      <c r="N128" s="84">
        <v>120</v>
      </c>
      <c r="O128" s="118" t="s">
        <v>92</v>
      </c>
      <c r="P128" s="118" t="s">
        <v>92</v>
      </c>
      <c r="Q128" s="118" t="s">
        <v>92</v>
      </c>
      <c r="R128" s="118"/>
      <c r="S128" s="118"/>
      <c r="T128" s="407" t="s">
        <v>92</v>
      </c>
      <c r="U128" s="407" t="s">
        <v>92</v>
      </c>
      <c r="V128" s="407" t="s">
        <v>92</v>
      </c>
      <c r="W128" s="407" t="s">
        <v>92</v>
      </c>
      <c r="X128" s="407" t="s">
        <v>92</v>
      </c>
      <c r="Y128" s="407" t="s">
        <v>92</v>
      </c>
      <c r="Z128" s="407" t="s">
        <v>92</v>
      </c>
      <c r="AA128" s="407" t="s">
        <v>92</v>
      </c>
      <c r="AB128" s="84" t="s">
        <v>100</v>
      </c>
    </row>
    <row r="129" spans="1:28" s="61" customFormat="1" ht="24.75" customHeight="1">
      <c r="A129" s="34">
        <v>121</v>
      </c>
      <c r="B129" s="182" t="s">
        <v>1412</v>
      </c>
      <c r="C129" s="182" t="s">
        <v>1413</v>
      </c>
      <c r="D129" s="405" t="s">
        <v>99</v>
      </c>
      <c r="E129" s="405" t="s">
        <v>100</v>
      </c>
      <c r="F129" s="406" t="s">
        <v>100</v>
      </c>
      <c r="G129" s="404">
        <v>2014.2021</v>
      </c>
      <c r="H129" s="404"/>
      <c r="I129" s="201">
        <v>11483.7</v>
      </c>
      <c r="J129" s="96"/>
      <c r="K129" s="31" t="s">
        <v>614</v>
      </c>
      <c r="L129" s="98"/>
      <c r="M129" s="182" t="s">
        <v>1408</v>
      </c>
      <c r="N129" s="84">
        <v>121</v>
      </c>
      <c r="O129" s="118" t="s">
        <v>92</v>
      </c>
      <c r="P129" s="118" t="s">
        <v>92</v>
      </c>
      <c r="Q129" s="118" t="s">
        <v>92</v>
      </c>
      <c r="R129" s="118"/>
      <c r="S129" s="118"/>
      <c r="T129" s="407" t="s">
        <v>92</v>
      </c>
      <c r="U129" s="407" t="s">
        <v>92</v>
      </c>
      <c r="V129" s="407" t="s">
        <v>92</v>
      </c>
      <c r="W129" s="407" t="s">
        <v>92</v>
      </c>
      <c r="X129" s="407" t="s">
        <v>92</v>
      </c>
      <c r="Y129" s="407" t="s">
        <v>92</v>
      </c>
      <c r="Z129" s="407" t="s">
        <v>92</v>
      </c>
      <c r="AA129" s="407" t="s">
        <v>92</v>
      </c>
      <c r="AB129" s="84" t="s">
        <v>100</v>
      </c>
    </row>
    <row r="130" spans="1:28" s="61" customFormat="1" ht="24.75" customHeight="1">
      <c r="A130" s="198">
        <v>122</v>
      </c>
      <c r="B130" s="404" t="s">
        <v>121</v>
      </c>
      <c r="C130" s="404" t="s">
        <v>121</v>
      </c>
      <c r="D130" s="405"/>
      <c r="E130" s="405"/>
      <c r="F130" s="406"/>
      <c r="G130" s="404">
        <v>2020</v>
      </c>
      <c r="H130" s="404"/>
      <c r="I130" s="201">
        <v>2799</v>
      </c>
      <c r="J130" s="412"/>
      <c r="K130" s="31" t="s">
        <v>614</v>
      </c>
      <c r="L130" s="98"/>
      <c r="M130" s="182" t="s">
        <v>1409</v>
      </c>
      <c r="N130" s="84">
        <v>122</v>
      </c>
      <c r="O130" s="118" t="s">
        <v>92</v>
      </c>
      <c r="P130" s="118" t="s">
        <v>92</v>
      </c>
      <c r="Q130" s="118" t="s">
        <v>92</v>
      </c>
      <c r="R130" s="118"/>
      <c r="S130" s="118"/>
      <c r="T130" s="407" t="s">
        <v>92</v>
      </c>
      <c r="U130" s="407" t="s">
        <v>92</v>
      </c>
      <c r="V130" s="407" t="s">
        <v>92</v>
      </c>
      <c r="W130" s="407" t="s">
        <v>92</v>
      </c>
      <c r="X130" s="407" t="s">
        <v>92</v>
      </c>
      <c r="Y130" s="407" t="s">
        <v>92</v>
      </c>
      <c r="Z130" s="407" t="s">
        <v>92</v>
      </c>
      <c r="AA130" s="407" t="s">
        <v>92</v>
      </c>
      <c r="AB130" s="84" t="s">
        <v>100</v>
      </c>
    </row>
    <row r="131" spans="1:28" s="61" customFormat="1" ht="24.75" customHeight="1">
      <c r="A131" s="34">
        <v>123</v>
      </c>
      <c r="B131" s="182" t="s">
        <v>1412</v>
      </c>
      <c r="C131" s="182" t="s">
        <v>1413</v>
      </c>
      <c r="D131" s="405" t="s">
        <v>99</v>
      </c>
      <c r="E131" s="405" t="s">
        <v>100</v>
      </c>
      <c r="F131" s="406" t="s">
        <v>100</v>
      </c>
      <c r="G131" s="9" t="s">
        <v>1414</v>
      </c>
      <c r="H131" s="413"/>
      <c r="I131" s="201">
        <v>11731.58</v>
      </c>
      <c r="J131" s="96"/>
      <c r="K131" s="31" t="s">
        <v>614</v>
      </c>
      <c r="L131" s="98"/>
      <c r="M131" s="182" t="s">
        <v>1410</v>
      </c>
      <c r="N131" s="84">
        <v>123</v>
      </c>
      <c r="O131" s="118" t="s">
        <v>92</v>
      </c>
      <c r="P131" s="118" t="s">
        <v>92</v>
      </c>
      <c r="Q131" s="118" t="s">
        <v>92</v>
      </c>
      <c r="R131" s="118"/>
      <c r="S131" s="118"/>
      <c r="T131" s="407" t="s">
        <v>92</v>
      </c>
      <c r="U131" s="407" t="s">
        <v>92</v>
      </c>
      <c r="V131" s="407" t="s">
        <v>92</v>
      </c>
      <c r="W131" s="407" t="s">
        <v>92</v>
      </c>
      <c r="X131" s="407" t="s">
        <v>92</v>
      </c>
      <c r="Y131" s="407" t="s">
        <v>92</v>
      </c>
      <c r="Z131" s="407" t="s">
        <v>92</v>
      </c>
      <c r="AA131" s="407" t="s">
        <v>92</v>
      </c>
      <c r="AB131" s="84" t="s">
        <v>100</v>
      </c>
    </row>
    <row r="132" spans="1:28" s="61" customFormat="1" ht="24.75" customHeight="1">
      <c r="A132" s="34">
        <v>124</v>
      </c>
      <c r="B132" s="404" t="s">
        <v>389</v>
      </c>
      <c r="C132" s="404" t="s">
        <v>389</v>
      </c>
      <c r="D132" s="405" t="s">
        <v>99</v>
      </c>
      <c r="E132" s="405" t="s">
        <v>100</v>
      </c>
      <c r="F132" s="406" t="s">
        <v>100</v>
      </c>
      <c r="G132" s="404">
        <v>2017</v>
      </c>
      <c r="H132" s="404"/>
      <c r="I132" s="201">
        <v>24900</v>
      </c>
      <c r="J132" s="96"/>
      <c r="K132" s="31" t="s">
        <v>614</v>
      </c>
      <c r="L132" s="98"/>
      <c r="M132" s="182" t="s">
        <v>1411</v>
      </c>
      <c r="N132" s="84">
        <v>124</v>
      </c>
      <c r="O132" s="118" t="s">
        <v>92</v>
      </c>
      <c r="P132" s="118" t="s">
        <v>92</v>
      </c>
      <c r="Q132" s="118" t="s">
        <v>92</v>
      </c>
      <c r="R132" s="118"/>
      <c r="S132" s="118"/>
      <c r="T132" s="407" t="s">
        <v>92</v>
      </c>
      <c r="U132" s="407" t="s">
        <v>92</v>
      </c>
      <c r="V132" s="407" t="s">
        <v>92</v>
      </c>
      <c r="W132" s="407" t="s">
        <v>92</v>
      </c>
      <c r="X132" s="407" t="s">
        <v>92</v>
      </c>
      <c r="Y132" s="407" t="s">
        <v>92</v>
      </c>
      <c r="Z132" s="407" t="s">
        <v>92</v>
      </c>
      <c r="AA132" s="407" t="s">
        <v>92</v>
      </c>
      <c r="AB132" s="84" t="s">
        <v>100</v>
      </c>
    </row>
    <row r="133" spans="1:28" s="5" customFormat="1" ht="25.5">
      <c r="A133" s="34">
        <v>125</v>
      </c>
      <c r="B133" s="9" t="s">
        <v>790</v>
      </c>
      <c r="C133" s="13" t="s">
        <v>121</v>
      </c>
      <c r="D133" s="405" t="s">
        <v>99</v>
      </c>
      <c r="E133" s="182" t="s">
        <v>100</v>
      </c>
      <c r="F133" s="182" t="s">
        <v>100</v>
      </c>
      <c r="G133" s="9">
        <v>2022</v>
      </c>
      <c r="H133" s="9"/>
      <c r="I133" s="201">
        <v>32103</v>
      </c>
      <c r="J133" s="494"/>
      <c r="K133" s="31" t="s">
        <v>614</v>
      </c>
      <c r="L133" s="387"/>
      <c r="M133" s="182" t="s">
        <v>1415</v>
      </c>
      <c r="N133" s="84">
        <v>125</v>
      </c>
      <c r="O133" s="182"/>
      <c r="P133" s="182"/>
      <c r="Q133" s="188"/>
      <c r="R133" s="182"/>
      <c r="S133" s="182"/>
      <c r="T133" s="182"/>
      <c r="U133" s="182"/>
      <c r="V133" s="182"/>
      <c r="W133" s="182"/>
      <c r="X133" s="182"/>
      <c r="Y133" s="98"/>
      <c r="Z133" s="372"/>
      <c r="AA133" s="372"/>
      <c r="AB133" s="372"/>
    </row>
    <row r="134" spans="1:28" s="61" customFormat="1" ht="24.75" customHeight="1">
      <c r="A134" s="34">
        <v>126</v>
      </c>
      <c r="B134" s="404" t="s">
        <v>121</v>
      </c>
      <c r="C134" s="404" t="s">
        <v>121</v>
      </c>
      <c r="D134" s="405" t="s">
        <v>99</v>
      </c>
      <c r="E134" s="405" t="s">
        <v>100</v>
      </c>
      <c r="F134" s="406" t="s">
        <v>100</v>
      </c>
      <c r="G134" s="404"/>
      <c r="H134" s="404"/>
      <c r="I134" s="512">
        <v>6474</v>
      </c>
      <c r="J134" s="96"/>
      <c r="K134" s="31" t="s">
        <v>614</v>
      </c>
      <c r="L134" s="98"/>
      <c r="M134" s="404" t="s">
        <v>478</v>
      </c>
      <c r="N134" s="84">
        <v>126</v>
      </c>
      <c r="O134" s="118"/>
      <c r="P134" s="118"/>
      <c r="Q134" s="118"/>
      <c r="R134" s="118"/>
      <c r="S134" s="118"/>
      <c r="T134" s="407"/>
      <c r="U134" s="407"/>
      <c r="V134" s="407"/>
      <c r="W134" s="407"/>
      <c r="X134" s="407"/>
      <c r="Y134" s="407"/>
      <c r="Z134" s="407"/>
      <c r="AA134" s="407"/>
      <c r="AB134" s="84"/>
    </row>
    <row r="135" spans="1:28" s="61" customFormat="1" ht="24.75" customHeight="1">
      <c r="A135" s="198">
        <v>127</v>
      </c>
      <c r="B135" s="182" t="s">
        <v>1416</v>
      </c>
      <c r="C135" s="182" t="s">
        <v>1416</v>
      </c>
      <c r="D135" s="405" t="s">
        <v>99</v>
      </c>
      <c r="E135" s="405" t="s">
        <v>100</v>
      </c>
      <c r="F135" s="406" t="s">
        <v>100</v>
      </c>
      <c r="G135" s="404">
        <v>2021</v>
      </c>
      <c r="H135" s="404"/>
      <c r="I135" s="512">
        <v>22000</v>
      </c>
      <c r="J135" s="96"/>
      <c r="K135" s="31" t="s">
        <v>614</v>
      </c>
      <c r="L135" s="98"/>
      <c r="M135" s="404" t="s">
        <v>198</v>
      </c>
      <c r="N135" s="84">
        <v>127</v>
      </c>
      <c r="O135" s="118"/>
      <c r="P135" s="118"/>
      <c r="Q135" s="118"/>
      <c r="R135" s="118"/>
      <c r="S135" s="118"/>
      <c r="T135" s="407"/>
      <c r="U135" s="407"/>
      <c r="V135" s="407"/>
      <c r="W135" s="407"/>
      <c r="X135" s="407"/>
      <c r="Y135" s="407"/>
      <c r="Z135" s="407"/>
      <c r="AA135" s="407"/>
      <c r="AB135" s="84"/>
    </row>
    <row r="136" spans="1:28" s="61" customFormat="1" ht="24.75" customHeight="1">
      <c r="A136" s="34">
        <v>128</v>
      </c>
      <c r="B136" s="404" t="s">
        <v>121</v>
      </c>
      <c r="C136" s="404" t="s">
        <v>121</v>
      </c>
      <c r="D136" s="405" t="s">
        <v>99</v>
      </c>
      <c r="E136" s="405" t="s">
        <v>100</v>
      </c>
      <c r="F136" s="406" t="s">
        <v>100</v>
      </c>
      <c r="G136" s="404">
        <v>2019</v>
      </c>
      <c r="H136" s="404"/>
      <c r="I136" s="512">
        <v>21000</v>
      </c>
      <c r="J136" s="96"/>
      <c r="K136" s="142" t="s">
        <v>614</v>
      </c>
      <c r="L136" s="98"/>
      <c r="M136" s="404" t="s">
        <v>199</v>
      </c>
      <c r="N136" s="84">
        <v>128</v>
      </c>
      <c r="O136" s="118"/>
      <c r="P136" s="118"/>
      <c r="Q136" s="118"/>
      <c r="R136" s="118"/>
      <c r="S136" s="118"/>
      <c r="T136" s="407"/>
      <c r="U136" s="407"/>
      <c r="V136" s="407"/>
      <c r="W136" s="407"/>
      <c r="X136" s="407"/>
      <c r="Y136" s="407"/>
      <c r="Z136" s="407"/>
      <c r="AA136" s="407"/>
      <c r="AB136" s="84"/>
    </row>
    <row r="137" spans="1:28" s="61" customFormat="1" ht="24.75" customHeight="1">
      <c r="A137" s="34">
        <v>129</v>
      </c>
      <c r="B137" s="414" t="s">
        <v>121</v>
      </c>
      <c r="C137" s="414" t="s">
        <v>121</v>
      </c>
      <c r="D137" s="415" t="s">
        <v>99</v>
      </c>
      <c r="E137" s="415" t="s">
        <v>100</v>
      </c>
      <c r="F137" s="416" t="s">
        <v>100</v>
      </c>
      <c r="G137" s="414">
        <v>2014</v>
      </c>
      <c r="H137" s="414"/>
      <c r="I137" s="511">
        <v>16000</v>
      </c>
      <c r="J137" s="96"/>
      <c r="K137" s="142" t="s">
        <v>614</v>
      </c>
      <c r="L137" s="417"/>
      <c r="M137" s="414" t="s">
        <v>479</v>
      </c>
      <c r="N137" s="84">
        <v>129</v>
      </c>
      <c r="O137" s="418" t="s">
        <v>92</v>
      </c>
      <c r="P137" s="418" t="s">
        <v>92</v>
      </c>
      <c r="Q137" s="418" t="s">
        <v>92</v>
      </c>
      <c r="R137" s="418"/>
      <c r="S137" s="418"/>
      <c r="T137" s="419" t="s">
        <v>92</v>
      </c>
      <c r="U137" s="419" t="s">
        <v>92</v>
      </c>
      <c r="V137" s="419" t="s">
        <v>92</v>
      </c>
      <c r="W137" s="419" t="s">
        <v>92</v>
      </c>
      <c r="X137" s="419" t="s">
        <v>92</v>
      </c>
      <c r="Y137" s="419" t="s">
        <v>92</v>
      </c>
      <c r="Z137" s="419" t="s">
        <v>92</v>
      </c>
      <c r="AA137" s="419" t="s">
        <v>92</v>
      </c>
      <c r="AB137" s="67" t="s">
        <v>100</v>
      </c>
    </row>
    <row r="138" spans="1:28" s="61" customFormat="1" ht="36.75" customHeight="1">
      <c r="A138" s="34">
        <v>130</v>
      </c>
      <c r="B138" s="404" t="s">
        <v>746</v>
      </c>
      <c r="C138" s="404" t="s">
        <v>747</v>
      </c>
      <c r="D138" s="405"/>
      <c r="E138" s="405"/>
      <c r="F138" s="406"/>
      <c r="G138" s="404">
        <v>2003</v>
      </c>
      <c r="H138" s="414"/>
      <c r="I138" s="512">
        <v>1298892.72</v>
      </c>
      <c r="J138" s="412"/>
      <c r="K138" s="420" t="s">
        <v>614</v>
      </c>
      <c r="L138" s="414"/>
      <c r="M138" s="404" t="s">
        <v>748</v>
      </c>
      <c r="N138" s="84">
        <v>130</v>
      </c>
      <c r="O138" s="118"/>
      <c r="P138" s="118"/>
      <c r="Q138" s="118"/>
      <c r="R138" s="118"/>
      <c r="S138" s="118"/>
      <c r="T138" s="34"/>
      <c r="U138" s="34"/>
      <c r="V138" s="34"/>
      <c r="W138" s="34"/>
      <c r="X138" s="34"/>
      <c r="Y138" s="34"/>
      <c r="Z138" s="34"/>
      <c r="AA138" s="34"/>
      <c r="AB138" s="84"/>
    </row>
    <row r="139" spans="1:28" s="61" customFormat="1" ht="29.25" customHeight="1">
      <c r="A139" s="34">
        <v>131</v>
      </c>
      <c r="B139" s="404" t="s">
        <v>1145</v>
      </c>
      <c r="C139" s="404" t="s">
        <v>1146</v>
      </c>
      <c r="D139" s="405" t="s">
        <v>69</v>
      </c>
      <c r="E139" s="405" t="s">
        <v>70</v>
      </c>
      <c r="F139" s="406" t="s">
        <v>70</v>
      </c>
      <c r="G139" s="404">
        <v>2022</v>
      </c>
      <c r="H139" s="404" t="s">
        <v>1147</v>
      </c>
      <c r="I139" s="517">
        <v>14731.65</v>
      </c>
      <c r="J139" s="149"/>
      <c r="K139" s="489" t="s">
        <v>614</v>
      </c>
      <c r="L139" s="404">
        <v>12.5</v>
      </c>
      <c r="M139" s="490" t="s">
        <v>1148</v>
      </c>
      <c r="N139" s="84">
        <v>131</v>
      </c>
      <c r="O139" s="118" t="s">
        <v>1149</v>
      </c>
      <c r="P139" s="118" t="s">
        <v>92</v>
      </c>
      <c r="Q139" s="118" t="s">
        <v>1149</v>
      </c>
      <c r="R139" s="118"/>
      <c r="S139" s="118"/>
      <c r="T139" s="34" t="s">
        <v>74</v>
      </c>
      <c r="U139" s="34" t="s">
        <v>92</v>
      </c>
      <c r="V139" s="34" t="s">
        <v>92</v>
      </c>
      <c r="W139" s="34" t="s">
        <v>92</v>
      </c>
      <c r="X139" s="34" t="s">
        <v>92</v>
      </c>
      <c r="Y139" s="34" t="s">
        <v>92</v>
      </c>
      <c r="Z139" s="34"/>
      <c r="AA139" s="61" t="s">
        <v>70</v>
      </c>
      <c r="AB139" s="34" t="s">
        <v>70</v>
      </c>
    </row>
    <row r="140" spans="1:28" s="61" customFormat="1" ht="29.25" customHeight="1">
      <c r="A140" s="198">
        <v>132</v>
      </c>
      <c r="B140" s="404" t="s">
        <v>1165</v>
      </c>
      <c r="C140" s="404" t="s">
        <v>360</v>
      </c>
      <c r="D140" s="405" t="s">
        <v>1166</v>
      </c>
      <c r="E140" s="405" t="s">
        <v>535</v>
      </c>
      <c r="F140" s="406" t="s">
        <v>535</v>
      </c>
      <c r="G140" s="404">
        <v>1912</v>
      </c>
      <c r="H140" s="84"/>
      <c r="I140" s="518">
        <v>3581.96</v>
      </c>
      <c r="J140" s="149"/>
      <c r="K140" s="31" t="s">
        <v>614</v>
      </c>
      <c r="L140" s="491"/>
      <c r="M140" s="490" t="s">
        <v>426</v>
      </c>
      <c r="N140" s="84">
        <v>132</v>
      </c>
      <c r="O140" s="118"/>
      <c r="P140" s="118"/>
      <c r="Q140" s="118"/>
      <c r="R140" s="118"/>
      <c r="S140" s="118"/>
      <c r="T140" s="34"/>
      <c r="U140" s="34"/>
      <c r="V140" s="34"/>
      <c r="W140" s="34"/>
      <c r="X140" s="34"/>
      <c r="Y140" s="34"/>
      <c r="Z140" s="34"/>
      <c r="AB140" s="34"/>
    </row>
    <row r="141" spans="1:28" s="61" customFormat="1" ht="29.25" customHeight="1">
      <c r="A141" s="34">
        <v>133</v>
      </c>
      <c r="B141" s="404" t="s">
        <v>389</v>
      </c>
      <c r="C141" s="404" t="s">
        <v>389</v>
      </c>
      <c r="D141" s="405" t="s">
        <v>99</v>
      </c>
      <c r="E141" s="405" t="s">
        <v>100</v>
      </c>
      <c r="F141" s="406" t="s">
        <v>100</v>
      </c>
      <c r="G141" s="404">
        <v>2021</v>
      </c>
      <c r="H141" s="95"/>
      <c r="I141" s="518">
        <v>12669</v>
      </c>
      <c r="J141" s="149"/>
      <c r="K141" s="31" t="s">
        <v>614</v>
      </c>
      <c r="L141" s="491"/>
      <c r="M141" s="490" t="s">
        <v>474</v>
      </c>
      <c r="N141" s="84">
        <v>133</v>
      </c>
      <c r="O141" s="118"/>
      <c r="P141" s="118"/>
      <c r="Q141" s="118"/>
      <c r="R141" s="118"/>
      <c r="S141" s="118"/>
      <c r="T141" s="34"/>
      <c r="U141" s="34"/>
      <c r="V141" s="34"/>
      <c r="W141" s="34"/>
      <c r="X141" s="34"/>
      <c r="Y141" s="34"/>
      <c r="Z141" s="34"/>
      <c r="AB141" s="34"/>
    </row>
    <row r="142" spans="1:28" s="61" customFormat="1" ht="29.25" customHeight="1">
      <c r="A142" s="34">
        <v>134</v>
      </c>
      <c r="B142" s="404" t="s">
        <v>1173</v>
      </c>
      <c r="C142" s="404"/>
      <c r="D142" s="405"/>
      <c r="E142" s="405"/>
      <c r="F142" s="406"/>
      <c r="G142" s="404">
        <v>2022</v>
      </c>
      <c r="H142" s="95"/>
      <c r="I142" s="518">
        <v>4522.97</v>
      </c>
      <c r="J142" s="149"/>
      <c r="K142" s="142" t="s">
        <v>614</v>
      </c>
      <c r="L142" s="491"/>
      <c r="M142" s="490" t="s">
        <v>476</v>
      </c>
      <c r="N142" s="84">
        <v>134</v>
      </c>
      <c r="O142" s="118"/>
      <c r="P142" s="118"/>
      <c r="Q142" s="118"/>
      <c r="R142" s="118"/>
      <c r="S142" s="118"/>
      <c r="T142" s="34"/>
      <c r="U142" s="34"/>
      <c r="V142" s="34"/>
      <c r="W142" s="34"/>
      <c r="X142" s="34"/>
      <c r="Y142" s="34"/>
      <c r="Z142" s="34"/>
      <c r="AB142" s="34"/>
    </row>
    <row r="143" spans="1:28" s="61" customFormat="1" ht="29.25" customHeight="1">
      <c r="A143" s="34">
        <v>135</v>
      </c>
      <c r="B143" s="404" t="s">
        <v>389</v>
      </c>
      <c r="C143" s="404" t="s">
        <v>389</v>
      </c>
      <c r="D143" s="405" t="s">
        <v>99</v>
      </c>
      <c r="E143" s="405" t="s">
        <v>100</v>
      </c>
      <c r="F143" s="406" t="s">
        <v>100</v>
      </c>
      <c r="G143" s="404">
        <v>2023</v>
      </c>
      <c r="H143" s="95"/>
      <c r="I143" s="518">
        <v>4920</v>
      </c>
      <c r="J143" s="149"/>
      <c r="K143" s="142" t="s">
        <v>614</v>
      </c>
      <c r="L143" s="491"/>
      <c r="M143" s="490" t="s">
        <v>477</v>
      </c>
      <c r="N143" s="84">
        <v>135</v>
      </c>
      <c r="O143" s="118"/>
      <c r="P143" s="118"/>
      <c r="Q143" s="118"/>
      <c r="R143" s="118"/>
      <c r="S143" s="118"/>
      <c r="T143" s="34"/>
      <c r="U143" s="34"/>
      <c r="V143" s="34"/>
      <c r="W143" s="34"/>
      <c r="X143" s="34"/>
      <c r="Y143" s="34"/>
      <c r="Z143" s="34"/>
      <c r="AB143" s="34"/>
    </row>
    <row r="144" spans="1:28" s="61" customFormat="1" ht="29.25" customHeight="1">
      <c r="A144" s="34">
        <v>136</v>
      </c>
      <c r="B144" s="404" t="s">
        <v>391</v>
      </c>
      <c r="C144" s="404" t="s">
        <v>391</v>
      </c>
      <c r="D144" s="405" t="s">
        <v>99</v>
      </c>
      <c r="E144" s="405" t="s">
        <v>100</v>
      </c>
      <c r="F144" s="406" t="s">
        <v>100</v>
      </c>
      <c r="G144" s="404">
        <v>2022</v>
      </c>
      <c r="H144" s="95"/>
      <c r="I144" s="518">
        <v>12000</v>
      </c>
      <c r="J144" s="149"/>
      <c r="K144" s="420" t="s">
        <v>614</v>
      </c>
      <c r="L144" s="491"/>
      <c r="M144" s="490" t="s">
        <v>198</v>
      </c>
      <c r="N144" s="84">
        <v>136</v>
      </c>
      <c r="O144" s="118"/>
      <c r="P144" s="118"/>
      <c r="Q144" s="118"/>
      <c r="R144" s="118"/>
      <c r="S144" s="118"/>
      <c r="T144" s="34"/>
      <c r="U144" s="34"/>
      <c r="V144" s="34"/>
      <c r="W144" s="34"/>
      <c r="X144" s="34"/>
      <c r="Y144" s="34"/>
      <c r="Z144" s="34"/>
      <c r="AB144" s="34"/>
    </row>
    <row r="145" spans="1:28" s="61" customFormat="1" ht="29.25" customHeight="1">
      <c r="A145" s="198">
        <v>137</v>
      </c>
      <c r="B145" s="404" t="s">
        <v>385</v>
      </c>
      <c r="C145" s="404" t="s">
        <v>1174</v>
      </c>
      <c r="D145" s="405" t="s">
        <v>99</v>
      </c>
      <c r="E145" s="405" t="s">
        <v>100</v>
      </c>
      <c r="F145" s="406" t="s">
        <v>100</v>
      </c>
      <c r="G145" s="404">
        <v>2021</v>
      </c>
      <c r="H145" s="95"/>
      <c r="I145" s="518">
        <v>20000</v>
      </c>
      <c r="J145" s="149"/>
      <c r="K145" s="489" t="s">
        <v>614</v>
      </c>
      <c r="L145" s="491"/>
      <c r="M145" s="490" t="s">
        <v>1175</v>
      </c>
      <c r="N145" s="84">
        <v>137</v>
      </c>
      <c r="O145" s="118"/>
      <c r="P145" s="118"/>
      <c r="Q145" s="118"/>
      <c r="R145" s="118"/>
      <c r="S145" s="118"/>
      <c r="T145" s="34"/>
      <c r="U145" s="34"/>
      <c r="V145" s="34"/>
      <c r="W145" s="34"/>
      <c r="X145" s="34"/>
      <c r="Y145" s="34"/>
      <c r="Z145" s="34"/>
      <c r="AB145" s="34"/>
    </row>
    <row r="146" spans="1:28" s="61" customFormat="1" ht="29.25" customHeight="1">
      <c r="A146" s="34">
        <v>138</v>
      </c>
      <c r="B146" s="404" t="s">
        <v>385</v>
      </c>
      <c r="C146" s="404" t="s">
        <v>1174</v>
      </c>
      <c r="D146" s="405" t="s">
        <v>99</v>
      </c>
      <c r="E146" s="405" t="s">
        <v>100</v>
      </c>
      <c r="F146" s="406" t="s">
        <v>100</v>
      </c>
      <c r="G146" s="404">
        <v>2022</v>
      </c>
      <c r="H146" s="95"/>
      <c r="I146" s="518">
        <v>20000</v>
      </c>
      <c r="J146" s="149"/>
      <c r="K146" s="31" t="s">
        <v>614</v>
      </c>
      <c r="L146" s="491"/>
      <c r="M146" s="490" t="s">
        <v>1176</v>
      </c>
      <c r="N146" s="84">
        <v>138</v>
      </c>
      <c r="O146" s="118"/>
      <c r="P146" s="118"/>
      <c r="Q146" s="118"/>
      <c r="R146" s="118"/>
      <c r="S146" s="118"/>
      <c r="T146" s="34"/>
      <c r="U146" s="34"/>
      <c r="V146" s="34"/>
      <c r="W146" s="34"/>
      <c r="X146" s="34"/>
      <c r="Y146" s="34"/>
      <c r="Z146" s="34"/>
      <c r="AB146" s="34"/>
    </row>
    <row r="147" spans="1:28" s="61" customFormat="1" ht="29.25" customHeight="1">
      <c r="A147" s="34">
        <v>139</v>
      </c>
      <c r="B147" s="404" t="s">
        <v>385</v>
      </c>
      <c r="C147" s="404" t="s">
        <v>1174</v>
      </c>
      <c r="D147" s="405" t="s">
        <v>99</v>
      </c>
      <c r="E147" s="405" t="s">
        <v>100</v>
      </c>
      <c r="F147" s="406" t="s">
        <v>100</v>
      </c>
      <c r="G147" s="404">
        <v>2021</v>
      </c>
      <c r="H147" s="95"/>
      <c r="I147" s="518">
        <v>27000</v>
      </c>
      <c r="J147" s="149"/>
      <c r="K147" s="31" t="s">
        <v>614</v>
      </c>
      <c r="L147" s="491"/>
      <c r="M147" s="490" t="s">
        <v>1177</v>
      </c>
      <c r="N147" s="84">
        <v>139</v>
      </c>
      <c r="O147" s="118"/>
      <c r="P147" s="118"/>
      <c r="Q147" s="118"/>
      <c r="R147" s="118"/>
      <c r="S147" s="118"/>
      <c r="T147" s="34"/>
      <c r="U147" s="34"/>
      <c r="V147" s="34"/>
      <c r="W147" s="34"/>
      <c r="X147" s="34"/>
      <c r="Y147" s="34"/>
      <c r="Z147" s="34"/>
      <c r="AB147" s="34"/>
    </row>
    <row r="148" spans="1:28" s="61" customFormat="1" ht="29.25" customHeight="1">
      <c r="A148" s="34">
        <v>140</v>
      </c>
      <c r="B148" s="404" t="s">
        <v>385</v>
      </c>
      <c r="C148" s="404" t="s">
        <v>1174</v>
      </c>
      <c r="D148" s="405" t="s">
        <v>99</v>
      </c>
      <c r="E148" s="405" t="s">
        <v>100</v>
      </c>
      <c r="F148" s="406" t="s">
        <v>100</v>
      </c>
      <c r="G148" s="404">
        <v>2022</v>
      </c>
      <c r="H148" s="95"/>
      <c r="I148" s="518">
        <v>16800</v>
      </c>
      <c r="J148" s="149"/>
      <c r="K148" s="142" t="s">
        <v>614</v>
      </c>
      <c r="L148" s="491"/>
      <c r="M148" s="490" t="s">
        <v>1178</v>
      </c>
      <c r="N148" s="84">
        <v>140</v>
      </c>
      <c r="O148" s="118"/>
      <c r="P148" s="118"/>
      <c r="Q148" s="118"/>
      <c r="R148" s="118"/>
      <c r="S148" s="118"/>
      <c r="T148" s="34"/>
      <c r="U148" s="34"/>
      <c r="V148" s="34"/>
      <c r="W148" s="34"/>
      <c r="X148" s="34"/>
      <c r="Y148" s="34"/>
      <c r="Z148" s="34"/>
      <c r="AB148" s="34"/>
    </row>
    <row r="149" spans="1:28" s="61" customFormat="1" ht="29.25" customHeight="1">
      <c r="A149" s="34">
        <v>141</v>
      </c>
      <c r="B149" s="404" t="s">
        <v>385</v>
      </c>
      <c r="C149" s="404" t="s">
        <v>1174</v>
      </c>
      <c r="D149" s="405" t="s">
        <v>99</v>
      </c>
      <c r="E149" s="405" t="s">
        <v>100</v>
      </c>
      <c r="F149" s="406" t="s">
        <v>100</v>
      </c>
      <c r="G149" s="404">
        <v>2022</v>
      </c>
      <c r="H149" s="95"/>
      <c r="I149" s="518">
        <v>19000</v>
      </c>
      <c r="J149" s="149"/>
      <c r="K149" s="142" t="s">
        <v>614</v>
      </c>
      <c r="L149" s="491"/>
      <c r="M149" s="490" t="s">
        <v>1179</v>
      </c>
      <c r="N149" s="84">
        <v>141</v>
      </c>
      <c r="O149" s="118"/>
      <c r="P149" s="118"/>
      <c r="Q149" s="118"/>
      <c r="R149" s="118"/>
      <c r="S149" s="118"/>
      <c r="T149" s="34"/>
      <c r="U149" s="34"/>
      <c r="V149" s="34"/>
      <c r="W149" s="34"/>
      <c r="X149" s="34"/>
      <c r="Y149" s="34"/>
      <c r="Z149" s="34"/>
      <c r="AB149" s="34"/>
    </row>
    <row r="150" spans="1:28" s="61" customFormat="1" ht="29.25" customHeight="1">
      <c r="A150" s="198">
        <v>142</v>
      </c>
      <c r="B150" s="404" t="s">
        <v>389</v>
      </c>
      <c r="C150" s="404" t="s">
        <v>389</v>
      </c>
      <c r="D150" s="405" t="s">
        <v>1180</v>
      </c>
      <c r="E150" s="405" t="s">
        <v>1181</v>
      </c>
      <c r="F150" s="406" t="s">
        <v>1181</v>
      </c>
      <c r="G150" s="404" t="s">
        <v>1182</v>
      </c>
      <c r="H150" s="95" t="s">
        <v>1419</v>
      </c>
      <c r="I150" s="518">
        <v>7000</v>
      </c>
      <c r="J150" s="149"/>
      <c r="K150" s="420" t="s">
        <v>614</v>
      </c>
      <c r="L150" s="491"/>
      <c r="M150" s="490" t="s">
        <v>475</v>
      </c>
      <c r="N150" s="84">
        <v>142</v>
      </c>
      <c r="O150" s="118"/>
      <c r="P150" s="118"/>
      <c r="Q150" s="118"/>
      <c r="R150" s="118"/>
      <c r="S150" s="118"/>
      <c r="T150" s="34"/>
      <c r="U150" s="34"/>
      <c r="V150" s="34"/>
      <c r="W150" s="34"/>
      <c r="X150" s="34"/>
      <c r="Y150" s="34"/>
      <c r="Z150" s="34"/>
      <c r="AB150" s="34"/>
    </row>
    <row r="151" spans="1:28" s="3" customFormat="1" ht="20.25" customHeight="1">
      <c r="A151" s="2"/>
      <c r="B151" s="2" t="s">
        <v>0</v>
      </c>
      <c r="C151" s="2"/>
      <c r="D151" s="12"/>
      <c r="E151" s="12"/>
      <c r="F151" s="7"/>
      <c r="G151" s="1"/>
      <c r="H151" s="112"/>
      <c r="I151" s="495">
        <f>SUM(I9:I150)</f>
        <v>3152026.01</v>
      </c>
      <c r="J151" s="110">
        <f>SUM(J9:J150)</f>
        <v>90657550</v>
      </c>
      <c r="K151" s="113"/>
      <c r="L151" s="95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</row>
    <row r="152" spans="1:28" ht="19.5" customHeight="1">
      <c r="A152" s="541" t="s">
        <v>84</v>
      </c>
      <c r="B152" s="547"/>
      <c r="C152" s="547"/>
      <c r="D152" s="547"/>
      <c r="E152" s="547"/>
      <c r="F152" s="547"/>
      <c r="G152" s="547"/>
      <c r="H152" s="547"/>
      <c r="I152" s="548"/>
      <c r="J152" s="496"/>
      <c r="K152" s="75"/>
      <c r="L152" s="76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</row>
    <row r="153" spans="1:28" s="3" customFormat="1" ht="39.75" customHeight="1">
      <c r="A153" s="1">
        <v>1</v>
      </c>
      <c r="B153" s="137" t="s">
        <v>67</v>
      </c>
      <c r="C153" s="137" t="s">
        <v>68</v>
      </c>
      <c r="D153" s="137" t="s">
        <v>69</v>
      </c>
      <c r="E153" s="137" t="s">
        <v>70</v>
      </c>
      <c r="F153" s="137" t="s">
        <v>70</v>
      </c>
      <c r="G153" s="1">
        <v>1992</v>
      </c>
      <c r="H153" s="112" t="s">
        <v>1083</v>
      </c>
      <c r="I153" s="379"/>
      <c r="J153" s="140">
        <v>966000</v>
      </c>
      <c r="K153" s="380" t="s">
        <v>615</v>
      </c>
      <c r="L153" s="8">
        <v>190.3</v>
      </c>
      <c r="M153" s="34" t="s">
        <v>71</v>
      </c>
      <c r="N153" s="84">
        <v>1</v>
      </c>
      <c r="O153" s="34" t="s">
        <v>72</v>
      </c>
      <c r="P153" s="34" t="s">
        <v>72</v>
      </c>
      <c r="Q153" s="34" t="s">
        <v>73</v>
      </c>
      <c r="R153" s="34" t="s">
        <v>78</v>
      </c>
      <c r="S153" s="34" t="s">
        <v>79</v>
      </c>
      <c r="T153" s="34" t="s">
        <v>74</v>
      </c>
      <c r="U153" s="34" t="s">
        <v>75</v>
      </c>
      <c r="V153" s="34" t="s">
        <v>75</v>
      </c>
      <c r="W153" s="34" t="s">
        <v>74</v>
      </c>
      <c r="X153" s="34" t="s">
        <v>76</v>
      </c>
      <c r="Y153" s="34" t="s">
        <v>75</v>
      </c>
      <c r="Z153" s="84">
        <v>2</v>
      </c>
      <c r="AA153" s="84" t="s">
        <v>69</v>
      </c>
      <c r="AB153" s="84" t="s">
        <v>70</v>
      </c>
    </row>
    <row r="154" spans="1:28" s="3" customFormat="1" ht="15.75" customHeight="1">
      <c r="A154" s="533" t="s">
        <v>0</v>
      </c>
      <c r="B154" s="533" t="s">
        <v>0</v>
      </c>
      <c r="C154" s="533"/>
      <c r="D154" s="12"/>
      <c r="E154" s="12"/>
      <c r="F154" s="7"/>
      <c r="G154" s="1"/>
      <c r="H154" s="1"/>
      <c r="I154" s="519"/>
      <c r="J154" s="110">
        <f>J153</f>
        <v>966000</v>
      </c>
      <c r="K154" s="93"/>
      <c r="L154" s="8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</row>
    <row r="155" spans="1:28" ht="21.75" customHeight="1">
      <c r="A155" s="534" t="s">
        <v>301</v>
      </c>
      <c r="B155" s="534"/>
      <c r="C155" s="534"/>
      <c r="D155" s="534"/>
      <c r="E155" s="534"/>
      <c r="F155" s="534"/>
      <c r="G155" s="534"/>
      <c r="H155" s="534"/>
      <c r="I155" s="534"/>
      <c r="J155" s="496"/>
      <c r="K155" s="75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</row>
    <row r="156" spans="1:28" s="3" customFormat="1" ht="36" customHeight="1">
      <c r="A156" s="1">
        <v>1</v>
      </c>
      <c r="B156" s="137" t="s">
        <v>86</v>
      </c>
      <c r="C156" s="137" t="s">
        <v>87</v>
      </c>
      <c r="D156" s="137" t="s">
        <v>99</v>
      </c>
      <c r="E156" s="137" t="s">
        <v>831</v>
      </c>
      <c r="F156" s="137" t="s">
        <v>99</v>
      </c>
      <c r="G156" s="1">
        <v>1791</v>
      </c>
      <c r="H156" s="138" t="s">
        <v>832</v>
      </c>
      <c r="I156" s="199"/>
      <c r="J156" s="141">
        <v>4310000</v>
      </c>
      <c r="K156" s="142" t="s">
        <v>614</v>
      </c>
      <c r="L156" s="8">
        <v>566.32</v>
      </c>
      <c r="M156" s="137" t="s">
        <v>90</v>
      </c>
      <c r="N156" s="84">
        <v>1</v>
      </c>
      <c r="O156" s="137" t="s">
        <v>833</v>
      </c>
      <c r="P156" s="137" t="s">
        <v>834</v>
      </c>
      <c r="Q156" s="137" t="s">
        <v>835</v>
      </c>
      <c r="R156" s="34" t="s">
        <v>91</v>
      </c>
      <c r="S156" s="34"/>
      <c r="T156" s="137" t="s">
        <v>837</v>
      </c>
      <c r="U156" s="137" t="s">
        <v>837</v>
      </c>
      <c r="V156" s="137" t="s">
        <v>837</v>
      </c>
      <c r="W156" s="137" t="s">
        <v>837</v>
      </c>
      <c r="X156" s="137" t="s">
        <v>837</v>
      </c>
      <c r="Y156" s="137" t="s">
        <v>837</v>
      </c>
      <c r="Z156" s="382">
        <v>1</v>
      </c>
      <c r="AA156" s="382" t="s">
        <v>99</v>
      </c>
      <c r="AB156" s="382" t="s">
        <v>100</v>
      </c>
    </row>
    <row r="157" spans="1:28" s="3" customFormat="1" ht="26.25" customHeight="1">
      <c r="A157" s="1">
        <v>2</v>
      </c>
      <c r="B157" s="9" t="s">
        <v>88</v>
      </c>
      <c r="C157" s="9" t="s">
        <v>89</v>
      </c>
      <c r="D157" s="1" t="s">
        <v>99</v>
      </c>
      <c r="E157" s="9" t="s">
        <v>831</v>
      </c>
      <c r="F157" s="9" t="s">
        <v>100</v>
      </c>
      <c r="G157" s="1">
        <v>2019</v>
      </c>
      <c r="H157" s="1"/>
      <c r="I157" s="520">
        <v>1720</v>
      </c>
      <c r="J157" s="146"/>
      <c r="K157" s="383" t="s">
        <v>614</v>
      </c>
      <c r="L157" s="8"/>
      <c r="M157" s="9" t="s">
        <v>90</v>
      </c>
      <c r="N157" s="84">
        <v>2</v>
      </c>
      <c r="O157" s="9" t="s">
        <v>836</v>
      </c>
      <c r="P157" s="9"/>
      <c r="Q157" s="9"/>
      <c r="R157" s="34"/>
      <c r="S157" s="34"/>
      <c r="T157" s="34"/>
      <c r="U157" s="34"/>
      <c r="V157" s="34"/>
      <c r="W157" s="34"/>
      <c r="X157" s="34"/>
      <c r="Y157" s="34"/>
      <c r="Z157" s="84"/>
      <c r="AA157" s="84"/>
      <c r="AB157" s="84"/>
    </row>
    <row r="158" spans="1:28" s="3" customFormat="1" ht="20.25" customHeight="1">
      <c r="A158" s="533" t="s">
        <v>0</v>
      </c>
      <c r="B158" s="533"/>
      <c r="C158" s="533"/>
      <c r="D158" s="12"/>
      <c r="E158" s="12"/>
      <c r="F158" s="7"/>
      <c r="G158" s="1"/>
      <c r="H158" s="1"/>
      <c r="I158" s="521">
        <f>SUM(I156:I157)</f>
        <v>1720</v>
      </c>
      <c r="J158" s="110">
        <f>SUM(J156:J157)</f>
        <v>4310000</v>
      </c>
      <c r="K158" s="79"/>
      <c r="L158" s="8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</row>
    <row r="159" spans="1:28" ht="19.5" customHeight="1">
      <c r="A159" s="534" t="s">
        <v>58</v>
      </c>
      <c r="B159" s="534"/>
      <c r="C159" s="534"/>
      <c r="D159" s="534"/>
      <c r="E159" s="534"/>
      <c r="F159" s="534"/>
      <c r="G159" s="534"/>
      <c r="H159" s="534"/>
      <c r="I159" s="534"/>
      <c r="J159" s="496"/>
      <c r="K159" s="51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</row>
    <row r="160" spans="1:28" s="3" customFormat="1" ht="28.5" customHeight="1">
      <c r="A160" s="1">
        <v>1</v>
      </c>
      <c r="B160" s="137" t="s">
        <v>775</v>
      </c>
      <c r="C160" s="70" t="s">
        <v>228</v>
      </c>
      <c r="D160" s="137" t="s">
        <v>69</v>
      </c>
      <c r="E160" s="137" t="s">
        <v>70</v>
      </c>
      <c r="F160" s="137" t="s">
        <v>70</v>
      </c>
      <c r="G160" s="70" t="s">
        <v>229</v>
      </c>
      <c r="H160" s="138" t="s">
        <v>777</v>
      </c>
      <c r="I160" s="199"/>
      <c r="J160" s="141">
        <v>10892000</v>
      </c>
      <c r="K160" s="383" t="s">
        <v>615</v>
      </c>
      <c r="L160" s="73">
        <v>1846</v>
      </c>
      <c r="M160" s="81" t="s">
        <v>243</v>
      </c>
      <c r="N160" s="84">
        <v>1</v>
      </c>
      <c r="O160" s="137" t="s">
        <v>247</v>
      </c>
      <c r="P160" s="137" t="s">
        <v>248</v>
      </c>
      <c r="Q160" s="137" t="s">
        <v>778</v>
      </c>
      <c r="R160" s="81" t="s">
        <v>92</v>
      </c>
      <c r="S160" s="81" t="s">
        <v>92</v>
      </c>
      <c r="T160" s="81" t="s">
        <v>74</v>
      </c>
      <c r="U160" s="9" t="s">
        <v>75</v>
      </c>
      <c r="V160" s="9" t="s">
        <v>75</v>
      </c>
      <c r="W160" s="81" t="s">
        <v>74</v>
      </c>
      <c r="X160" s="81" t="s">
        <v>92</v>
      </c>
      <c r="Y160" s="81" t="s">
        <v>75</v>
      </c>
      <c r="Z160" s="74">
        <v>1</v>
      </c>
      <c r="AA160" s="74" t="s">
        <v>70</v>
      </c>
      <c r="AB160" s="74" t="s">
        <v>70</v>
      </c>
    </row>
    <row r="161" spans="1:28" s="3" customFormat="1" ht="30" customHeight="1">
      <c r="A161" s="1">
        <v>2</v>
      </c>
      <c r="B161" s="70" t="s">
        <v>230</v>
      </c>
      <c r="C161" s="70" t="s">
        <v>228</v>
      </c>
      <c r="D161" s="9" t="s">
        <v>69</v>
      </c>
      <c r="E161" s="9" t="s">
        <v>70</v>
      </c>
      <c r="F161" s="9" t="s">
        <v>70</v>
      </c>
      <c r="G161" s="70" t="s">
        <v>229</v>
      </c>
      <c r="H161" s="143" t="s">
        <v>715</v>
      </c>
      <c r="I161" s="201"/>
      <c r="J161" s="384">
        <v>5046000</v>
      </c>
      <c r="K161" s="383" t="s">
        <v>615</v>
      </c>
      <c r="L161" s="73">
        <v>890.3</v>
      </c>
      <c r="M161" s="81" t="s">
        <v>243</v>
      </c>
      <c r="N161" s="84">
        <v>2</v>
      </c>
      <c r="O161" s="137" t="s">
        <v>247</v>
      </c>
      <c r="P161" s="137" t="s">
        <v>248</v>
      </c>
      <c r="Q161" s="137" t="s">
        <v>778</v>
      </c>
      <c r="R161" s="81" t="s">
        <v>92</v>
      </c>
      <c r="S161" s="81" t="s">
        <v>92</v>
      </c>
      <c r="T161" s="9" t="s">
        <v>75</v>
      </c>
      <c r="U161" s="9" t="s">
        <v>75</v>
      </c>
      <c r="V161" s="9" t="s">
        <v>75</v>
      </c>
      <c r="W161" s="9" t="s">
        <v>75</v>
      </c>
      <c r="X161" s="81" t="s">
        <v>92</v>
      </c>
      <c r="Y161" s="81" t="s">
        <v>75</v>
      </c>
      <c r="Z161" s="74">
        <v>1</v>
      </c>
      <c r="AA161" s="74" t="s">
        <v>70</v>
      </c>
      <c r="AB161" s="74" t="s">
        <v>70</v>
      </c>
    </row>
    <row r="162" spans="1:28" s="3" customFormat="1" ht="37.5" customHeight="1">
      <c r="A162" s="1">
        <v>3</v>
      </c>
      <c r="B162" s="9" t="s">
        <v>231</v>
      </c>
      <c r="C162" s="9" t="s">
        <v>779</v>
      </c>
      <c r="D162" s="9" t="s">
        <v>69</v>
      </c>
      <c r="E162" s="9" t="s">
        <v>70</v>
      </c>
      <c r="F162" s="9" t="s">
        <v>70</v>
      </c>
      <c r="G162" s="9">
        <v>1995</v>
      </c>
      <c r="H162" s="143" t="s">
        <v>715</v>
      </c>
      <c r="I162" s="522">
        <v>6189.08</v>
      </c>
      <c r="J162" s="146"/>
      <c r="K162" s="122" t="s">
        <v>614</v>
      </c>
      <c r="L162" s="73">
        <v>33.48</v>
      </c>
      <c r="M162" s="81" t="s">
        <v>243</v>
      </c>
      <c r="N162" s="84">
        <v>3</v>
      </c>
      <c r="O162" s="9" t="s">
        <v>1378</v>
      </c>
      <c r="P162" s="9" t="s">
        <v>92</v>
      </c>
      <c r="Q162" s="9" t="s">
        <v>92</v>
      </c>
      <c r="R162" s="81" t="s">
        <v>92</v>
      </c>
      <c r="S162" s="81" t="s">
        <v>92</v>
      </c>
      <c r="T162" s="385" t="s">
        <v>92</v>
      </c>
      <c r="U162" s="385" t="s">
        <v>92</v>
      </c>
      <c r="V162" s="385" t="s">
        <v>92</v>
      </c>
      <c r="W162" s="385" t="s">
        <v>92</v>
      </c>
      <c r="X162" s="385" t="s">
        <v>92</v>
      </c>
      <c r="Y162" s="81" t="s">
        <v>92</v>
      </c>
      <c r="Z162" s="74">
        <v>1</v>
      </c>
      <c r="AA162" s="74" t="s">
        <v>70</v>
      </c>
      <c r="AB162" s="74" t="s">
        <v>70</v>
      </c>
    </row>
    <row r="163" spans="1:28" s="3" customFormat="1" ht="23.25" customHeight="1">
      <c r="A163" s="1">
        <v>4</v>
      </c>
      <c r="B163" s="70" t="s">
        <v>232</v>
      </c>
      <c r="C163" s="70" t="s">
        <v>233</v>
      </c>
      <c r="D163" s="70" t="s">
        <v>69</v>
      </c>
      <c r="E163" s="70" t="s">
        <v>70</v>
      </c>
      <c r="F163" s="70" t="s">
        <v>70</v>
      </c>
      <c r="G163" s="70">
        <v>1971</v>
      </c>
      <c r="H163" s="143" t="s">
        <v>715</v>
      </c>
      <c r="I163" s="201"/>
      <c r="J163" s="141">
        <v>308000</v>
      </c>
      <c r="K163" s="383" t="s">
        <v>615</v>
      </c>
      <c r="L163" s="73">
        <v>57.6</v>
      </c>
      <c r="M163" s="81" t="s">
        <v>244</v>
      </c>
      <c r="N163" s="84">
        <v>4</v>
      </c>
      <c r="O163" s="9" t="s">
        <v>249</v>
      </c>
      <c r="P163" s="9" t="s">
        <v>250</v>
      </c>
      <c r="Q163" s="9" t="s">
        <v>250</v>
      </c>
      <c r="R163" s="81" t="s">
        <v>92</v>
      </c>
      <c r="S163" s="81" t="s">
        <v>92</v>
      </c>
      <c r="T163" s="9" t="s">
        <v>75</v>
      </c>
      <c r="U163" s="81" t="s">
        <v>75</v>
      </c>
      <c r="V163" s="81" t="s">
        <v>75</v>
      </c>
      <c r="W163" s="9" t="s">
        <v>75</v>
      </c>
      <c r="X163" s="9" t="s">
        <v>92</v>
      </c>
      <c r="Y163" s="9" t="s">
        <v>75</v>
      </c>
      <c r="Z163" s="386">
        <v>1</v>
      </c>
      <c r="AA163" s="74" t="s">
        <v>69</v>
      </c>
      <c r="AB163" s="74" t="s">
        <v>70</v>
      </c>
    </row>
    <row r="164" spans="1:28" s="3" customFormat="1" ht="30" customHeight="1">
      <c r="A164" s="1">
        <v>5</v>
      </c>
      <c r="B164" s="70" t="s">
        <v>234</v>
      </c>
      <c r="C164" s="70"/>
      <c r="D164" s="70" t="s">
        <v>69</v>
      </c>
      <c r="E164" s="70" t="s">
        <v>70</v>
      </c>
      <c r="F164" s="70" t="s">
        <v>70</v>
      </c>
      <c r="G164" s="70">
        <v>1971</v>
      </c>
      <c r="H164" s="143" t="s">
        <v>715</v>
      </c>
      <c r="I164" s="201"/>
      <c r="J164" s="141">
        <v>354000</v>
      </c>
      <c r="K164" s="383" t="s">
        <v>615</v>
      </c>
      <c r="L164" s="73">
        <v>120</v>
      </c>
      <c r="M164" s="81" t="s">
        <v>244</v>
      </c>
      <c r="N164" s="84">
        <v>5</v>
      </c>
      <c r="O164" s="9" t="s">
        <v>249</v>
      </c>
      <c r="P164" s="9" t="s">
        <v>250</v>
      </c>
      <c r="Q164" s="9" t="s">
        <v>250</v>
      </c>
      <c r="R164" s="81" t="s">
        <v>92</v>
      </c>
      <c r="S164" s="81" t="s">
        <v>92</v>
      </c>
      <c r="T164" s="9" t="s">
        <v>715</v>
      </c>
      <c r="U164" s="81" t="s">
        <v>75</v>
      </c>
      <c r="V164" s="81" t="s">
        <v>75</v>
      </c>
      <c r="W164" s="9" t="s">
        <v>715</v>
      </c>
      <c r="X164" s="9" t="s">
        <v>75</v>
      </c>
      <c r="Y164" s="9" t="s">
        <v>715</v>
      </c>
      <c r="Z164" s="386">
        <v>1</v>
      </c>
      <c r="AA164" s="74" t="s">
        <v>70</v>
      </c>
      <c r="AB164" s="74" t="s">
        <v>70</v>
      </c>
    </row>
    <row r="165" spans="1:28" s="3" customFormat="1" ht="30" customHeight="1">
      <c r="A165" s="1">
        <v>6</v>
      </c>
      <c r="B165" s="70" t="s">
        <v>235</v>
      </c>
      <c r="C165" s="70"/>
      <c r="D165" s="70" t="s">
        <v>69</v>
      </c>
      <c r="E165" s="70" t="s">
        <v>70</v>
      </c>
      <c r="F165" s="70" t="s">
        <v>70</v>
      </c>
      <c r="G165" s="70">
        <v>1971</v>
      </c>
      <c r="H165" s="143" t="s">
        <v>715</v>
      </c>
      <c r="I165" s="201"/>
      <c r="J165" s="141">
        <v>661000</v>
      </c>
      <c r="K165" s="383" t="s">
        <v>615</v>
      </c>
      <c r="L165" s="73">
        <v>108</v>
      </c>
      <c r="M165" s="81" t="s">
        <v>244</v>
      </c>
      <c r="N165" s="84">
        <v>6</v>
      </c>
      <c r="O165" s="9" t="s">
        <v>249</v>
      </c>
      <c r="P165" s="9" t="s">
        <v>250</v>
      </c>
      <c r="Q165" s="9" t="s">
        <v>250</v>
      </c>
      <c r="R165" s="81" t="s">
        <v>92</v>
      </c>
      <c r="S165" s="81" t="s">
        <v>92</v>
      </c>
      <c r="T165" s="9" t="s">
        <v>715</v>
      </c>
      <c r="U165" s="81" t="s">
        <v>75</v>
      </c>
      <c r="V165" s="81" t="s">
        <v>75</v>
      </c>
      <c r="W165" s="9" t="s">
        <v>715</v>
      </c>
      <c r="X165" s="9" t="s">
        <v>715</v>
      </c>
      <c r="Y165" s="9" t="s">
        <v>715</v>
      </c>
      <c r="Z165" s="386">
        <v>1</v>
      </c>
      <c r="AA165" s="74" t="s">
        <v>70</v>
      </c>
      <c r="AB165" s="74" t="s">
        <v>70</v>
      </c>
    </row>
    <row r="166" spans="1:28" s="3" customFormat="1" ht="30" customHeight="1">
      <c r="A166" s="1">
        <v>7</v>
      </c>
      <c r="B166" s="70" t="s">
        <v>236</v>
      </c>
      <c r="C166" s="70"/>
      <c r="D166" s="70" t="s">
        <v>69</v>
      </c>
      <c r="E166" s="70" t="s">
        <v>70</v>
      </c>
      <c r="F166" s="70" t="s">
        <v>70</v>
      </c>
      <c r="G166" s="70">
        <v>1986</v>
      </c>
      <c r="H166" s="143" t="s">
        <v>715</v>
      </c>
      <c r="I166" s="523">
        <v>345.24</v>
      </c>
      <c r="J166" s="381"/>
      <c r="K166" s="142" t="s">
        <v>614</v>
      </c>
      <c r="L166" s="73">
        <v>1.2</v>
      </c>
      <c r="M166" s="81" t="s">
        <v>244</v>
      </c>
      <c r="N166" s="84">
        <v>7</v>
      </c>
      <c r="O166" s="9" t="s">
        <v>249</v>
      </c>
      <c r="P166" s="9" t="s">
        <v>250</v>
      </c>
      <c r="Q166" s="9" t="s">
        <v>250</v>
      </c>
      <c r="R166" s="81" t="s">
        <v>92</v>
      </c>
      <c r="S166" s="81" t="s">
        <v>92</v>
      </c>
      <c r="T166" s="9" t="s">
        <v>715</v>
      </c>
      <c r="U166" s="81" t="s">
        <v>75</v>
      </c>
      <c r="V166" s="81" t="s">
        <v>75</v>
      </c>
      <c r="W166" s="9" t="s">
        <v>886</v>
      </c>
      <c r="X166" s="9" t="s">
        <v>92</v>
      </c>
      <c r="Y166" s="9" t="s">
        <v>92</v>
      </c>
      <c r="Z166" s="386">
        <v>1</v>
      </c>
      <c r="AA166" s="74" t="s">
        <v>70</v>
      </c>
      <c r="AB166" s="74" t="s">
        <v>70</v>
      </c>
    </row>
    <row r="167" spans="1:28" s="3" customFormat="1" ht="29.25" customHeight="1">
      <c r="A167" s="1">
        <v>8</v>
      </c>
      <c r="B167" s="70" t="s">
        <v>237</v>
      </c>
      <c r="C167" s="70"/>
      <c r="D167" s="70" t="s">
        <v>69</v>
      </c>
      <c r="E167" s="70" t="s">
        <v>70</v>
      </c>
      <c r="F167" s="70" t="s">
        <v>70</v>
      </c>
      <c r="G167" s="70">
        <v>1985</v>
      </c>
      <c r="H167" s="143" t="s">
        <v>715</v>
      </c>
      <c r="I167" s="201"/>
      <c r="J167" s="141">
        <v>2944000</v>
      </c>
      <c r="K167" s="383" t="s">
        <v>615</v>
      </c>
      <c r="L167" s="73">
        <v>315</v>
      </c>
      <c r="M167" s="81" t="s">
        <v>244</v>
      </c>
      <c r="N167" s="84">
        <v>8</v>
      </c>
      <c r="O167" s="9" t="s">
        <v>780</v>
      </c>
      <c r="P167" s="9" t="s">
        <v>781</v>
      </c>
      <c r="Q167" s="9" t="s">
        <v>251</v>
      </c>
      <c r="R167" s="81" t="s">
        <v>92</v>
      </c>
      <c r="S167" s="81" t="s">
        <v>107</v>
      </c>
      <c r="T167" s="385" t="s">
        <v>92</v>
      </c>
      <c r="U167" s="385" t="s">
        <v>92</v>
      </c>
      <c r="V167" s="385" t="s">
        <v>92</v>
      </c>
      <c r="W167" s="385" t="s">
        <v>92</v>
      </c>
      <c r="X167" s="385" t="s">
        <v>92</v>
      </c>
      <c r="Y167" s="385" t="s">
        <v>92</v>
      </c>
      <c r="Z167" s="74">
        <v>1</v>
      </c>
      <c r="AA167" s="74" t="s">
        <v>70</v>
      </c>
      <c r="AB167" s="74" t="s">
        <v>70</v>
      </c>
    </row>
    <row r="168" spans="1:28" s="3" customFormat="1" ht="30" customHeight="1">
      <c r="A168" s="1">
        <v>9</v>
      </c>
      <c r="B168" s="182" t="s">
        <v>711</v>
      </c>
      <c r="C168" s="70" t="s">
        <v>228</v>
      </c>
      <c r="D168" s="70" t="s">
        <v>69</v>
      </c>
      <c r="E168" s="70" t="s">
        <v>70</v>
      </c>
      <c r="F168" s="70" t="s">
        <v>70</v>
      </c>
      <c r="G168" s="70">
        <v>2008</v>
      </c>
      <c r="H168" s="143" t="s">
        <v>784</v>
      </c>
      <c r="I168" s="522">
        <v>462398.48</v>
      </c>
      <c r="J168" s="381"/>
      <c r="K168" s="383" t="s">
        <v>614</v>
      </c>
      <c r="L168" s="73">
        <v>1232</v>
      </c>
      <c r="M168" s="81" t="s">
        <v>245</v>
      </c>
      <c r="N168" s="84">
        <v>9</v>
      </c>
      <c r="O168" s="9" t="s">
        <v>92</v>
      </c>
      <c r="P168" s="9" t="s">
        <v>92</v>
      </c>
      <c r="Q168" s="9" t="s">
        <v>92</v>
      </c>
      <c r="R168" s="81" t="s">
        <v>92</v>
      </c>
      <c r="S168" s="81" t="s">
        <v>92</v>
      </c>
      <c r="T168" s="81" t="s">
        <v>92</v>
      </c>
      <c r="U168" s="81" t="s">
        <v>92</v>
      </c>
      <c r="V168" s="81" t="s">
        <v>92</v>
      </c>
      <c r="W168" s="81" t="s">
        <v>92</v>
      </c>
      <c r="X168" s="81" t="s">
        <v>92</v>
      </c>
      <c r="Y168" s="81" t="s">
        <v>92</v>
      </c>
      <c r="Z168" s="74">
        <v>1</v>
      </c>
      <c r="AA168" s="74" t="s">
        <v>70</v>
      </c>
      <c r="AB168" s="74" t="s">
        <v>70</v>
      </c>
    </row>
    <row r="169" spans="1:28" s="3" customFormat="1" ht="30" customHeight="1">
      <c r="A169" s="1">
        <v>10</v>
      </c>
      <c r="B169" s="9" t="s">
        <v>782</v>
      </c>
      <c r="C169" s="70" t="s">
        <v>228</v>
      </c>
      <c r="D169" s="70" t="s">
        <v>69</v>
      </c>
      <c r="E169" s="70" t="s">
        <v>70</v>
      </c>
      <c r="F169" s="70" t="s">
        <v>70</v>
      </c>
      <c r="G169" s="70">
        <v>2008</v>
      </c>
      <c r="H169" s="143" t="s">
        <v>715</v>
      </c>
      <c r="I169" s="522">
        <v>34746.59</v>
      </c>
      <c r="J169" s="381"/>
      <c r="K169" s="383" t="s">
        <v>614</v>
      </c>
      <c r="L169" s="73">
        <v>440</v>
      </c>
      <c r="M169" s="81" t="s">
        <v>245</v>
      </c>
      <c r="N169" s="84">
        <v>10</v>
      </c>
      <c r="O169" s="9" t="s">
        <v>715</v>
      </c>
      <c r="P169" s="9" t="s">
        <v>715</v>
      </c>
      <c r="Q169" s="9" t="s">
        <v>715</v>
      </c>
      <c r="R169" s="9" t="s">
        <v>1093</v>
      </c>
      <c r="S169" s="9" t="s">
        <v>1093</v>
      </c>
      <c r="T169" s="9" t="s">
        <v>1093</v>
      </c>
      <c r="U169" s="9" t="s">
        <v>1093</v>
      </c>
      <c r="V169" s="9" t="s">
        <v>1093</v>
      </c>
      <c r="W169" s="9" t="s">
        <v>1093</v>
      </c>
      <c r="X169" s="9" t="s">
        <v>1093</v>
      </c>
      <c r="Y169" s="9" t="s">
        <v>715</v>
      </c>
      <c r="Z169" s="74">
        <v>1</v>
      </c>
      <c r="AA169" s="74" t="s">
        <v>70</v>
      </c>
      <c r="AB169" s="74" t="s">
        <v>70</v>
      </c>
    </row>
    <row r="170" spans="1:28" s="3" customFormat="1" ht="30" customHeight="1">
      <c r="A170" s="1">
        <v>11</v>
      </c>
      <c r="B170" s="9" t="s">
        <v>238</v>
      </c>
      <c r="C170" s="70" t="s">
        <v>228</v>
      </c>
      <c r="D170" s="70" t="s">
        <v>69</v>
      </c>
      <c r="E170" s="70" t="s">
        <v>70</v>
      </c>
      <c r="F170" s="70" t="s">
        <v>70</v>
      </c>
      <c r="G170" s="70">
        <v>2018</v>
      </c>
      <c r="H170" s="143" t="s">
        <v>785</v>
      </c>
      <c r="I170" s="522">
        <v>68175.76</v>
      </c>
      <c r="J170" s="381"/>
      <c r="K170" s="383" t="s">
        <v>614</v>
      </c>
      <c r="L170" s="73"/>
      <c r="M170" s="81" t="s">
        <v>246</v>
      </c>
      <c r="N170" s="84">
        <v>11</v>
      </c>
      <c r="O170" s="9" t="s">
        <v>715</v>
      </c>
      <c r="P170" s="9" t="s">
        <v>715</v>
      </c>
      <c r="Q170" s="9" t="s">
        <v>715</v>
      </c>
      <c r="R170" s="9" t="s">
        <v>715</v>
      </c>
      <c r="S170" s="9" t="s">
        <v>715</v>
      </c>
      <c r="T170" s="9" t="s">
        <v>715</v>
      </c>
      <c r="U170" s="9" t="s">
        <v>715</v>
      </c>
      <c r="V170" s="9" t="s">
        <v>715</v>
      </c>
      <c r="W170" s="9" t="s">
        <v>715</v>
      </c>
      <c r="X170" s="9" t="s">
        <v>715</v>
      </c>
      <c r="Y170" s="9" t="s">
        <v>715</v>
      </c>
      <c r="Z170" s="74">
        <v>1</v>
      </c>
      <c r="AA170" s="74" t="s">
        <v>70</v>
      </c>
      <c r="AB170" s="74" t="s">
        <v>70</v>
      </c>
    </row>
    <row r="171" spans="1:28" s="3" customFormat="1" ht="30" customHeight="1">
      <c r="A171" s="1">
        <v>12</v>
      </c>
      <c r="B171" s="9" t="s">
        <v>239</v>
      </c>
      <c r="C171" s="70" t="s">
        <v>713</v>
      </c>
      <c r="D171" s="70" t="s">
        <v>69</v>
      </c>
      <c r="E171" s="70" t="s">
        <v>70</v>
      </c>
      <c r="F171" s="70" t="s">
        <v>70</v>
      </c>
      <c r="G171" s="70">
        <v>2018</v>
      </c>
      <c r="H171" s="143" t="s">
        <v>785</v>
      </c>
      <c r="I171" s="522">
        <v>105918.4</v>
      </c>
      <c r="J171" s="381"/>
      <c r="K171" s="383" t="s">
        <v>614</v>
      </c>
      <c r="L171" s="73">
        <v>14.77</v>
      </c>
      <c r="M171" s="81" t="s">
        <v>244</v>
      </c>
      <c r="N171" s="84">
        <v>12</v>
      </c>
      <c r="O171" s="9" t="s">
        <v>715</v>
      </c>
      <c r="P171" s="9" t="s">
        <v>715</v>
      </c>
      <c r="Q171" s="9" t="s">
        <v>715</v>
      </c>
      <c r="R171" s="9" t="s">
        <v>715</v>
      </c>
      <c r="S171" s="9" t="s">
        <v>715</v>
      </c>
      <c r="T171" s="9" t="s">
        <v>715</v>
      </c>
      <c r="U171" s="9" t="s">
        <v>715</v>
      </c>
      <c r="V171" s="9" t="s">
        <v>715</v>
      </c>
      <c r="W171" s="9" t="s">
        <v>715</v>
      </c>
      <c r="X171" s="9" t="s">
        <v>715</v>
      </c>
      <c r="Y171" s="9" t="s">
        <v>715</v>
      </c>
      <c r="Z171" s="74">
        <v>1</v>
      </c>
      <c r="AA171" s="74" t="s">
        <v>70</v>
      </c>
      <c r="AB171" s="74" t="s">
        <v>70</v>
      </c>
    </row>
    <row r="172" spans="1:28" s="3" customFormat="1" ht="30" customHeight="1">
      <c r="A172" s="1">
        <v>13</v>
      </c>
      <c r="B172" s="9" t="s">
        <v>783</v>
      </c>
      <c r="C172" s="70" t="s">
        <v>228</v>
      </c>
      <c r="D172" s="70" t="s">
        <v>69</v>
      </c>
      <c r="E172" s="70" t="s">
        <v>70</v>
      </c>
      <c r="F172" s="70" t="s">
        <v>70</v>
      </c>
      <c r="G172" s="70">
        <v>2018</v>
      </c>
      <c r="H172" s="143" t="s">
        <v>786</v>
      </c>
      <c r="I172" s="522">
        <v>2886287.74</v>
      </c>
      <c r="J172" s="381"/>
      <c r="K172" s="383" t="s">
        <v>614</v>
      </c>
      <c r="L172" s="73" t="s">
        <v>272</v>
      </c>
      <c r="M172" s="81" t="s">
        <v>245</v>
      </c>
      <c r="N172" s="84">
        <v>13</v>
      </c>
      <c r="O172" s="9" t="s">
        <v>715</v>
      </c>
      <c r="P172" s="9" t="s">
        <v>715</v>
      </c>
      <c r="Q172" s="9" t="s">
        <v>715</v>
      </c>
      <c r="R172" s="9" t="s">
        <v>715</v>
      </c>
      <c r="S172" s="9" t="s">
        <v>715</v>
      </c>
      <c r="T172" s="9" t="s">
        <v>715</v>
      </c>
      <c r="U172" s="9" t="s">
        <v>715</v>
      </c>
      <c r="V172" s="9" t="s">
        <v>715</v>
      </c>
      <c r="W172" s="9" t="s">
        <v>715</v>
      </c>
      <c r="X172" s="9" t="s">
        <v>715</v>
      </c>
      <c r="Y172" s="9" t="s">
        <v>715</v>
      </c>
      <c r="Z172" s="74">
        <v>1</v>
      </c>
      <c r="AA172" s="74" t="s">
        <v>70</v>
      </c>
      <c r="AB172" s="74" t="s">
        <v>70</v>
      </c>
    </row>
    <row r="173" spans="1:28" s="5" customFormat="1" ht="33" customHeight="1">
      <c r="A173" s="9">
        <v>14</v>
      </c>
      <c r="B173" s="9" t="s">
        <v>712</v>
      </c>
      <c r="C173" s="9" t="s">
        <v>713</v>
      </c>
      <c r="D173" s="9" t="s">
        <v>69</v>
      </c>
      <c r="E173" s="9" t="s">
        <v>70</v>
      </c>
      <c r="F173" s="9" t="s">
        <v>70</v>
      </c>
      <c r="G173" s="182"/>
      <c r="H173" s="143" t="s">
        <v>76</v>
      </c>
      <c r="I173" s="183">
        <v>95679.03</v>
      </c>
      <c r="J173" s="381"/>
      <c r="K173" s="147" t="s">
        <v>614</v>
      </c>
      <c r="L173" s="387"/>
      <c r="M173" s="34" t="s">
        <v>714</v>
      </c>
      <c r="N173" s="84">
        <v>14</v>
      </c>
      <c r="O173" s="9" t="s">
        <v>715</v>
      </c>
      <c r="P173" s="9" t="s">
        <v>715</v>
      </c>
      <c r="Q173" s="9" t="s">
        <v>715</v>
      </c>
      <c r="R173" s="9" t="s">
        <v>715</v>
      </c>
      <c r="S173" s="9" t="s">
        <v>715</v>
      </c>
      <c r="T173" s="9" t="s">
        <v>715</v>
      </c>
      <c r="U173" s="9" t="s">
        <v>715</v>
      </c>
      <c r="V173" s="9" t="s">
        <v>715</v>
      </c>
      <c r="W173" s="9" t="s">
        <v>715</v>
      </c>
      <c r="X173" s="9" t="s">
        <v>715</v>
      </c>
      <c r="Y173" s="9" t="s">
        <v>715</v>
      </c>
      <c r="Z173" s="9" t="s">
        <v>92</v>
      </c>
      <c r="AA173" s="9" t="s">
        <v>92</v>
      </c>
      <c r="AB173" s="9" t="s">
        <v>92</v>
      </c>
    </row>
    <row r="174" spans="1:28" s="5" customFormat="1" ht="33" customHeight="1">
      <c r="A174" s="9">
        <v>15</v>
      </c>
      <c r="B174" s="9" t="s">
        <v>716</v>
      </c>
      <c r="C174" s="9" t="s">
        <v>713</v>
      </c>
      <c r="D174" s="9" t="s">
        <v>69</v>
      </c>
      <c r="E174" s="9" t="s">
        <v>70</v>
      </c>
      <c r="F174" s="9" t="s">
        <v>70</v>
      </c>
      <c r="G174" s="182"/>
      <c r="H174" s="143" t="s">
        <v>76</v>
      </c>
      <c r="I174" s="183">
        <v>9800</v>
      </c>
      <c r="J174" s="381"/>
      <c r="K174" s="147" t="s">
        <v>614</v>
      </c>
      <c r="L174" s="387"/>
      <c r="M174" s="34" t="s">
        <v>717</v>
      </c>
      <c r="N174" s="84">
        <v>15</v>
      </c>
      <c r="O174" s="9" t="s">
        <v>715</v>
      </c>
      <c r="P174" s="9" t="s">
        <v>715</v>
      </c>
      <c r="Q174" s="9" t="s">
        <v>715</v>
      </c>
      <c r="R174" s="9" t="s">
        <v>715</v>
      </c>
      <c r="S174" s="9" t="s">
        <v>715</v>
      </c>
      <c r="T174" s="9" t="s">
        <v>715</v>
      </c>
      <c r="U174" s="9" t="s">
        <v>715</v>
      </c>
      <c r="V174" s="9" t="s">
        <v>715</v>
      </c>
      <c r="W174" s="9" t="s">
        <v>715</v>
      </c>
      <c r="X174" s="9" t="s">
        <v>715</v>
      </c>
      <c r="Y174" s="9" t="s">
        <v>715</v>
      </c>
      <c r="Z174" s="34" t="s">
        <v>715</v>
      </c>
      <c r="AA174" s="9" t="s">
        <v>715</v>
      </c>
      <c r="AB174" s="34" t="s">
        <v>715</v>
      </c>
    </row>
    <row r="175" spans="1:28" s="5" customFormat="1" ht="33" customHeight="1">
      <c r="A175" s="1">
        <v>16</v>
      </c>
      <c r="B175" s="9" t="s">
        <v>718</v>
      </c>
      <c r="C175" s="9" t="s">
        <v>713</v>
      </c>
      <c r="D175" s="9" t="s">
        <v>69</v>
      </c>
      <c r="E175" s="9" t="s">
        <v>70</v>
      </c>
      <c r="F175" s="9" t="s">
        <v>70</v>
      </c>
      <c r="G175" s="182"/>
      <c r="H175" s="143" t="s">
        <v>76</v>
      </c>
      <c r="I175" s="183">
        <v>12995</v>
      </c>
      <c r="J175" s="381"/>
      <c r="K175" s="147" t="s">
        <v>614</v>
      </c>
      <c r="L175" s="387"/>
      <c r="M175" s="34" t="s">
        <v>719</v>
      </c>
      <c r="N175" s="84">
        <v>16</v>
      </c>
      <c r="O175" s="9" t="s">
        <v>715</v>
      </c>
      <c r="P175" s="9" t="s">
        <v>715</v>
      </c>
      <c r="Q175" s="9" t="s">
        <v>715</v>
      </c>
      <c r="R175" s="9" t="s">
        <v>715</v>
      </c>
      <c r="S175" s="9" t="s">
        <v>715</v>
      </c>
      <c r="T175" s="9" t="s">
        <v>715</v>
      </c>
      <c r="U175" s="9" t="s">
        <v>715</v>
      </c>
      <c r="V175" s="9" t="s">
        <v>715</v>
      </c>
      <c r="W175" s="9" t="s">
        <v>715</v>
      </c>
      <c r="X175" s="9" t="s">
        <v>715</v>
      </c>
      <c r="Y175" s="9" t="s">
        <v>715</v>
      </c>
      <c r="Z175" s="34" t="s">
        <v>715</v>
      </c>
      <c r="AA175" s="9" t="s">
        <v>715</v>
      </c>
      <c r="AB175" s="34" t="s">
        <v>715</v>
      </c>
    </row>
    <row r="176" spans="1:28" s="5" customFormat="1" ht="26.25" customHeight="1">
      <c r="A176" s="1">
        <v>17</v>
      </c>
      <c r="B176" s="9" t="s">
        <v>720</v>
      </c>
      <c r="C176" s="9" t="s">
        <v>713</v>
      </c>
      <c r="D176" s="9" t="s">
        <v>69</v>
      </c>
      <c r="E176" s="9" t="s">
        <v>70</v>
      </c>
      <c r="F176" s="9" t="s">
        <v>70</v>
      </c>
      <c r="G176" s="182"/>
      <c r="H176" s="143" t="s">
        <v>785</v>
      </c>
      <c r="I176" s="509">
        <v>72787.73</v>
      </c>
      <c r="J176" s="381"/>
      <c r="K176" s="147" t="s">
        <v>614</v>
      </c>
      <c r="L176" s="387"/>
      <c r="M176" s="34" t="s">
        <v>721</v>
      </c>
      <c r="N176" s="84">
        <v>17</v>
      </c>
      <c r="O176" s="9" t="s">
        <v>715</v>
      </c>
      <c r="P176" s="9" t="s">
        <v>715</v>
      </c>
      <c r="Q176" s="9" t="s">
        <v>715</v>
      </c>
      <c r="R176" s="9" t="s">
        <v>715</v>
      </c>
      <c r="S176" s="9" t="s">
        <v>715</v>
      </c>
      <c r="T176" s="9" t="s">
        <v>715</v>
      </c>
      <c r="U176" s="9" t="s">
        <v>715</v>
      </c>
      <c r="V176" s="9" t="s">
        <v>715</v>
      </c>
      <c r="W176" s="9" t="s">
        <v>715</v>
      </c>
      <c r="X176" s="9" t="s">
        <v>715</v>
      </c>
      <c r="Y176" s="9" t="s">
        <v>715</v>
      </c>
      <c r="Z176" s="34" t="s">
        <v>715</v>
      </c>
      <c r="AA176" s="9" t="s">
        <v>715</v>
      </c>
      <c r="AB176" s="34" t="s">
        <v>715</v>
      </c>
    </row>
    <row r="177" spans="1:28" s="3" customFormat="1" ht="30" customHeight="1">
      <c r="A177" s="9">
        <v>18</v>
      </c>
      <c r="B177" s="70" t="s">
        <v>240</v>
      </c>
      <c r="C177" s="70" t="s">
        <v>713</v>
      </c>
      <c r="D177" s="70" t="s">
        <v>69</v>
      </c>
      <c r="E177" s="70" t="s">
        <v>70</v>
      </c>
      <c r="F177" s="70" t="s">
        <v>70</v>
      </c>
      <c r="G177" s="70">
        <v>2019</v>
      </c>
      <c r="H177" s="143" t="s">
        <v>787</v>
      </c>
      <c r="I177" s="522">
        <v>98360.09</v>
      </c>
      <c r="J177" s="381"/>
      <c r="K177" s="147" t="s">
        <v>614</v>
      </c>
      <c r="L177" s="73" t="s">
        <v>271</v>
      </c>
      <c r="M177" s="81" t="s">
        <v>245</v>
      </c>
      <c r="N177" s="84">
        <v>18</v>
      </c>
      <c r="O177" s="9" t="s">
        <v>715</v>
      </c>
      <c r="P177" s="9" t="s">
        <v>715</v>
      </c>
      <c r="Q177" s="9" t="s">
        <v>715</v>
      </c>
      <c r="R177" s="9" t="s">
        <v>715</v>
      </c>
      <c r="S177" s="9" t="s">
        <v>715</v>
      </c>
      <c r="T177" s="9" t="s">
        <v>715</v>
      </c>
      <c r="U177" s="9" t="s">
        <v>715</v>
      </c>
      <c r="V177" s="9" t="s">
        <v>715</v>
      </c>
      <c r="W177" s="9" t="s">
        <v>715</v>
      </c>
      <c r="X177" s="9" t="s">
        <v>715</v>
      </c>
      <c r="Y177" s="9" t="s">
        <v>715</v>
      </c>
      <c r="Z177" s="34" t="s">
        <v>715</v>
      </c>
      <c r="AA177" s="9" t="s">
        <v>715</v>
      </c>
      <c r="AB177" s="34" t="s">
        <v>715</v>
      </c>
    </row>
    <row r="178" spans="1:28" s="5" customFormat="1" ht="33" customHeight="1">
      <c r="A178" s="9">
        <v>19</v>
      </c>
      <c r="B178" s="9" t="s">
        <v>264</v>
      </c>
      <c r="C178" s="9" t="s">
        <v>722</v>
      </c>
      <c r="D178" s="9" t="s">
        <v>69</v>
      </c>
      <c r="E178" s="9" t="s">
        <v>70</v>
      </c>
      <c r="F178" s="9" t="s">
        <v>70</v>
      </c>
      <c r="G178" s="182"/>
      <c r="H178" s="143" t="s">
        <v>76</v>
      </c>
      <c r="I178" s="183">
        <v>135748.08</v>
      </c>
      <c r="J178" s="381"/>
      <c r="K178" s="147" t="s">
        <v>614</v>
      </c>
      <c r="L178" s="387"/>
      <c r="M178" s="34" t="s">
        <v>723</v>
      </c>
      <c r="N178" s="84">
        <v>19</v>
      </c>
      <c r="O178" s="9" t="s">
        <v>715</v>
      </c>
      <c r="P178" s="9" t="s">
        <v>715</v>
      </c>
      <c r="Q178" s="9" t="s">
        <v>715</v>
      </c>
      <c r="R178" s="9" t="s">
        <v>715</v>
      </c>
      <c r="S178" s="9" t="s">
        <v>715</v>
      </c>
      <c r="T178" s="9" t="s">
        <v>715</v>
      </c>
      <c r="U178" s="9" t="s">
        <v>715</v>
      </c>
      <c r="V178" s="9" t="s">
        <v>715</v>
      </c>
      <c r="W178" s="9" t="s">
        <v>715</v>
      </c>
      <c r="X178" s="9" t="s">
        <v>715</v>
      </c>
      <c r="Y178" s="9" t="s">
        <v>715</v>
      </c>
      <c r="Z178" s="34" t="s">
        <v>715</v>
      </c>
      <c r="AA178" s="9" t="s">
        <v>715</v>
      </c>
      <c r="AB178" s="34" t="s">
        <v>715</v>
      </c>
    </row>
    <row r="179" spans="1:28" s="5" customFormat="1" ht="27.75" customHeight="1">
      <c r="A179" s="9">
        <v>20</v>
      </c>
      <c r="B179" s="9" t="s">
        <v>724</v>
      </c>
      <c r="C179" s="9" t="s">
        <v>713</v>
      </c>
      <c r="D179" s="9" t="s">
        <v>69</v>
      </c>
      <c r="E179" s="9" t="s">
        <v>70</v>
      </c>
      <c r="F179" s="9" t="s">
        <v>70</v>
      </c>
      <c r="G179" s="182"/>
      <c r="H179" s="143" t="s">
        <v>76</v>
      </c>
      <c r="I179" s="183">
        <v>19123.14</v>
      </c>
      <c r="J179" s="381"/>
      <c r="K179" s="147" t="s">
        <v>614</v>
      </c>
      <c r="L179" s="387"/>
      <c r="M179" s="34" t="s">
        <v>725</v>
      </c>
      <c r="N179" s="84">
        <v>20</v>
      </c>
      <c r="O179" s="9" t="s">
        <v>715</v>
      </c>
      <c r="P179" s="9" t="s">
        <v>715</v>
      </c>
      <c r="Q179" s="9" t="s">
        <v>715</v>
      </c>
      <c r="R179" s="9" t="s">
        <v>715</v>
      </c>
      <c r="S179" s="9" t="s">
        <v>715</v>
      </c>
      <c r="T179" s="9" t="s">
        <v>715</v>
      </c>
      <c r="U179" s="9" t="s">
        <v>715</v>
      </c>
      <c r="V179" s="9" t="s">
        <v>715</v>
      </c>
      <c r="W179" s="9" t="s">
        <v>715</v>
      </c>
      <c r="X179" s="9" t="s">
        <v>715</v>
      </c>
      <c r="Y179" s="9" t="s">
        <v>715</v>
      </c>
      <c r="Z179" s="34" t="s">
        <v>715</v>
      </c>
      <c r="AA179" s="9" t="s">
        <v>715</v>
      </c>
      <c r="AB179" s="34" t="s">
        <v>715</v>
      </c>
    </row>
    <row r="180" spans="1:28" s="5" customFormat="1" ht="28.5" customHeight="1">
      <c r="A180" s="9">
        <v>21</v>
      </c>
      <c r="B180" s="9" t="s">
        <v>267</v>
      </c>
      <c r="C180" s="9" t="s">
        <v>713</v>
      </c>
      <c r="D180" s="9" t="s">
        <v>69</v>
      </c>
      <c r="E180" s="9" t="s">
        <v>70</v>
      </c>
      <c r="F180" s="9" t="s">
        <v>70</v>
      </c>
      <c r="G180" s="182"/>
      <c r="H180" s="143" t="s">
        <v>76</v>
      </c>
      <c r="I180" s="183">
        <v>96832.95</v>
      </c>
      <c r="J180" s="146"/>
      <c r="K180" s="154" t="s">
        <v>614</v>
      </c>
      <c r="L180" s="387"/>
      <c r="M180" s="34" t="s">
        <v>726</v>
      </c>
      <c r="N180" s="84">
        <v>21</v>
      </c>
      <c r="O180" s="9" t="s">
        <v>715</v>
      </c>
      <c r="P180" s="9" t="s">
        <v>715</v>
      </c>
      <c r="Q180" s="9" t="s">
        <v>715</v>
      </c>
      <c r="R180" s="9" t="s">
        <v>715</v>
      </c>
      <c r="S180" s="9" t="s">
        <v>715</v>
      </c>
      <c r="T180" s="9" t="s">
        <v>715</v>
      </c>
      <c r="U180" s="9" t="s">
        <v>715</v>
      </c>
      <c r="V180" s="9" t="s">
        <v>715</v>
      </c>
      <c r="W180" s="9" t="s">
        <v>715</v>
      </c>
      <c r="X180" s="9" t="s">
        <v>715</v>
      </c>
      <c r="Y180" s="9" t="s">
        <v>715</v>
      </c>
      <c r="Z180" s="34" t="s">
        <v>715</v>
      </c>
      <c r="AA180" s="9" t="s">
        <v>715</v>
      </c>
      <c r="AB180" s="34" t="s">
        <v>715</v>
      </c>
    </row>
    <row r="181" spans="1:28" s="3" customFormat="1" ht="30" customHeight="1">
      <c r="A181" s="9">
        <v>22</v>
      </c>
      <c r="B181" s="70" t="s">
        <v>241</v>
      </c>
      <c r="C181" s="70" t="s">
        <v>228</v>
      </c>
      <c r="D181" s="70" t="s">
        <v>69</v>
      </c>
      <c r="E181" s="70" t="s">
        <v>242</v>
      </c>
      <c r="F181" s="70" t="s">
        <v>70</v>
      </c>
      <c r="G181" s="70">
        <v>1998</v>
      </c>
      <c r="H181" s="143" t="s">
        <v>787</v>
      </c>
      <c r="I181" s="522">
        <v>4765.52</v>
      </c>
      <c r="J181" s="146"/>
      <c r="K181" s="122" t="s">
        <v>614</v>
      </c>
      <c r="L181" s="73">
        <v>78.75</v>
      </c>
      <c r="M181" s="81" t="s">
        <v>245</v>
      </c>
      <c r="N181" s="84">
        <v>22</v>
      </c>
      <c r="O181" s="9" t="s">
        <v>715</v>
      </c>
      <c r="P181" s="9" t="s">
        <v>715</v>
      </c>
      <c r="Q181" s="9" t="s">
        <v>715</v>
      </c>
      <c r="R181" s="9" t="s">
        <v>715</v>
      </c>
      <c r="S181" s="9" t="s">
        <v>715</v>
      </c>
      <c r="T181" s="9" t="s">
        <v>715</v>
      </c>
      <c r="U181" s="9" t="s">
        <v>715</v>
      </c>
      <c r="V181" s="9" t="s">
        <v>715</v>
      </c>
      <c r="W181" s="9" t="s">
        <v>715</v>
      </c>
      <c r="X181" s="9" t="s">
        <v>715</v>
      </c>
      <c r="Y181" s="9" t="s">
        <v>715</v>
      </c>
      <c r="Z181" s="74">
        <v>1</v>
      </c>
      <c r="AA181" s="9" t="s">
        <v>715</v>
      </c>
      <c r="AB181" s="34" t="s">
        <v>715</v>
      </c>
    </row>
    <row r="182" spans="1:28" s="3" customFormat="1" ht="24" customHeight="1">
      <c r="A182" s="1"/>
      <c r="B182" s="549" t="s">
        <v>0</v>
      </c>
      <c r="C182" s="549"/>
      <c r="D182" s="132"/>
      <c r="E182" s="132"/>
      <c r="F182" s="133"/>
      <c r="G182" s="134"/>
      <c r="H182" s="134"/>
      <c r="I182" s="110">
        <f>I181+I180+I179+I178+I177+I176+I175+I174+I173+I172+I171+I170+I169+I168+I166+I162</f>
        <v>4110152.83</v>
      </c>
      <c r="J182" s="110">
        <f>SUM(J160:J181)</f>
        <v>20205000</v>
      </c>
      <c r="K182" s="135"/>
      <c r="L182" s="134"/>
      <c r="M182" s="95"/>
      <c r="N182" s="95"/>
      <c r="O182" s="95"/>
      <c r="P182" s="95"/>
      <c r="Q182" s="95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</row>
    <row r="183" spans="1:28" ht="19.5" customHeight="1">
      <c r="A183" s="534" t="s">
        <v>59</v>
      </c>
      <c r="B183" s="534"/>
      <c r="C183" s="534"/>
      <c r="D183" s="534"/>
      <c r="E183" s="534"/>
      <c r="F183" s="534"/>
      <c r="G183" s="534"/>
      <c r="H183" s="534"/>
      <c r="I183" s="534"/>
      <c r="J183" s="496"/>
      <c r="K183" s="75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</row>
    <row r="184" spans="1:28" ht="30.75" customHeight="1">
      <c r="A184" s="1">
        <v>1</v>
      </c>
      <c r="B184" s="137" t="s">
        <v>59</v>
      </c>
      <c r="C184" s="137" t="s">
        <v>891</v>
      </c>
      <c r="D184" s="137" t="s">
        <v>99</v>
      </c>
      <c r="E184" s="137" t="s">
        <v>100</v>
      </c>
      <c r="F184" s="137" t="s">
        <v>100</v>
      </c>
      <c r="G184" s="1">
        <v>1964</v>
      </c>
      <c r="H184" s="138" t="s">
        <v>819</v>
      </c>
      <c r="I184" s="199"/>
      <c r="J184" s="141">
        <v>11611000</v>
      </c>
      <c r="K184" s="147" t="s">
        <v>615</v>
      </c>
      <c r="L184" s="84">
        <v>3185.45</v>
      </c>
      <c r="M184" s="137" t="s">
        <v>103</v>
      </c>
      <c r="N184" s="84">
        <v>1</v>
      </c>
      <c r="O184" s="137" t="s">
        <v>104</v>
      </c>
      <c r="P184" s="137" t="s">
        <v>105</v>
      </c>
      <c r="Q184" s="137" t="s">
        <v>106</v>
      </c>
      <c r="R184" s="84"/>
      <c r="S184" s="84"/>
      <c r="T184" s="137" t="s">
        <v>75</v>
      </c>
      <c r="U184" s="137" t="s">
        <v>107</v>
      </c>
      <c r="V184" s="137" t="s">
        <v>107</v>
      </c>
      <c r="W184" s="137" t="s">
        <v>75</v>
      </c>
      <c r="X184" s="137" t="s">
        <v>76</v>
      </c>
      <c r="Y184" s="137" t="s">
        <v>75</v>
      </c>
      <c r="Z184" s="84">
        <v>4</v>
      </c>
      <c r="AA184" s="84" t="s">
        <v>99</v>
      </c>
      <c r="AB184" s="382" t="s">
        <v>100</v>
      </c>
    </row>
    <row r="185" spans="1:28" ht="36" customHeight="1">
      <c r="A185" s="1">
        <v>2</v>
      </c>
      <c r="B185" s="9" t="s">
        <v>101</v>
      </c>
      <c r="C185" s="9" t="s">
        <v>102</v>
      </c>
      <c r="D185" s="9" t="s">
        <v>99</v>
      </c>
      <c r="E185" s="9"/>
      <c r="F185" s="9" t="s">
        <v>100</v>
      </c>
      <c r="G185" s="1">
        <v>2010</v>
      </c>
      <c r="H185" s="143" t="s">
        <v>820</v>
      </c>
      <c r="I185" s="192">
        <v>681001.34</v>
      </c>
      <c r="J185" s="381"/>
      <c r="K185" s="147" t="s">
        <v>614</v>
      </c>
      <c r="L185" s="388">
        <v>800</v>
      </c>
      <c r="M185" s="137" t="s">
        <v>103</v>
      </c>
      <c r="N185" s="84">
        <v>2</v>
      </c>
      <c r="O185" s="9" t="s">
        <v>92</v>
      </c>
      <c r="P185" s="9" t="s">
        <v>92</v>
      </c>
      <c r="Q185" s="9" t="s">
        <v>92</v>
      </c>
      <c r="R185" s="84"/>
      <c r="S185" s="84"/>
      <c r="T185" s="9" t="s">
        <v>92</v>
      </c>
      <c r="U185" s="9" t="s">
        <v>92</v>
      </c>
      <c r="V185" s="9" t="s">
        <v>92</v>
      </c>
      <c r="W185" s="9" t="s">
        <v>92</v>
      </c>
      <c r="X185" s="9" t="s">
        <v>92</v>
      </c>
      <c r="Y185" s="9" t="s">
        <v>92</v>
      </c>
      <c r="Z185" s="84"/>
      <c r="AA185" s="84"/>
      <c r="AB185" s="84"/>
    </row>
    <row r="186" spans="1:28" ht="25.5">
      <c r="A186" s="1">
        <v>3</v>
      </c>
      <c r="B186" s="9" t="s">
        <v>158</v>
      </c>
      <c r="C186" s="9"/>
      <c r="D186" s="9"/>
      <c r="E186" s="9"/>
      <c r="F186" s="9"/>
      <c r="G186" s="1"/>
      <c r="H186" s="1"/>
      <c r="I186" s="192">
        <v>13800</v>
      </c>
      <c r="J186" s="146"/>
      <c r="K186" s="147" t="s">
        <v>614</v>
      </c>
      <c r="L186" s="8"/>
      <c r="M186" s="137" t="s">
        <v>103</v>
      </c>
      <c r="N186" s="84">
        <v>3</v>
      </c>
      <c r="O186" s="9" t="s">
        <v>92</v>
      </c>
      <c r="P186" s="9" t="s">
        <v>92</v>
      </c>
      <c r="Q186" s="9" t="s">
        <v>92</v>
      </c>
      <c r="R186" s="84"/>
      <c r="S186" s="84"/>
      <c r="T186" s="9" t="s">
        <v>92</v>
      </c>
      <c r="U186" s="9" t="s">
        <v>92</v>
      </c>
      <c r="V186" s="9" t="s">
        <v>92</v>
      </c>
      <c r="W186" s="9" t="s">
        <v>92</v>
      </c>
      <c r="X186" s="9" t="s">
        <v>92</v>
      </c>
      <c r="Y186" s="9" t="s">
        <v>92</v>
      </c>
      <c r="Z186" s="84"/>
      <c r="AA186" s="84"/>
      <c r="AB186" s="84"/>
    </row>
    <row r="187" spans="1:28" s="3" customFormat="1" ht="30" customHeight="1">
      <c r="A187" s="533" t="s">
        <v>12</v>
      </c>
      <c r="B187" s="533"/>
      <c r="C187" s="533"/>
      <c r="D187" s="12"/>
      <c r="E187" s="12"/>
      <c r="F187" s="7"/>
      <c r="G187" s="1"/>
      <c r="H187" s="1"/>
      <c r="I187" s="521">
        <f>I185+I186</f>
        <v>694801.34</v>
      </c>
      <c r="J187" s="110">
        <f>SUM(J184:J186)</f>
        <v>11611000</v>
      </c>
      <c r="K187" s="79"/>
      <c r="L187" s="8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</row>
    <row r="188" spans="1:28" s="61" customFormat="1" ht="21.75" customHeight="1">
      <c r="A188" s="534" t="s">
        <v>60</v>
      </c>
      <c r="B188" s="534"/>
      <c r="C188" s="534"/>
      <c r="D188" s="534"/>
      <c r="E188" s="534"/>
      <c r="F188" s="534"/>
      <c r="G188" s="534"/>
      <c r="H188" s="534"/>
      <c r="I188" s="534"/>
      <c r="J188" s="496"/>
      <c r="K188" s="51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</row>
    <row r="189" spans="1:28" s="61" customFormat="1" ht="43.5" customHeight="1">
      <c r="A189" s="34">
        <v>1</v>
      </c>
      <c r="B189" s="137" t="s">
        <v>115</v>
      </c>
      <c r="C189" s="137" t="s">
        <v>116</v>
      </c>
      <c r="D189" s="137" t="s">
        <v>99</v>
      </c>
      <c r="E189" s="137" t="s">
        <v>100</v>
      </c>
      <c r="F189" s="137" t="s">
        <v>100</v>
      </c>
      <c r="G189" s="34">
        <v>1902</v>
      </c>
      <c r="H189" s="138" t="s">
        <v>799</v>
      </c>
      <c r="I189" s="139"/>
      <c r="J189" s="141">
        <v>1849000</v>
      </c>
      <c r="K189" s="142" t="s">
        <v>615</v>
      </c>
      <c r="L189" s="84">
        <v>408</v>
      </c>
      <c r="M189" s="137" t="s">
        <v>122</v>
      </c>
      <c r="N189" s="84">
        <v>1</v>
      </c>
      <c r="O189" s="137" t="s">
        <v>124</v>
      </c>
      <c r="P189" s="137" t="s">
        <v>804</v>
      </c>
      <c r="Q189" s="137" t="s">
        <v>805</v>
      </c>
      <c r="R189" s="34" t="s">
        <v>131</v>
      </c>
      <c r="S189" s="34" t="s">
        <v>1119</v>
      </c>
      <c r="T189" s="137" t="s">
        <v>75</v>
      </c>
      <c r="U189" s="137" t="s">
        <v>75</v>
      </c>
      <c r="V189" s="137" t="s">
        <v>75</v>
      </c>
      <c r="W189" s="137" t="s">
        <v>74</v>
      </c>
      <c r="X189" s="137" t="s">
        <v>92</v>
      </c>
      <c r="Y189" s="137" t="s">
        <v>75</v>
      </c>
      <c r="Z189" s="137">
        <v>3</v>
      </c>
      <c r="AA189" s="137" t="s">
        <v>99</v>
      </c>
      <c r="AB189" s="137" t="s">
        <v>100</v>
      </c>
    </row>
    <row r="190" spans="1:28" s="61" customFormat="1" ht="44.25" customHeight="1">
      <c r="A190" s="34">
        <v>2</v>
      </c>
      <c r="B190" s="9" t="s">
        <v>117</v>
      </c>
      <c r="C190" s="9" t="s">
        <v>116</v>
      </c>
      <c r="D190" s="9" t="s">
        <v>99</v>
      </c>
      <c r="E190" s="9" t="s">
        <v>100</v>
      </c>
      <c r="F190" s="9" t="s">
        <v>100</v>
      </c>
      <c r="G190" s="34">
        <v>1968</v>
      </c>
      <c r="H190" s="143" t="s">
        <v>800</v>
      </c>
      <c r="I190" s="144"/>
      <c r="J190" s="141">
        <v>1223000</v>
      </c>
      <c r="K190" s="142" t="s">
        <v>615</v>
      </c>
      <c r="L190" s="84">
        <v>270</v>
      </c>
      <c r="M190" s="9" t="s">
        <v>122</v>
      </c>
      <c r="N190" s="84">
        <v>2</v>
      </c>
      <c r="O190" s="9" t="s">
        <v>125</v>
      </c>
      <c r="P190" s="9" t="s">
        <v>806</v>
      </c>
      <c r="Q190" s="9" t="s">
        <v>126</v>
      </c>
      <c r="R190" s="34" t="s">
        <v>131</v>
      </c>
      <c r="S190" s="34"/>
      <c r="T190" s="9" t="s">
        <v>75</v>
      </c>
      <c r="U190" s="9" t="s">
        <v>75</v>
      </c>
      <c r="V190" s="9" t="s">
        <v>75</v>
      </c>
      <c r="W190" s="9" t="s">
        <v>74</v>
      </c>
      <c r="X190" s="9" t="s">
        <v>92</v>
      </c>
      <c r="Y190" s="9" t="s">
        <v>75</v>
      </c>
      <c r="Z190" s="9">
        <v>1</v>
      </c>
      <c r="AA190" s="9" t="s">
        <v>100</v>
      </c>
      <c r="AB190" s="9" t="s">
        <v>100</v>
      </c>
    </row>
    <row r="191" spans="1:28" s="61" customFormat="1" ht="48.75" customHeight="1">
      <c r="A191" s="34">
        <v>3</v>
      </c>
      <c r="B191" s="9" t="s">
        <v>118</v>
      </c>
      <c r="C191" s="9" t="s">
        <v>119</v>
      </c>
      <c r="D191" s="9" t="s">
        <v>99</v>
      </c>
      <c r="E191" s="9" t="s">
        <v>100</v>
      </c>
      <c r="F191" s="9" t="s">
        <v>100</v>
      </c>
      <c r="G191" s="34">
        <v>1975</v>
      </c>
      <c r="H191" s="143" t="s">
        <v>801</v>
      </c>
      <c r="I191" s="144"/>
      <c r="J191" s="141">
        <v>1493000</v>
      </c>
      <c r="K191" s="142" t="s">
        <v>615</v>
      </c>
      <c r="L191" s="84">
        <v>268</v>
      </c>
      <c r="M191" s="9" t="s">
        <v>123</v>
      </c>
      <c r="N191" s="84">
        <v>3</v>
      </c>
      <c r="O191" s="9" t="s">
        <v>127</v>
      </c>
      <c r="P191" s="9" t="s">
        <v>128</v>
      </c>
      <c r="Q191" s="9" t="s">
        <v>807</v>
      </c>
      <c r="R191" s="34" t="s">
        <v>131</v>
      </c>
      <c r="S191" s="34"/>
      <c r="T191" s="9" t="s">
        <v>75</v>
      </c>
      <c r="U191" s="9" t="s">
        <v>75</v>
      </c>
      <c r="V191" s="9" t="s">
        <v>75</v>
      </c>
      <c r="W191" s="9" t="s">
        <v>74</v>
      </c>
      <c r="X191" s="9" t="s">
        <v>92</v>
      </c>
      <c r="Y191" s="9" t="s">
        <v>75</v>
      </c>
      <c r="Z191" s="9">
        <v>1</v>
      </c>
      <c r="AA191" s="9" t="s">
        <v>100</v>
      </c>
      <c r="AB191" s="9" t="s">
        <v>100</v>
      </c>
    </row>
    <row r="192" spans="1:28" s="61" customFormat="1" ht="42" customHeight="1">
      <c r="A192" s="34">
        <v>4</v>
      </c>
      <c r="B192" s="9" t="s">
        <v>120</v>
      </c>
      <c r="C192" s="9" t="s">
        <v>116</v>
      </c>
      <c r="D192" s="9" t="s">
        <v>99</v>
      </c>
      <c r="E192" s="9" t="s">
        <v>100</v>
      </c>
      <c r="F192" s="9" t="s">
        <v>100</v>
      </c>
      <c r="G192" s="34">
        <v>2016</v>
      </c>
      <c r="H192" s="143" t="s">
        <v>802</v>
      </c>
      <c r="I192" s="144"/>
      <c r="J192" s="141">
        <v>6202000</v>
      </c>
      <c r="K192" s="142" t="s">
        <v>615</v>
      </c>
      <c r="L192" s="84">
        <v>1092.93</v>
      </c>
      <c r="M192" s="9" t="s">
        <v>122</v>
      </c>
      <c r="N192" s="84">
        <v>4</v>
      </c>
      <c r="O192" s="9" t="s">
        <v>129</v>
      </c>
      <c r="P192" s="34" t="s">
        <v>1120</v>
      </c>
      <c r="Q192" s="9" t="s">
        <v>130</v>
      </c>
      <c r="R192" s="34" t="s">
        <v>131</v>
      </c>
      <c r="S192" s="34"/>
      <c r="T192" s="9" t="s">
        <v>75</v>
      </c>
      <c r="U192" s="9" t="s">
        <v>75</v>
      </c>
      <c r="V192" s="9" t="s">
        <v>75</v>
      </c>
      <c r="W192" s="9" t="s">
        <v>74</v>
      </c>
      <c r="X192" s="9" t="s">
        <v>92</v>
      </c>
      <c r="Y192" s="9" t="s">
        <v>75</v>
      </c>
      <c r="Z192" s="9">
        <v>2</v>
      </c>
      <c r="AA192" s="9" t="s">
        <v>100</v>
      </c>
      <c r="AB192" s="9" t="s">
        <v>100</v>
      </c>
    </row>
    <row r="193" spans="1:28" s="61" customFormat="1" ht="25.5">
      <c r="A193" s="34">
        <v>5</v>
      </c>
      <c r="B193" s="9" t="s">
        <v>121</v>
      </c>
      <c r="C193" s="9" t="s">
        <v>119</v>
      </c>
      <c r="D193" s="9" t="s">
        <v>99</v>
      </c>
      <c r="E193" s="9" t="s">
        <v>100</v>
      </c>
      <c r="F193" s="9" t="s">
        <v>100</v>
      </c>
      <c r="G193" s="34">
        <v>2018</v>
      </c>
      <c r="H193" s="143" t="s">
        <v>803</v>
      </c>
      <c r="I193" s="524">
        <v>50099.99</v>
      </c>
      <c r="J193" s="146"/>
      <c r="K193" s="147" t="s">
        <v>614</v>
      </c>
      <c r="L193" s="84">
        <v>330</v>
      </c>
      <c r="M193" s="9" t="s">
        <v>123</v>
      </c>
      <c r="N193" s="84">
        <v>5</v>
      </c>
      <c r="O193" s="34"/>
      <c r="P193" s="34"/>
      <c r="Q193" s="34"/>
      <c r="R193" s="34" t="s">
        <v>131</v>
      </c>
      <c r="S193" s="34"/>
      <c r="T193" s="9" t="s">
        <v>92</v>
      </c>
      <c r="U193" s="9" t="s">
        <v>92</v>
      </c>
      <c r="V193" s="9" t="s">
        <v>92</v>
      </c>
      <c r="W193" s="9" t="s">
        <v>92</v>
      </c>
      <c r="X193" s="9" t="s">
        <v>92</v>
      </c>
      <c r="Y193" s="9" t="s">
        <v>92</v>
      </c>
      <c r="Z193" s="9"/>
      <c r="AA193" s="9" t="s">
        <v>808</v>
      </c>
      <c r="AB193" s="9" t="s">
        <v>100</v>
      </c>
    </row>
    <row r="194" spans="1:28" s="61" customFormat="1" ht="18" customHeight="1">
      <c r="A194" s="543" t="s">
        <v>12</v>
      </c>
      <c r="B194" s="543"/>
      <c r="C194" s="543"/>
      <c r="D194" s="77"/>
      <c r="E194" s="77"/>
      <c r="F194" s="78"/>
      <c r="G194" s="34"/>
      <c r="H194" s="34"/>
      <c r="I194" s="521">
        <f>I193</f>
        <v>50099.99</v>
      </c>
      <c r="J194" s="110">
        <f>SUM(J189:J193)</f>
        <v>10767000</v>
      </c>
      <c r="K194" s="79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</row>
    <row r="195" spans="1:28" s="3" customFormat="1" ht="27" customHeight="1">
      <c r="A195" s="550" t="s">
        <v>61</v>
      </c>
      <c r="B195" s="550"/>
      <c r="C195" s="550"/>
      <c r="D195" s="550"/>
      <c r="E195" s="550"/>
      <c r="F195" s="550"/>
      <c r="G195" s="550"/>
      <c r="H195" s="550"/>
      <c r="I195" s="550"/>
      <c r="J195" s="497"/>
      <c r="K195" s="80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</row>
    <row r="196" spans="1:28" ht="30" customHeight="1">
      <c r="A196" s="1">
        <v>1</v>
      </c>
      <c r="B196" s="137" t="s">
        <v>134</v>
      </c>
      <c r="C196" s="137" t="s">
        <v>136</v>
      </c>
      <c r="D196" s="137" t="s">
        <v>69</v>
      </c>
      <c r="E196" s="137" t="s">
        <v>70</v>
      </c>
      <c r="F196" s="137" t="s">
        <v>69</v>
      </c>
      <c r="G196" s="137" t="s">
        <v>137</v>
      </c>
      <c r="H196" s="138" t="s">
        <v>1124</v>
      </c>
      <c r="I196" s="210"/>
      <c r="J196" s="141">
        <v>2628000</v>
      </c>
      <c r="K196" s="380" t="s">
        <v>615</v>
      </c>
      <c r="L196" s="382">
        <v>471.71</v>
      </c>
      <c r="M196" s="137" t="s">
        <v>132</v>
      </c>
      <c r="N196" s="84">
        <v>1</v>
      </c>
      <c r="O196" s="137" t="s">
        <v>124</v>
      </c>
      <c r="P196" s="137" t="s">
        <v>139</v>
      </c>
      <c r="Q196" s="137" t="s">
        <v>140</v>
      </c>
      <c r="R196" s="137" t="s">
        <v>141</v>
      </c>
      <c r="S196" s="137" t="s">
        <v>1123</v>
      </c>
      <c r="T196" s="137" t="s">
        <v>74</v>
      </c>
      <c r="U196" s="137" t="s">
        <v>74</v>
      </c>
      <c r="V196" s="137" t="s">
        <v>142</v>
      </c>
      <c r="W196" s="137" t="s">
        <v>142</v>
      </c>
      <c r="X196" s="137" t="s">
        <v>142</v>
      </c>
      <c r="Y196" s="137" t="s">
        <v>142</v>
      </c>
      <c r="Z196" s="382">
        <v>2</v>
      </c>
      <c r="AA196" s="382" t="s">
        <v>69</v>
      </c>
      <c r="AB196" s="382" t="s">
        <v>70</v>
      </c>
    </row>
    <row r="197" spans="1:28" ht="25.5">
      <c r="A197" s="1">
        <v>2</v>
      </c>
      <c r="B197" s="9" t="s">
        <v>135</v>
      </c>
      <c r="C197" s="9" t="s">
        <v>136</v>
      </c>
      <c r="D197" s="9" t="s">
        <v>69</v>
      </c>
      <c r="E197" s="9" t="s">
        <v>70</v>
      </c>
      <c r="F197" s="9" t="s">
        <v>69</v>
      </c>
      <c r="G197" s="9" t="s">
        <v>138</v>
      </c>
      <c r="H197" s="143" t="s">
        <v>793</v>
      </c>
      <c r="I197" s="183"/>
      <c r="J197" s="141">
        <v>446000</v>
      </c>
      <c r="K197" s="380" t="s">
        <v>615</v>
      </c>
      <c r="L197" s="13" t="s">
        <v>143</v>
      </c>
      <c r="M197" s="9" t="s">
        <v>132</v>
      </c>
      <c r="N197" s="84">
        <v>2</v>
      </c>
      <c r="O197" s="9" t="s">
        <v>124</v>
      </c>
      <c r="P197" s="9" t="s">
        <v>139</v>
      </c>
      <c r="Q197" s="9" t="s">
        <v>140</v>
      </c>
      <c r="R197" s="9" t="s">
        <v>141</v>
      </c>
      <c r="S197" s="9" t="s">
        <v>1123</v>
      </c>
      <c r="T197" s="9" t="s">
        <v>74</v>
      </c>
      <c r="U197" s="9" t="s">
        <v>74</v>
      </c>
      <c r="V197" s="9" t="s">
        <v>142</v>
      </c>
      <c r="W197" s="9" t="s">
        <v>142</v>
      </c>
      <c r="X197" s="9" t="s">
        <v>142</v>
      </c>
      <c r="Y197" s="9" t="s">
        <v>142</v>
      </c>
      <c r="Z197" s="13">
        <v>1</v>
      </c>
      <c r="AA197" s="13" t="s">
        <v>70</v>
      </c>
      <c r="AB197" s="13" t="s">
        <v>70</v>
      </c>
    </row>
    <row r="198" spans="1:28" ht="27.75" customHeight="1">
      <c r="A198" s="1">
        <v>3</v>
      </c>
      <c r="B198" s="9" t="s">
        <v>134</v>
      </c>
      <c r="C198" s="9" t="s">
        <v>136</v>
      </c>
      <c r="D198" s="9" t="s">
        <v>69</v>
      </c>
      <c r="E198" s="9" t="s">
        <v>70</v>
      </c>
      <c r="F198" s="9" t="s">
        <v>70</v>
      </c>
      <c r="G198" s="9" t="s">
        <v>792</v>
      </c>
      <c r="H198" s="143" t="s">
        <v>794</v>
      </c>
      <c r="I198" s="183"/>
      <c r="J198" s="389">
        <v>780000</v>
      </c>
      <c r="K198" s="380" t="s">
        <v>615</v>
      </c>
      <c r="L198" s="13" t="s">
        <v>797</v>
      </c>
      <c r="M198" s="9" t="s">
        <v>795</v>
      </c>
      <c r="N198" s="84">
        <v>3</v>
      </c>
      <c r="O198" s="9" t="s">
        <v>124</v>
      </c>
      <c r="P198" s="9" t="s">
        <v>139</v>
      </c>
      <c r="Q198" s="9" t="s">
        <v>482</v>
      </c>
      <c r="R198" s="9" t="s">
        <v>796</v>
      </c>
      <c r="S198" s="9" t="s">
        <v>1123</v>
      </c>
      <c r="T198" s="9" t="s">
        <v>107</v>
      </c>
      <c r="U198" s="9" t="s">
        <v>107</v>
      </c>
      <c r="V198" s="9" t="s">
        <v>142</v>
      </c>
      <c r="W198" s="9" t="s">
        <v>142</v>
      </c>
      <c r="X198" s="9" t="s">
        <v>142</v>
      </c>
      <c r="Y198" s="9" t="s">
        <v>142</v>
      </c>
      <c r="Z198" s="13">
        <v>1</v>
      </c>
      <c r="AA198" s="13" t="s">
        <v>70</v>
      </c>
      <c r="AB198" s="13" t="s">
        <v>70</v>
      </c>
    </row>
    <row r="199" spans="1:28" s="3" customFormat="1" ht="21.75" customHeight="1">
      <c r="A199" s="533" t="s">
        <v>12</v>
      </c>
      <c r="B199" s="533"/>
      <c r="C199" s="533"/>
      <c r="D199" s="12"/>
      <c r="E199" s="12"/>
      <c r="F199" s="7"/>
      <c r="G199" s="1"/>
      <c r="H199" s="1"/>
      <c r="I199" s="519"/>
      <c r="J199" s="110">
        <f>SUM(J196:J198)</f>
        <v>3854000</v>
      </c>
      <c r="K199" s="111"/>
      <c r="L199" s="8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</row>
    <row r="200" spans="1:28" s="3" customFormat="1" ht="24" customHeight="1">
      <c r="A200" s="534" t="s">
        <v>62</v>
      </c>
      <c r="B200" s="534"/>
      <c r="C200" s="534"/>
      <c r="D200" s="534"/>
      <c r="E200" s="534"/>
      <c r="F200" s="534"/>
      <c r="G200" s="534"/>
      <c r="H200" s="534"/>
      <c r="I200" s="541"/>
      <c r="J200" s="57"/>
      <c r="K200" s="75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</row>
    <row r="201" spans="1:28" s="61" customFormat="1" ht="48" customHeight="1">
      <c r="A201" s="34">
        <v>1</v>
      </c>
      <c r="B201" s="81" t="s">
        <v>118</v>
      </c>
      <c r="C201" s="81" t="s">
        <v>136</v>
      </c>
      <c r="D201" s="137" t="s">
        <v>99</v>
      </c>
      <c r="E201" s="137" t="s">
        <v>100</v>
      </c>
      <c r="F201" s="137" t="s">
        <v>100</v>
      </c>
      <c r="G201" s="81">
        <v>1976</v>
      </c>
      <c r="H201" s="138" t="s">
        <v>1126</v>
      </c>
      <c r="I201" s="379"/>
      <c r="J201" s="140">
        <v>3306000</v>
      </c>
      <c r="K201" s="31" t="s">
        <v>615</v>
      </c>
      <c r="L201" s="74">
        <v>593.27</v>
      </c>
      <c r="M201" s="137" t="s">
        <v>827</v>
      </c>
      <c r="N201" s="84">
        <v>1</v>
      </c>
      <c r="O201" s="137" t="s">
        <v>147</v>
      </c>
      <c r="P201" s="137" t="s">
        <v>72</v>
      </c>
      <c r="Q201" s="137" t="s">
        <v>149</v>
      </c>
      <c r="R201" s="81" t="s">
        <v>150</v>
      </c>
      <c r="S201" s="81" t="s">
        <v>151</v>
      </c>
      <c r="T201" s="137" t="s">
        <v>705</v>
      </c>
      <c r="U201" s="137" t="s">
        <v>142</v>
      </c>
      <c r="V201" s="137" t="s">
        <v>142</v>
      </c>
      <c r="W201" s="137" t="s">
        <v>142</v>
      </c>
      <c r="X201" s="137" t="s">
        <v>76</v>
      </c>
      <c r="Y201" s="137" t="s">
        <v>828</v>
      </c>
      <c r="Z201" s="137">
        <v>2</v>
      </c>
      <c r="AA201" s="137" t="s">
        <v>166</v>
      </c>
      <c r="AB201" s="137" t="s">
        <v>100</v>
      </c>
    </row>
    <row r="202" spans="1:28" s="3" customFormat="1" ht="21.75" customHeight="1">
      <c r="A202" s="1"/>
      <c r="B202" s="533" t="s">
        <v>0</v>
      </c>
      <c r="C202" s="533"/>
      <c r="D202" s="12"/>
      <c r="E202" s="12"/>
      <c r="F202" s="7"/>
      <c r="G202" s="1"/>
      <c r="H202" s="1"/>
      <c r="I202" s="519"/>
      <c r="J202" s="110">
        <f>J201</f>
        <v>3306000</v>
      </c>
      <c r="K202" s="111"/>
      <c r="L202" s="8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</row>
    <row r="203" spans="1:28" s="3" customFormat="1" ht="24" customHeight="1">
      <c r="A203" s="534" t="s">
        <v>63</v>
      </c>
      <c r="B203" s="534"/>
      <c r="C203" s="534"/>
      <c r="D203" s="534"/>
      <c r="E203" s="534"/>
      <c r="F203" s="534"/>
      <c r="G203" s="534"/>
      <c r="H203" s="534"/>
      <c r="I203" s="541"/>
      <c r="J203" s="57"/>
      <c r="K203" s="75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</row>
    <row r="204" spans="1:28" ht="49.5" customHeight="1">
      <c r="A204" s="1">
        <v>1</v>
      </c>
      <c r="B204" s="70" t="s">
        <v>156</v>
      </c>
      <c r="C204" s="70" t="s">
        <v>116</v>
      </c>
      <c r="D204" s="390" t="s">
        <v>99</v>
      </c>
      <c r="E204" s="390" t="s">
        <v>100</v>
      </c>
      <c r="F204" s="390" t="s">
        <v>100</v>
      </c>
      <c r="G204" s="70">
        <v>1964</v>
      </c>
      <c r="H204" s="391" t="s">
        <v>845</v>
      </c>
      <c r="I204" s="522"/>
      <c r="J204" s="141">
        <v>5784000</v>
      </c>
      <c r="K204" s="380" t="s">
        <v>615</v>
      </c>
      <c r="L204" s="124">
        <v>1276.37</v>
      </c>
      <c r="M204" s="137" t="s">
        <v>160</v>
      </c>
      <c r="N204" s="84">
        <v>1</v>
      </c>
      <c r="O204" s="137" t="s">
        <v>161</v>
      </c>
      <c r="P204" s="137" t="s">
        <v>148</v>
      </c>
      <c r="Q204" s="137" t="s">
        <v>162</v>
      </c>
      <c r="R204" s="84"/>
      <c r="S204" s="84"/>
      <c r="T204" s="137" t="s">
        <v>75</v>
      </c>
      <c r="U204" s="137" t="s">
        <v>142</v>
      </c>
      <c r="V204" s="137" t="s">
        <v>142</v>
      </c>
      <c r="W204" s="137" t="s">
        <v>142</v>
      </c>
      <c r="X204" s="137" t="s">
        <v>76</v>
      </c>
      <c r="Y204" s="137" t="s">
        <v>142</v>
      </c>
      <c r="Z204" s="137">
        <v>2</v>
      </c>
      <c r="AA204" s="137" t="s">
        <v>166</v>
      </c>
      <c r="AB204" s="137" t="s">
        <v>70</v>
      </c>
    </row>
    <row r="205" spans="1:28" ht="27.75" customHeight="1">
      <c r="A205" s="1">
        <v>2</v>
      </c>
      <c r="B205" s="70" t="s">
        <v>121</v>
      </c>
      <c r="C205" s="70" t="s">
        <v>157</v>
      </c>
      <c r="D205" s="392" t="s">
        <v>99</v>
      </c>
      <c r="E205" s="392" t="s">
        <v>100</v>
      </c>
      <c r="F205" s="392" t="s">
        <v>100</v>
      </c>
      <c r="G205" s="70">
        <v>2015</v>
      </c>
      <c r="H205" s="143" t="s">
        <v>92</v>
      </c>
      <c r="I205" s="522">
        <v>24994.83</v>
      </c>
      <c r="J205" s="393"/>
      <c r="K205" s="394" t="s">
        <v>614</v>
      </c>
      <c r="L205" s="73">
        <v>308</v>
      </c>
      <c r="M205" s="137" t="s">
        <v>160</v>
      </c>
      <c r="N205" s="84">
        <v>2</v>
      </c>
      <c r="O205" s="9" t="s">
        <v>92</v>
      </c>
      <c r="P205" s="9" t="s">
        <v>92</v>
      </c>
      <c r="Q205" s="9" t="s">
        <v>92</v>
      </c>
      <c r="R205" s="84"/>
      <c r="S205" s="84"/>
      <c r="T205" s="9" t="s">
        <v>92</v>
      </c>
      <c r="U205" s="9" t="s">
        <v>92</v>
      </c>
      <c r="V205" s="9" t="s">
        <v>92</v>
      </c>
      <c r="W205" s="9" t="s">
        <v>92</v>
      </c>
      <c r="X205" s="9" t="s">
        <v>92</v>
      </c>
      <c r="Y205" s="9" t="s">
        <v>92</v>
      </c>
      <c r="Z205" s="9" t="s">
        <v>92</v>
      </c>
      <c r="AA205" s="9" t="s">
        <v>92</v>
      </c>
      <c r="AB205" s="9" t="s">
        <v>92</v>
      </c>
    </row>
    <row r="206" spans="1:28" ht="26.25" customHeight="1">
      <c r="A206" s="1">
        <v>3</v>
      </c>
      <c r="B206" s="70" t="s">
        <v>158</v>
      </c>
      <c r="C206" s="70" t="s">
        <v>116</v>
      </c>
      <c r="D206" s="392"/>
      <c r="E206" s="392"/>
      <c r="F206" s="392"/>
      <c r="G206" s="70">
        <v>2018</v>
      </c>
      <c r="H206" s="143"/>
      <c r="I206" s="522">
        <v>68937.19</v>
      </c>
      <c r="J206" s="393"/>
      <c r="K206" s="394" t="s">
        <v>614</v>
      </c>
      <c r="L206" s="73"/>
      <c r="M206" s="137" t="s">
        <v>160</v>
      </c>
      <c r="N206" s="84">
        <v>3</v>
      </c>
      <c r="O206" s="9"/>
      <c r="P206" s="9"/>
      <c r="Q206" s="9"/>
      <c r="R206" s="84"/>
      <c r="S206" s="84"/>
      <c r="T206" s="9" t="s">
        <v>92</v>
      </c>
      <c r="U206" s="9" t="s">
        <v>92</v>
      </c>
      <c r="V206" s="9" t="s">
        <v>92</v>
      </c>
      <c r="W206" s="9" t="s">
        <v>92</v>
      </c>
      <c r="X206" s="9" t="s">
        <v>92</v>
      </c>
      <c r="Y206" s="9" t="s">
        <v>92</v>
      </c>
      <c r="Z206" s="9" t="s">
        <v>92</v>
      </c>
      <c r="AA206" s="9" t="s">
        <v>92</v>
      </c>
      <c r="AB206" s="9" t="s">
        <v>92</v>
      </c>
    </row>
    <row r="207" spans="1:28" ht="24.75" customHeight="1">
      <c r="A207" s="1">
        <v>4</v>
      </c>
      <c r="B207" s="70" t="s">
        <v>159</v>
      </c>
      <c r="C207" s="70" t="s">
        <v>157</v>
      </c>
      <c r="D207" s="392" t="s">
        <v>99</v>
      </c>
      <c r="E207" s="392" t="s">
        <v>100</v>
      </c>
      <c r="F207" s="392" t="s">
        <v>100</v>
      </c>
      <c r="G207" s="70">
        <v>2018</v>
      </c>
      <c r="H207" s="143" t="s">
        <v>846</v>
      </c>
      <c r="I207" s="522"/>
      <c r="J207" s="141">
        <v>5230000</v>
      </c>
      <c r="K207" s="395" t="s">
        <v>615</v>
      </c>
      <c r="L207" s="73">
        <v>921.54</v>
      </c>
      <c r="M207" s="137" t="s">
        <v>160</v>
      </c>
      <c r="N207" s="84"/>
      <c r="O207" s="9" t="s">
        <v>163</v>
      </c>
      <c r="P207" s="9" t="s">
        <v>164</v>
      </c>
      <c r="Q207" s="9" t="s">
        <v>165</v>
      </c>
      <c r="R207" s="84"/>
      <c r="S207" s="84"/>
      <c r="T207" s="9" t="s">
        <v>75</v>
      </c>
      <c r="U207" s="9" t="s">
        <v>75</v>
      </c>
      <c r="V207" s="9" t="s">
        <v>75</v>
      </c>
      <c r="W207" s="9" t="s">
        <v>74</v>
      </c>
      <c r="X207" s="9" t="s">
        <v>92</v>
      </c>
      <c r="Y207" s="9" t="s">
        <v>75</v>
      </c>
      <c r="Z207" s="9">
        <v>1</v>
      </c>
      <c r="AA207" s="9" t="s">
        <v>100</v>
      </c>
      <c r="AB207" s="9" t="s">
        <v>100</v>
      </c>
    </row>
    <row r="208" spans="1:28" ht="24" customHeight="1">
      <c r="A208" s="533" t="s">
        <v>0</v>
      </c>
      <c r="B208" s="533"/>
      <c r="C208" s="2"/>
      <c r="D208" s="70"/>
      <c r="E208" s="70"/>
      <c r="F208" s="70"/>
      <c r="G208" s="70"/>
      <c r="H208" s="70"/>
      <c r="I208" s="521">
        <f>I205+I206</f>
        <v>93932.02</v>
      </c>
      <c r="J208" s="110">
        <f>SUM(J204:J207)</f>
        <v>11014000</v>
      </c>
      <c r="K208" s="79"/>
      <c r="L208" s="73"/>
      <c r="M208" s="81"/>
      <c r="N208" s="84"/>
      <c r="O208" s="81"/>
      <c r="P208" s="81"/>
      <c r="Q208" s="81"/>
      <c r="R208" s="84"/>
      <c r="S208" s="84"/>
      <c r="T208" s="81"/>
      <c r="U208" s="81"/>
      <c r="V208" s="81"/>
      <c r="W208" s="81"/>
      <c r="X208" s="81"/>
      <c r="Y208" s="81"/>
      <c r="Z208" s="74"/>
      <c r="AA208" s="74"/>
      <c r="AB208" s="74"/>
    </row>
    <row r="209" spans="1:28" ht="18.75" customHeight="1">
      <c r="A209" s="534" t="s">
        <v>300</v>
      </c>
      <c r="B209" s="534"/>
      <c r="C209" s="534"/>
      <c r="D209" s="534"/>
      <c r="E209" s="534"/>
      <c r="F209" s="534"/>
      <c r="G209" s="534"/>
      <c r="H209" s="534"/>
      <c r="I209" s="534"/>
      <c r="J209" s="496"/>
      <c r="K209" s="51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</row>
    <row r="210" spans="1:28" ht="30" customHeight="1">
      <c r="A210" s="1">
        <v>1</v>
      </c>
      <c r="B210" s="137" t="s">
        <v>788</v>
      </c>
      <c r="C210" s="137" t="s">
        <v>215</v>
      </c>
      <c r="D210" s="137" t="s">
        <v>69</v>
      </c>
      <c r="E210" s="137" t="s">
        <v>70</v>
      </c>
      <c r="F210" s="137" t="s">
        <v>69</v>
      </c>
      <c r="G210" s="124">
        <v>1904</v>
      </c>
      <c r="H210" s="396"/>
      <c r="I210" s="210"/>
      <c r="J210" s="141">
        <v>3236000</v>
      </c>
      <c r="K210" s="147" t="s">
        <v>615</v>
      </c>
      <c r="L210" s="382">
        <v>714.21</v>
      </c>
      <c r="M210" s="137" t="s">
        <v>304</v>
      </c>
      <c r="N210" s="118">
        <v>1</v>
      </c>
      <c r="O210" s="137" t="s">
        <v>124</v>
      </c>
      <c r="P210" s="137" t="s">
        <v>139</v>
      </c>
      <c r="Q210" s="137" t="s">
        <v>306</v>
      </c>
      <c r="R210" s="198" t="s">
        <v>92</v>
      </c>
      <c r="S210" s="198" t="s">
        <v>303</v>
      </c>
      <c r="T210" s="137" t="s">
        <v>75</v>
      </c>
      <c r="U210" s="137" t="s">
        <v>75</v>
      </c>
      <c r="V210" s="137" t="s">
        <v>75</v>
      </c>
      <c r="W210" s="137" t="s">
        <v>75</v>
      </c>
      <c r="X210" s="137" t="s">
        <v>92</v>
      </c>
      <c r="Y210" s="382" t="s">
        <v>75</v>
      </c>
      <c r="Z210" s="95">
        <v>3</v>
      </c>
      <c r="AA210" s="95" t="s">
        <v>69</v>
      </c>
      <c r="AB210" s="95" t="s">
        <v>70</v>
      </c>
    </row>
    <row r="211" spans="1:28" ht="25.5" customHeight="1">
      <c r="A211" s="1">
        <v>2</v>
      </c>
      <c r="B211" s="9" t="s">
        <v>789</v>
      </c>
      <c r="C211" s="9" t="s">
        <v>215</v>
      </c>
      <c r="D211" s="9" t="s">
        <v>69</v>
      </c>
      <c r="E211" s="9" t="s">
        <v>70</v>
      </c>
      <c r="F211" s="9" t="s">
        <v>70</v>
      </c>
      <c r="G211" s="124">
        <v>1956</v>
      </c>
      <c r="H211" s="124"/>
      <c r="I211" s="183"/>
      <c r="J211" s="141">
        <v>1045000</v>
      </c>
      <c r="K211" s="147" t="s">
        <v>615</v>
      </c>
      <c r="L211" s="13">
        <v>230.67</v>
      </c>
      <c r="M211" s="9" t="s">
        <v>305</v>
      </c>
      <c r="N211" s="118">
        <v>2</v>
      </c>
      <c r="O211" s="9" t="s">
        <v>104</v>
      </c>
      <c r="P211" s="9" t="s">
        <v>250</v>
      </c>
      <c r="Q211" s="9" t="s">
        <v>307</v>
      </c>
      <c r="R211" s="34" t="s">
        <v>92</v>
      </c>
      <c r="S211" s="34" t="s">
        <v>92</v>
      </c>
      <c r="T211" s="9" t="s">
        <v>75</v>
      </c>
      <c r="U211" s="9" t="s">
        <v>107</v>
      </c>
      <c r="V211" s="9" t="s">
        <v>107</v>
      </c>
      <c r="W211" s="9" t="s">
        <v>75</v>
      </c>
      <c r="X211" s="9" t="s">
        <v>92</v>
      </c>
      <c r="Y211" s="13" t="s">
        <v>75</v>
      </c>
      <c r="Z211" s="84">
        <v>1</v>
      </c>
      <c r="AA211" s="84" t="s">
        <v>70</v>
      </c>
      <c r="AB211" s="84" t="s">
        <v>70</v>
      </c>
    </row>
    <row r="212" spans="1:28" ht="30" customHeight="1">
      <c r="A212" s="1">
        <v>3</v>
      </c>
      <c r="B212" s="9" t="s">
        <v>790</v>
      </c>
      <c r="C212" s="9" t="s">
        <v>215</v>
      </c>
      <c r="D212" s="9" t="s">
        <v>69</v>
      </c>
      <c r="E212" s="9" t="s">
        <v>70</v>
      </c>
      <c r="F212" s="9" t="s">
        <v>70</v>
      </c>
      <c r="G212" s="124">
        <v>2013</v>
      </c>
      <c r="H212" s="124"/>
      <c r="I212" s="183">
        <v>22658.23</v>
      </c>
      <c r="J212" s="146"/>
      <c r="K212" s="147" t="s">
        <v>614</v>
      </c>
      <c r="L212" s="13">
        <v>25</v>
      </c>
      <c r="M212" s="9" t="s">
        <v>304</v>
      </c>
      <c r="N212" s="118">
        <v>3</v>
      </c>
      <c r="O212" s="9" t="s">
        <v>92</v>
      </c>
      <c r="P212" s="9" t="s">
        <v>92</v>
      </c>
      <c r="Q212" s="9" t="s">
        <v>92</v>
      </c>
      <c r="R212" s="34" t="s">
        <v>92</v>
      </c>
      <c r="S212" s="34" t="s">
        <v>92</v>
      </c>
      <c r="T212" s="9" t="s">
        <v>92</v>
      </c>
      <c r="U212" s="9" t="s">
        <v>92</v>
      </c>
      <c r="V212" s="9" t="s">
        <v>92</v>
      </c>
      <c r="W212" s="9" t="s">
        <v>92</v>
      </c>
      <c r="X212" s="9" t="s">
        <v>92</v>
      </c>
      <c r="Y212" s="13" t="s">
        <v>92</v>
      </c>
      <c r="Z212" s="34" t="s">
        <v>92</v>
      </c>
      <c r="AA212" s="34" t="s">
        <v>92</v>
      </c>
      <c r="AB212" s="34" t="s">
        <v>92</v>
      </c>
    </row>
    <row r="213" spans="1:28" s="3" customFormat="1" ht="18" customHeight="1">
      <c r="A213" s="64"/>
      <c r="B213" s="540" t="s">
        <v>0</v>
      </c>
      <c r="C213" s="540"/>
      <c r="D213" s="66"/>
      <c r="E213" s="66"/>
      <c r="F213" s="63"/>
      <c r="G213" s="64"/>
      <c r="H213" s="64"/>
      <c r="I213" s="521">
        <f>I212</f>
        <v>22658.23</v>
      </c>
      <c r="J213" s="110">
        <f>SUM(J210:J212)</f>
        <v>4281000</v>
      </c>
      <c r="K213" s="79"/>
      <c r="L213" s="62"/>
      <c r="M213" s="67"/>
      <c r="N213" s="67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</row>
    <row r="214" spans="1:28" s="3" customFormat="1" ht="21.75" customHeight="1">
      <c r="A214" s="541" t="s">
        <v>648</v>
      </c>
      <c r="B214" s="545"/>
      <c r="C214" s="545"/>
      <c r="D214" s="545"/>
      <c r="E214" s="545"/>
      <c r="F214" s="545"/>
      <c r="G214" s="545"/>
      <c r="H214" s="545"/>
      <c r="I214" s="546"/>
      <c r="J214" s="498"/>
      <c r="K214" s="82"/>
      <c r="L214" s="82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</row>
    <row r="215" spans="1:28" s="61" customFormat="1" ht="34.5" customHeight="1">
      <c r="A215" s="34">
        <v>1</v>
      </c>
      <c r="B215" s="137" t="s">
        <v>115</v>
      </c>
      <c r="C215" s="137" t="s">
        <v>184</v>
      </c>
      <c r="D215" s="137" t="s">
        <v>69</v>
      </c>
      <c r="E215" s="137" t="s">
        <v>70</v>
      </c>
      <c r="F215" s="137" t="s">
        <v>69</v>
      </c>
      <c r="G215" s="34" t="s">
        <v>645</v>
      </c>
      <c r="H215" s="138" t="s">
        <v>854</v>
      </c>
      <c r="I215" s="509"/>
      <c r="J215" s="141">
        <v>4827000</v>
      </c>
      <c r="K215" s="147" t="s">
        <v>615</v>
      </c>
      <c r="L215" s="34" t="s">
        <v>1379</v>
      </c>
      <c r="M215" s="137" t="s">
        <v>858</v>
      </c>
      <c r="N215" s="84">
        <v>1</v>
      </c>
      <c r="O215" s="34" t="s">
        <v>190</v>
      </c>
      <c r="P215" s="34" t="s">
        <v>191</v>
      </c>
      <c r="Q215" s="34" t="s">
        <v>192</v>
      </c>
      <c r="R215" s="397" t="s">
        <v>647</v>
      </c>
      <c r="S215" s="84"/>
      <c r="T215" s="397" t="s">
        <v>142</v>
      </c>
      <c r="U215" s="397" t="s">
        <v>142</v>
      </c>
      <c r="V215" s="397" t="s">
        <v>142</v>
      </c>
      <c r="W215" s="397" t="s">
        <v>142</v>
      </c>
      <c r="X215" s="397" t="s">
        <v>142</v>
      </c>
      <c r="Y215" s="397" t="s">
        <v>142</v>
      </c>
      <c r="Z215" s="382">
        <v>2</v>
      </c>
      <c r="AA215" s="382" t="s">
        <v>69</v>
      </c>
      <c r="AB215" s="382" t="s">
        <v>70</v>
      </c>
    </row>
    <row r="216" spans="1:28" s="61" customFormat="1" ht="33.75" customHeight="1">
      <c r="A216" s="34">
        <v>2</v>
      </c>
      <c r="B216" s="9" t="s">
        <v>853</v>
      </c>
      <c r="C216" s="9" t="s">
        <v>184</v>
      </c>
      <c r="D216" s="9" t="s">
        <v>69</v>
      </c>
      <c r="E216" s="9" t="s">
        <v>70</v>
      </c>
      <c r="F216" s="9" t="s">
        <v>70</v>
      </c>
      <c r="G216" s="200"/>
      <c r="H216" s="143" t="s">
        <v>854</v>
      </c>
      <c r="I216" s="509"/>
      <c r="J216" s="141">
        <v>1083000</v>
      </c>
      <c r="K216" s="147" t="s">
        <v>615</v>
      </c>
      <c r="L216" s="34" t="s">
        <v>1380</v>
      </c>
      <c r="M216" s="9" t="s">
        <v>858</v>
      </c>
      <c r="N216" s="84">
        <v>2</v>
      </c>
      <c r="O216" s="34" t="s">
        <v>190</v>
      </c>
      <c r="P216" s="34" t="s">
        <v>193</v>
      </c>
      <c r="Q216" s="34" t="s">
        <v>194</v>
      </c>
      <c r="R216" s="397" t="s">
        <v>196</v>
      </c>
      <c r="S216" s="84"/>
      <c r="T216" s="397" t="s">
        <v>142</v>
      </c>
      <c r="U216" s="397" t="s">
        <v>142</v>
      </c>
      <c r="V216" s="397" t="s">
        <v>142</v>
      </c>
      <c r="W216" s="397" t="s">
        <v>142</v>
      </c>
      <c r="X216" s="397" t="s">
        <v>142</v>
      </c>
      <c r="Y216" s="397" t="s">
        <v>142</v>
      </c>
      <c r="Z216" s="13">
        <v>2</v>
      </c>
      <c r="AA216" s="13" t="s">
        <v>70</v>
      </c>
      <c r="AB216" s="13" t="s">
        <v>70</v>
      </c>
    </row>
    <row r="217" spans="1:28" s="61" customFormat="1" ht="28.5" customHeight="1">
      <c r="A217" s="34">
        <v>3</v>
      </c>
      <c r="B217" s="9" t="s">
        <v>186</v>
      </c>
      <c r="C217" s="9" t="s">
        <v>187</v>
      </c>
      <c r="D217" s="9" t="s">
        <v>69</v>
      </c>
      <c r="E217" s="9" t="s">
        <v>70</v>
      </c>
      <c r="F217" s="9" t="s">
        <v>70</v>
      </c>
      <c r="G217" s="200"/>
      <c r="H217" s="143" t="s">
        <v>855</v>
      </c>
      <c r="I217" s="509">
        <v>50965</v>
      </c>
      <c r="J217" s="381"/>
      <c r="K217" s="147" t="s">
        <v>614</v>
      </c>
      <c r="L217" s="34"/>
      <c r="M217" s="9" t="s">
        <v>859</v>
      </c>
      <c r="N217" s="84">
        <v>3</v>
      </c>
      <c r="O217" s="34" t="s">
        <v>190</v>
      </c>
      <c r="P217" s="34" t="s">
        <v>193</v>
      </c>
      <c r="Q217" s="34" t="s">
        <v>194</v>
      </c>
      <c r="R217" s="397" t="s">
        <v>196</v>
      </c>
      <c r="S217" s="84"/>
      <c r="T217" s="397"/>
      <c r="U217" s="397"/>
      <c r="V217" s="397"/>
      <c r="W217" s="397"/>
      <c r="X217" s="397"/>
      <c r="Y217" s="397"/>
      <c r="Z217" s="13">
        <v>1</v>
      </c>
      <c r="AA217" s="13" t="s">
        <v>70</v>
      </c>
      <c r="AB217" s="13" t="s">
        <v>70</v>
      </c>
    </row>
    <row r="218" spans="1:28" s="61" customFormat="1" ht="26.25" customHeight="1">
      <c r="A218" s="34">
        <v>4</v>
      </c>
      <c r="B218" s="9" t="s">
        <v>186</v>
      </c>
      <c r="C218" s="9" t="s">
        <v>187</v>
      </c>
      <c r="D218" s="9" t="s">
        <v>69</v>
      </c>
      <c r="E218" s="9" t="s">
        <v>70</v>
      </c>
      <c r="F218" s="9" t="s">
        <v>70</v>
      </c>
      <c r="G218" s="200"/>
      <c r="H218" s="143" t="s">
        <v>856</v>
      </c>
      <c r="I218" s="509">
        <v>34117</v>
      </c>
      <c r="J218" s="381"/>
      <c r="K218" s="147" t="s">
        <v>614</v>
      </c>
      <c r="L218" s="34"/>
      <c r="M218" s="9" t="s">
        <v>859</v>
      </c>
      <c r="N218" s="84">
        <v>4</v>
      </c>
      <c r="O218" s="34" t="s">
        <v>190</v>
      </c>
      <c r="P218" s="34" t="s">
        <v>193</v>
      </c>
      <c r="Q218" s="34" t="s">
        <v>194</v>
      </c>
      <c r="R218" s="397" t="s">
        <v>196</v>
      </c>
      <c r="S218" s="84"/>
      <c r="T218" s="397"/>
      <c r="U218" s="397"/>
      <c r="V218" s="397"/>
      <c r="W218" s="397"/>
      <c r="X218" s="397"/>
      <c r="Y218" s="397"/>
      <c r="Z218" s="13">
        <v>1</v>
      </c>
      <c r="AA218" s="13" t="s">
        <v>70</v>
      </c>
      <c r="AB218" s="13" t="s">
        <v>70</v>
      </c>
    </row>
    <row r="219" spans="1:28" s="61" customFormat="1" ht="26.25" customHeight="1">
      <c r="A219" s="34">
        <v>5</v>
      </c>
      <c r="B219" s="9" t="s">
        <v>188</v>
      </c>
      <c r="C219" s="9"/>
      <c r="D219" s="9" t="s">
        <v>69</v>
      </c>
      <c r="E219" s="9" t="s">
        <v>70</v>
      </c>
      <c r="F219" s="9" t="s">
        <v>70</v>
      </c>
      <c r="G219" s="200"/>
      <c r="H219" s="143" t="s">
        <v>856</v>
      </c>
      <c r="I219" s="509"/>
      <c r="J219" s="141">
        <v>108000</v>
      </c>
      <c r="K219" s="147" t="s">
        <v>615</v>
      </c>
      <c r="L219" s="34" t="s">
        <v>1381</v>
      </c>
      <c r="M219" s="9" t="s">
        <v>859</v>
      </c>
      <c r="N219" s="84">
        <v>5</v>
      </c>
      <c r="O219" s="34" t="s">
        <v>190</v>
      </c>
      <c r="P219" s="34" t="s">
        <v>193</v>
      </c>
      <c r="Q219" s="34" t="s">
        <v>194</v>
      </c>
      <c r="R219" s="397" t="s">
        <v>196</v>
      </c>
      <c r="S219" s="84"/>
      <c r="T219" s="397" t="s">
        <v>142</v>
      </c>
      <c r="U219" s="397" t="s">
        <v>142</v>
      </c>
      <c r="V219" s="397" t="s">
        <v>142</v>
      </c>
      <c r="W219" s="397" t="s">
        <v>142</v>
      </c>
      <c r="X219" s="397" t="s">
        <v>142</v>
      </c>
      <c r="Y219" s="397" t="s">
        <v>142</v>
      </c>
      <c r="Z219" s="13">
        <v>1</v>
      </c>
      <c r="AA219" s="13" t="s">
        <v>70</v>
      </c>
      <c r="AB219" s="13" t="s">
        <v>70</v>
      </c>
    </row>
    <row r="220" spans="1:28" s="61" customFormat="1" ht="30.75" customHeight="1">
      <c r="A220" s="34">
        <v>6</v>
      </c>
      <c r="B220" s="9" t="s">
        <v>646</v>
      </c>
      <c r="C220" s="9"/>
      <c r="D220" s="9" t="s">
        <v>69</v>
      </c>
      <c r="E220" s="9" t="s">
        <v>70</v>
      </c>
      <c r="F220" s="9" t="s">
        <v>70</v>
      </c>
      <c r="G220" s="200"/>
      <c r="H220" s="143" t="s">
        <v>857</v>
      </c>
      <c r="I220" s="509">
        <v>132523.1</v>
      </c>
      <c r="J220" s="398"/>
      <c r="K220" s="147" t="s">
        <v>614</v>
      </c>
      <c r="L220" s="200"/>
      <c r="M220" s="9" t="s">
        <v>859</v>
      </c>
      <c r="N220" s="84">
        <v>6</v>
      </c>
      <c r="O220" s="34" t="s">
        <v>190</v>
      </c>
      <c r="P220" s="9" t="s">
        <v>139</v>
      </c>
      <c r="Q220" s="9" t="s">
        <v>878</v>
      </c>
      <c r="R220" s="397" t="s">
        <v>196</v>
      </c>
      <c r="S220" s="84"/>
      <c r="T220" s="84"/>
      <c r="U220" s="84"/>
      <c r="V220" s="84"/>
      <c r="W220" s="84"/>
      <c r="X220" s="84"/>
      <c r="Y220" s="84"/>
      <c r="Z220" s="13">
        <v>1</v>
      </c>
      <c r="AA220" s="13" t="s">
        <v>69</v>
      </c>
      <c r="AB220" s="13" t="s">
        <v>70</v>
      </c>
    </row>
    <row r="221" spans="1:28" s="61" customFormat="1" ht="25.5" customHeight="1" thickBot="1">
      <c r="A221" s="86"/>
      <c r="B221" s="86"/>
      <c r="C221" s="86"/>
      <c r="D221" s="86"/>
      <c r="E221" s="86"/>
      <c r="F221" s="86"/>
      <c r="G221" s="87"/>
      <c r="H221" s="87"/>
      <c r="I221" s="527">
        <f>I220+I218+I217</f>
        <v>217605.1</v>
      </c>
      <c r="J221" s="158">
        <f>SUM(J215:J220)</f>
        <v>6018000</v>
      </c>
      <c r="K221" s="89"/>
      <c r="L221" s="87"/>
      <c r="M221" s="86"/>
      <c r="N221" s="88"/>
      <c r="O221" s="86"/>
      <c r="P221" s="86"/>
      <c r="Q221" s="86"/>
      <c r="R221" s="90"/>
      <c r="S221" s="88"/>
      <c r="T221" s="88"/>
      <c r="U221" s="88"/>
      <c r="V221" s="88"/>
      <c r="W221" s="88"/>
      <c r="X221" s="88"/>
      <c r="Y221" s="88"/>
      <c r="Z221" s="91"/>
      <c r="AA221" s="92"/>
      <c r="AB221" s="92"/>
    </row>
    <row r="222" spans="1:25" s="3" customFormat="1" ht="25.5" customHeight="1" thickBot="1">
      <c r="A222" s="14"/>
      <c r="B222" s="38"/>
      <c r="C222" s="85"/>
      <c r="I222" s="528" t="s">
        <v>51</v>
      </c>
      <c r="J222" s="526">
        <f>J221+I221+I213+J213+J208+I208+J202+J199+J194+I194+J187+I187+I182+J182+J158+I158+J154+J151+I151</f>
        <v>175332545.51999998</v>
      </c>
      <c r="K222" s="79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</row>
    <row r="223" spans="1:28" s="3" customFormat="1" ht="24.75" customHeight="1">
      <c r="A223" s="14"/>
      <c r="B223" s="38"/>
      <c r="C223" s="38"/>
      <c r="D223" s="17"/>
      <c r="E223" s="17"/>
      <c r="F223" s="15"/>
      <c r="G223" s="14"/>
      <c r="H223" s="14"/>
      <c r="I223" s="499"/>
      <c r="J223" s="17"/>
      <c r="K223" s="65"/>
      <c r="L223" s="14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</row>
    <row r="224" spans="1:28" s="3" customFormat="1" ht="12.75">
      <c r="A224" s="14"/>
      <c r="B224" s="38"/>
      <c r="C224" s="38"/>
      <c r="D224" s="17"/>
      <c r="E224" s="17"/>
      <c r="F224" s="15"/>
      <c r="G224" s="14"/>
      <c r="H224" s="14"/>
      <c r="I224" s="499"/>
      <c r="J224" s="17"/>
      <c r="K224" s="14"/>
      <c r="L224" s="14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</row>
    <row r="226" ht="21.75" customHeight="1"/>
  </sheetData>
  <sheetProtection/>
  <mergeCells count="43">
    <mergeCell ref="A214:I214"/>
    <mergeCell ref="A203:I203"/>
    <mergeCell ref="A152:I152"/>
    <mergeCell ref="A183:I183"/>
    <mergeCell ref="A187:C187"/>
    <mergeCell ref="A194:C194"/>
    <mergeCell ref="A188:I188"/>
    <mergeCell ref="A159:I159"/>
    <mergeCell ref="B182:C182"/>
    <mergeCell ref="A195:I195"/>
    <mergeCell ref="AB6:AB7"/>
    <mergeCell ref="M6:M7"/>
    <mergeCell ref="O6:Q6"/>
    <mergeCell ref="T6:Y6"/>
    <mergeCell ref="L6:L7"/>
    <mergeCell ref="Z6:Z7"/>
    <mergeCell ref="AA6:AA7"/>
    <mergeCell ref="R6:R7"/>
    <mergeCell ref="S6:S7"/>
    <mergeCell ref="N6:N7"/>
    <mergeCell ref="B213:C213"/>
    <mergeCell ref="B202:C202"/>
    <mergeCell ref="A200:I200"/>
    <mergeCell ref="I6:I7"/>
    <mergeCell ref="A199:C199"/>
    <mergeCell ref="A208:B208"/>
    <mergeCell ref="A209:I209"/>
    <mergeCell ref="D6:D7"/>
    <mergeCell ref="C6:C7"/>
    <mergeCell ref="A5:I5"/>
    <mergeCell ref="E6:E7"/>
    <mergeCell ref="G6:G7"/>
    <mergeCell ref="A158:C158"/>
    <mergeCell ref="A155:I155"/>
    <mergeCell ref="F6:F7"/>
    <mergeCell ref="L86:L88"/>
    <mergeCell ref="A154:C154"/>
    <mergeCell ref="A8:F8"/>
    <mergeCell ref="A6:A7"/>
    <mergeCell ref="H6:H7"/>
    <mergeCell ref="B6:B7"/>
    <mergeCell ref="K6:K7"/>
    <mergeCell ref="J86:J88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57" r:id="rId4"/>
  <headerFooter alignWithMargins="0">
    <oddFooter>&amp;CStrona &amp;P z &amp;N</oddFooter>
  </headerFooter>
  <rowBreaks count="5" manualBreakCount="5">
    <brk id="92" max="28" man="1"/>
    <brk id="116" max="28" man="1"/>
    <brk id="145" max="28" man="1"/>
    <brk id="174" max="28" man="1"/>
    <brk id="202" max="28" man="1"/>
  </rowBreaks>
  <colBreaks count="1" manualBreakCount="1">
    <brk id="13" max="227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93"/>
  <sheetViews>
    <sheetView view="pageBreakPreview" zoomScale="90" zoomScaleNormal="90" zoomScaleSheetLayoutView="90" zoomScalePageLayoutView="0" workbookViewId="0" topLeftCell="A267">
      <selection activeCell="I281" sqref="I281"/>
    </sheetView>
  </sheetViews>
  <sheetFormatPr defaultColWidth="9.140625" defaultRowHeight="12.75"/>
  <cols>
    <col min="1" max="1" width="4.28125" style="14" customWidth="1"/>
    <col min="2" max="2" width="51.421875" style="22" customWidth="1"/>
    <col min="3" max="3" width="13.8515625" style="14" customWidth="1"/>
    <col min="4" max="4" width="14.00390625" style="16" customWidth="1"/>
    <col min="5" max="5" width="11.57421875" style="23" bestFit="1" customWidth="1"/>
    <col min="6" max="16384" width="9.140625" style="23" customWidth="1"/>
  </cols>
  <sheetData>
    <row r="1" ht="10.5" customHeight="1"/>
    <row r="2" spans="1:4" ht="12.75">
      <c r="A2" s="529" t="s">
        <v>297</v>
      </c>
      <c r="B2" s="529"/>
      <c r="C2" s="529"/>
      <c r="D2" s="529"/>
    </row>
    <row r="4" spans="1:4" ht="18" customHeight="1">
      <c r="A4" s="551" t="s">
        <v>1</v>
      </c>
      <c r="B4" s="551"/>
      <c r="C4" s="551"/>
      <c r="D4" s="551"/>
    </row>
    <row r="5" spans="1:4" ht="24" customHeight="1">
      <c r="A5" s="51" t="s">
        <v>13</v>
      </c>
      <c r="B5" s="115" t="s">
        <v>14</v>
      </c>
      <c r="C5" s="51" t="s">
        <v>15</v>
      </c>
      <c r="D5" s="57" t="s">
        <v>16</v>
      </c>
    </row>
    <row r="6" spans="1:4" ht="18.75" customHeight="1">
      <c r="A6" s="552" t="s">
        <v>323</v>
      </c>
      <c r="B6" s="553"/>
      <c r="C6" s="553"/>
      <c r="D6" s="554"/>
    </row>
    <row r="7" spans="1:4" s="24" customFormat="1" ht="12.75">
      <c r="A7" s="1">
        <v>1</v>
      </c>
      <c r="B7" s="179" t="s">
        <v>581</v>
      </c>
      <c r="C7" s="180">
        <v>2019</v>
      </c>
      <c r="D7" s="181">
        <v>23739</v>
      </c>
    </row>
    <row r="8" spans="1:4" s="24" customFormat="1" ht="12.75">
      <c r="A8" s="1">
        <v>2</v>
      </c>
      <c r="B8" s="179" t="s">
        <v>582</v>
      </c>
      <c r="C8" s="180">
        <v>2020</v>
      </c>
      <c r="D8" s="181">
        <v>1199</v>
      </c>
    </row>
    <row r="9" spans="1:4" s="24" customFormat="1" ht="12.75">
      <c r="A9" s="1">
        <v>3</v>
      </c>
      <c r="B9" s="182" t="s">
        <v>619</v>
      </c>
      <c r="C9" s="9">
        <v>2020</v>
      </c>
      <c r="D9" s="183">
        <v>1585</v>
      </c>
    </row>
    <row r="10" spans="1:4" s="24" customFormat="1" ht="12.75">
      <c r="A10" s="1">
        <v>4</v>
      </c>
      <c r="B10" s="182" t="s">
        <v>620</v>
      </c>
      <c r="C10" s="9">
        <v>2020</v>
      </c>
      <c r="D10" s="183">
        <v>1520.28</v>
      </c>
    </row>
    <row r="11" spans="1:4" s="24" customFormat="1" ht="12.75">
      <c r="A11" s="1">
        <v>5</v>
      </c>
      <c r="B11" s="182" t="s">
        <v>621</v>
      </c>
      <c r="C11" s="9">
        <v>2021</v>
      </c>
      <c r="D11" s="183">
        <v>1300</v>
      </c>
    </row>
    <row r="12" spans="1:4" s="24" customFormat="1" ht="12.75">
      <c r="A12" s="1">
        <v>6</v>
      </c>
      <c r="B12" s="182" t="s">
        <v>622</v>
      </c>
      <c r="C12" s="9">
        <v>2021</v>
      </c>
      <c r="D12" s="183">
        <v>2103.3</v>
      </c>
    </row>
    <row r="13" spans="1:4" s="24" customFormat="1" ht="12.75">
      <c r="A13" s="1">
        <v>7</v>
      </c>
      <c r="B13" s="182" t="s">
        <v>829</v>
      </c>
      <c r="C13" s="9">
        <v>2022</v>
      </c>
      <c r="D13" s="183">
        <v>889</v>
      </c>
    </row>
    <row r="14" spans="1:4" s="24" customFormat="1" ht="12.75">
      <c r="A14" s="1">
        <v>8</v>
      </c>
      <c r="B14" s="182" t="s">
        <v>1183</v>
      </c>
      <c r="C14" s="9">
        <v>2022</v>
      </c>
      <c r="D14" s="183">
        <v>69760.48</v>
      </c>
    </row>
    <row r="15" spans="1:4" s="24" customFormat="1" ht="12.75">
      <c r="A15" s="1">
        <v>9</v>
      </c>
      <c r="B15" s="182" t="s">
        <v>1184</v>
      </c>
      <c r="C15" s="9">
        <v>2022</v>
      </c>
      <c r="D15" s="183">
        <v>3567</v>
      </c>
    </row>
    <row r="16" spans="1:4" s="24" customFormat="1" ht="12.75">
      <c r="A16" s="1">
        <v>10</v>
      </c>
      <c r="B16" s="182" t="s">
        <v>1184</v>
      </c>
      <c r="C16" s="9">
        <v>2022</v>
      </c>
      <c r="D16" s="183">
        <v>3567</v>
      </c>
    </row>
    <row r="17" spans="1:4" s="24" customFormat="1" ht="12.75">
      <c r="A17" s="1">
        <v>11</v>
      </c>
      <c r="B17" s="182" t="s">
        <v>1184</v>
      </c>
      <c r="C17" s="9">
        <v>2022</v>
      </c>
      <c r="D17" s="183">
        <v>3567</v>
      </c>
    </row>
    <row r="18" spans="1:4" s="24" customFormat="1" ht="12.75">
      <c r="A18" s="1">
        <v>12</v>
      </c>
      <c r="B18" s="182" t="s">
        <v>1184</v>
      </c>
      <c r="C18" s="9">
        <v>2022</v>
      </c>
      <c r="D18" s="183">
        <v>3567</v>
      </c>
    </row>
    <row r="19" spans="1:4" s="24" customFormat="1" ht="12.75">
      <c r="A19" s="1">
        <v>13</v>
      </c>
      <c r="B19" s="182" t="s">
        <v>1184</v>
      </c>
      <c r="C19" s="9">
        <v>2022</v>
      </c>
      <c r="D19" s="183">
        <v>3567</v>
      </c>
    </row>
    <row r="20" spans="1:4" s="24" customFormat="1" ht="12.75">
      <c r="A20" s="1">
        <v>14</v>
      </c>
      <c r="B20" s="182" t="s">
        <v>1184</v>
      </c>
      <c r="C20" s="9">
        <v>2022</v>
      </c>
      <c r="D20" s="183">
        <v>3567</v>
      </c>
    </row>
    <row r="21" spans="1:4" s="24" customFormat="1" ht="12.75">
      <c r="A21" s="1">
        <v>15</v>
      </c>
      <c r="B21" s="182" t="s">
        <v>1184</v>
      </c>
      <c r="C21" s="9">
        <v>2022</v>
      </c>
      <c r="D21" s="183">
        <v>3567</v>
      </c>
    </row>
    <row r="22" spans="1:4" s="24" customFormat="1" ht="12.75">
      <c r="A22" s="1">
        <v>16</v>
      </c>
      <c r="B22" s="182" t="s">
        <v>1184</v>
      </c>
      <c r="C22" s="9">
        <v>2022</v>
      </c>
      <c r="D22" s="183">
        <v>3567</v>
      </c>
    </row>
    <row r="23" spans="1:4" s="24" customFormat="1" ht="12.75">
      <c r="A23" s="1">
        <v>17</v>
      </c>
      <c r="B23" s="182" t="s">
        <v>1184</v>
      </c>
      <c r="C23" s="9">
        <v>2022</v>
      </c>
      <c r="D23" s="183">
        <v>3567</v>
      </c>
    </row>
    <row r="24" spans="1:4" s="24" customFormat="1" ht="12.75">
      <c r="A24" s="1">
        <v>18</v>
      </c>
      <c r="B24" s="182" t="s">
        <v>1184</v>
      </c>
      <c r="C24" s="9">
        <v>2022</v>
      </c>
      <c r="D24" s="183">
        <v>3567</v>
      </c>
    </row>
    <row r="25" spans="1:4" s="24" customFormat="1" ht="12.75">
      <c r="A25" s="1">
        <v>19</v>
      </c>
      <c r="B25" s="182" t="s">
        <v>1184</v>
      </c>
      <c r="C25" s="9">
        <v>2022</v>
      </c>
      <c r="D25" s="183">
        <v>3567</v>
      </c>
    </row>
    <row r="26" spans="1:4" s="24" customFormat="1" ht="12.75">
      <c r="A26" s="1">
        <v>20</v>
      </c>
      <c r="B26" s="182" t="s">
        <v>1184</v>
      </c>
      <c r="C26" s="9">
        <v>2022</v>
      </c>
      <c r="D26" s="183">
        <v>3567</v>
      </c>
    </row>
    <row r="27" spans="1:4" s="24" customFormat="1" ht="12.75">
      <c r="A27" s="1">
        <v>21</v>
      </c>
      <c r="B27" s="182" t="s">
        <v>1184</v>
      </c>
      <c r="C27" s="9">
        <v>2022</v>
      </c>
      <c r="D27" s="183">
        <v>3567</v>
      </c>
    </row>
    <row r="28" spans="1:4" s="24" customFormat="1" ht="12.75">
      <c r="A28" s="1">
        <v>22</v>
      </c>
      <c r="B28" s="182" t="s">
        <v>1184</v>
      </c>
      <c r="C28" s="9">
        <v>2022</v>
      </c>
      <c r="D28" s="183">
        <v>3567</v>
      </c>
    </row>
    <row r="29" spans="1:4" s="24" customFormat="1" ht="12.75">
      <c r="A29" s="1">
        <v>23</v>
      </c>
      <c r="B29" s="182" t="s">
        <v>1184</v>
      </c>
      <c r="C29" s="9">
        <v>2022</v>
      </c>
      <c r="D29" s="183">
        <v>3567</v>
      </c>
    </row>
    <row r="30" spans="1:4" s="24" customFormat="1" ht="12.75">
      <c r="A30" s="1">
        <v>24</v>
      </c>
      <c r="B30" s="182" t="s">
        <v>1184</v>
      </c>
      <c r="C30" s="9">
        <v>2022</v>
      </c>
      <c r="D30" s="183">
        <v>3567</v>
      </c>
    </row>
    <row r="31" spans="1:4" s="24" customFormat="1" ht="12.75">
      <c r="A31" s="1">
        <v>25</v>
      </c>
      <c r="B31" s="182" t="s">
        <v>1184</v>
      </c>
      <c r="C31" s="9">
        <v>2022</v>
      </c>
      <c r="D31" s="183">
        <v>3567</v>
      </c>
    </row>
    <row r="32" spans="1:4" s="24" customFormat="1" ht="12.75">
      <c r="A32" s="1">
        <v>26</v>
      </c>
      <c r="B32" s="182" t="s">
        <v>1184</v>
      </c>
      <c r="C32" s="9">
        <v>2022</v>
      </c>
      <c r="D32" s="183">
        <v>3567</v>
      </c>
    </row>
    <row r="33" spans="1:4" s="24" customFormat="1" ht="12.75">
      <c r="A33" s="1">
        <v>27</v>
      </c>
      <c r="B33" s="182" t="s">
        <v>1184</v>
      </c>
      <c r="C33" s="9">
        <v>2022</v>
      </c>
      <c r="D33" s="183">
        <v>3567</v>
      </c>
    </row>
    <row r="34" spans="1:4" s="24" customFormat="1" ht="12.75">
      <c r="A34" s="1">
        <v>28</v>
      </c>
      <c r="B34" s="182" t="s">
        <v>1184</v>
      </c>
      <c r="C34" s="9">
        <v>2022</v>
      </c>
      <c r="D34" s="183">
        <v>3567</v>
      </c>
    </row>
    <row r="35" spans="1:4" s="24" customFormat="1" ht="12.75">
      <c r="A35" s="1">
        <v>29</v>
      </c>
      <c r="B35" s="182" t="s">
        <v>1184</v>
      </c>
      <c r="C35" s="9">
        <v>2022</v>
      </c>
      <c r="D35" s="183">
        <v>3567</v>
      </c>
    </row>
    <row r="36" spans="1:4" s="24" customFormat="1" ht="12.75">
      <c r="A36" s="1">
        <v>30</v>
      </c>
      <c r="B36" s="182" t="s">
        <v>1184</v>
      </c>
      <c r="C36" s="9">
        <v>2022</v>
      </c>
      <c r="D36" s="183">
        <v>3567</v>
      </c>
    </row>
    <row r="37" spans="1:4" s="24" customFormat="1" ht="12.75">
      <c r="A37" s="1">
        <v>31</v>
      </c>
      <c r="B37" s="182" t="s">
        <v>1184</v>
      </c>
      <c r="C37" s="9">
        <v>2022</v>
      </c>
      <c r="D37" s="183">
        <v>3567</v>
      </c>
    </row>
    <row r="38" spans="1:4" s="24" customFormat="1" ht="12.75">
      <c r="A38" s="1">
        <v>32</v>
      </c>
      <c r="B38" s="182" t="s">
        <v>1184</v>
      </c>
      <c r="C38" s="9">
        <v>2022</v>
      </c>
      <c r="D38" s="183">
        <v>3567</v>
      </c>
    </row>
    <row r="39" spans="1:4" s="24" customFormat="1" ht="12.75">
      <c r="A39" s="1">
        <v>33</v>
      </c>
      <c r="B39" s="182" t="s">
        <v>1185</v>
      </c>
      <c r="C39" s="9">
        <v>2022</v>
      </c>
      <c r="D39" s="183">
        <v>5965.5</v>
      </c>
    </row>
    <row r="40" spans="1:4" s="24" customFormat="1" ht="25.5">
      <c r="A40" s="1">
        <v>34</v>
      </c>
      <c r="B40" s="182" t="s">
        <v>1186</v>
      </c>
      <c r="C40" s="9">
        <v>2022</v>
      </c>
      <c r="D40" s="183">
        <v>49200</v>
      </c>
    </row>
    <row r="41" spans="1:4" s="24" customFormat="1" ht="25.5">
      <c r="A41" s="1">
        <v>35</v>
      </c>
      <c r="B41" s="182" t="s">
        <v>1187</v>
      </c>
      <c r="C41" s="9">
        <v>2022</v>
      </c>
      <c r="D41" s="183">
        <v>13899</v>
      </c>
    </row>
    <row r="42" spans="1:4" s="24" customFormat="1" ht="12.75">
      <c r="A42" s="1"/>
      <c r="B42" s="184" t="s">
        <v>0</v>
      </c>
      <c r="C42" s="1"/>
      <c r="D42" s="185">
        <f>SUM(D7:D41)</f>
        <v>256768.56</v>
      </c>
    </row>
    <row r="43" spans="1:4" ht="13.5" customHeight="1">
      <c r="A43" s="555" t="s">
        <v>320</v>
      </c>
      <c r="B43" s="555"/>
      <c r="C43" s="555"/>
      <c r="D43" s="555"/>
    </row>
    <row r="44" spans="1:4" s="24" customFormat="1" ht="12.75">
      <c r="A44" s="1">
        <v>1</v>
      </c>
      <c r="B44" s="186" t="s">
        <v>82</v>
      </c>
      <c r="C44" s="137" t="s">
        <v>1084</v>
      </c>
      <c r="D44" s="187">
        <v>23510.71</v>
      </c>
    </row>
    <row r="45" spans="1:4" s="24" customFormat="1" ht="12.75">
      <c r="A45" s="1">
        <v>2</v>
      </c>
      <c r="B45" s="188" t="s">
        <v>1085</v>
      </c>
      <c r="C45" s="137" t="s">
        <v>1084</v>
      </c>
      <c r="D45" s="187">
        <v>37535.14</v>
      </c>
    </row>
    <row r="46" spans="1:4" s="24" customFormat="1" ht="13.5" customHeight="1">
      <c r="A46" s="1"/>
      <c r="B46" s="184" t="s">
        <v>0</v>
      </c>
      <c r="C46" s="1"/>
      <c r="D46" s="185">
        <f>SUM(D44:D45)</f>
        <v>61045.85</v>
      </c>
    </row>
    <row r="47" spans="1:4" s="24" customFormat="1" ht="15" customHeight="1">
      <c r="A47" s="555" t="s">
        <v>322</v>
      </c>
      <c r="B47" s="555"/>
      <c r="C47" s="555"/>
      <c r="D47" s="555"/>
    </row>
    <row r="48" spans="1:4" s="24" customFormat="1" ht="13.5" customHeight="1">
      <c r="A48" s="9">
        <v>1</v>
      </c>
      <c r="B48" s="189" t="s">
        <v>93</v>
      </c>
      <c r="C48" s="34">
        <v>2019</v>
      </c>
      <c r="D48" s="145">
        <v>3599</v>
      </c>
    </row>
    <row r="49" spans="1:4" s="24" customFormat="1" ht="13.5" customHeight="1">
      <c r="A49" s="9">
        <v>2</v>
      </c>
      <c r="B49" s="189" t="s">
        <v>1114</v>
      </c>
      <c r="C49" s="34">
        <v>2022</v>
      </c>
      <c r="D49" s="145">
        <v>5799</v>
      </c>
    </row>
    <row r="50" spans="1:4" s="24" customFormat="1" ht="13.5" customHeight="1">
      <c r="A50" s="35"/>
      <c r="B50" s="556" t="s">
        <v>0</v>
      </c>
      <c r="C50" s="556" t="s">
        <v>4</v>
      </c>
      <c r="D50" s="185">
        <f>SUM(D48:D49)</f>
        <v>9398</v>
      </c>
    </row>
    <row r="51" spans="1:4" s="24" customFormat="1" ht="13.5" customHeight="1">
      <c r="A51" s="555" t="s">
        <v>321</v>
      </c>
      <c r="B51" s="555"/>
      <c r="C51" s="555"/>
      <c r="D51" s="555"/>
    </row>
    <row r="52" spans="1:4" s="24" customFormat="1" ht="13.5" customHeight="1">
      <c r="A52" s="1">
        <v>1</v>
      </c>
      <c r="B52" s="182" t="s">
        <v>628</v>
      </c>
      <c r="C52" s="34">
        <v>2020</v>
      </c>
      <c r="D52" s="183">
        <v>473.55</v>
      </c>
    </row>
    <row r="53" spans="1:4" s="24" customFormat="1" ht="13.5" customHeight="1">
      <c r="A53" s="1">
        <v>2</v>
      </c>
      <c r="B53" s="182" t="s">
        <v>207</v>
      </c>
      <c r="C53" s="34">
        <v>2020</v>
      </c>
      <c r="D53" s="183">
        <v>291.51</v>
      </c>
    </row>
    <row r="54" spans="1:4" s="24" customFormat="1" ht="13.5" customHeight="1">
      <c r="A54" s="1">
        <v>3</v>
      </c>
      <c r="B54" s="182" t="s">
        <v>629</v>
      </c>
      <c r="C54" s="34">
        <v>2020</v>
      </c>
      <c r="D54" s="183">
        <v>2859</v>
      </c>
    </row>
    <row r="55" spans="1:4" s="24" customFormat="1" ht="13.5" customHeight="1">
      <c r="A55" s="1">
        <v>4</v>
      </c>
      <c r="B55" s="182" t="s">
        <v>630</v>
      </c>
      <c r="C55" s="34">
        <v>2020</v>
      </c>
      <c r="D55" s="183">
        <v>8577</v>
      </c>
    </row>
    <row r="56" spans="1:4" s="24" customFormat="1" ht="13.5" customHeight="1">
      <c r="A56" s="1">
        <v>5</v>
      </c>
      <c r="B56" s="182" t="s">
        <v>631</v>
      </c>
      <c r="C56" s="34">
        <v>2020</v>
      </c>
      <c r="D56" s="183">
        <v>2097</v>
      </c>
    </row>
    <row r="57" spans="1:4" s="24" customFormat="1" ht="13.5" customHeight="1">
      <c r="A57" s="1">
        <v>6</v>
      </c>
      <c r="B57" s="182" t="s">
        <v>1092</v>
      </c>
      <c r="C57" s="34">
        <v>2023</v>
      </c>
      <c r="D57" s="183">
        <v>1082.4</v>
      </c>
    </row>
    <row r="58" spans="1:4" s="24" customFormat="1" ht="12.75" customHeight="1">
      <c r="A58" s="190"/>
      <c r="B58" s="190" t="s">
        <v>0</v>
      </c>
      <c r="C58" s="1"/>
      <c r="D58" s="185">
        <f>SUM(D52:D57)</f>
        <v>15380.46</v>
      </c>
    </row>
    <row r="59" spans="1:4" s="24" customFormat="1" ht="12.75" customHeight="1">
      <c r="A59" s="556" t="s">
        <v>296</v>
      </c>
      <c r="B59" s="556"/>
      <c r="C59" s="556"/>
      <c r="D59" s="556"/>
    </row>
    <row r="60" spans="1:4" s="24" customFormat="1" ht="12.75">
      <c r="A60" s="1">
        <v>1</v>
      </c>
      <c r="B60" s="191" t="s">
        <v>632</v>
      </c>
      <c r="C60" s="1">
        <v>2020</v>
      </c>
      <c r="D60" s="192">
        <v>3500</v>
      </c>
    </row>
    <row r="61" spans="1:4" s="24" customFormat="1" ht="12.75">
      <c r="A61" s="1">
        <v>2</v>
      </c>
      <c r="B61" s="191" t="s">
        <v>755</v>
      </c>
      <c r="C61" s="1">
        <v>2020</v>
      </c>
      <c r="D61" s="192">
        <v>448</v>
      </c>
    </row>
    <row r="62" spans="1:4" s="24" customFormat="1" ht="12.75">
      <c r="A62" s="1"/>
      <c r="B62" s="556" t="s">
        <v>12</v>
      </c>
      <c r="C62" s="556"/>
      <c r="D62" s="185">
        <f>SUM(D60:D61)</f>
        <v>3948</v>
      </c>
    </row>
    <row r="63" spans="1:4" ht="12.75">
      <c r="A63" s="555" t="s">
        <v>292</v>
      </c>
      <c r="B63" s="555"/>
      <c r="C63" s="555"/>
      <c r="D63" s="555"/>
    </row>
    <row r="64" spans="1:4" ht="12.75">
      <c r="A64" s="1">
        <v>1</v>
      </c>
      <c r="B64" s="193" t="s">
        <v>761</v>
      </c>
      <c r="C64" s="137" t="s">
        <v>727</v>
      </c>
      <c r="D64" s="194">
        <v>3614.1</v>
      </c>
    </row>
    <row r="65" spans="1:4" s="114" customFormat="1" ht="12.75">
      <c r="A65" s="1"/>
      <c r="B65" s="184" t="s">
        <v>0</v>
      </c>
      <c r="C65" s="1"/>
      <c r="D65" s="185">
        <f>SUM(D64:D64)</f>
        <v>3614.1</v>
      </c>
    </row>
    <row r="66" spans="1:4" s="24" customFormat="1" ht="12.75">
      <c r="A66" s="555" t="s">
        <v>112</v>
      </c>
      <c r="B66" s="555"/>
      <c r="C66" s="555"/>
      <c r="D66" s="555"/>
    </row>
    <row r="67" spans="1:4" s="5" customFormat="1" ht="12.75">
      <c r="A67" s="9">
        <v>1</v>
      </c>
      <c r="B67" s="182" t="s">
        <v>109</v>
      </c>
      <c r="C67" s="9">
        <v>2019</v>
      </c>
      <c r="D67" s="183">
        <v>5585.39</v>
      </c>
    </row>
    <row r="68" spans="1:4" s="5" customFormat="1" ht="12.75">
      <c r="A68" s="9">
        <v>2</v>
      </c>
      <c r="B68" s="182" t="s">
        <v>108</v>
      </c>
      <c r="C68" s="9">
        <v>2019</v>
      </c>
      <c r="D68" s="183">
        <v>17500</v>
      </c>
    </row>
    <row r="69" spans="1:4" s="5" customFormat="1" ht="12.75">
      <c r="A69" s="9">
        <v>3</v>
      </c>
      <c r="B69" s="182" t="s">
        <v>108</v>
      </c>
      <c r="C69" s="9">
        <v>2019</v>
      </c>
      <c r="D69" s="183">
        <v>5997.44</v>
      </c>
    </row>
    <row r="70" spans="1:4" s="5" customFormat="1" ht="12.75">
      <c r="A70" s="9">
        <v>4</v>
      </c>
      <c r="B70" s="182" t="s">
        <v>173</v>
      </c>
      <c r="C70" s="9">
        <v>2019</v>
      </c>
      <c r="D70" s="183">
        <v>3050.4</v>
      </c>
    </row>
    <row r="71" spans="1:4" s="5" customFormat="1" ht="12.75">
      <c r="A71" s="9">
        <v>5</v>
      </c>
      <c r="B71" s="182" t="s">
        <v>821</v>
      </c>
      <c r="C71" s="9">
        <v>2020</v>
      </c>
      <c r="D71" s="183">
        <v>779</v>
      </c>
    </row>
    <row r="72" spans="1:4" s="5" customFormat="1" ht="12.75">
      <c r="A72" s="9">
        <v>6</v>
      </c>
      <c r="B72" s="182" t="s">
        <v>171</v>
      </c>
      <c r="C72" s="9">
        <v>2020</v>
      </c>
      <c r="D72" s="183">
        <v>1049</v>
      </c>
    </row>
    <row r="73" spans="1:4" s="5" customFormat="1" ht="12.75">
      <c r="A73" s="9">
        <v>7</v>
      </c>
      <c r="B73" s="182" t="s">
        <v>821</v>
      </c>
      <c r="C73" s="9">
        <v>2020</v>
      </c>
      <c r="D73" s="183">
        <v>999</v>
      </c>
    </row>
    <row r="74" spans="1:4" s="5" customFormat="1" ht="12.75">
      <c r="A74" s="9">
        <v>8</v>
      </c>
      <c r="B74" s="182" t="s">
        <v>108</v>
      </c>
      <c r="C74" s="9">
        <v>2021</v>
      </c>
      <c r="D74" s="183">
        <v>43750</v>
      </c>
    </row>
    <row r="75" spans="1:4" s="5" customFormat="1" ht="12.75">
      <c r="A75" s="9">
        <v>9</v>
      </c>
      <c r="B75" s="182" t="s">
        <v>821</v>
      </c>
      <c r="C75" s="9">
        <v>2021</v>
      </c>
      <c r="D75" s="183">
        <v>1009.99</v>
      </c>
    </row>
    <row r="76" spans="1:4" s="5" customFormat="1" ht="12.75">
      <c r="A76" s="9">
        <v>10</v>
      </c>
      <c r="B76" s="182" t="s">
        <v>822</v>
      </c>
      <c r="C76" s="9">
        <v>2021</v>
      </c>
      <c r="D76" s="183">
        <v>4200</v>
      </c>
    </row>
    <row r="77" spans="1:4" s="5" customFormat="1" ht="12.75">
      <c r="A77" s="9">
        <v>11</v>
      </c>
      <c r="B77" s="182" t="s">
        <v>823</v>
      </c>
      <c r="C77" s="9">
        <v>2022</v>
      </c>
      <c r="D77" s="183">
        <v>1208</v>
      </c>
    </row>
    <row r="78" spans="1:4" s="5" customFormat="1" ht="12.75">
      <c r="A78" s="9">
        <v>12</v>
      </c>
      <c r="B78" s="182" t="s">
        <v>824</v>
      </c>
      <c r="C78" s="9">
        <v>2022</v>
      </c>
      <c r="D78" s="183">
        <v>13837.56</v>
      </c>
    </row>
    <row r="79" spans="1:4" s="5" customFormat="1" ht="12.75">
      <c r="A79" s="9">
        <v>13</v>
      </c>
      <c r="B79" s="182" t="s">
        <v>825</v>
      </c>
      <c r="C79" s="9">
        <v>2022</v>
      </c>
      <c r="D79" s="183">
        <v>12641.44</v>
      </c>
    </row>
    <row r="80" spans="1:4" s="5" customFormat="1" ht="12.75">
      <c r="A80" s="9">
        <v>14</v>
      </c>
      <c r="B80" s="182" t="s">
        <v>826</v>
      </c>
      <c r="C80" s="9">
        <v>2022</v>
      </c>
      <c r="D80" s="183">
        <v>36789.3</v>
      </c>
    </row>
    <row r="81" spans="1:4" s="5" customFormat="1" ht="12.75">
      <c r="A81" s="9">
        <v>15</v>
      </c>
      <c r="B81" s="182" t="s">
        <v>821</v>
      </c>
      <c r="C81" s="9">
        <v>2022</v>
      </c>
      <c r="D81" s="183">
        <v>7380</v>
      </c>
    </row>
    <row r="82" spans="1:4" s="5" customFormat="1" ht="12.75">
      <c r="A82" s="9">
        <v>16</v>
      </c>
      <c r="B82" s="182" t="s">
        <v>821</v>
      </c>
      <c r="C82" s="9">
        <v>2022</v>
      </c>
      <c r="D82" s="183">
        <v>11050</v>
      </c>
    </row>
    <row r="83" spans="1:4" s="5" customFormat="1" ht="12.75">
      <c r="A83" s="9">
        <v>17</v>
      </c>
      <c r="B83" s="182" t="s">
        <v>108</v>
      </c>
      <c r="C83" s="9">
        <v>2022</v>
      </c>
      <c r="D83" s="183">
        <v>10000</v>
      </c>
    </row>
    <row r="84" spans="1:4" s="5" customFormat="1" ht="12.75">
      <c r="A84" s="9">
        <v>18</v>
      </c>
      <c r="B84" s="182" t="s">
        <v>821</v>
      </c>
      <c r="C84" s="9">
        <v>2022</v>
      </c>
      <c r="D84" s="183">
        <v>22140</v>
      </c>
    </row>
    <row r="85" spans="1:4" s="5" customFormat="1" ht="12.75">
      <c r="A85" s="9">
        <v>19</v>
      </c>
      <c r="B85" s="182" t="s">
        <v>171</v>
      </c>
      <c r="C85" s="9">
        <v>2022</v>
      </c>
      <c r="D85" s="183">
        <v>270</v>
      </c>
    </row>
    <row r="86" spans="1:5" s="24" customFormat="1" ht="12.75">
      <c r="A86" s="195"/>
      <c r="B86" s="184" t="s">
        <v>0</v>
      </c>
      <c r="C86" s="13"/>
      <c r="D86" s="196">
        <f>SUM(D67:D85)</f>
        <v>199236.52000000002</v>
      </c>
      <c r="E86" s="197"/>
    </row>
    <row r="87" spans="1:5" s="24" customFormat="1" ht="12.75">
      <c r="A87" s="555" t="s">
        <v>60</v>
      </c>
      <c r="B87" s="555"/>
      <c r="C87" s="555"/>
      <c r="D87" s="555"/>
      <c r="E87" s="197"/>
    </row>
    <row r="88" spans="1:4" s="24" customFormat="1" ht="12.75">
      <c r="A88" s="1">
        <v>1</v>
      </c>
      <c r="B88" s="182" t="s">
        <v>108</v>
      </c>
      <c r="C88" s="9">
        <v>2019</v>
      </c>
      <c r="D88" s="183">
        <v>4211.52</v>
      </c>
    </row>
    <row r="89" spans="1:4" s="24" customFormat="1" ht="12.75">
      <c r="A89" s="1">
        <v>2</v>
      </c>
      <c r="B89" s="182" t="s">
        <v>809</v>
      </c>
      <c r="C89" s="9">
        <v>2022</v>
      </c>
      <c r="D89" s="183">
        <v>17898.96</v>
      </c>
    </row>
    <row r="90" spans="1:4" s="24" customFormat="1" ht="12.75">
      <c r="A90" s="1"/>
      <c r="B90" s="184" t="s">
        <v>0</v>
      </c>
      <c r="C90" s="1"/>
      <c r="D90" s="185">
        <f>SUM(D88:D89)</f>
        <v>22110.48</v>
      </c>
    </row>
    <row r="91" spans="1:4" s="24" customFormat="1" ht="12.75">
      <c r="A91" s="552" t="s">
        <v>637</v>
      </c>
      <c r="B91" s="553"/>
      <c r="C91" s="553"/>
      <c r="D91" s="554"/>
    </row>
    <row r="92" spans="1:4" s="69" customFormat="1" ht="12.75">
      <c r="A92" s="198">
        <v>1</v>
      </c>
      <c r="B92" s="188" t="s">
        <v>638</v>
      </c>
      <c r="C92" s="198">
        <v>2020</v>
      </c>
      <c r="D92" s="199">
        <v>4900</v>
      </c>
    </row>
    <row r="93" spans="1:4" s="69" customFormat="1" ht="12.75">
      <c r="A93" s="34">
        <v>2</v>
      </c>
      <c r="B93" s="200" t="s">
        <v>639</v>
      </c>
      <c r="C93" s="34">
        <v>2020</v>
      </c>
      <c r="D93" s="201">
        <v>1359</v>
      </c>
    </row>
    <row r="94" spans="1:4" s="69" customFormat="1" ht="12.75">
      <c r="A94" s="34">
        <v>3</v>
      </c>
      <c r="B94" s="200" t="s">
        <v>640</v>
      </c>
      <c r="C94" s="34">
        <v>2019</v>
      </c>
      <c r="D94" s="201">
        <v>219</v>
      </c>
    </row>
    <row r="95" spans="1:4" s="69" customFormat="1" ht="12.75">
      <c r="A95" s="34"/>
      <c r="B95" s="202" t="s">
        <v>0</v>
      </c>
      <c r="C95" s="34"/>
      <c r="D95" s="203">
        <f>SUM(D92:D94)</f>
        <v>6478</v>
      </c>
    </row>
    <row r="96" spans="1:4" s="24" customFormat="1" ht="12.75">
      <c r="A96" s="555" t="s">
        <v>63</v>
      </c>
      <c r="B96" s="555"/>
      <c r="C96" s="555"/>
      <c r="D96" s="555"/>
    </row>
    <row r="97" spans="1:4" s="24" customFormat="1" ht="12.75">
      <c r="A97" s="1">
        <v>1</v>
      </c>
      <c r="B97" s="182" t="s">
        <v>167</v>
      </c>
      <c r="C97" s="70">
        <v>2019</v>
      </c>
      <c r="D97" s="204">
        <v>20078.7</v>
      </c>
    </row>
    <row r="98" spans="1:4" s="24" customFormat="1" ht="12.75">
      <c r="A98" s="1">
        <v>2</v>
      </c>
      <c r="B98" s="182" t="s">
        <v>168</v>
      </c>
      <c r="C98" s="70">
        <v>2019</v>
      </c>
      <c r="D98" s="204">
        <v>3436.87</v>
      </c>
    </row>
    <row r="99" spans="1:4" s="24" customFormat="1" ht="12.75">
      <c r="A99" s="1">
        <v>3</v>
      </c>
      <c r="B99" s="205" t="s">
        <v>169</v>
      </c>
      <c r="C99" s="124">
        <v>2019</v>
      </c>
      <c r="D99" s="206">
        <v>429</v>
      </c>
    </row>
    <row r="100" spans="1:4" s="24" customFormat="1" ht="12.75">
      <c r="A100" s="1">
        <v>4</v>
      </c>
      <c r="B100" s="205" t="s">
        <v>170</v>
      </c>
      <c r="C100" s="124">
        <v>2019</v>
      </c>
      <c r="D100" s="206">
        <v>1155</v>
      </c>
    </row>
    <row r="101" spans="1:4" s="24" customFormat="1" ht="12.75">
      <c r="A101" s="1">
        <v>5</v>
      </c>
      <c r="B101" s="182" t="s">
        <v>171</v>
      </c>
      <c r="C101" s="70">
        <v>2019</v>
      </c>
      <c r="D101" s="204">
        <v>453.67</v>
      </c>
    </row>
    <row r="102" spans="1:4" s="24" customFormat="1" ht="12.75">
      <c r="A102" s="1">
        <v>6</v>
      </c>
      <c r="B102" s="182" t="s">
        <v>172</v>
      </c>
      <c r="C102" s="70">
        <v>2019</v>
      </c>
      <c r="D102" s="204">
        <v>921.3</v>
      </c>
    </row>
    <row r="103" spans="1:4" s="24" customFormat="1" ht="12.75">
      <c r="A103" s="1">
        <v>7</v>
      </c>
      <c r="B103" s="182" t="s">
        <v>742</v>
      </c>
      <c r="C103" s="124">
        <v>2020</v>
      </c>
      <c r="D103" s="204">
        <v>9000</v>
      </c>
    </row>
    <row r="104" spans="1:4" s="24" customFormat="1" ht="12.75">
      <c r="A104" s="1">
        <v>8</v>
      </c>
      <c r="B104" s="182" t="s">
        <v>743</v>
      </c>
      <c r="C104" s="124">
        <v>2020</v>
      </c>
      <c r="D104" s="204">
        <v>6799</v>
      </c>
    </row>
    <row r="105" spans="1:4" s="24" customFormat="1" ht="12.75">
      <c r="A105" s="1">
        <v>9</v>
      </c>
      <c r="B105" s="182" t="s">
        <v>742</v>
      </c>
      <c r="C105" s="124">
        <v>2020</v>
      </c>
      <c r="D105" s="204">
        <v>9000</v>
      </c>
    </row>
    <row r="106" spans="1:4" s="24" customFormat="1" ht="12.75">
      <c r="A106" s="1">
        <v>10</v>
      </c>
      <c r="B106" s="182" t="s">
        <v>744</v>
      </c>
      <c r="C106" s="124">
        <v>2020</v>
      </c>
      <c r="D106" s="204">
        <v>973.99</v>
      </c>
    </row>
    <row r="107" spans="1:4" s="24" customFormat="1" ht="12.75">
      <c r="A107" s="1">
        <v>11</v>
      </c>
      <c r="B107" s="182" t="s">
        <v>742</v>
      </c>
      <c r="C107" s="124">
        <v>2021</v>
      </c>
      <c r="D107" s="204">
        <v>8800</v>
      </c>
    </row>
    <row r="108" spans="1:4" s="24" customFormat="1" ht="12.75">
      <c r="A108" s="1">
        <v>12</v>
      </c>
      <c r="B108" s="182" t="s">
        <v>847</v>
      </c>
      <c r="C108" s="124">
        <v>2022</v>
      </c>
      <c r="D108" s="204">
        <v>5450</v>
      </c>
    </row>
    <row r="109" spans="1:4" s="24" customFormat="1" ht="17.25" customHeight="1">
      <c r="A109" s="1"/>
      <c r="B109" s="184" t="s">
        <v>0</v>
      </c>
      <c r="C109" s="1"/>
      <c r="D109" s="196">
        <f>SUM(D97:D108)</f>
        <v>66497.53</v>
      </c>
    </row>
    <row r="110" spans="1:4" s="24" customFormat="1" ht="16.5" customHeight="1">
      <c r="A110" s="555" t="s">
        <v>316</v>
      </c>
      <c r="B110" s="555"/>
      <c r="C110" s="555"/>
      <c r="D110" s="555"/>
    </row>
    <row r="111" spans="1:4" s="24" customFormat="1" ht="12.75">
      <c r="A111" s="1">
        <v>1</v>
      </c>
      <c r="B111" s="207" t="s">
        <v>216</v>
      </c>
      <c r="C111" s="1">
        <v>2019</v>
      </c>
      <c r="D111" s="192">
        <v>252</v>
      </c>
    </row>
    <row r="112" spans="1:5" s="24" customFormat="1" ht="25.5">
      <c r="A112" s="1">
        <v>2</v>
      </c>
      <c r="B112" s="99" t="s">
        <v>738</v>
      </c>
      <c r="C112" s="9">
        <v>2019</v>
      </c>
      <c r="D112" s="208">
        <v>15000</v>
      </c>
      <c r="E112" s="109"/>
    </row>
    <row r="113" spans="1:5" s="24" customFormat="1" ht="12.75">
      <c r="A113" s="1">
        <v>3</v>
      </c>
      <c r="B113" s="99" t="s">
        <v>1136</v>
      </c>
      <c r="C113" s="9">
        <v>2020</v>
      </c>
      <c r="D113" s="183">
        <v>899</v>
      </c>
      <c r="E113" s="109"/>
    </row>
    <row r="114" spans="1:5" s="24" customFormat="1" ht="12.75">
      <c r="A114" s="1">
        <v>4</v>
      </c>
      <c r="B114" s="99" t="s">
        <v>1137</v>
      </c>
      <c r="C114" s="9">
        <v>2020</v>
      </c>
      <c r="D114" s="183">
        <v>6000</v>
      </c>
      <c r="E114" s="109"/>
    </row>
    <row r="115" spans="1:5" s="24" customFormat="1" ht="12.75">
      <c r="A115" s="1">
        <v>5</v>
      </c>
      <c r="B115" s="99" t="s">
        <v>1138</v>
      </c>
      <c r="C115" s="9">
        <v>2020</v>
      </c>
      <c r="D115" s="183">
        <v>6800</v>
      </c>
      <c r="E115" s="109"/>
    </row>
    <row r="116" spans="1:5" s="24" customFormat="1" ht="12.75">
      <c r="A116" s="1">
        <v>6</v>
      </c>
      <c r="B116" s="99" t="s">
        <v>1139</v>
      </c>
      <c r="C116" s="9">
        <v>2021</v>
      </c>
      <c r="D116" s="183">
        <v>9952</v>
      </c>
      <c r="E116" s="109"/>
    </row>
    <row r="117" spans="1:4" s="24" customFormat="1" ht="12.75">
      <c r="A117" s="1">
        <v>7</v>
      </c>
      <c r="B117" s="99" t="s">
        <v>1140</v>
      </c>
      <c r="C117" s="9">
        <v>2021</v>
      </c>
      <c r="D117" s="183">
        <v>7100</v>
      </c>
    </row>
    <row r="118" spans="1:4" s="24" customFormat="1" ht="12.75">
      <c r="A118" s="1">
        <v>8</v>
      </c>
      <c r="B118" s="99" t="s">
        <v>1141</v>
      </c>
      <c r="C118" s="9">
        <v>2021</v>
      </c>
      <c r="D118" s="183">
        <v>6500</v>
      </c>
    </row>
    <row r="119" spans="1:4" s="24" customFormat="1" ht="12.75">
      <c r="A119" s="1"/>
      <c r="B119" s="190" t="s">
        <v>0</v>
      </c>
      <c r="C119" s="1"/>
      <c r="D119" s="209">
        <f>SUM(D111:D118)</f>
        <v>52503</v>
      </c>
    </row>
    <row r="120" spans="1:4" s="24" customFormat="1" ht="12.75">
      <c r="A120" s="555" t="s">
        <v>295</v>
      </c>
      <c r="B120" s="555"/>
      <c r="C120" s="555"/>
      <c r="D120" s="555"/>
    </row>
    <row r="121" spans="1:4" s="24" customFormat="1" ht="12.75">
      <c r="A121" s="1">
        <v>1</v>
      </c>
      <c r="B121" s="193" t="s">
        <v>649</v>
      </c>
      <c r="C121" s="137">
        <v>2020</v>
      </c>
      <c r="D121" s="210">
        <v>1672.98</v>
      </c>
    </row>
    <row r="122" spans="1:4" s="24" customFormat="1" ht="12.75">
      <c r="A122" s="1">
        <v>4</v>
      </c>
      <c r="B122" s="182" t="s">
        <v>650</v>
      </c>
      <c r="C122" s="9">
        <v>2019</v>
      </c>
      <c r="D122" s="183">
        <v>700</v>
      </c>
    </row>
    <row r="123" spans="1:4" s="24" customFormat="1" ht="12.75">
      <c r="A123" s="1">
        <v>5</v>
      </c>
      <c r="B123" s="182" t="s">
        <v>651</v>
      </c>
      <c r="C123" s="9">
        <v>2020</v>
      </c>
      <c r="D123" s="183">
        <v>2450</v>
      </c>
    </row>
    <row r="124" spans="1:4" s="24" customFormat="1" ht="12.75">
      <c r="A124" s="1">
        <v>6</v>
      </c>
      <c r="B124" s="182" t="s">
        <v>653</v>
      </c>
      <c r="C124" s="9">
        <v>2019</v>
      </c>
      <c r="D124" s="183">
        <v>9594</v>
      </c>
    </row>
    <row r="125" spans="1:4" s="24" customFormat="1" ht="12.75">
      <c r="A125" s="1">
        <v>7</v>
      </c>
      <c r="B125" s="182" t="s">
        <v>655</v>
      </c>
      <c r="C125" s="9">
        <v>2019</v>
      </c>
      <c r="D125" s="183">
        <v>2000</v>
      </c>
    </row>
    <row r="126" spans="1:4" s="24" customFormat="1" ht="12.75">
      <c r="A126" s="1">
        <v>8</v>
      </c>
      <c r="B126" s="182" t="s">
        <v>656</v>
      </c>
      <c r="C126" s="9">
        <v>2019</v>
      </c>
      <c r="D126" s="183">
        <v>1460.63</v>
      </c>
    </row>
    <row r="127" spans="1:4" s="24" customFormat="1" ht="12.75">
      <c r="A127" s="1">
        <v>9</v>
      </c>
      <c r="B127" s="182" t="s">
        <v>657</v>
      </c>
      <c r="C127" s="9">
        <v>2019</v>
      </c>
      <c r="D127" s="183">
        <v>2500</v>
      </c>
    </row>
    <row r="128" spans="1:4" s="24" customFormat="1" ht="12.75">
      <c r="A128" s="1">
        <v>10</v>
      </c>
      <c r="B128" s="182" t="s">
        <v>658</v>
      </c>
      <c r="C128" s="9">
        <v>2019</v>
      </c>
      <c r="D128" s="183">
        <v>2500</v>
      </c>
    </row>
    <row r="129" spans="1:4" s="24" customFormat="1" ht="12.75">
      <c r="A129" s="1">
        <v>11</v>
      </c>
      <c r="B129" s="182" t="s">
        <v>860</v>
      </c>
      <c r="C129" s="9">
        <v>2020</v>
      </c>
      <c r="D129" s="183">
        <v>6700</v>
      </c>
    </row>
    <row r="130" spans="1:4" s="24" customFormat="1" ht="12.75">
      <c r="A130" s="1">
        <v>12</v>
      </c>
      <c r="B130" s="182" t="s">
        <v>652</v>
      </c>
      <c r="C130" s="9">
        <v>2020</v>
      </c>
      <c r="D130" s="183">
        <v>1250</v>
      </c>
    </row>
    <row r="131" spans="1:4" s="24" customFormat="1" ht="12.75">
      <c r="A131" s="1">
        <v>13</v>
      </c>
      <c r="B131" s="182" t="s">
        <v>861</v>
      </c>
      <c r="C131" s="9">
        <v>2020</v>
      </c>
      <c r="D131" s="183">
        <v>350</v>
      </c>
    </row>
    <row r="132" spans="1:4" s="24" customFormat="1" ht="12.75">
      <c r="A132" s="1">
        <v>14</v>
      </c>
      <c r="B132" s="182" t="s">
        <v>862</v>
      </c>
      <c r="C132" s="9">
        <v>2020</v>
      </c>
      <c r="D132" s="183">
        <v>950</v>
      </c>
    </row>
    <row r="133" spans="1:4" s="24" customFormat="1" ht="12.75">
      <c r="A133" s="1">
        <v>15</v>
      </c>
      <c r="B133" s="182" t="s">
        <v>863</v>
      </c>
      <c r="C133" s="9">
        <v>2020</v>
      </c>
      <c r="D133" s="183">
        <v>6027</v>
      </c>
    </row>
    <row r="134" spans="1:4" s="24" customFormat="1" ht="12.75">
      <c r="A134" s="1">
        <v>16</v>
      </c>
      <c r="B134" s="182" t="s">
        <v>864</v>
      </c>
      <c r="C134" s="9">
        <v>2020</v>
      </c>
      <c r="D134" s="183">
        <v>2175</v>
      </c>
    </row>
    <row r="135" spans="1:4" s="24" customFormat="1" ht="12.75">
      <c r="A135" s="1">
        <v>19</v>
      </c>
      <c r="B135" s="182" t="s">
        <v>865</v>
      </c>
      <c r="C135" s="9">
        <v>2020</v>
      </c>
      <c r="D135" s="183">
        <v>4500</v>
      </c>
    </row>
    <row r="136" spans="1:4" s="24" customFormat="1" ht="12.75">
      <c r="A136" s="1">
        <v>20</v>
      </c>
      <c r="B136" s="182" t="s">
        <v>866</v>
      </c>
      <c r="C136" s="9">
        <v>2020</v>
      </c>
      <c r="D136" s="183">
        <v>41300</v>
      </c>
    </row>
    <row r="137" spans="1:4" s="24" customFormat="1" ht="12.75">
      <c r="A137" s="1">
        <v>21</v>
      </c>
      <c r="B137" s="182" t="s">
        <v>867</v>
      </c>
      <c r="C137" s="9">
        <v>2020</v>
      </c>
      <c r="D137" s="183">
        <v>47600</v>
      </c>
    </row>
    <row r="138" spans="1:4" s="24" customFormat="1" ht="12.75">
      <c r="A138" s="1">
        <v>22</v>
      </c>
      <c r="B138" s="182" t="s">
        <v>868</v>
      </c>
      <c r="C138" s="9">
        <v>2020</v>
      </c>
      <c r="D138" s="183">
        <v>2900</v>
      </c>
    </row>
    <row r="139" spans="1:4" s="24" customFormat="1" ht="12.75">
      <c r="A139" s="1">
        <v>23</v>
      </c>
      <c r="B139" s="182" t="s">
        <v>869</v>
      </c>
      <c r="C139" s="9">
        <v>2020</v>
      </c>
      <c r="D139" s="183">
        <v>700</v>
      </c>
    </row>
    <row r="140" spans="1:4" s="24" customFormat="1" ht="12.75">
      <c r="A140" s="1">
        <v>24</v>
      </c>
      <c r="B140" s="182" t="s">
        <v>654</v>
      </c>
      <c r="C140" s="9">
        <v>2020</v>
      </c>
      <c r="D140" s="183">
        <v>7173</v>
      </c>
    </row>
    <row r="141" spans="1:4" s="24" customFormat="1" ht="25.5">
      <c r="A141" s="1">
        <v>25</v>
      </c>
      <c r="B141" s="182" t="s">
        <v>870</v>
      </c>
      <c r="C141" s="9">
        <v>2019</v>
      </c>
      <c r="D141" s="183">
        <v>2567.01</v>
      </c>
    </row>
    <row r="142" spans="1:4" s="24" customFormat="1" ht="12.75">
      <c r="A142" s="35"/>
      <c r="B142" s="211" t="s">
        <v>0</v>
      </c>
      <c r="C142" s="9"/>
      <c r="D142" s="196">
        <f>SUM(D121:D141)</f>
        <v>147069.62</v>
      </c>
    </row>
    <row r="143" spans="1:4" s="24" customFormat="1" ht="12.75">
      <c r="A143" s="36"/>
      <c r="B143" s="25"/>
      <c r="C143" s="56"/>
      <c r="D143" s="26"/>
    </row>
    <row r="144" spans="1:4" s="24" customFormat="1" ht="16.5" customHeight="1">
      <c r="A144" s="551" t="s">
        <v>2</v>
      </c>
      <c r="B144" s="551"/>
      <c r="C144" s="551"/>
      <c r="D144" s="551"/>
    </row>
    <row r="145" spans="1:4" s="24" customFormat="1" ht="33.75" customHeight="1">
      <c r="A145" s="51" t="s">
        <v>13</v>
      </c>
      <c r="B145" s="115" t="s">
        <v>14</v>
      </c>
      <c r="C145" s="51" t="s">
        <v>15</v>
      </c>
      <c r="D145" s="57" t="s">
        <v>16</v>
      </c>
    </row>
    <row r="146" spans="1:4" ht="15.75" customHeight="1">
      <c r="A146" s="555" t="s">
        <v>53</v>
      </c>
      <c r="B146" s="555"/>
      <c r="C146" s="555"/>
      <c r="D146" s="555"/>
    </row>
    <row r="147" spans="1:4" s="24" customFormat="1" ht="12.75">
      <c r="A147" s="1">
        <v>1</v>
      </c>
      <c r="B147" s="212" t="s">
        <v>583</v>
      </c>
      <c r="C147" s="213">
        <v>2019</v>
      </c>
      <c r="D147" s="214">
        <v>1998</v>
      </c>
    </row>
    <row r="148" spans="1:4" s="24" customFormat="1" ht="12.75">
      <c r="A148" s="1">
        <v>2</v>
      </c>
      <c r="B148" s="215" t="s">
        <v>584</v>
      </c>
      <c r="C148" s="216">
        <v>2019</v>
      </c>
      <c r="D148" s="217">
        <v>2995.05</v>
      </c>
    </row>
    <row r="149" spans="1:4" s="24" customFormat="1" ht="12.75">
      <c r="A149" s="1">
        <v>3</v>
      </c>
      <c r="B149" s="218" t="s">
        <v>585</v>
      </c>
      <c r="C149" s="219">
        <v>2019</v>
      </c>
      <c r="D149" s="220">
        <v>1999</v>
      </c>
    </row>
    <row r="150" spans="1:4" s="24" customFormat="1" ht="15">
      <c r="A150" s="1">
        <v>4</v>
      </c>
      <c r="B150" s="221" t="s">
        <v>623</v>
      </c>
      <c r="C150" s="9">
        <v>2020</v>
      </c>
      <c r="D150" s="183">
        <v>3129</v>
      </c>
    </row>
    <row r="151" spans="1:4" s="24" customFormat="1" ht="15">
      <c r="A151" s="1">
        <v>5</v>
      </c>
      <c r="B151" s="221" t="s">
        <v>624</v>
      </c>
      <c r="C151" s="9">
        <v>2021</v>
      </c>
      <c r="D151" s="183">
        <v>2699</v>
      </c>
    </row>
    <row r="152" spans="1:4" s="24" customFormat="1" ht="15">
      <c r="A152" s="1">
        <v>6</v>
      </c>
      <c r="B152" s="221" t="s">
        <v>830</v>
      </c>
      <c r="C152" s="9">
        <v>2021</v>
      </c>
      <c r="D152" s="183">
        <v>3921.24</v>
      </c>
    </row>
    <row r="153" spans="1:4" s="24" customFormat="1" ht="15">
      <c r="A153" s="1">
        <v>7</v>
      </c>
      <c r="B153" s="221" t="s">
        <v>1188</v>
      </c>
      <c r="C153" s="9">
        <v>2022</v>
      </c>
      <c r="D153" s="183">
        <v>5953.2</v>
      </c>
    </row>
    <row r="154" spans="1:4" s="24" customFormat="1" ht="15">
      <c r="A154" s="1">
        <v>8</v>
      </c>
      <c r="B154" s="221" t="s">
        <v>1188</v>
      </c>
      <c r="C154" s="9">
        <v>2022</v>
      </c>
      <c r="D154" s="183">
        <v>5953.2</v>
      </c>
    </row>
    <row r="155" spans="1:4" s="24" customFormat="1" ht="15">
      <c r="A155" s="1">
        <v>9</v>
      </c>
      <c r="B155" s="221" t="s">
        <v>1188</v>
      </c>
      <c r="C155" s="9">
        <v>2022</v>
      </c>
      <c r="D155" s="183">
        <v>5953.2</v>
      </c>
    </row>
    <row r="156" spans="1:4" s="24" customFormat="1" ht="15">
      <c r="A156" s="1">
        <v>10</v>
      </c>
      <c r="B156" s="221" t="s">
        <v>1188</v>
      </c>
      <c r="C156" s="9">
        <v>2022</v>
      </c>
      <c r="D156" s="183">
        <v>5953.2</v>
      </c>
    </row>
    <row r="157" spans="1:4" s="24" customFormat="1" ht="15">
      <c r="A157" s="1">
        <v>11</v>
      </c>
      <c r="B157" s="221" t="s">
        <v>1188</v>
      </c>
      <c r="C157" s="9">
        <v>2022</v>
      </c>
      <c r="D157" s="183">
        <v>5953.2</v>
      </c>
    </row>
    <row r="158" spans="1:4" s="24" customFormat="1" ht="15">
      <c r="A158" s="1">
        <v>12</v>
      </c>
      <c r="B158" s="221" t="s">
        <v>1188</v>
      </c>
      <c r="C158" s="9">
        <v>2022</v>
      </c>
      <c r="D158" s="183">
        <v>5953.2</v>
      </c>
    </row>
    <row r="159" spans="1:4" s="24" customFormat="1" ht="15">
      <c r="A159" s="1">
        <v>13</v>
      </c>
      <c r="B159" s="221" t="s">
        <v>1188</v>
      </c>
      <c r="C159" s="9">
        <v>2022</v>
      </c>
      <c r="D159" s="183">
        <v>5953.2</v>
      </c>
    </row>
    <row r="160" spans="1:4" s="24" customFormat="1" ht="15">
      <c r="A160" s="1">
        <v>14</v>
      </c>
      <c r="B160" s="221" t="s">
        <v>1188</v>
      </c>
      <c r="C160" s="9">
        <v>2022</v>
      </c>
      <c r="D160" s="183">
        <v>5953.2</v>
      </c>
    </row>
    <row r="161" spans="1:4" s="24" customFormat="1" ht="12.75">
      <c r="A161" s="1"/>
      <c r="B161" s="184" t="s">
        <v>0</v>
      </c>
      <c r="C161" s="1"/>
      <c r="D161" s="185">
        <f>SUM(D147:D160)</f>
        <v>64366.889999999985</v>
      </c>
    </row>
    <row r="162" spans="1:4" ht="13.5" customHeight="1">
      <c r="A162" s="555" t="s">
        <v>320</v>
      </c>
      <c r="B162" s="555"/>
      <c r="C162" s="555"/>
      <c r="D162" s="555"/>
    </row>
    <row r="163" spans="1:4" s="24" customFormat="1" ht="12.75">
      <c r="A163" s="1">
        <v>1</v>
      </c>
      <c r="B163" s="222" t="s">
        <v>83</v>
      </c>
      <c r="C163" s="137" t="s">
        <v>1084</v>
      </c>
      <c r="D163" s="223">
        <v>36338.06</v>
      </c>
    </row>
    <row r="164" spans="1:4" s="24" customFormat="1" ht="12.75">
      <c r="A164" s="1">
        <v>2</v>
      </c>
      <c r="B164" s="222" t="s">
        <v>202</v>
      </c>
      <c r="C164" s="137" t="s">
        <v>1084</v>
      </c>
      <c r="D164" s="223">
        <v>1399.99</v>
      </c>
    </row>
    <row r="165" spans="1:4" s="24" customFormat="1" ht="12.75">
      <c r="A165" s="1">
        <v>3</v>
      </c>
      <c r="B165" s="222" t="s">
        <v>1086</v>
      </c>
      <c r="C165" s="137" t="s">
        <v>1084</v>
      </c>
      <c r="D165" s="223">
        <v>3000</v>
      </c>
    </row>
    <row r="166" spans="1:4" s="24" customFormat="1" ht="13.5" customHeight="1">
      <c r="A166" s="1"/>
      <c r="B166" s="184" t="s">
        <v>0</v>
      </c>
      <c r="C166" s="1"/>
      <c r="D166" s="185">
        <f>SUM(D163:D165)</f>
        <v>40738.049999999996</v>
      </c>
    </row>
    <row r="167" spans="1:4" s="24" customFormat="1" ht="13.5" customHeight="1">
      <c r="A167" s="555" t="s">
        <v>319</v>
      </c>
      <c r="B167" s="555"/>
      <c r="C167" s="555"/>
      <c r="D167" s="555"/>
    </row>
    <row r="168" spans="1:4" s="24" customFormat="1" ht="13.5" customHeight="1">
      <c r="A168" s="9">
        <v>1</v>
      </c>
      <c r="B168" s="182" t="s">
        <v>94</v>
      </c>
      <c r="C168" s="9">
        <v>2019</v>
      </c>
      <c r="D168" s="183">
        <v>3499</v>
      </c>
    </row>
    <row r="169" spans="1:4" s="24" customFormat="1" ht="11.25" customHeight="1">
      <c r="A169" s="9">
        <v>2</v>
      </c>
      <c r="B169" s="182" t="s">
        <v>94</v>
      </c>
      <c r="C169" s="9">
        <v>2019</v>
      </c>
      <c r="D169" s="183">
        <v>3099</v>
      </c>
    </row>
    <row r="170" spans="1:4" s="24" customFormat="1" ht="14.25" customHeight="1">
      <c r="A170" s="9">
        <v>3</v>
      </c>
      <c r="B170" s="182" t="s">
        <v>94</v>
      </c>
      <c r="C170" s="9">
        <v>2019</v>
      </c>
      <c r="D170" s="183">
        <v>4799</v>
      </c>
    </row>
    <row r="171" spans="1:4" s="24" customFormat="1" ht="15" customHeight="1">
      <c r="A171" s="9">
        <v>4</v>
      </c>
      <c r="B171" s="182" t="s">
        <v>1115</v>
      </c>
      <c r="C171" s="9">
        <v>2022</v>
      </c>
      <c r="D171" s="183">
        <v>9199</v>
      </c>
    </row>
    <row r="172" spans="1:4" s="24" customFormat="1" ht="13.5" customHeight="1">
      <c r="A172" s="35"/>
      <c r="B172" s="556" t="s">
        <v>0</v>
      </c>
      <c r="C172" s="556" t="s">
        <v>4</v>
      </c>
      <c r="D172" s="185">
        <f>SUM(D168:D171)</f>
        <v>20596</v>
      </c>
    </row>
    <row r="173" spans="1:4" s="24" customFormat="1" ht="12.75" customHeight="1">
      <c r="A173" s="555" t="s">
        <v>315</v>
      </c>
      <c r="B173" s="555"/>
      <c r="C173" s="555"/>
      <c r="D173" s="555"/>
    </row>
    <row r="174" spans="1:4" s="24" customFormat="1" ht="12.75">
      <c r="A174" s="1">
        <v>1</v>
      </c>
      <c r="B174" s="182" t="s">
        <v>212</v>
      </c>
      <c r="C174" s="9">
        <v>2019</v>
      </c>
      <c r="D174" s="183">
        <v>5328</v>
      </c>
    </row>
    <row r="175" spans="1:4" s="24" customFormat="1" ht="12.75">
      <c r="A175" s="1">
        <v>2</v>
      </c>
      <c r="B175" s="182" t="s">
        <v>213</v>
      </c>
      <c r="C175" s="9">
        <v>2019</v>
      </c>
      <c r="D175" s="183">
        <v>2549</v>
      </c>
    </row>
    <row r="176" spans="1:4" s="24" customFormat="1" ht="12.75">
      <c r="A176" s="1">
        <v>3</v>
      </c>
      <c r="B176" s="182" t="s">
        <v>633</v>
      </c>
      <c r="C176" s="9">
        <v>2020</v>
      </c>
      <c r="D176" s="183">
        <v>499</v>
      </c>
    </row>
    <row r="177" spans="1:4" s="24" customFormat="1" ht="12.75">
      <c r="A177" s="1">
        <v>4</v>
      </c>
      <c r="B177" s="182" t="s">
        <v>634</v>
      </c>
      <c r="C177" s="9">
        <v>2020</v>
      </c>
      <c r="D177" s="183">
        <v>3799</v>
      </c>
    </row>
    <row r="178" spans="1:4" s="24" customFormat="1" ht="12.75">
      <c r="A178" s="1">
        <v>5</v>
      </c>
      <c r="B178" s="182" t="s">
        <v>756</v>
      </c>
      <c r="C178" s="9">
        <v>2021</v>
      </c>
      <c r="D178" s="183">
        <v>738</v>
      </c>
    </row>
    <row r="179" spans="1:4" s="24" customFormat="1" ht="12.75">
      <c r="A179" s="1">
        <v>6</v>
      </c>
      <c r="B179" s="182" t="s">
        <v>757</v>
      </c>
      <c r="C179" s="9">
        <v>2021</v>
      </c>
      <c r="D179" s="183">
        <v>3499</v>
      </c>
    </row>
    <row r="180" spans="1:4" s="24" customFormat="1" ht="12.75">
      <c r="A180" s="1">
        <v>7</v>
      </c>
      <c r="B180" s="182" t="s">
        <v>758</v>
      </c>
      <c r="C180" s="9">
        <v>2021</v>
      </c>
      <c r="D180" s="183">
        <v>6798</v>
      </c>
    </row>
    <row r="181" spans="1:4" s="24" customFormat="1" ht="12.75">
      <c r="A181" s="1">
        <v>8</v>
      </c>
      <c r="B181" s="182" t="s">
        <v>1088</v>
      </c>
      <c r="C181" s="9">
        <v>2022</v>
      </c>
      <c r="D181" s="183">
        <v>898</v>
      </c>
    </row>
    <row r="182" spans="1:4" s="24" customFormat="1" ht="12.75">
      <c r="A182" s="1">
        <v>9</v>
      </c>
      <c r="B182" s="182" t="s">
        <v>1089</v>
      </c>
      <c r="C182" s="9">
        <v>2022</v>
      </c>
      <c r="D182" s="183">
        <v>3899</v>
      </c>
    </row>
    <row r="183" spans="1:4" ht="12.75">
      <c r="A183" s="1"/>
      <c r="B183" s="556" t="s">
        <v>12</v>
      </c>
      <c r="C183" s="556"/>
      <c r="D183" s="185">
        <f>SUM(D174:D182)</f>
        <v>28007</v>
      </c>
    </row>
    <row r="184" spans="1:4" ht="12.75" customHeight="1">
      <c r="A184" s="555" t="s">
        <v>318</v>
      </c>
      <c r="B184" s="555"/>
      <c r="C184" s="555"/>
      <c r="D184" s="555"/>
    </row>
    <row r="185" spans="1:4" ht="12.75">
      <c r="A185" s="1">
        <v>1</v>
      </c>
      <c r="B185" s="182" t="s">
        <v>763</v>
      </c>
      <c r="C185" s="9" t="s">
        <v>727</v>
      </c>
      <c r="D185" s="204">
        <v>3269.55</v>
      </c>
    </row>
    <row r="186" spans="1:4" s="24" customFormat="1" ht="12.75">
      <c r="A186" s="1">
        <v>2</v>
      </c>
      <c r="B186" s="191" t="s">
        <v>1094</v>
      </c>
      <c r="C186" s="1" t="s">
        <v>1095</v>
      </c>
      <c r="D186" s="204">
        <v>4212.43</v>
      </c>
    </row>
    <row r="187" spans="1:4" s="24" customFormat="1" ht="12.75">
      <c r="A187" s="1">
        <v>3</v>
      </c>
      <c r="B187" s="182" t="s">
        <v>762</v>
      </c>
      <c r="C187" s="9" t="s">
        <v>727</v>
      </c>
      <c r="D187" s="224">
        <v>3133.18</v>
      </c>
    </row>
    <row r="188" spans="1:4" ht="12.75">
      <c r="A188" s="1"/>
      <c r="B188" s="184" t="s">
        <v>0</v>
      </c>
      <c r="C188" s="1"/>
      <c r="D188" s="185">
        <f>SUM(D185:D187)</f>
        <v>10615.16</v>
      </c>
    </row>
    <row r="189" spans="1:4" ht="12.75" customHeight="1">
      <c r="A189" s="555" t="s">
        <v>112</v>
      </c>
      <c r="B189" s="555"/>
      <c r="C189" s="555"/>
      <c r="D189" s="555"/>
    </row>
    <row r="190" spans="1:4" ht="12.75">
      <c r="A190" s="1">
        <v>1</v>
      </c>
      <c r="B190" s="182" t="s">
        <v>111</v>
      </c>
      <c r="C190" s="9">
        <v>2019</v>
      </c>
      <c r="D190" s="183">
        <v>20964</v>
      </c>
    </row>
    <row r="191" spans="1:4" ht="12.75">
      <c r="A191" s="1">
        <v>2</v>
      </c>
      <c r="B191" s="182" t="s">
        <v>735</v>
      </c>
      <c r="C191" s="9">
        <v>2020</v>
      </c>
      <c r="D191" s="183">
        <v>796</v>
      </c>
    </row>
    <row r="192" spans="1:4" ht="12.75">
      <c r="A192" s="1">
        <v>3</v>
      </c>
      <c r="B192" s="182" t="s">
        <v>110</v>
      </c>
      <c r="C192" s="9">
        <v>2020</v>
      </c>
      <c r="D192" s="183">
        <v>18420</v>
      </c>
    </row>
    <row r="193" spans="1:4" ht="12.75">
      <c r="A193" s="1">
        <v>4</v>
      </c>
      <c r="B193" s="182" t="s">
        <v>110</v>
      </c>
      <c r="C193" s="9">
        <v>2020</v>
      </c>
      <c r="D193" s="183">
        <v>15362.88</v>
      </c>
    </row>
    <row r="194" spans="1:4" ht="12.75">
      <c r="A194" s="1">
        <v>5</v>
      </c>
      <c r="B194" s="182" t="s">
        <v>110</v>
      </c>
      <c r="C194" s="9">
        <v>2020</v>
      </c>
      <c r="D194" s="183">
        <v>21236.52</v>
      </c>
    </row>
    <row r="195" spans="1:4" ht="12.75">
      <c r="A195" s="1">
        <v>6</v>
      </c>
      <c r="B195" s="182" t="s">
        <v>736</v>
      </c>
      <c r="C195" s="9">
        <v>2020</v>
      </c>
      <c r="D195" s="183">
        <v>599</v>
      </c>
    </row>
    <row r="196" spans="1:4" ht="12.75">
      <c r="A196" s="1">
        <v>7</v>
      </c>
      <c r="B196" s="182" t="s">
        <v>94</v>
      </c>
      <c r="C196" s="9">
        <v>2020</v>
      </c>
      <c r="D196" s="183">
        <v>3499</v>
      </c>
    </row>
    <row r="197" spans="1:4" ht="12.75">
      <c r="A197" s="1">
        <v>8</v>
      </c>
      <c r="B197" s="182" t="s">
        <v>737</v>
      </c>
      <c r="C197" s="9">
        <v>2021</v>
      </c>
      <c r="D197" s="183">
        <v>229.99</v>
      </c>
    </row>
    <row r="198" spans="1:4" ht="12.75">
      <c r="A198" s="1">
        <v>9</v>
      </c>
      <c r="B198" s="182" t="s">
        <v>110</v>
      </c>
      <c r="C198" s="9">
        <v>2021</v>
      </c>
      <c r="D198" s="183">
        <v>4698</v>
      </c>
    </row>
    <row r="199" spans="1:4" ht="12.75">
      <c r="A199" s="1">
        <v>10</v>
      </c>
      <c r="B199" s="182" t="s">
        <v>94</v>
      </c>
      <c r="C199" s="9">
        <v>2022</v>
      </c>
      <c r="D199" s="183">
        <v>41205</v>
      </c>
    </row>
    <row r="200" spans="1:4" ht="12.75">
      <c r="A200" s="1">
        <v>11</v>
      </c>
      <c r="B200" s="182" t="s">
        <v>94</v>
      </c>
      <c r="C200" s="9">
        <v>2022</v>
      </c>
      <c r="D200" s="183">
        <v>2799.99</v>
      </c>
    </row>
    <row r="201" spans="1:4" ht="12.75">
      <c r="A201" s="1">
        <v>12</v>
      </c>
      <c r="B201" s="225" t="s">
        <v>111</v>
      </c>
      <c r="C201" s="9">
        <v>2023</v>
      </c>
      <c r="D201" s="183">
        <v>711.92</v>
      </c>
    </row>
    <row r="202" spans="1:4" ht="12.75">
      <c r="A202" s="35"/>
      <c r="B202" s="226" t="s">
        <v>0</v>
      </c>
      <c r="C202" s="13"/>
      <c r="D202" s="196">
        <f>SUM(D190:D201)</f>
        <v>130522.3</v>
      </c>
    </row>
    <row r="203" spans="1:4" s="114" customFormat="1" ht="12.75" customHeight="1">
      <c r="A203" s="555" t="s">
        <v>60</v>
      </c>
      <c r="B203" s="555"/>
      <c r="C203" s="555"/>
      <c r="D203" s="555"/>
    </row>
    <row r="204" spans="1:4" ht="12.75">
      <c r="A204" s="1">
        <v>1</v>
      </c>
      <c r="B204" s="182" t="s">
        <v>635</v>
      </c>
      <c r="C204" s="34">
        <v>2020</v>
      </c>
      <c r="D204" s="183">
        <v>3490</v>
      </c>
    </row>
    <row r="205" spans="1:4" ht="12.75">
      <c r="A205" s="1">
        <v>2</v>
      </c>
      <c r="B205" s="182" t="s">
        <v>636</v>
      </c>
      <c r="C205" s="34">
        <v>2020</v>
      </c>
      <c r="D205" s="183">
        <v>24261.75</v>
      </c>
    </row>
    <row r="206" spans="1:4" ht="12.75">
      <c r="A206" s="1">
        <v>3</v>
      </c>
      <c r="B206" s="182" t="s">
        <v>635</v>
      </c>
      <c r="C206" s="34">
        <v>2020</v>
      </c>
      <c r="D206" s="183">
        <v>9191.18</v>
      </c>
    </row>
    <row r="207" spans="1:4" ht="12.75">
      <c r="A207" s="1">
        <v>4</v>
      </c>
      <c r="B207" s="182" t="s">
        <v>810</v>
      </c>
      <c r="C207" s="34">
        <v>2022</v>
      </c>
      <c r="D207" s="183">
        <v>5450</v>
      </c>
    </row>
    <row r="208" spans="1:4" ht="12.75">
      <c r="A208" s="1">
        <v>5</v>
      </c>
      <c r="B208" s="182" t="s">
        <v>811</v>
      </c>
      <c r="C208" s="34">
        <v>2022</v>
      </c>
      <c r="D208" s="183">
        <v>744</v>
      </c>
    </row>
    <row r="209" spans="1:4" ht="12.75">
      <c r="A209" s="1">
        <v>6</v>
      </c>
      <c r="B209" s="182" t="s">
        <v>812</v>
      </c>
      <c r="C209" s="34">
        <v>2022</v>
      </c>
      <c r="D209" s="183">
        <v>2999</v>
      </c>
    </row>
    <row r="210" spans="1:4" ht="12.75">
      <c r="A210" s="1">
        <v>7</v>
      </c>
      <c r="B210" s="182" t="s">
        <v>813</v>
      </c>
      <c r="C210" s="34">
        <v>2022</v>
      </c>
      <c r="D210" s="183">
        <v>13572</v>
      </c>
    </row>
    <row r="211" spans="1:4" ht="12.75">
      <c r="A211" s="1">
        <v>8</v>
      </c>
      <c r="B211" s="182" t="s">
        <v>1121</v>
      </c>
      <c r="C211" s="34">
        <v>2023</v>
      </c>
      <c r="D211" s="183">
        <v>2500</v>
      </c>
    </row>
    <row r="212" spans="1:5" s="24" customFormat="1" ht="15" customHeight="1">
      <c r="A212" s="1"/>
      <c r="B212" s="184" t="s">
        <v>0</v>
      </c>
      <c r="C212" s="1"/>
      <c r="D212" s="185">
        <f>SUM(D204:D211)</f>
        <v>62207.93</v>
      </c>
      <c r="E212" s="197"/>
    </row>
    <row r="213" spans="1:5" s="24" customFormat="1" ht="15" customHeight="1">
      <c r="A213" s="555" t="s">
        <v>61</v>
      </c>
      <c r="B213" s="555"/>
      <c r="C213" s="555"/>
      <c r="D213" s="555"/>
      <c r="E213" s="197"/>
    </row>
    <row r="214" spans="1:5" s="69" customFormat="1" ht="15" customHeight="1">
      <c r="A214" s="34">
        <v>1</v>
      </c>
      <c r="B214" s="182" t="s">
        <v>174</v>
      </c>
      <c r="C214" s="9">
        <v>2019</v>
      </c>
      <c r="D214" s="227">
        <v>3499</v>
      </c>
      <c r="E214" s="71"/>
    </row>
    <row r="215" spans="1:5" s="69" customFormat="1" ht="15" customHeight="1">
      <c r="A215" s="34">
        <v>2</v>
      </c>
      <c r="B215" s="182" t="s">
        <v>1125</v>
      </c>
      <c r="C215" s="9">
        <v>2021</v>
      </c>
      <c r="D215" s="227">
        <v>30663.9</v>
      </c>
      <c r="E215" s="71"/>
    </row>
    <row r="216" spans="1:5" s="24" customFormat="1" ht="15" customHeight="1">
      <c r="A216" s="1"/>
      <c r="B216" s="202" t="s">
        <v>0</v>
      </c>
      <c r="C216" s="34"/>
      <c r="D216" s="203">
        <f>SUM(D214:D215)</f>
        <v>34162.9</v>
      </c>
      <c r="E216" s="197"/>
    </row>
    <row r="217" spans="1:5" s="69" customFormat="1" ht="12.75" customHeight="1">
      <c r="A217" s="555" t="s">
        <v>62</v>
      </c>
      <c r="B217" s="555"/>
      <c r="C217" s="555"/>
      <c r="D217" s="555"/>
      <c r="E217" s="71"/>
    </row>
    <row r="218" spans="1:5" s="69" customFormat="1" ht="12.75">
      <c r="A218" s="34">
        <v>1</v>
      </c>
      <c r="B218" s="200" t="s">
        <v>641</v>
      </c>
      <c r="C218" s="34">
        <v>2020</v>
      </c>
      <c r="D218" s="201">
        <v>2399</v>
      </c>
      <c r="E218" s="71"/>
    </row>
    <row r="219" spans="1:5" s="69" customFormat="1" ht="12.75">
      <c r="A219" s="34">
        <v>2</v>
      </c>
      <c r="B219" s="200" t="s">
        <v>641</v>
      </c>
      <c r="C219" s="34">
        <v>2020</v>
      </c>
      <c r="D219" s="201">
        <v>3299</v>
      </c>
      <c r="E219" s="71"/>
    </row>
    <row r="220" spans="1:5" s="69" customFormat="1" ht="12.75">
      <c r="A220" s="34">
        <v>3</v>
      </c>
      <c r="B220" s="200" t="s">
        <v>642</v>
      </c>
      <c r="C220" s="34">
        <v>2020</v>
      </c>
      <c r="D220" s="201">
        <v>239.98</v>
      </c>
      <c r="E220" s="71"/>
    </row>
    <row r="221" spans="1:5" s="69" customFormat="1" ht="12.75">
      <c r="A221" s="34">
        <v>4</v>
      </c>
      <c r="B221" s="200" t="s">
        <v>643</v>
      </c>
      <c r="C221" s="34">
        <v>2021</v>
      </c>
      <c r="D221" s="201">
        <v>854.98</v>
      </c>
      <c r="E221" s="71"/>
    </row>
    <row r="222" spans="1:5" s="69" customFormat="1" ht="12.75">
      <c r="A222" s="34">
        <v>5</v>
      </c>
      <c r="B222" s="200" t="s">
        <v>644</v>
      </c>
      <c r="C222" s="34">
        <v>2020</v>
      </c>
      <c r="D222" s="201">
        <v>1898</v>
      </c>
      <c r="E222" s="71"/>
    </row>
    <row r="223" spans="1:5" s="69" customFormat="1" ht="12.75">
      <c r="A223" s="34">
        <v>6</v>
      </c>
      <c r="B223" s="200" t="s">
        <v>1127</v>
      </c>
      <c r="C223" s="34">
        <v>2022</v>
      </c>
      <c r="D223" s="201">
        <v>349.99</v>
      </c>
      <c r="E223" s="71"/>
    </row>
    <row r="224" spans="1:5" s="69" customFormat="1" ht="12.75">
      <c r="A224" s="34">
        <v>7</v>
      </c>
      <c r="B224" s="200" t="s">
        <v>1127</v>
      </c>
      <c r="C224" s="34">
        <v>2022</v>
      </c>
      <c r="D224" s="201">
        <v>349.99</v>
      </c>
      <c r="E224" s="71"/>
    </row>
    <row r="225" spans="1:5" s="69" customFormat="1" ht="12.75">
      <c r="A225" s="34">
        <v>8</v>
      </c>
      <c r="B225" s="200" t="s">
        <v>1128</v>
      </c>
      <c r="C225" s="34">
        <v>2022</v>
      </c>
      <c r="D225" s="201">
        <v>3407.1</v>
      </c>
      <c r="E225" s="71"/>
    </row>
    <row r="226" spans="1:5" s="69" customFormat="1" ht="12.75">
      <c r="A226" s="34">
        <v>9</v>
      </c>
      <c r="B226" s="200" t="s">
        <v>1128</v>
      </c>
      <c r="C226" s="34">
        <v>2022</v>
      </c>
      <c r="D226" s="201">
        <v>3407.1</v>
      </c>
      <c r="E226" s="71"/>
    </row>
    <row r="227" spans="1:5" s="69" customFormat="1" ht="12.75">
      <c r="A227" s="34">
        <v>10</v>
      </c>
      <c r="B227" s="200" t="s">
        <v>1128</v>
      </c>
      <c r="C227" s="34">
        <v>2022</v>
      </c>
      <c r="D227" s="201">
        <v>3407.1</v>
      </c>
      <c r="E227" s="71"/>
    </row>
    <row r="228" spans="1:5" s="69" customFormat="1" ht="12.75">
      <c r="A228" s="34">
        <v>11</v>
      </c>
      <c r="B228" s="200" t="s">
        <v>1128</v>
      </c>
      <c r="C228" s="34">
        <v>2022</v>
      </c>
      <c r="D228" s="201">
        <v>3407.1</v>
      </c>
      <c r="E228" s="71"/>
    </row>
    <row r="229" spans="1:5" s="69" customFormat="1" ht="12.75">
      <c r="A229" s="34">
        <v>12</v>
      </c>
      <c r="B229" s="200" t="s">
        <v>1128</v>
      </c>
      <c r="C229" s="34">
        <v>2022</v>
      </c>
      <c r="D229" s="201">
        <v>3407.1</v>
      </c>
      <c r="E229" s="71"/>
    </row>
    <row r="230" spans="1:5" s="69" customFormat="1" ht="12.75">
      <c r="A230" s="34">
        <v>13</v>
      </c>
      <c r="B230" s="200" t="s">
        <v>1128</v>
      </c>
      <c r="C230" s="34">
        <v>2022</v>
      </c>
      <c r="D230" s="201">
        <v>3407.1</v>
      </c>
      <c r="E230" s="71"/>
    </row>
    <row r="231" spans="1:5" s="69" customFormat="1" ht="12.75">
      <c r="A231" s="34">
        <v>14</v>
      </c>
      <c r="B231" s="200" t="s">
        <v>1128</v>
      </c>
      <c r="C231" s="34">
        <v>2022</v>
      </c>
      <c r="D231" s="201">
        <v>3407.1</v>
      </c>
      <c r="E231" s="71"/>
    </row>
    <row r="232" spans="1:5" s="69" customFormat="1" ht="12.75">
      <c r="A232" s="34">
        <v>15</v>
      </c>
      <c r="B232" s="200" t="s">
        <v>1129</v>
      </c>
      <c r="C232" s="34">
        <v>2023</v>
      </c>
      <c r="D232" s="201">
        <v>2500</v>
      </c>
      <c r="E232" s="71"/>
    </row>
    <row r="233" spans="1:4" s="69" customFormat="1" ht="12.75">
      <c r="A233" s="116"/>
      <c r="B233" s="202" t="s">
        <v>0</v>
      </c>
      <c r="C233" s="34"/>
      <c r="D233" s="203">
        <f>SUM(D218:D232)</f>
        <v>35740.63999999999</v>
      </c>
    </row>
    <row r="234" spans="1:4" s="24" customFormat="1" ht="12.75" customHeight="1">
      <c r="A234" s="555" t="s">
        <v>317</v>
      </c>
      <c r="B234" s="555"/>
      <c r="C234" s="555"/>
      <c r="D234" s="555"/>
    </row>
    <row r="235" spans="1:4" s="24" customFormat="1" ht="12.75">
      <c r="A235" s="1">
        <v>1</v>
      </c>
      <c r="B235" s="228" t="s">
        <v>174</v>
      </c>
      <c r="C235" s="70">
        <v>2019</v>
      </c>
      <c r="D235" s="204">
        <v>1589</v>
      </c>
    </row>
    <row r="236" spans="1:4" s="24" customFormat="1" ht="12.75">
      <c r="A236" s="1">
        <v>2</v>
      </c>
      <c r="B236" s="229" t="s">
        <v>175</v>
      </c>
      <c r="C236" s="124">
        <v>2020</v>
      </c>
      <c r="D236" s="206">
        <v>8596</v>
      </c>
    </row>
    <row r="237" spans="1:4" s="24" customFormat="1" ht="12.75">
      <c r="A237" s="1">
        <v>3</v>
      </c>
      <c r="B237" s="228" t="s">
        <v>741</v>
      </c>
      <c r="C237" s="70">
        <v>2021</v>
      </c>
      <c r="D237" s="204">
        <v>2997.01</v>
      </c>
    </row>
    <row r="238" spans="1:4" s="24" customFormat="1" ht="12.75">
      <c r="A238" s="1">
        <v>4</v>
      </c>
      <c r="B238" s="228" t="s">
        <v>848</v>
      </c>
      <c r="C238" s="70">
        <v>2022</v>
      </c>
      <c r="D238" s="204">
        <v>2600</v>
      </c>
    </row>
    <row r="239" spans="1:4" s="24" customFormat="1" ht="12.75">
      <c r="A239" s="1">
        <v>5</v>
      </c>
      <c r="B239" s="228" t="s">
        <v>848</v>
      </c>
      <c r="C239" s="70">
        <v>2022</v>
      </c>
      <c r="D239" s="204">
        <v>2600</v>
      </c>
    </row>
    <row r="240" spans="1:4" s="24" customFormat="1" ht="12.75">
      <c r="A240" s="1">
        <v>6</v>
      </c>
      <c r="B240" s="228" t="s">
        <v>176</v>
      </c>
      <c r="C240" s="70">
        <v>2022</v>
      </c>
      <c r="D240" s="204">
        <v>2250</v>
      </c>
    </row>
    <row r="241" spans="1:4" s="24" customFormat="1" ht="12.75">
      <c r="A241" s="1">
        <v>7</v>
      </c>
      <c r="B241" s="228" t="s">
        <v>849</v>
      </c>
      <c r="C241" s="70">
        <v>2022</v>
      </c>
      <c r="D241" s="204">
        <v>35700</v>
      </c>
    </row>
    <row r="242" spans="1:4" s="24" customFormat="1" ht="12.75">
      <c r="A242" s="1">
        <v>8</v>
      </c>
      <c r="B242" s="228" t="s">
        <v>850</v>
      </c>
      <c r="C242" s="70">
        <v>2022</v>
      </c>
      <c r="D242" s="204">
        <v>2749</v>
      </c>
    </row>
    <row r="243" spans="1:4" s="24" customFormat="1" ht="12.75">
      <c r="A243" s="1"/>
      <c r="B243" s="230" t="s">
        <v>0</v>
      </c>
      <c r="C243" s="124"/>
      <c r="D243" s="231">
        <f>SUM(D235:D242)</f>
        <v>59081.01</v>
      </c>
    </row>
    <row r="244" spans="1:4" s="24" customFormat="1" ht="12.75" customHeight="1">
      <c r="A244" s="555" t="s">
        <v>316</v>
      </c>
      <c r="B244" s="555"/>
      <c r="C244" s="555"/>
      <c r="D244" s="555"/>
    </row>
    <row r="245" spans="1:4" s="24" customFormat="1" ht="12.75">
      <c r="A245" s="34">
        <v>1</v>
      </c>
      <c r="B245" s="99" t="s">
        <v>217</v>
      </c>
      <c r="C245" s="1">
        <v>2019</v>
      </c>
      <c r="D245" s="192">
        <v>7920.06</v>
      </c>
    </row>
    <row r="246" spans="1:4" s="24" customFormat="1" ht="17.25" customHeight="1">
      <c r="A246" s="34">
        <v>2</v>
      </c>
      <c r="B246" s="99" t="s">
        <v>218</v>
      </c>
      <c r="C246" s="1">
        <v>2019</v>
      </c>
      <c r="D246" s="192">
        <v>23001</v>
      </c>
    </row>
    <row r="247" spans="1:4" s="24" customFormat="1" ht="16.5" customHeight="1">
      <c r="A247" s="34">
        <v>3</v>
      </c>
      <c r="B247" s="99" t="s">
        <v>219</v>
      </c>
      <c r="C247" s="1">
        <v>2019</v>
      </c>
      <c r="D247" s="192">
        <v>4000</v>
      </c>
    </row>
    <row r="248" spans="1:4" s="24" customFormat="1" ht="19.5" customHeight="1">
      <c r="A248" s="34">
        <v>4</v>
      </c>
      <c r="B248" s="99" t="s">
        <v>220</v>
      </c>
      <c r="C248" s="1">
        <v>2019</v>
      </c>
      <c r="D248" s="192">
        <v>2683.77</v>
      </c>
    </row>
    <row r="249" spans="1:4" s="24" customFormat="1" ht="19.5" customHeight="1">
      <c r="A249" s="34">
        <v>5</v>
      </c>
      <c r="B249" s="99" t="s">
        <v>221</v>
      </c>
      <c r="C249" s="112">
        <v>2019</v>
      </c>
      <c r="D249" s="232">
        <v>149.99</v>
      </c>
    </row>
    <row r="250" spans="1:4" s="24" customFormat="1" ht="25.5">
      <c r="A250" s="34">
        <v>6</v>
      </c>
      <c r="B250" s="233" t="s">
        <v>222</v>
      </c>
      <c r="C250" s="1">
        <v>2019</v>
      </c>
      <c r="D250" s="192">
        <v>14736</v>
      </c>
    </row>
    <row r="251" spans="1:4" s="24" customFormat="1" ht="19.5" customHeight="1">
      <c r="A251" s="34">
        <v>7</v>
      </c>
      <c r="B251" s="99" t="s">
        <v>739</v>
      </c>
      <c r="C251" s="234">
        <v>2020</v>
      </c>
      <c r="D251" s="235">
        <v>1598</v>
      </c>
    </row>
    <row r="252" spans="1:4" s="24" customFormat="1" ht="18" customHeight="1">
      <c r="A252" s="34">
        <v>8</v>
      </c>
      <c r="B252" s="99" t="s">
        <v>740</v>
      </c>
      <c r="C252" s="234">
        <v>2020</v>
      </c>
      <c r="D252" s="235">
        <v>140</v>
      </c>
    </row>
    <row r="253" spans="1:4" s="24" customFormat="1" ht="25.5">
      <c r="A253" s="34">
        <v>9</v>
      </c>
      <c r="B253" s="99" t="s">
        <v>1142</v>
      </c>
      <c r="C253" s="234">
        <v>2020</v>
      </c>
      <c r="D253" s="235">
        <v>4300</v>
      </c>
    </row>
    <row r="254" spans="1:4" s="24" customFormat="1" ht="12.75">
      <c r="A254" s="34">
        <v>10</v>
      </c>
      <c r="B254" s="99" t="s">
        <v>1143</v>
      </c>
      <c r="C254" s="234">
        <v>2020</v>
      </c>
      <c r="D254" s="235">
        <v>1228</v>
      </c>
    </row>
    <row r="255" spans="1:4" s="24" customFormat="1" ht="18" customHeight="1">
      <c r="A255" s="34">
        <v>11</v>
      </c>
      <c r="B255" s="99" t="s">
        <v>1144</v>
      </c>
      <c r="C255" s="234">
        <v>2021</v>
      </c>
      <c r="D255" s="235">
        <v>7200</v>
      </c>
    </row>
    <row r="256" spans="1:4" s="24" customFormat="1" ht="12.75">
      <c r="A256" s="35"/>
      <c r="B256" s="211" t="s">
        <v>0</v>
      </c>
      <c r="C256" s="9"/>
      <c r="D256" s="196">
        <f>SUM(D245:D255)</f>
        <v>66956.81999999999</v>
      </c>
    </row>
    <row r="257" spans="1:4" s="24" customFormat="1" ht="20.25" customHeight="1">
      <c r="A257" s="552" t="s">
        <v>295</v>
      </c>
      <c r="B257" s="553"/>
      <c r="C257" s="553"/>
      <c r="D257" s="554"/>
    </row>
    <row r="258" spans="1:4" s="24" customFormat="1" ht="27" customHeight="1">
      <c r="A258" s="9">
        <v>1</v>
      </c>
      <c r="B258" s="99" t="s">
        <v>879</v>
      </c>
      <c r="C258" s="234">
        <v>2020</v>
      </c>
      <c r="D258" s="235">
        <v>1419</v>
      </c>
    </row>
    <row r="259" spans="1:4" s="24" customFormat="1" ht="27" customHeight="1">
      <c r="A259" s="9">
        <v>2</v>
      </c>
      <c r="B259" s="99" t="s">
        <v>873</v>
      </c>
      <c r="C259" s="234">
        <v>2020</v>
      </c>
      <c r="D259" s="235">
        <v>14736</v>
      </c>
    </row>
    <row r="260" spans="1:4" s="24" customFormat="1" ht="27" customHeight="1">
      <c r="A260" s="9">
        <v>3</v>
      </c>
      <c r="B260" s="99" t="s">
        <v>874</v>
      </c>
      <c r="C260" s="234">
        <v>2020</v>
      </c>
      <c r="D260" s="235">
        <v>7095</v>
      </c>
    </row>
    <row r="261" spans="1:4" s="24" customFormat="1" ht="18.75" customHeight="1">
      <c r="A261" s="9">
        <v>4</v>
      </c>
      <c r="B261" s="99" t="s">
        <v>880</v>
      </c>
      <c r="C261" s="234">
        <v>2020</v>
      </c>
      <c r="D261" s="235">
        <v>5908.8</v>
      </c>
    </row>
    <row r="262" spans="1:4" s="24" customFormat="1" ht="18.75" customHeight="1">
      <c r="A262" s="9">
        <v>5</v>
      </c>
      <c r="B262" s="99" t="s">
        <v>881</v>
      </c>
      <c r="C262" s="234">
        <v>2020</v>
      </c>
      <c r="D262" s="235">
        <v>4730.24</v>
      </c>
    </row>
    <row r="263" spans="1:4" s="24" customFormat="1" ht="18.75" customHeight="1">
      <c r="A263" s="9">
        <v>6</v>
      </c>
      <c r="B263" s="99" t="s">
        <v>876</v>
      </c>
      <c r="C263" s="234">
        <v>2020</v>
      </c>
      <c r="D263" s="235">
        <v>33855.75</v>
      </c>
    </row>
    <row r="264" spans="1:4" s="24" customFormat="1" ht="18.75" customHeight="1">
      <c r="A264" s="9">
        <v>7</v>
      </c>
      <c r="B264" s="99" t="s">
        <v>875</v>
      </c>
      <c r="C264" s="234">
        <v>2020</v>
      </c>
      <c r="D264" s="235">
        <v>15799.35</v>
      </c>
    </row>
    <row r="265" spans="1:4" s="24" customFormat="1" ht="18.75" customHeight="1">
      <c r="A265" s="9">
        <v>8</v>
      </c>
      <c r="B265" s="99" t="s">
        <v>872</v>
      </c>
      <c r="C265" s="234">
        <v>2019</v>
      </c>
      <c r="D265" s="235">
        <v>20147.4</v>
      </c>
    </row>
    <row r="266" spans="1:4" s="24" customFormat="1" ht="18.75" customHeight="1">
      <c r="A266" s="9">
        <v>9</v>
      </c>
      <c r="B266" s="99" t="s">
        <v>659</v>
      </c>
      <c r="C266" s="234">
        <v>2019</v>
      </c>
      <c r="D266" s="235">
        <v>3469.83</v>
      </c>
    </row>
    <row r="267" spans="1:4" s="24" customFormat="1" ht="24.75" customHeight="1">
      <c r="A267" s="9">
        <v>10</v>
      </c>
      <c r="B267" s="99" t="s">
        <v>871</v>
      </c>
      <c r="C267" s="234">
        <v>2019</v>
      </c>
      <c r="D267" s="235">
        <v>3076.23</v>
      </c>
    </row>
    <row r="268" spans="1:4" s="24" customFormat="1" ht="18" customHeight="1">
      <c r="A268" s="1"/>
      <c r="B268" s="211" t="s">
        <v>0</v>
      </c>
      <c r="C268" s="1"/>
      <c r="D268" s="196">
        <f>SUM(D258:D267)</f>
        <v>110237.6</v>
      </c>
    </row>
    <row r="269" spans="1:4" s="24" customFormat="1" ht="12.75">
      <c r="A269" s="37"/>
      <c r="B269" s="49"/>
      <c r="C269" s="37"/>
      <c r="D269" s="68"/>
    </row>
    <row r="270" spans="1:4" s="24" customFormat="1" ht="21.75" customHeight="1">
      <c r="A270" s="551" t="s">
        <v>203</v>
      </c>
      <c r="B270" s="551"/>
      <c r="C270" s="551"/>
      <c r="D270" s="551"/>
    </row>
    <row r="271" spans="1:4" s="24" customFormat="1" ht="37.5" customHeight="1">
      <c r="A271" s="51" t="s">
        <v>13</v>
      </c>
      <c r="B271" s="115" t="s">
        <v>14</v>
      </c>
      <c r="C271" s="51" t="s">
        <v>15</v>
      </c>
      <c r="D271" s="57" t="s">
        <v>16</v>
      </c>
    </row>
    <row r="272" spans="1:4" s="24" customFormat="1" ht="19.5" customHeight="1">
      <c r="A272" s="555" t="s">
        <v>53</v>
      </c>
      <c r="B272" s="555"/>
      <c r="C272" s="555"/>
      <c r="D272" s="555"/>
    </row>
    <row r="273" spans="1:4" s="24" customFormat="1" ht="17.25" customHeight="1">
      <c r="A273" s="1">
        <v>1</v>
      </c>
      <c r="B273" s="236" t="s">
        <v>1189</v>
      </c>
      <c r="C273" s="237">
        <v>2019</v>
      </c>
      <c r="D273" s="238">
        <v>42901.17</v>
      </c>
    </row>
    <row r="274" spans="1:4" s="24" customFormat="1" ht="17.25" customHeight="1">
      <c r="A274" s="1">
        <v>2</v>
      </c>
      <c r="B274" s="236" t="s">
        <v>1190</v>
      </c>
      <c r="C274" s="237">
        <v>2019</v>
      </c>
      <c r="D274" s="238">
        <v>419952.4</v>
      </c>
    </row>
    <row r="275" spans="1:4" s="24" customFormat="1" ht="17.25" customHeight="1">
      <c r="A275" s="1">
        <v>3</v>
      </c>
      <c r="B275" s="236" t="s">
        <v>1191</v>
      </c>
      <c r="C275" s="237">
        <v>2019</v>
      </c>
      <c r="D275" s="238">
        <v>43338.21</v>
      </c>
    </row>
    <row r="276" spans="1:4" s="24" customFormat="1" ht="17.25" customHeight="1">
      <c r="A276" s="1"/>
      <c r="B276" s="184" t="s">
        <v>0</v>
      </c>
      <c r="C276" s="1"/>
      <c r="D276" s="185">
        <f>SUM(D273:D275)</f>
        <v>506191.78</v>
      </c>
    </row>
    <row r="277" spans="1:4" s="24" customFormat="1" ht="17.25" customHeight="1">
      <c r="A277" s="555" t="s">
        <v>60</v>
      </c>
      <c r="B277" s="555"/>
      <c r="C277" s="555"/>
      <c r="D277" s="555"/>
    </row>
    <row r="278" spans="1:4" s="24" customFormat="1" ht="17.25" customHeight="1">
      <c r="A278" s="1">
        <v>1</v>
      </c>
      <c r="B278" s="182" t="s">
        <v>814</v>
      </c>
      <c r="C278" s="9">
        <v>2020</v>
      </c>
      <c r="D278" s="204">
        <v>3484.59</v>
      </c>
    </row>
    <row r="279" spans="1:4" s="24" customFormat="1" ht="17.25" customHeight="1">
      <c r="A279" s="190"/>
      <c r="B279" s="190" t="s">
        <v>0</v>
      </c>
      <c r="C279" s="1"/>
      <c r="D279" s="185">
        <f>SUM(D278:D278)</f>
        <v>3484.59</v>
      </c>
    </row>
    <row r="280" spans="1:4" s="24" customFormat="1" ht="13.5" customHeight="1">
      <c r="A280" s="38"/>
      <c r="B280" s="22"/>
      <c r="C280" s="38"/>
      <c r="D280" s="27"/>
    </row>
    <row r="281" spans="1:4" s="24" customFormat="1" ht="22.5" customHeight="1">
      <c r="A281" s="38"/>
      <c r="B281" s="534" t="s">
        <v>17</v>
      </c>
      <c r="C281" s="534"/>
      <c r="D281" s="103">
        <f>SUM(D42,D46,D50,D58,D62,D65,D86,D90,D95,D109,D119,D142)</f>
        <v>844050.12</v>
      </c>
    </row>
    <row r="282" spans="1:4" s="24" customFormat="1" ht="22.5" customHeight="1">
      <c r="A282" s="38"/>
      <c r="B282" s="534" t="s">
        <v>18</v>
      </c>
      <c r="C282" s="534"/>
      <c r="D282" s="103">
        <f>SUM(D161,D166,D172,D183,D188,D202,D212,D216,D233,D243,D256,D268)</f>
        <v>663232.2999999999</v>
      </c>
    </row>
    <row r="283" spans="1:4" s="24" customFormat="1" ht="22.5" customHeight="1">
      <c r="A283" s="38"/>
      <c r="B283" s="534" t="s">
        <v>19</v>
      </c>
      <c r="C283" s="534"/>
      <c r="D283" s="103">
        <f>SUM(D276+D279)</f>
        <v>509676.37000000005</v>
      </c>
    </row>
    <row r="284" spans="1:4" s="24" customFormat="1" ht="12.75">
      <c r="A284" s="38"/>
      <c r="B284" s="22"/>
      <c r="C284" s="38"/>
      <c r="D284" s="27"/>
    </row>
    <row r="285" spans="1:4" s="24" customFormat="1" ht="12.75">
      <c r="A285" s="38"/>
      <c r="B285" s="22"/>
      <c r="C285" s="38"/>
      <c r="D285" s="27"/>
    </row>
    <row r="286" spans="1:4" s="24" customFormat="1" ht="12.75">
      <c r="A286" s="38"/>
      <c r="B286" s="22"/>
      <c r="C286" s="38"/>
      <c r="D286" s="27"/>
    </row>
    <row r="287" spans="1:4" s="24" customFormat="1" ht="12.75">
      <c r="A287" s="38"/>
      <c r="B287" s="22"/>
      <c r="C287" s="38"/>
      <c r="D287" s="27"/>
    </row>
    <row r="288" spans="1:4" s="24" customFormat="1" ht="12.75">
      <c r="A288" s="38"/>
      <c r="B288" s="22"/>
      <c r="C288" s="38"/>
      <c r="D288" s="27"/>
    </row>
    <row r="289" spans="1:4" s="24" customFormat="1" ht="12.75">
      <c r="A289" s="38"/>
      <c r="B289" s="22"/>
      <c r="C289" s="38"/>
      <c r="D289" s="27"/>
    </row>
    <row r="290" spans="1:4" s="24" customFormat="1" ht="12.75">
      <c r="A290" s="38"/>
      <c r="B290" s="22"/>
      <c r="C290" s="38"/>
      <c r="D290" s="27"/>
    </row>
    <row r="291" spans="1:4" s="24" customFormat="1" ht="12.75">
      <c r="A291" s="38"/>
      <c r="B291" s="22"/>
      <c r="C291" s="38"/>
      <c r="D291" s="27"/>
    </row>
    <row r="292" spans="1:4" s="24" customFormat="1" ht="12.75">
      <c r="A292" s="38"/>
      <c r="B292" s="22"/>
      <c r="C292" s="38"/>
      <c r="D292" s="27"/>
    </row>
    <row r="293" spans="1:4" s="24" customFormat="1" ht="12.75">
      <c r="A293" s="38"/>
      <c r="B293" s="22"/>
      <c r="C293" s="38"/>
      <c r="D293" s="27"/>
    </row>
    <row r="294" spans="1:4" s="24" customFormat="1" ht="12.75">
      <c r="A294" s="38"/>
      <c r="B294" s="22"/>
      <c r="C294" s="38"/>
      <c r="D294" s="27"/>
    </row>
    <row r="295" spans="1:4" s="24" customFormat="1" ht="12.75">
      <c r="A295" s="38"/>
      <c r="B295" s="22"/>
      <c r="C295" s="38"/>
      <c r="D295" s="27"/>
    </row>
    <row r="296" spans="1:4" s="24" customFormat="1" ht="14.25" customHeight="1">
      <c r="A296" s="38"/>
      <c r="B296" s="22"/>
      <c r="C296" s="38"/>
      <c r="D296" s="27"/>
    </row>
    <row r="297" spans="1:4" ht="12.75">
      <c r="A297" s="38"/>
      <c r="C297" s="38"/>
      <c r="D297" s="27"/>
    </row>
    <row r="298" spans="1:4" s="24" customFormat="1" ht="12.75">
      <c r="A298" s="38"/>
      <c r="B298" s="22"/>
      <c r="C298" s="38"/>
      <c r="D298" s="27"/>
    </row>
    <row r="299" spans="1:4" s="24" customFormat="1" ht="12.75">
      <c r="A299" s="38"/>
      <c r="B299" s="22"/>
      <c r="C299" s="38"/>
      <c r="D299" s="27"/>
    </row>
    <row r="300" spans="1:4" s="24" customFormat="1" ht="18" customHeight="1">
      <c r="A300" s="38"/>
      <c r="B300" s="22"/>
      <c r="C300" s="38"/>
      <c r="D300" s="27"/>
    </row>
    <row r="301" spans="1:4" ht="12.75">
      <c r="A301" s="38"/>
      <c r="C301" s="38"/>
      <c r="D301" s="27"/>
    </row>
    <row r="302" spans="1:4" s="24" customFormat="1" ht="12.75">
      <c r="A302" s="38"/>
      <c r="B302" s="22"/>
      <c r="C302" s="38"/>
      <c r="D302" s="27"/>
    </row>
    <row r="303" spans="1:4" s="24" customFormat="1" ht="12.75">
      <c r="A303" s="38"/>
      <c r="B303" s="22"/>
      <c r="C303" s="38"/>
      <c r="D303" s="27"/>
    </row>
    <row r="304" spans="1:4" ht="12.75">
      <c r="A304" s="38"/>
      <c r="C304" s="38"/>
      <c r="D304" s="27"/>
    </row>
    <row r="305" spans="1:4" s="24" customFormat="1" ht="12.75">
      <c r="A305" s="38"/>
      <c r="B305" s="22"/>
      <c r="C305" s="38"/>
      <c r="D305" s="27"/>
    </row>
    <row r="306" spans="1:4" s="24" customFormat="1" ht="12.75">
      <c r="A306" s="38"/>
      <c r="B306" s="22"/>
      <c r="C306" s="38"/>
      <c r="D306" s="27"/>
    </row>
    <row r="307" spans="1:4" s="24" customFormat="1" ht="12.75">
      <c r="A307" s="38"/>
      <c r="B307" s="22"/>
      <c r="C307" s="38"/>
      <c r="D307" s="27"/>
    </row>
    <row r="308" spans="1:4" s="24" customFormat="1" ht="12.75">
      <c r="A308" s="38"/>
      <c r="B308" s="22"/>
      <c r="C308" s="38"/>
      <c r="D308" s="27"/>
    </row>
    <row r="309" spans="1:4" s="24" customFormat="1" ht="12.75">
      <c r="A309" s="38"/>
      <c r="B309" s="22"/>
      <c r="C309" s="38"/>
      <c r="D309" s="27"/>
    </row>
    <row r="310" spans="1:4" s="24" customFormat="1" ht="12.75">
      <c r="A310" s="38"/>
      <c r="B310" s="22"/>
      <c r="C310" s="38"/>
      <c r="D310" s="27"/>
    </row>
    <row r="311" spans="1:4" s="24" customFormat="1" ht="12.75">
      <c r="A311" s="38"/>
      <c r="B311" s="22"/>
      <c r="C311" s="38"/>
      <c r="D311" s="27"/>
    </row>
    <row r="312" spans="1:4" s="24" customFormat="1" ht="12.75">
      <c r="A312" s="38"/>
      <c r="B312" s="22"/>
      <c r="C312" s="38"/>
      <c r="D312" s="27"/>
    </row>
    <row r="313" spans="1:4" s="24" customFormat="1" ht="12.75">
      <c r="A313" s="38"/>
      <c r="B313" s="22"/>
      <c r="C313" s="38"/>
      <c r="D313" s="27"/>
    </row>
    <row r="314" spans="1:4" s="24" customFormat="1" ht="12.75">
      <c r="A314" s="38"/>
      <c r="B314" s="22"/>
      <c r="C314" s="38"/>
      <c r="D314" s="27"/>
    </row>
    <row r="315" spans="1:4" s="24" customFormat="1" ht="12.75">
      <c r="A315" s="38"/>
      <c r="B315" s="22"/>
      <c r="C315" s="38"/>
      <c r="D315" s="27"/>
    </row>
    <row r="316" spans="1:4" ht="12.75">
      <c r="A316" s="38"/>
      <c r="C316" s="38"/>
      <c r="D316" s="27"/>
    </row>
    <row r="317" spans="1:4" ht="12.75">
      <c r="A317" s="38"/>
      <c r="C317" s="38"/>
      <c r="D317" s="27"/>
    </row>
    <row r="318" spans="1:4" ht="12.75">
      <c r="A318" s="38"/>
      <c r="C318" s="38"/>
      <c r="D318" s="27"/>
    </row>
    <row r="319" spans="1:4" ht="12.75">
      <c r="A319" s="38"/>
      <c r="C319" s="38"/>
      <c r="D319" s="27"/>
    </row>
    <row r="320" spans="1:4" ht="12.75">
      <c r="A320" s="38"/>
      <c r="C320" s="38"/>
      <c r="D320" s="27"/>
    </row>
    <row r="321" spans="1:4" ht="12.75">
      <c r="A321" s="38"/>
      <c r="C321" s="38"/>
      <c r="D321" s="27"/>
    </row>
    <row r="322" spans="1:4" ht="12.75">
      <c r="A322" s="38"/>
      <c r="C322" s="38"/>
      <c r="D322" s="27"/>
    </row>
    <row r="323" spans="1:4" ht="12.75">
      <c r="A323" s="38"/>
      <c r="C323" s="38"/>
      <c r="D323" s="27"/>
    </row>
    <row r="324" spans="1:4" ht="12.75">
      <c r="A324" s="38"/>
      <c r="C324" s="38"/>
      <c r="D324" s="27"/>
    </row>
    <row r="325" spans="1:4" ht="12.75">
      <c r="A325" s="38"/>
      <c r="C325" s="38"/>
      <c r="D325" s="27"/>
    </row>
    <row r="326" spans="1:4" ht="12.75">
      <c r="A326" s="38"/>
      <c r="C326" s="38"/>
      <c r="D326" s="27"/>
    </row>
    <row r="327" spans="1:4" ht="12.75">
      <c r="A327" s="38"/>
      <c r="C327" s="38"/>
      <c r="D327" s="27"/>
    </row>
    <row r="328" spans="1:4" ht="14.25" customHeight="1">
      <c r="A328" s="38"/>
      <c r="C328" s="38"/>
      <c r="D328" s="27"/>
    </row>
    <row r="329" spans="1:4" ht="12.75">
      <c r="A329" s="38"/>
      <c r="C329" s="38"/>
      <c r="D329" s="27"/>
    </row>
    <row r="330" spans="1:4" ht="12.75">
      <c r="A330" s="38"/>
      <c r="C330" s="38"/>
      <c r="D330" s="27"/>
    </row>
    <row r="331" spans="1:4" ht="14.25" customHeight="1">
      <c r="A331" s="38"/>
      <c r="C331" s="38"/>
      <c r="D331" s="27"/>
    </row>
    <row r="332" spans="1:4" ht="12.75">
      <c r="A332" s="38"/>
      <c r="C332" s="38"/>
      <c r="D332" s="27"/>
    </row>
    <row r="333" spans="1:4" s="24" customFormat="1" ht="12.75">
      <c r="A333" s="38"/>
      <c r="B333" s="22"/>
      <c r="C333" s="38"/>
      <c r="D333" s="27"/>
    </row>
    <row r="334" spans="1:4" s="24" customFormat="1" ht="12.75">
      <c r="A334" s="38"/>
      <c r="B334" s="22"/>
      <c r="C334" s="38"/>
      <c r="D334" s="27"/>
    </row>
    <row r="335" spans="1:4" s="24" customFormat="1" ht="12.75">
      <c r="A335" s="38"/>
      <c r="B335" s="22"/>
      <c r="C335" s="38"/>
      <c r="D335" s="27"/>
    </row>
    <row r="336" spans="1:4" s="24" customFormat="1" ht="12.75">
      <c r="A336" s="38"/>
      <c r="B336" s="22"/>
      <c r="C336" s="38"/>
      <c r="D336" s="27"/>
    </row>
    <row r="337" spans="1:4" s="24" customFormat="1" ht="12.75">
      <c r="A337" s="38"/>
      <c r="B337" s="22"/>
      <c r="C337" s="38"/>
      <c r="D337" s="27"/>
    </row>
    <row r="338" spans="1:4" s="24" customFormat="1" ht="12.75">
      <c r="A338" s="38"/>
      <c r="B338" s="22"/>
      <c r="C338" s="38"/>
      <c r="D338" s="27"/>
    </row>
    <row r="339" spans="1:4" s="24" customFormat="1" ht="12.75">
      <c r="A339" s="38"/>
      <c r="B339" s="22"/>
      <c r="C339" s="38"/>
      <c r="D339" s="27"/>
    </row>
    <row r="340" spans="1:4" ht="12.75" customHeight="1">
      <c r="A340" s="38"/>
      <c r="C340" s="38"/>
      <c r="D340" s="27"/>
    </row>
    <row r="341" spans="1:4" s="24" customFormat="1" ht="12.75">
      <c r="A341" s="38"/>
      <c r="B341" s="22"/>
      <c r="C341" s="38"/>
      <c r="D341" s="27"/>
    </row>
    <row r="342" spans="1:4" s="24" customFormat="1" ht="12.75">
      <c r="A342" s="38"/>
      <c r="B342" s="22"/>
      <c r="C342" s="38"/>
      <c r="D342" s="27"/>
    </row>
    <row r="343" spans="1:4" s="24" customFormat="1" ht="12.75">
      <c r="A343" s="38"/>
      <c r="B343" s="22"/>
      <c r="C343" s="38"/>
      <c r="D343" s="27"/>
    </row>
    <row r="344" spans="1:4" s="24" customFormat="1" ht="12.75">
      <c r="A344" s="38"/>
      <c r="B344" s="22"/>
      <c r="C344" s="38"/>
      <c r="D344" s="27"/>
    </row>
    <row r="345" spans="1:4" s="24" customFormat="1" ht="12.75">
      <c r="A345" s="38"/>
      <c r="B345" s="22"/>
      <c r="C345" s="38"/>
      <c r="D345" s="27"/>
    </row>
    <row r="346" spans="1:4" s="24" customFormat="1" ht="12.75">
      <c r="A346" s="38"/>
      <c r="B346" s="22"/>
      <c r="C346" s="38"/>
      <c r="D346" s="27"/>
    </row>
    <row r="347" spans="1:4" s="24" customFormat="1" ht="12.75">
      <c r="A347" s="38"/>
      <c r="B347" s="22"/>
      <c r="C347" s="38"/>
      <c r="D347" s="27"/>
    </row>
    <row r="348" spans="1:4" s="24" customFormat="1" ht="18" customHeight="1">
      <c r="A348" s="38"/>
      <c r="B348" s="22"/>
      <c r="C348" s="38"/>
      <c r="D348" s="27"/>
    </row>
    <row r="349" spans="1:4" ht="12.75">
      <c r="A349" s="38"/>
      <c r="C349" s="38"/>
      <c r="D349" s="27"/>
    </row>
    <row r="350" spans="1:4" s="24" customFormat="1" ht="12.75">
      <c r="A350" s="38"/>
      <c r="B350" s="22"/>
      <c r="C350" s="38"/>
      <c r="D350" s="27"/>
    </row>
    <row r="351" spans="1:4" s="24" customFormat="1" ht="12.75">
      <c r="A351" s="38"/>
      <c r="B351" s="22"/>
      <c r="C351" s="38"/>
      <c r="D351" s="27"/>
    </row>
    <row r="352" spans="1:4" s="24" customFormat="1" ht="12.75">
      <c r="A352" s="38"/>
      <c r="B352" s="22"/>
      <c r="C352" s="38"/>
      <c r="D352" s="27"/>
    </row>
    <row r="353" spans="1:4" ht="12.75" customHeight="1">
      <c r="A353" s="38"/>
      <c r="C353" s="38"/>
      <c r="D353" s="27"/>
    </row>
    <row r="354" spans="1:4" s="24" customFormat="1" ht="12.75">
      <c r="A354" s="38"/>
      <c r="B354" s="22"/>
      <c r="C354" s="38"/>
      <c r="D354" s="27"/>
    </row>
    <row r="355" spans="1:4" s="24" customFormat="1" ht="12.75">
      <c r="A355" s="38"/>
      <c r="B355" s="22"/>
      <c r="C355" s="38"/>
      <c r="D355" s="27"/>
    </row>
    <row r="356" spans="1:4" s="24" customFormat="1" ht="12.75">
      <c r="A356" s="38"/>
      <c r="B356" s="22"/>
      <c r="C356" s="38"/>
      <c r="D356" s="27"/>
    </row>
    <row r="357" spans="1:4" s="24" customFormat="1" ht="12.75">
      <c r="A357" s="38"/>
      <c r="B357" s="22"/>
      <c r="C357" s="38"/>
      <c r="D357" s="27"/>
    </row>
    <row r="358" spans="1:4" s="24" customFormat="1" ht="12.75">
      <c r="A358" s="38"/>
      <c r="B358" s="22"/>
      <c r="C358" s="38"/>
      <c r="D358" s="27"/>
    </row>
    <row r="359" spans="1:4" s="24" customFormat="1" ht="12.75">
      <c r="A359" s="38"/>
      <c r="B359" s="22"/>
      <c r="C359" s="38"/>
      <c r="D359" s="27"/>
    </row>
    <row r="360" spans="1:4" ht="12.75">
      <c r="A360" s="38"/>
      <c r="C360" s="38"/>
      <c r="D360" s="27"/>
    </row>
    <row r="361" spans="1:4" ht="12.75">
      <c r="A361" s="38"/>
      <c r="C361" s="38"/>
      <c r="D361" s="27"/>
    </row>
    <row r="362" spans="1:4" ht="12.75">
      <c r="A362" s="38"/>
      <c r="C362" s="38"/>
      <c r="D362" s="27"/>
    </row>
    <row r="363" spans="1:4" ht="14.25" customHeight="1">
      <c r="A363" s="38"/>
      <c r="C363" s="38"/>
      <c r="D363" s="27"/>
    </row>
    <row r="364" spans="1:4" ht="12.75">
      <c r="A364" s="38"/>
      <c r="C364" s="38"/>
      <c r="D364" s="27"/>
    </row>
    <row r="365" spans="1:4" ht="12.75">
      <c r="A365" s="38"/>
      <c r="C365" s="38"/>
      <c r="D365" s="27"/>
    </row>
    <row r="366" spans="1:4" ht="12.75">
      <c r="A366" s="38"/>
      <c r="C366" s="38"/>
      <c r="D366" s="27"/>
    </row>
    <row r="367" spans="1:4" ht="12.75">
      <c r="A367" s="38"/>
      <c r="C367" s="38"/>
      <c r="D367" s="27"/>
    </row>
    <row r="368" spans="1:4" ht="12.75">
      <c r="A368" s="38"/>
      <c r="C368" s="38"/>
      <c r="D368" s="27"/>
    </row>
    <row r="369" spans="1:4" ht="12.75">
      <c r="A369" s="38"/>
      <c r="C369" s="38"/>
      <c r="D369" s="27"/>
    </row>
    <row r="370" spans="1:4" ht="12.75">
      <c r="A370" s="38"/>
      <c r="C370" s="38"/>
      <c r="D370" s="27"/>
    </row>
    <row r="371" spans="1:4" ht="12.75">
      <c r="A371" s="38"/>
      <c r="C371" s="38"/>
      <c r="D371" s="27"/>
    </row>
    <row r="372" spans="1:4" ht="12.75">
      <c r="A372" s="38"/>
      <c r="C372" s="38"/>
      <c r="D372" s="27"/>
    </row>
    <row r="373" spans="1:4" ht="12.75">
      <c r="A373" s="38"/>
      <c r="C373" s="38"/>
      <c r="D373" s="27"/>
    </row>
    <row r="374" spans="1:4" ht="12.75">
      <c r="A374" s="38"/>
      <c r="C374" s="38"/>
      <c r="D374" s="27"/>
    </row>
    <row r="375" spans="1:4" ht="12.75">
      <c r="A375" s="38"/>
      <c r="C375" s="38"/>
      <c r="D375" s="27"/>
    </row>
    <row r="376" spans="1:4" ht="12.75">
      <c r="A376" s="38"/>
      <c r="C376" s="38"/>
      <c r="D376" s="27"/>
    </row>
    <row r="377" spans="1:4" ht="12.75">
      <c r="A377" s="38"/>
      <c r="C377" s="38"/>
      <c r="D377" s="27"/>
    </row>
    <row r="378" spans="1:4" ht="12.75">
      <c r="A378" s="38"/>
      <c r="C378" s="38"/>
      <c r="D378" s="27"/>
    </row>
    <row r="379" spans="1:4" ht="12.75">
      <c r="A379" s="38"/>
      <c r="C379" s="38"/>
      <c r="D379" s="27"/>
    </row>
    <row r="380" spans="1:4" ht="12.75">
      <c r="A380" s="38"/>
      <c r="C380" s="38"/>
      <c r="D380" s="27"/>
    </row>
    <row r="381" spans="1:4" ht="12.75">
      <c r="A381" s="38"/>
      <c r="C381" s="38"/>
      <c r="D381" s="27"/>
    </row>
    <row r="382" spans="1:4" ht="12.75">
      <c r="A382" s="38"/>
      <c r="C382" s="38"/>
      <c r="D382" s="27"/>
    </row>
    <row r="383" spans="1:4" ht="12.75">
      <c r="A383" s="38"/>
      <c r="C383" s="38"/>
      <c r="D383" s="27"/>
    </row>
    <row r="384" spans="1:4" ht="12.75">
      <c r="A384" s="38"/>
      <c r="C384" s="38"/>
      <c r="D384" s="27"/>
    </row>
    <row r="385" spans="1:4" ht="12.75">
      <c r="A385" s="38"/>
      <c r="C385" s="38"/>
      <c r="D385" s="27"/>
    </row>
    <row r="386" spans="1:4" ht="12.75">
      <c r="A386" s="38"/>
      <c r="C386" s="38"/>
      <c r="D386" s="27"/>
    </row>
    <row r="387" spans="1:4" ht="12.75">
      <c r="A387" s="38"/>
      <c r="C387" s="38"/>
      <c r="D387" s="27"/>
    </row>
    <row r="388" spans="1:4" ht="12.75">
      <c r="A388" s="38"/>
      <c r="C388" s="38"/>
      <c r="D388" s="27"/>
    </row>
    <row r="389" spans="1:4" ht="12.75">
      <c r="A389" s="38"/>
      <c r="C389" s="38"/>
      <c r="D389" s="27"/>
    </row>
    <row r="390" spans="1:4" ht="12.75">
      <c r="A390" s="38"/>
      <c r="C390" s="38"/>
      <c r="D390" s="27"/>
    </row>
    <row r="391" spans="1:4" ht="12.75">
      <c r="A391" s="38"/>
      <c r="C391" s="38"/>
      <c r="D391" s="27"/>
    </row>
    <row r="392" spans="1:4" ht="12.75">
      <c r="A392" s="38"/>
      <c r="C392" s="38"/>
      <c r="D392" s="27"/>
    </row>
    <row r="393" spans="1:4" ht="12.75">
      <c r="A393" s="38"/>
      <c r="C393" s="38"/>
      <c r="D393" s="27"/>
    </row>
    <row r="394" spans="1:4" ht="12.75">
      <c r="A394" s="38"/>
      <c r="C394" s="38"/>
      <c r="D394" s="27"/>
    </row>
    <row r="395" spans="1:4" ht="12.75">
      <c r="A395" s="38"/>
      <c r="C395" s="38"/>
      <c r="D395" s="27"/>
    </row>
    <row r="396" spans="1:4" s="24" customFormat="1" ht="12.75">
      <c r="A396" s="38"/>
      <c r="B396" s="22"/>
      <c r="C396" s="38"/>
      <c r="D396" s="27"/>
    </row>
    <row r="397" spans="1:4" s="24" customFormat="1" ht="12.75">
      <c r="A397" s="38"/>
      <c r="B397" s="22"/>
      <c r="C397" s="38"/>
      <c r="D397" s="27"/>
    </row>
    <row r="398" spans="1:4" s="24" customFormat="1" ht="12.75">
      <c r="A398" s="38"/>
      <c r="B398" s="22"/>
      <c r="C398" s="38"/>
      <c r="D398" s="27"/>
    </row>
    <row r="399" spans="1:4" s="24" customFormat="1" ht="12.75">
      <c r="A399" s="38"/>
      <c r="B399" s="22"/>
      <c r="C399" s="38"/>
      <c r="D399" s="27"/>
    </row>
    <row r="400" spans="1:4" s="24" customFormat="1" ht="12.75">
      <c r="A400" s="38"/>
      <c r="B400" s="22"/>
      <c r="C400" s="38"/>
      <c r="D400" s="27"/>
    </row>
    <row r="401" spans="1:4" s="24" customFormat="1" ht="12.75">
      <c r="A401" s="38"/>
      <c r="B401" s="22"/>
      <c r="C401" s="38"/>
      <c r="D401" s="27"/>
    </row>
    <row r="402" spans="1:4" s="24" customFormat="1" ht="12.75">
      <c r="A402" s="38"/>
      <c r="B402" s="22"/>
      <c r="C402" s="38"/>
      <c r="D402" s="27"/>
    </row>
    <row r="403" spans="1:4" s="24" customFormat="1" ht="12.75">
      <c r="A403" s="38"/>
      <c r="B403" s="22"/>
      <c r="C403" s="38"/>
      <c r="D403" s="27"/>
    </row>
    <row r="404" spans="1:4" s="24" customFormat="1" ht="12.75">
      <c r="A404" s="38"/>
      <c r="B404" s="22"/>
      <c r="C404" s="38"/>
      <c r="D404" s="27"/>
    </row>
    <row r="405" spans="1:4" s="24" customFormat="1" ht="12.75">
      <c r="A405" s="38"/>
      <c r="B405" s="22"/>
      <c r="C405" s="38"/>
      <c r="D405" s="27"/>
    </row>
    <row r="406" spans="1:4" s="24" customFormat="1" ht="12.75">
      <c r="A406" s="38"/>
      <c r="B406" s="22"/>
      <c r="C406" s="38"/>
      <c r="D406" s="27"/>
    </row>
    <row r="407" spans="1:4" s="24" customFormat="1" ht="12.75">
      <c r="A407" s="38"/>
      <c r="B407" s="22"/>
      <c r="C407" s="38"/>
      <c r="D407" s="27"/>
    </row>
    <row r="408" spans="1:4" s="24" customFormat="1" ht="12.75">
      <c r="A408" s="38"/>
      <c r="B408" s="22"/>
      <c r="C408" s="38"/>
      <c r="D408" s="27"/>
    </row>
    <row r="409" spans="1:4" s="24" customFormat="1" ht="12.75">
      <c r="A409" s="38"/>
      <c r="B409" s="22"/>
      <c r="C409" s="38"/>
      <c r="D409" s="27"/>
    </row>
    <row r="410" spans="1:4" s="24" customFormat="1" ht="12.75">
      <c r="A410" s="38"/>
      <c r="B410" s="22"/>
      <c r="C410" s="38"/>
      <c r="D410" s="27"/>
    </row>
    <row r="411" spans="1:4" s="24" customFormat="1" ht="12.75">
      <c r="A411" s="38"/>
      <c r="B411" s="22"/>
      <c r="C411" s="38"/>
      <c r="D411" s="27"/>
    </row>
    <row r="412" spans="1:4" s="24" customFormat="1" ht="12.75">
      <c r="A412" s="38"/>
      <c r="B412" s="22"/>
      <c r="C412" s="38"/>
      <c r="D412" s="27"/>
    </row>
    <row r="413" spans="1:4" s="24" customFormat="1" ht="12.75">
      <c r="A413" s="38"/>
      <c r="B413" s="22"/>
      <c r="C413" s="38"/>
      <c r="D413" s="27"/>
    </row>
    <row r="414" spans="1:4" s="24" customFormat="1" ht="12.75">
      <c r="A414" s="38"/>
      <c r="B414" s="22"/>
      <c r="C414" s="38"/>
      <c r="D414" s="27"/>
    </row>
    <row r="415" spans="1:4" s="24" customFormat="1" ht="12.75">
      <c r="A415" s="38"/>
      <c r="B415" s="22"/>
      <c r="C415" s="38"/>
      <c r="D415" s="27"/>
    </row>
    <row r="416" spans="1:4" s="24" customFormat="1" ht="12.75">
      <c r="A416" s="38"/>
      <c r="B416" s="22"/>
      <c r="C416" s="38"/>
      <c r="D416" s="27"/>
    </row>
    <row r="417" spans="1:4" s="24" customFormat="1" ht="12.75">
      <c r="A417" s="38"/>
      <c r="B417" s="22"/>
      <c r="C417" s="38"/>
      <c r="D417" s="27"/>
    </row>
    <row r="418" spans="1:4" s="24" customFormat="1" ht="12.75">
      <c r="A418" s="38"/>
      <c r="B418" s="22"/>
      <c r="C418" s="38"/>
      <c r="D418" s="27"/>
    </row>
    <row r="419" spans="1:4" s="24" customFormat="1" ht="12.75">
      <c r="A419" s="38"/>
      <c r="B419" s="22"/>
      <c r="C419" s="38"/>
      <c r="D419" s="27"/>
    </row>
    <row r="420" spans="1:4" s="24" customFormat="1" ht="12.75">
      <c r="A420" s="38"/>
      <c r="B420" s="22"/>
      <c r="C420" s="38"/>
      <c r="D420" s="27"/>
    </row>
    <row r="421" spans="1:4" s="24" customFormat="1" ht="12.75">
      <c r="A421" s="38"/>
      <c r="B421" s="22"/>
      <c r="C421" s="38"/>
      <c r="D421" s="27"/>
    </row>
    <row r="422" spans="1:4" s="24" customFormat="1" ht="12.75">
      <c r="A422" s="38"/>
      <c r="B422" s="22"/>
      <c r="C422" s="38"/>
      <c r="D422" s="27"/>
    </row>
    <row r="423" spans="1:4" s="24" customFormat="1" ht="12.75">
      <c r="A423" s="38"/>
      <c r="B423" s="22"/>
      <c r="C423" s="38"/>
      <c r="D423" s="27"/>
    </row>
    <row r="424" spans="1:4" s="24" customFormat="1" ht="18" customHeight="1">
      <c r="A424" s="38"/>
      <c r="B424" s="22"/>
      <c r="C424" s="38"/>
      <c r="D424" s="27"/>
    </row>
    <row r="425" spans="1:4" ht="12.75">
      <c r="A425" s="38"/>
      <c r="C425" s="38"/>
      <c r="D425" s="27"/>
    </row>
    <row r="426" spans="1:4" s="24" customFormat="1" ht="12.75">
      <c r="A426" s="38"/>
      <c r="B426" s="22"/>
      <c r="C426" s="38"/>
      <c r="D426" s="27"/>
    </row>
    <row r="427" spans="1:4" s="24" customFormat="1" ht="12.75">
      <c r="A427" s="38"/>
      <c r="B427" s="22"/>
      <c r="C427" s="38"/>
      <c r="D427" s="27"/>
    </row>
    <row r="428" spans="1:4" s="24" customFormat="1" ht="12.75">
      <c r="A428" s="38"/>
      <c r="B428" s="22"/>
      <c r="C428" s="38"/>
      <c r="D428" s="27"/>
    </row>
    <row r="429" spans="1:4" s="24" customFormat="1" ht="18" customHeight="1">
      <c r="A429" s="38"/>
      <c r="B429" s="22"/>
      <c r="C429" s="38"/>
      <c r="D429" s="27"/>
    </row>
    <row r="430" spans="1:4" ht="12.75">
      <c r="A430" s="38"/>
      <c r="C430" s="38"/>
      <c r="D430" s="27"/>
    </row>
    <row r="431" spans="1:4" ht="14.25" customHeight="1">
      <c r="A431" s="38"/>
      <c r="C431" s="38"/>
      <c r="D431" s="27"/>
    </row>
    <row r="432" spans="1:4" ht="14.25" customHeight="1">
      <c r="A432" s="38"/>
      <c r="C432" s="38"/>
      <c r="D432" s="27"/>
    </row>
    <row r="433" spans="1:4" ht="14.25" customHeight="1">
      <c r="A433" s="38"/>
      <c r="C433" s="38"/>
      <c r="D433" s="27"/>
    </row>
    <row r="434" spans="1:4" ht="12.75">
      <c r="A434" s="38"/>
      <c r="C434" s="38"/>
      <c r="D434" s="27"/>
    </row>
    <row r="435" spans="1:4" ht="14.25" customHeight="1">
      <c r="A435" s="38"/>
      <c r="C435" s="38"/>
      <c r="D435" s="27"/>
    </row>
    <row r="436" spans="1:4" ht="12.75">
      <c r="A436" s="38"/>
      <c r="C436" s="38"/>
      <c r="D436" s="27"/>
    </row>
    <row r="437" spans="1:4" ht="14.25" customHeight="1">
      <c r="A437" s="38"/>
      <c r="C437" s="38"/>
      <c r="D437" s="27"/>
    </row>
    <row r="438" spans="1:4" ht="12.75">
      <c r="A438" s="38"/>
      <c r="C438" s="38"/>
      <c r="D438" s="27"/>
    </row>
    <row r="439" spans="1:4" s="24" customFormat="1" ht="30" customHeight="1">
      <c r="A439" s="38"/>
      <c r="B439" s="22"/>
      <c r="C439" s="38"/>
      <c r="D439" s="27"/>
    </row>
    <row r="440" spans="1:4" s="24" customFormat="1" ht="12.75">
      <c r="A440" s="38"/>
      <c r="B440" s="22"/>
      <c r="C440" s="38"/>
      <c r="D440" s="27"/>
    </row>
    <row r="441" spans="1:4" s="24" customFormat="1" ht="12.75">
      <c r="A441" s="38"/>
      <c r="B441" s="22"/>
      <c r="C441" s="38"/>
      <c r="D441" s="27"/>
    </row>
    <row r="442" spans="1:4" s="24" customFormat="1" ht="12.75">
      <c r="A442" s="38"/>
      <c r="B442" s="22"/>
      <c r="C442" s="38"/>
      <c r="D442" s="27"/>
    </row>
    <row r="443" spans="1:4" s="24" customFormat="1" ht="12.75">
      <c r="A443" s="38"/>
      <c r="B443" s="22"/>
      <c r="C443" s="38"/>
      <c r="D443" s="27"/>
    </row>
    <row r="444" spans="1:4" s="24" customFormat="1" ht="12.75">
      <c r="A444" s="38"/>
      <c r="B444" s="22"/>
      <c r="C444" s="38"/>
      <c r="D444" s="27"/>
    </row>
    <row r="445" spans="1:4" s="24" customFormat="1" ht="12.75">
      <c r="A445" s="38"/>
      <c r="B445" s="22"/>
      <c r="C445" s="38"/>
      <c r="D445" s="27"/>
    </row>
    <row r="446" spans="1:4" s="24" customFormat="1" ht="12.75">
      <c r="A446" s="38"/>
      <c r="B446" s="22"/>
      <c r="C446" s="38"/>
      <c r="D446" s="27"/>
    </row>
    <row r="447" spans="1:4" s="24" customFormat="1" ht="12.75">
      <c r="A447" s="38"/>
      <c r="B447" s="22"/>
      <c r="C447" s="38"/>
      <c r="D447" s="27"/>
    </row>
    <row r="448" spans="1:4" s="24" customFormat="1" ht="12.75">
      <c r="A448" s="38"/>
      <c r="B448" s="22"/>
      <c r="C448" s="38"/>
      <c r="D448" s="27"/>
    </row>
    <row r="449" spans="1:4" s="24" customFormat="1" ht="12.75">
      <c r="A449" s="38"/>
      <c r="B449" s="22"/>
      <c r="C449" s="38"/>
      <c r="D449" s="27"/>
    </row>
    <row r="450" spans="1:4" s="24" customFormat="1" ht="12.75">
      <c r="A450" s="38"/>
      <c r="B450" s="22"/>
      <c r="C450" s="38"/>
      <c r="D450" s="27"/>
    </row>
    <row r="451" spans="1:4" s="24" customFormat="1" ht="12.75">
      <c r="A451" s="38"/>
      <c r="B451" s="22"/>
      <c r="C451" s="38"/>
      <c r="D451" s="27"/>
    </row>
    <row r="452" spans="1:4" s="24" customFormat="1" ht="12.75">
      <c r="A452" s="38"/>
      <c r="B452" s="22"/>
      <c r="C452" s="38"/>
      <c r="D452" s="27"/>
    </row>
    <row r="453" spans="1:4" s="24" customFormat="1" ht="12.75">
      <c r="A453" s="38"/>
      <c r="B453" s="22"/>
      <c r="C453" s="38"/>
      <c r="D453" s="27"/>
    </row>
    <row r="454" spans="1:4" ht="12.75">
      <c r="A454" s="38"/>
      <c r="C454" s="38"/>
      <c r="D454" s="27"/>
    </row>
    <row r="455" spans="1:4" ht="12.75">
      <c r="A455" s="38"/>
      <c r="C455" s="38"/>
      <c r="D455" s="27"/>
    </row>
    <row r="456" spans="1:4" ht="18" customHeight="1">
      <c r="A456" s="38"/>
      <c r="C456" s="38"/>
      <c r="D456" s="27"/>
    </row>
    <row r="457" spans="1:4" ht="20.25" customHeight="1">
      <c r="A457" s="38"/>
      <c r="C457" s="38"/>
      <c r="D457" s="27"/>
    </row>
    <row r="458" spans="1:4" ht="12.75">
      <c r="A458" s="38"/>
      <c r="C458" s="38"/>
      <c r="D458" s="27"/>
    </row>
    <row r="459" spans="1:4" ht="12.75">
      <c r="A459" s="38"/>
      <c r="C459" s="38"/>
      <c r="D459" s="27"/>
    </row>
    <row r="460" spans="1:4" ht="12.75">
      <c r="A460" s="38"/>
      <c r="C460" s="38"/>
      <c r="D460" s="27"/>
    </row>
    <row r="461" spans="1:4" ht="12.75">
      <c r="A461" s="38"/>
      <c r="C461" s="38"/>
      <c r="D461" s="27"/>
    </row>
    <row r="462" spans="1:4" ht="12.75">
      <c r="A462" s="38"/>
      <c r="C462" s="38"/>
      <c r="D462" s="27"/>
    </row>
    <row r="463" spans="1:4" ht="12.75">
      <c r="A463" s="38"/>
      <c r="C463" s="38"/>
      <c r="D463" s="27"/>
    </row>
    <row r="464" spans="1:4" ht="12.75">
      <c r="A464" s="38"/>
      <c r="C464" s="38"/>
      <c r="D464" s="27"/>
    </row>
    <row r="465" spans="1:4" ht="12.75">
      <c r="A465" s="38"/>
      <c r="C465" s="38"/>
      <c r="D465" s="27"/>
    </row>
    <row r="466" spans="1:4" ht="12.75">
      <c r="A466" s="38"/>
      <c r="C466" s="38"/>
      <c r="D466" s="27"/>
    </row>
    <row r="467" spans="1:4" ht="12.75">
      <c r="A467" s="38"/>
      <c r="C467" s="38"/>
      <c r="D467" s="27"/>
    </row>
    <row r="468" spans="1:4" ht="12.75">
      <c r="A468" s="38"/>
      <c r="C468" s="38"/>
      <c r="D468" s="27"/>
    </row>
    <row r="469" spans="1:4" ht="12.75">
      <c r="A469" s="38"/>
      <c r="C469" s="38"/>
      <c r="D469" s="27"/>
    </row>
    <row r="470" spans="1:4" ht="12.75">
      <c r="A470" s="38"/>
      <c r="C470" s="38"/>
      <c r="D470" s="27"/>
    </row>
    <row r="471" spans="1:4" ht="12.75">
      <c r="A471" s="38"/>
      <c r="C471" s="38"/>
      <c r="D471" s="27"/>
    </row>
    <row r="472" spans="1:4" ht="12.75">
      <c r="A472" s="38"/>
      <c r="C472" s="38"/>
      <c r="D472" s="27"/>
    </row>
    <row r="473" spans="1:4" ht="12.75">
      <c r="A473" s="38"/>
      <c r="C473" s="38"/>
      <c r="D473" s="27"/>
    </row>
    <row r="474" spans="1:4" ht="12.75">
      <c r="A474" s="38"/>
      <c r="C474" s="38"/>
      <c r="D474" s="27"/>
    </row>
    <row r="475" spans="1:4" ht="12.75">
      <c r="A475" s="38"/>
      <c r="C475" s="38"/>
      <c r="D475" s="27"/>
    </row>
    <row r="476" spans="1:4" ht="12.75">
      <c r="A476" s="38"/>
      <c r="C476" s="38"/>
      <c r="D476" s="27"/>
    </row>
    <row r="477" spans="1:4" ht="12.75">
      <c r="A477" s="38"/>
      <c r="C477" s="38"/>
      <c r="D477" s="27"/>
    </row>
    <row r="478" spans="1:4" ht="12.75">
      <c r="A478" s="38"/>
      <c r="C478" s="38"/>
      <c r="D478" s="27"/>
    </row>
    <row r="479" spans="1:4" ht="12.75">
      <c r="A479" s="38"/>
      <c r="C479" s="38"/>
      <c r="D479" s="27"/>
    </row>
    <row r="480" spans="1:4" ht="12.75">
      <c r="A480" s="38"/>
      <c r="C480" s="38"/>
      <c r="D480" s="27"/>
    </row>
    <row r="481" spans="1:4" ht="12.75">
      <c r="A481" s="38"/>
      <c r="C481" s="38"/>
      <c r="D481" s="27"/>
    </row>
    <row r="482" spans="1:4" ht="12.75">
      <c r="A482" s="38"/>
      <c r="C482" s="38"/>
      <c r="D482" s="27"/>
    </row>
    <row r="483" spans="1:4" ht="12.75">
      <c r="A483" s="38"/>
      <c r="C483" s="38"/>
      <c r="D483" s="27"/>
    </row>
    <row r="484" spans="1:4" ht="12.75">
      <c r="A484" s="38"/>
      <c r="C484" s="38"/>
      <c r="D484" s="27"/>
    </row>
    <row r="485" spans="1:4" ht="12.75">
      <c r="A485" s="38"/>
      <c r="C485" s="38"/>
      <c r="D485" s="27"/>
    </row>
    <row r="486" spans="1:4" ht="12.75">
      <c r="A486" s="38"/>
      <c r="C486" s="38"/>
      <c r="D486" s="27"/>
    </row>
    <row r="487" spans="1:4" ht="12.75">
      <c r="A487" s="38"/>
      <c r="C487" s="38"/>
      <c r="D487" s="27"/>
    </row>
    <row r="488" spans="1:4" ht="12.75">
      <c r="A488" s="38"/>
      <c r="C488" s="38"/>
      <c r="D488" s="27"/>
    </row>
    <row r="489" spans="1:4" ht="12.75">
      <c r="A489" s="38"/>
      <c r="C489" s="38"/>
      <c r="D489" s="27"/>
    </row>
    <row r="490" spans="1:4" ht="12.75">
      <c r="A490" s="38"/>
      <c r="C490" s="38"/>
      <c r="D490" s="27"/>
    </row>
    <row r="491" spans="1:4" ht="12.75">
      <c r="A491" s="38"/>
      <c r="C491" s="38"/>
      <c r="D491" s="27"/>
    </row>
    <row r="492" spans="1:4" ht="12.75">
      <c r="A492" s="38"/>
      <c r="C492" s="38"/>
      <c r="D492" s="27"/>
    </row>
    <row r="493" spans="1:4" ht="12.75">
      <c r="A493" s="38"/>
      <c r="C493" s="38"/>
      <c r="D493" s="27"/>
    </row>
    <row r="494" spans="1:4" ht="12.75">
      <c r="A494" s="38"/>
      <c r="C494" s="38"/>
      <c r="D494" s="27"/>
    </row>
    <row r="495" spans="1:4" ht="12.75">
      <c r="A495" s="38"/>
      <c r="C495" s="38"/>
      <c r="D495" s="27"/>
    </row>
    <row r="496" spans="1:4" ht="12.75">
      <c r="A496" s="38"/>
      <c r="C496" s="38"/>
      <c r="D496" s="27"/>
    </row>
    <row r="497" spans="1:4" ht="12.75">
      <c r="A497" s="38"/>
      <c r="C497" s="38"/>
      <c r="D497" s="27"/>
    </row>
    <row r="498" spans="1:4" ht="12.75">
      <c r="A498" s="38"/>
      <c r="C498" s="38"/>
      <c r="D498" s="27"/>
    </row>
    <row r="499" spans="1:4" ht="12.75">
      <c r="A499" s="38"/>
      <c r="C499" s="38"/>
      <c r="D499" s="27"/>
    </row>
    <row r="500" spans="1:4" ht="12.75">
      <c r="A500" s="38"/>
      <c r="C500" s="38"/>
      <c r="D500" s="27"/>
    </row>
    <row r="501" spans="1:4" ht="12.75">
      <c r="A501" s="38"/>
      <c r="C501" s="38"/>
      <c r="D501" s="27"/>
    </row>
    <row r="502" spans="1:4" ht="12.75">
      <c r="A502" s="38"/>
      <c r="C502" s="38"/>
      <c r="D502" s="27"/>
    </row>
    <row r="503" spans="1:4" ht="12.75">
      <c r="A503" s="38"/>
      <c r="C503" s="38"/>
      <c r="D503" s="27"/>
    </row>
    <row r="504" spans="1:4" ht="12.75">
      <c r="A504" s="38"/>
      <c r="C504" s="38"/>
      <c r="D504" s="27"/>
    </row>
    <row r="505" spans="1:4" ht="12.75">
      <c r="A505" s="38"/>
      <c r="C505" s="38"/>
      <c r="D505" s="27"/>
    </row>
    <row r="506" spans="1:4" ht="12.75">
      <c r="A506" s="38"/>
      <c r="C506" s="38"/>
      <c r="D506" s="27"/>
    </row>
    <row r="507" spans="1:4" ht="12.75">
      <c r="A507" s="38"/>
      <c r="C507" s="38"/>
      <c r="D507" s="27"/>
    </row>
    <row r="508" spans="1:4" ht="12.75">
      <c r="A508" s="38"/>
      <c r="C508" s="38"/>
      <c r="D508" s="27"/>
    </row>
    <row r="509" spans="1:4" ht="12.75">
      <c r="A509" s="38"/>
      <c r="C509" s="38"/>
      <c r="D509" s="27"/>
    </row>
    <row r="510" spans="1:4" ht="12.75">
      <c r="A510" s="38"/>
      <c r="C510" s="38"/>
      <c r="D510" s="27"/>
    </row>
    <row r="511" spans="1:4" ht="12.75">
      <c r="A511" s="38"/>
      <c r="C511" s="38"/>
      <c r="D511" s="27"/>
    </row>
    <row r="512" spans="1:4" ht="12.75">
      <c r="A512" s="38"/>
      <c r="C512" s="38"/>
      <c r="D512" s="27"/>
    </row>
    <row r="513" spans="1:4" ht="12.75">
      <c r="A513" s="38"/>
      <c r="C513" s="38"/>
      <c r="D513" s="27"/>
    </row>
    <row r="514" spans="1:4" ht="12.75">
      <c r="A514" s="38"/>
      <c r="C514" s="38"/>
      <c r="D514" s="27"/>
    </row>
    <row r="515" spans="1:4" ht="12.75">
      <c r="A515" s="38"/>
      <c r="C515" s="38"/>
      <c r="D515" s="27"/>
    </row>
    <row r="516" spans="1:4" ht="12.75">
      <c r="A516" s="38"/>
      <c r="C516" s="38"/>
      <c r="D516" s="27"/>
    </row>
    <row r="517" spans="1:4" ht="12.75">
      <c r="A517" s="38"/>
      <c r="C517" s="38"/>
      <c r="D517" s="27"/>
    </row>
    <row r="518" spans="1:4" ht="12.75">
      <c r="A518" s="38"/>
      <c r="C518" s="38"/>
      <c r="D518" s="27"/>
    </row>
    <row r="519" spans="1:4" ht="12.75">
      <c r="A519" s="38"/>
      <c r="C519" s="38"/>
      <c r="D519" s="27"/>
    </row>
    <row r="520" spans="1:4" ht="12.75">
      <c r="A520" s="38"/>
      <c r="C520" s="38"/>
      <c r="D520" s="27"/>
    </row>
    <row r="521" spans="1:4" ht="12.75">
      <c r="A521" s="38"/>
      <c r="C521" s="38"/>
      <c r="D521" s="27"/>
    </row>
    <row r="522" spans="1:4" ht="12.75">
      <c r="A522" s="38"/>
      <c r="C522" s="38"/>
      <c r="D522" s="27"/>
    </row>
    <row r="523" spans="1:4" ht="12.75">
      <c r="A523" s="38"/>
      <c r="C523" s="38"/>
      <c r="D523" s="27"/>
    </row>
    <row r="524" spans="1:4" ht="12.75">
      <c r="A524" s="38"/>
      <c r="C524" s="38"/>
      <c r="D524" s="27"/>
    </row>
    <row r="525" spans="1:4" ht="12.75">
      <c r="A525" s="38"/>
      <c r="C525" s="38"/>
      <c r="D525" s="27"/>
    </row>
    <row r="526" spans="1:4" ht="12.75">
      <c r="A526" s="38"/>
      <c r="C526" s="38"/>
      <c r="D526" s="27"/>
    </row>
    <row r="527" spans="1:4" ht="12.75">
      <c r="A527" s="38"/>
      <c r="C527" s="38"/>
      <c r="D527" s="27"/>
    </row>
    <row r="528" spans="1:4" ht="12.75">
      <c r="A528" s="38"/>
      <c r="C528" s="38"/>
      <c r="D528" s="27"/>
    </row>
    <row r="529" spans="1:4" ht="12.75">
      <c r="A529" s="38"/>
      <c r="C529" s="38"/>
      <c r="D529" s="27"/>
    </row>
    <row r="530" spans="1:4" ht="12.75">
      <c r="A530" s="38"/>
      <c r="C530" s="38"/>
      <c r="D530" s="27"/>
    </row>
    <row r="531" spans="1:4" ht="12.75">
      <c r="A531" s="38"/>
      <c r="C531" s="38"/>
      <c r="D531" s="27"/>
    </row>
    <row r="532" spans="1:4" ht="12.75">
      <c r="A532" s="38"/>
      <c r="C532" s="38"/>
      <c r="D532" s="27"/>
    </row>
    <row r="533" spans="1:4" ht="12.75">
      <c r="A533" s="38"/>
      <c r="C533" s="38"/>
      <c r="D533" s="27"/>
    </row>
    <row r="534" spans="1:4" ht="12.75">
      <c r="A534" s="38"/>
      <c r="C534" s="38"/>
      <c r="D534" s="27"/>
    </row>
    <row r="535" spans="1:4" ht="12.75">
      <c r="A535" s="38"/>
      <c r="C535" s="38"/>
      <c r="D535" s="27"/>
    </row>
    <row r="536" spans="1:4" ht="12.75">
      <c r="A536" s="38"/>
      <c r="C536" s="38"/>
      <c r="D536" s="27"/>
    </row>
    <row r="537" spans="1:4" ht="12.75">
      <c r="A537" s="38"/>
      <c r="C537" s="38"/>
      <c r="D537" s="27"/>
    </row>
    <row r="538" spans="1:4" ht="12.75">
      <c r="A538" s="38"/>
      <c r="C538" s="38"/>
      <c r="D538" s="27"/>
    </row>
    <row r="539" spans="1:4" ht="12.75">
      <c r="A539" s="38"/>
      <c r="C539" s="38"/>
      <c r="D539" s="27"/>
    </row>
    <row r="540" spans="1:4" ht="12.75">
      <c r="A540" s="38"/>
      <c r="C540" s="38"/>
      <c r="D540" s="27"/>
    </row>
    <row r="541" spans="1:4" ht="12.75">
      <c r="A541" s="38"/>
      <c r="C541" s="38"/>
      <c r="D541" s="27"/>
    </row>
    <row r="542" spans="1:4" ht="12.75">
      <c r="A542" s="38"/>
      <c r="C542" s="38"/>
      <c r="D542" s="27"/>
    </row>
    <row r="543" spans="1:4" ht="12.75">
      <c r="A543" s="38"/>
      <c r="C543" s="38"/>
      <c r="D543" s="27"/>
    </row>
    <row r="544" spans="1:4" ht="12.75">
      <c r="A544" s="38"/>
      <c r="C544" s="38"/>
      <c r="D544" s="27"/>
    </row>
    <row r="545" spans="1:4" ht="12.75">
      <c r="A545" s="38"/>
      <c r="C545" s="38"/>
      <c r="D545" s="27"/>
    </row>
    <row r="546" spans="1:4" ht="12.75">
      <c r="A546" s="38"/>
      <c r="C546" s="38"/>
      <c r="D546" s="27"/>
    </row>
    <row r="547" spans="1:4" ht="12.75">
      <c r="A547" s="38"/>
      <c r="C547" s="38"/>
      <c r="D547" s="27"/>
    </row>
    <row r="548" spans="1:4" ht="12.75">
      <c r="A548" s="38"/>
      <c r="C548" s="38"/>
      <c r="D548" s="27"/>
    </row>
    <row r="549" spans="1:4" ht="12.75">
      <c r="A549" s="38"/>
      <c r="C549" s="38"/>
      <c r="D549" s="27"/>
    </row>
    <row r="550" spans="1:4" ht="12.75">
      <c r="A550" s="38"/>
      <c r="C550" s="38"/>
      <c r="D550" s="27"/>
    </row>
    <row r="551" spans="1:4" ht="12.75">
      <c r="A551" s="38"/>
      <c r="C551" s="38"/>
      <c r="D551" s="27"/>
    </row>
    <row r="552" spans="1:4" ht="12.75">
      <c r="A552" s="38"/>
      <c r="C552" s="38"/>
      <c r="D552" s="27"/>
    </row>
    <row r="553" spans="1:4" ht="12.75">
      <c r="A553" s="38"/>
      <c r="C553" s="38"/>
      <c r="D553" s="27"/>
    </row>
    <row r="554" spans="1:4" ht="12.75">
      <c r="A554" s="38"/>
      <c r="C554" s="38"/>
      <c r="D554" s="27"/>
    </row>
    <row r="555" spans="1:4" ht="12.75">
      <c r="A555" s="38"/>
      <c r="C555" s="38"/>
      <c r="D555" s="27"/>
    </row>
    <row r="556" spans="1:4" ht="12.75">
      <c r="A556" s="38"/>
      <c r="C556" s="38"/>
      <c r="D556" s="27"/>
    </row>
    <row r="557" spans="1:4" ht="12.75">
      <c r="A557" s="38"/>
      <c r="C557" s="38"/>
      <c r="D557" s="27"/>
    </row>
    <row r="558" spans="1:4" ht="12.75">
      <c r="A558" s="38"/>
      <c r="C558" s="38"/>
      <c r="D558" s="27"/>
    </row>
    <row r="559" spans="1:4" ht="12.75">
      <c r="A559" s="38"/>
      <c r="C559" s="38"/>
      <c r="D559" s="27"/>
    </row>
    <row r="560" spans="1:4" ht="12.75">
      <c r="A560" s="38"/>
      <c r="C560" s="38"/>
      <c r="D560" s="27"/>
    </row>
    <row r="561" spans="1:4" ht="12.75">
      <c r="A561" s="38"/>
      <c r="C561" s="38"/>
      <c r="D561" s="27"/>
    </row>
    <row r="562" spans="1:4" ht="12.75">
      <c r="A562" s="38"/>
      <c r="C562" s="38"/>
      <c r="D562" s="27"/>
    </row>
    <row r="563" spans="1:4" ht="12.75">
      <c r="A563" s="38"/>
      <c r="C563" s="38"/>
      <c r="D563" s="27"/>
    </row>
    <row r="564" spans="1:4" ht="12.75">
      <c r="A564" s="38"/>
      <c r="C564" s="38"/>
      <c r="D564" s="27"/>
    </row>
    <row r="565" spans="1:4" ht="12.75">
      <c r="A565" s="38"/>
      <c r="C565" s="38"/>
      <c r="D565" s="27"/>
    </row>
    <row r="566" spans="1:4" ht="12.75">
      <c r="A566" s="38"/>
      <c r="C566" s="38"/>
      <c r="D566" s="27"/>
    </row>
    <row r="567" spans="1:4" ht="12.75">
      <c r="A567" s="38"/>
      <c r="C567" s="38"/>
      <c r="D567" s="27"/>
    </row>
    <row r="568" spans="1:4" ht="12.75">
      <c r="A568" s="38"/>
      <c r="C568" s="38"/>
      <c r="D568" s="27"/>
    </row>
    <row r="569" spans="1:4" ht="12.75">
      <c r="A569" s="38"/>
      <c r="C569" s="38"/>
      <c r="D569" s="27"/>
    </row>
    <row r="570" spans="1:4" ht="12.75">
      <c r="A570" s="38"/>
      <c r="C570" s="38"/>
      <c r="D570" s="27"/>
    </row>
    <row r="571" spans="1:4" ht="12.75">
      <c r="A571" s="38"/>
      <c r="C571" s="38"/>
      <c r="D571" s="27"/>
    </row>
    <row r="572" spans="1:4" ht="12.75">
      <c r="A572" s="38"/>
      <c r="C572" s="38"/>
      <c r="D572" s="27"/>
    </row>
    <row r="573" spans="1:4" ht="12.75">
      <c r="A573" s="38"/>
      <c r="C573" s="38"/>
      <c r="D573" s="27"/>
    </row>
    <row r="574" spans="1:4" ht="12.75">
      <c r="A574" s="38"/>
      <c r="C574" s="38"/>
      <c r="D574" s="27"/>
    </row>
    <row r="575" spans="1:4" ht="12.75">
      <c r="A575" s="38"/>
      <c r="C575" s="38"/>
      <c r="D575" s="27"/>
    </row>
    <row r="576" spans="1:4" ht="12.75">
      <c r="A576" s="38"/>
      <c r="C576" s="38"/>
      <c r="D576" s="27"/>
    </row>
    <row r="577" spans="1:4" ht="12.75">
      <c r="A577" s="38"/>
      <c r="C577" s="38"/>
      <c r="D577" s="27"/>
    </row>
    <row r="578" spans="1:4" ht="12.75">
      <c r="A578" s="38"/>
      <c r="C578" s="38"/>
      <c r="D578" s="27"/>
    </row>
    <row r="579" spans="1:4" ht="12.75">
      <c r="A579" s="38"/>
      <c r="C579" s="38"/>
      <c r="D579" s="27"/>
    </row>
    <row r="580" spans="1:4" ht="12.75">
      <c r="A580" s="38"/>
      <c r="C580" s="38"/>
      <c r="D580" s="27"/>
    </row>
    <row r="581" spans="1:4" ht="12.75">
      <c r="A581" s="38"/>
      <c r="C581" s="38"/>
      <c r="D581" s="27"/>
    </row>
    <row r="582" spans="1:4" ht="12.75">
      <c r="A582" s="38"/>
      <c r="C582" s="38"/>
      <c r="D582" s="27"/>
    </row>
    <row r="583" spans="1:4" ht="12.75">
      <c r="A583" s="38"/>
      <c r="C583" s="38"/>
      <c r="D583" s="27"/>
    </row>
    <row r="584" spans="1:4" ht="12.75">
      <c r="A584" s="38"/>
      <c r="C584" s="38"/>
      <c r="D584" s="27"/>
    </row>
    <row r="585" spans="1:4" ht="12.75">
      <c r="A585" s="38"/>
      <c r="C585" s="38"/>
      <c r="D585" s="27"/>
    </row>
    <row r="586" spans="1:4" ht="12.75">
      <c r="A586" s="38"/>
      <c r="C586" s="38"/>
      <c r="D586" s="27"/>
    </row>
    <row r="587" spans="1:4" ht="12.75">
      <c r="A587" s="38"/>
      <c r="C587" s="38"/>
      <c r="D587" s="27"/>
    </row>
    <row r="588" spans="1:4" ht="12.75">
      <c r="A588" s="38"/>
      <c r="C588" s="38"/>
      <c r="D588" s="27"/>
    </row>
    <row r="589" spans="1:4" ht="12.75">
      <c r="A589" s="38"/>
      <c r="C589" s="38"/>
      <c r="D589" s="27"/>
    </row>
    <row r="590" spans="1:4" ht="12.75">
      <c r="A590" s="38"/>
      <c r="C590" s="38"/>
      <c r="D590" s="27"/>
    </row>
    <row r="591" spans="1:4" ht="12.75">
      <c r="A591" s="38"/>
      <c r="C591" s="38"/>
      <c r="D591" s="27"/>
    </row>
    <row r="592" spans="1:4" ht="12.75">
      <c r="A592" s="38"/>
      <c r="C592" s="38"/>
      <c r="D592" s="27"/>
    </row>
    <row r="593" spans="1:4" ht="12.75">
      <c r="A593" s="38"/>
      <c r="C593" s="38"/>
      <c r="D593" s="27"/>
    </row>
    <row r="594" spans="1:4" ht="12.75">
      <c r="A594" s="38"/>
      <c r="C594" s="38"/>
      <c r="D594" s="27"/>
    </row>
    <row r="595" spans="1:4" ht="12.75">
      <c r="A595" s="38"/>
      <c r="C595" s="38"/>
      <c r="D595" s="27"/>
    </row>
    <row r="596" spans="1:4" ht="12.75">
      <c r="A596" s="38"/>
      <c r="C596" s="38"/>
      <c r="D596" s="27"/>
    </row>
    <row r="597" spans="1:4" ht="12.75">
      <c r="A597" s="38"/>
      <c r="C597" s="38"/>
      <c r="D597" s="27"/>
    </row>
    <row r="598" spans="1:4" ht="12.75">
      <c r="A598" s="38"/>
      <c r="C598" s="38"/>
      <c r="D598" s="27"/>
    </row>
    <row r="599" spans="1:4" ht="12.75">
      <c r="A599" s="38"/>
      <c r="C599" s="38"/>
      <c r="D599" s="27"/>
    </row>
    <row r="600" spans="1:4" ht="12.75">
      <c r="A600" s="38"/>
      <c r="C600" s="38"/>
      <c r="D600" s="27"/>
    </row>
    <row r="601" spans="1:4" ht="12.75">
      <c r="A601" s="38"/>
      <c r="C601" s="38"/>
      <c r="D601" s="27"/>
    </row>
    <row r="602" spans="1:4" ht="12.75">
      <c r="A602" s="38"/>
      <c r="C602" s="38"/>
      <c r="D602" s="27"/>
    </row>
    <row r="603" spans="1:4" ht="12.75">
      <c r="A603" s="38"/>
      <c r="C603" s="38"/>
      <c r="D603" s="27"/>
    </row>
    <row r="604" spans="1:4" ht="12.75">
      <c r="A604" s="38"/>
      <c r="C604" s="38"/>
      <c r="D604" s="27"/>
    </row>
    <row r="605" spans="1:4" ht="12.75">
      <c r="A605" s="38"/>
      <c r="C605" s="38"/>
      <c r="D605" s="27"/>
    </row>
    <row r="606" spans="1:4" ht="12.75">
      <c r="A606" s="38"/>
      <c r="C606" s="38"/>
      <c r="D606" s="27"/>
    </row>
    <row r="607" spans="1:4" ht="12.75">
      <c r="A607" s="38"/>
      <c r="C607" s="38"/>
      <c r="D607" s="27"/>
    </row>
    <row r="608" spans="1:4" ht="12.75">
      <c r="A608" s="38"/>
      <c r="C608" s="38"/>
      <c r="D608" s="27"/>
    </row>
    <row r="609" spans="1:4" ht="12.75">
      <c r="A609" s="38"/>
      <c r="C609" s="38"/>
      <c r="D609" s="27"/>
    </row>
    <row r="610" spans="1:4" ht="12.75">
      <c r="A610" s="38"/>
      <c r="C610" s="38"/>
      <c r="D610" s="27"/>
    </row>
    <row r="611" spans="1:4" ht="12.75">
      <c r="A611" s="38"/>
      <c r="C611" s="38"/>
      <c r="D611" s="27"/>
    </row>
    <row r="612" spans="1:4" ht="12.75">
      <c r="A612" s="38"/>
      <c r="C612" s="38"/>
      <c r="D612" s="27"/>
    </row>
    <row r="613" spans="1:4" ht="12.75">
      <c r="A613" s="38"/>
      <c r="C613" s="38"/>
      <c r="D613" s="27"/>
    </row>
    <row r="614" spans="1:4" ht="12.75">
      <c r="A614" s="38"/>
      <c r="C614" s="38"/>
      <c r="D614" s="27"/>
    </row>
    <row r="615" spans="1:4" ht="12.75">
      <c r="A615" s="38"/>
      <c r="C615" s="38"/>
      <c r="D615" s="27"/>
    </row>
    <row r="616" spans="1:4" ht="12.75">
      <c r="A616" s="38"/>
      <c r="C616" s="38"/>
      <c r="D616" s="27"/>
    </row>
    <row r="617" spans="1:4" ht="12.75">
      <c r="A617" s="38"/>
      <c r="C617" s="38"/>
      <c r="D617" s="27"/>
    </row>
    <row r="618" spans="1:4" ht="12.75">
      <c r="A618" s="38"/>
      <c r="C618" s="38"/>
      <c r="D618" s="27"/>
    </row>
    <row r="619" spans="1:4" ht="12.75">
      <c r="A619" s="38"/>
      <c r="C619" s="38"/>
      <c r="D619" s="27"/>
    </row>
    <row r="620" spans="1:4" ht="12.75">
      <c r="A620" s="38"/>
      <c r="C620" s="38"/>
      <c r="D620" s="27"/>
    </row>
    <row r="621" spans="1:4" ht="12.75">
      <c r="A621" s="38"/>
      <c r="C621" s="38"/>
      <c r="D621" s="27"/>
    </row>
    <row r="622" spans="1:4" ht="12.75">
      <c r="A622" s="38"/>
      <c r="C622" s="38"/>
      <c r="D622" s="27"/>
    </row>
    <row r="623" spans="1:4" ht="12.75">
      <c r="A623" s="38"/>
      <c r="C623" s="38"/>
      <c r="D623" s="27"/>
    </row>
    <row r="624" spans="1:4" ht="12.75">
      <c r="A624" s="38"/>
      <c r="C624" s="38"/>
      <c r="D624" s="27"/>
    </row>
    <row r="625" spans="1:4" ht="12.75">
      <c r="A625" s="38"/>
      <c r="C625" s="38"/>
      <c r="D625" s="27"/>
    </row>
    <row r="626" spans="1:4" ht="12.75">
      <c r="A626" s="38"/>
      <c r="C626" s="38"/>
      <c r="D626" s="27"/>
    </row>
    <row r="627" spans="1:4" ht="12.75">
      <c r="A627" s="38"/>
      <c r="C627" s="38"/>
      <c r="D627" s="27"/>
    </row>
    <row r="628" spans="1:4" ht="12.75">
      <c r="A628" s="38"/>
      <c r="C628" s="38"/>
      <c r="D628" s="27"/>
    </row>
    <row r="629" spans="1:4" ht="12.75">
      <c r="A629" s="38"/>
      <c r="C629" s="38"/>
      <c r="D629" s="27"/>
    </row>
    <row r="630" spans="1:4" ht="12.75">
      <c r="A630" s="38"/>
      <c r="C630" s="38"/>
      <c r="D630" s="27"/>
    </row>
    <row r="631" spans="1:4" ht="12.75">
      <c r="A631" s="38"/>
      <c r="C631" s="38"/>
      <c r="D631" s="27"/>
    </row>
    <row r="632" spans="1:4" ht="12.75">
      <c r="A632" s="38"/>
      <c r="C632" s="38"/>
      <c r="D632" s="27"/>
    </row>
    <row r="633" spans="1:4" ht="12.75">
      <c r="A633" s="38"/>
      <c r="C633" s="38"/>
      <c r="D633" s="27"/>
    </row>
    <row r="634" spans="1:4" ht="12.75">
      <c r="A634" s="38"/>
      <c r="C634" s="38"/>
      <c r="D634" s="27"/>
    </row>
    <row r="635" spans="1:4" ht="12.75">
      <c r="A635" s="38"/>
      <c r="C635" s="38"/>
      <c r="D635" s="27"/>
    </row>
    <row r="636" spans="1:4" ht="12.75">
      <c r="A636" s="38"/>
      <c r="C636" s="38"/>
      <c r="D636" s="27"/>
    </row>
    <row r="637" spans="1:4" ht="12.75">
      <c r="A637" s="38"/>
      <c r="C637" s="38"/>
      <c r="D637" s="27"/>
    </row>
    <row r="638" spans="1:4" ht="12.75">
      <c r="A638" s="38"/>
      <c r="C638" s="38"/>
      <c r="D638" s="27"/>
    </row>
    <row r="639" spans="1:4" ht="12.75">
      <c r="A639" s="38"/>
      <c r="C639" s="38"/>
      <c r="D639" s="27"/>
    </row>
    <row r="640" spans="1:4" ht="12.75">
      <c r="A640" s="38"/>
      <c r="C640" s="38"/>
      <c r="D640" s="27"/>
    </row>
    <row r="641" spans="1:4" ht="12.75">
      <c r="A641" s="38"/>
      <c r="C641" s="38"/>
      <c r="D641" s="27"/>
    </row>
    <row r="642" spans="1:4" ht="12.75">
      <c r="A642" s="38"/>
      <c r="C642" s="38"/>
      <c r="D642" s="27"/>
    </row>
    <row r="643" spans="1:4" ht="12.75">
      <c r="A643" s="38"/>
      <c r="C643" s="38"/>
      <c r="D643" s="27"/>
    </row>
    <row r="644" spans="1:4" ht="12.75">
      <c r="A644" s="38"/>
      <c r="C644" s="38"/>
      <c r="D644" s="27"/>
    </row>
    <row r="645" spans="1:4" ht="12.75">
      <c r="A645" s="38"/>
      <c r="C645" s="38"/>
      <c r="D645" s="27"/>
    </row>
    <row r="646" spans="1:4" ht="12.75">
      <c r="A646" s="38"/>
      <c r="C646" s="38"/>
      <c r="D646" s="27"/>
    </row>
    <row r="647" spans="1:4" ht="12.75">
      <c r="A647" s="38"/>
      <c r="C647" s="38"/>
      <c r="D647" s="27"/>
    </row>
    <row r="648" spans="1:4" ht="12.75">
      <c r="A648" s="38"/>
      <c r="C648" s="38"/>
      <c r="D648" s="27"/>
    </row>
    <row r="649" spans="1:4" ht="12.75">
      <c r="A649" s="38"/>
      <c r="C649" s="38"/>
      <c r="D649" s="27"/>
    </row>
    <row r="650" spans="1:4" ht="12.75">
      <c r="A650" s="38"/>
      <c r="C650" s="38"/>
      <c r="D650" s="27"/>
    </row>
    <row r="651" spans="1:4" ht="12.75">
      <c r="A651" s="38"/>
      <c r="C651" s="38"/>
      <c r="D651" s="27"/>
    </row>
    <row r="652" spans="1:4" ht="12.75">
      <c r="A652" s="38"/>
      <c r="C652" s="38"/>
      <c r="D652" s="27"/>
    </row>
    <row r="653" spans="1:4" ht="12.75">
      <c r="A653" s="38"/>
      <c r="C653" s="38"/>
      <c r="D653" s="27"/>
    </row>
    <row r="654" spans="1:4" ht="12.75">
      <c r="A654" s="38"/>
      <c r="C654" s="38"/>
      <c r="D654" s="27"/>
    </row>
    <row r="655" spans="1:4" ht="12.75">
      <c r="A655" s="38"/>
      <c r="C655" s="38"/>
      <c r="D655" s="27"/>
    </row>
    <row r="656" spans="1:4" ht="12.75">
      <c r="A656" s="38"/>
      <c r="C656" s="38"/>
      <c r="D656" s="27"/>
    </row>
    <row r="657" spans="1:4" ht="12.75">
      <c r="A657" s="38"/>
      <c r="C657" s="38"/>
      <c r="D657" s="27"/>
    </row>
    <row r="658" spans="1:4" ht="12.75">
      <c r="A658" s="38"/>
      <c r="C658" s="38"/>
      <c r="D658" s="27"/>
    </row>
    <row r="659" spans="1:4" ht="12.75">
      <c r="A659" s="38"/>
      <c r="C659" s="38"/>
      <c r="D659" s="27"/>
    </row>
    <row r="660" spans="1:4" ht="12.75">
      <c r="A660" s="38"/>
      <c r="C660" s="38"/>
      <c r="D660" s="27"/>
    </row>
    <row r="661" spans="1:4" ht="12.75">
      <c r="A661" s="38"/>
      <c r="C661" s="38"/>
      <c r="D661" s="27"/>
    </row>
    <row r="662" spans="1:4" ht="12.75">
      <c r="A662" s="38"/>
      <c r="C662" s="38"/>
      <c r="D662" s="27"/>
    </row>
    <row r="663" spans="1:4" ht="12.75">
      <c r="A663" s="38"/>
      <c r="C663" s="38"/>
      <c r="D663" s="27"/>
    </row>
    <row r="664" spans="1:4" ht="12.75">
      <c r="A664" s="38"/>
      <c r="C664" s="38"/>
      <c r="D664" s="27"/>
    </row>
    <row r="665" spans="1:4" ht="12.75">
      <c r="A665" s="38"/>
      <c r="C665" s="38"/>
      <c r="D665" s="27"/>
    </row>
    <row r="666" spans="1:4" ht="12.75">
      <c r="A666" s="38"/>
      <c r="C666" s="38"/>
      <c r="D666" s="27"/>
    </row>
    <row r="667" spans="1:4" ht="12.75">
      <c r="A667" s="38"/>
      <c r="C667" s="38"/>
      <c r="D667" s="27"/>
    </row>
    <row r="668" spans="1:4" ht="12.75">
      <c r="A668" s="38"/>
      <c r="C668" s="38"/>
      <c r="D668" s="27"/>
    </row>
    <row r="669" spans="1:4" ht="12.75">
      <c r="A669" s="38"/>
      <c r="C669" s="38"/>
      <c r="D669" s="27"/>
    </row>
    <row r="670" spans="1:4" ht="12.75">
      <c r="A670" s="38"/>
      <c r="C670" s="38"/>
      <c r="D670" s="27"/>
    </row>
    <row r="671" spans="1:4" ht="12.75">
      <c r="A671" s="38"/>
      <c r="C671" s="38"/>
      <c r="D671" s="27"/>
    </row>
    <row r="672" spans="1:4" ht="12.75">
      <c r="A672" s="38"/>
      <c r="C672" s="38"/>
      <c r="D672" s="27"/>
    </row>
    <row r="673" spans="1:4" ht="12.75">
      <c r="A673" s="38"/>
      <c r="C673" s="38"/>
      <c r="D673" s="27"/>
    </row>
    <row r="674" spans="1:4" ht="12.75">
      <c r="A674" s="38"/>
      <c r="C674" s="38"/>
      <c r="D674" s="27"/>
    </row>
    <row r="675" spans="1:4" ht="12.75">
      <c r="A675" s="38"/>
      <c r="C675" s="38"/>
      <c r="D675" s="27"/>
    </row>
    <row r="676" spans="1:4" ht="12.75">
      <c r="A676" s="38"/>
      <c r="C676" s="38"/>
      <c r="D676" s="27"/>
    </row>
    <row r="677" spans="1:4" ht="12.75">
      <c r="A677" s="38"/>
      <c r="C677" s="38"/>
      <c r="D677" s="27"/>
    </row>
    <row r="678" spans="1:4" ht="12.75">
      <c r="A678" s="38"/>
      <c r="C678" s="38"/>
      <c r="D678" s="27"/>
    </row>
    <row r="679" spans="1:4" ht="12.75">
      <c r="A679" s="38"/>
      <c r="C679" s="38"/>
      <c r="D679" s="27"/>
    </row>
    <row r="680" spans="1:4" ht="12.75">
      <c r="A680" s="38"/>
      <c r="C680" s="38"/>
      <c r="D680" s="27"/>
    </row>
    <row r="681" spans="1:4" ht="12.75">
      <c r="A681" s="38"/>
      <c r="C681" s="38"/>
      <c r="D681" s="27"/>
    </row>
    <row r="682" spans="1:4" ht="12.75">
      <c r="A682" s="38"/>
      <c r="C682" s="38"/>
      <c r="D682" s="27"/>
    </row>
    <row r="683" spans="1:4" ht="12.75">
      <c r="A683" s="38"/>
      <c r="C683" s="38"/>
      <c r="D683" s="27"/>
    </row>
    <row r="684" spans="1:4" ht="12.75">
      <c r="A684" s="38"/>
      <c r="C684" s="38"/>
      <c r="D684" s="27"/>
    </row>
    <row r="685" spans="1:4" ht="12.75">
      <c r="A685" s="38"/>
      <c r="C685" s="38"/>
      <c r="D685" s="27"/>
    </row>
    <row r="686" spans="1:4" ht="12.75">
      <c r="A686" s="38"/>
      <c r="C686" s="38"/>
      <c r="D686" s="27"/>
    </row>
    <row r="687" spans="1:4" ht="12.75">
      <c r="A687" s="38"/>
      <c r="C687" s="38"/>
      <c r="D687" s="27"/>
    </row>
    <row r="688" spans="1:4" ht="12.75">
      <c r="A688" s="38"/>
      <c r="C688" s="38"/>
      <c r="D688" s="27"/>
    </row>
    <row r="689" spans="1:4" ht="12.75">
      <c r="A689" s="38"/>
      <c r="C689" s="38"/>
      <c r="D689" s="27"/>
    </row>
    <row r="690" spans="1:4" ht="12.75">
      <c r="A690" s="38"/>
      <c r="C690" s="38"/>
      <c r="D690" s="27"/>
    </row>
    <row r="691" spans="1:4" ht="12.75">
      <c r="A691" s="38"/>
      <c r="C691" s="38"/>
      <c r="D691" s="27"/>
    </row>
    <row r="692" spans="1:4" ht="12.75">
      <c r="A692" s="38"/>
      <c r="C692" s="38"/>
      <c r="D692" s="27"/>
    </row>
    <row r="693" spans="1:4" ht="12.75">
      <c r="A693" s="38"/>
      <c r="C693" s="38"/>
      <c r="D693" s="27"/>
    </row>
    <row r="694" spans="1:4" ht="12.75">
      <c r="A694" s="38"/>
      <c r="C694" s="38"/>
      <c r="D694" s="27"/>
    </row>
    <row r="695" spans="1:4" ht="12.75">
      <c r="A695" s="38"/>
      <c r="C695" s="38"/>
      <c r="D695" s="27"/>
    </row>
    <row r="696" spans="1:4" ht="12.75">
      <c r="A696" s="38"/>
      <c r="C696" s="38"/>
      <c r="D696" s="27"/>
    </row>
    <row r="697" spans="1:4" ht="12.75">
      <c r="A697" s="38"/>
      <c r="C697" s="38"/>
      <c r="D697" s="27"/>
    </row>
    <row r="698" spans="1:4" ht="12.75">
      <c r="A698" s="38"/>
      <c r="C698" s="38"/>
      <c r="D698" s="27"/>
    </row>
    <row r="699" spans="1:4" ht="12.75">
      <c r="A699" s="38"/>
      <c r="C699" s="38"/>
      <c r="D699" s="27"/>
    </row>
    <row r="700" spans="1:4" ht="12.75">
      <c r="A700" s="38"/>
      <c r="C700" s="38"/>
      <c r="D700" s="27"/>
    </row>
    <row r="701" spans="1:4" ht="12.75">
      <c r="A701" s="38"/>
      <c r="C701" s="38"/>
      <c r="D701" s="27"/>
    </row>
    <row r="702" spans="1:4" ht="12.75">
      <c r="A702" s="38"/>
      <c r="C702" s="38"/>
      <c r="D702" s="27"/>
    </row>
    <row r="703" spans="1:4" ht="12.75">
      <c r="A703" s="38"/>
      <c r="C703" s="38"/>
      <c r="D703" s="27"/>
    </row>
    <row r="704" spans="1:4" ht="12.75">
      <c r="A704" s="38"/>
      <c r="C704" s="38"/>
      <c r="D704" s="27"/>
    </row>
    <row r="705" spans="1:4" ht="12.75">
      <c r="A705" s="38"/>
      <c r="C705" s="38"/>
      <c r="D705" s="27"/>
    </row>
    <row r="706" spans="1:4" ht="12.75">
      <c r="A706" s="38"/>
      <c r="C706" s="38"/>
      <c r="D706" s="27"/>
    </row>
    <row r="707" spans="1:4" ht="12.75">
      <c r="A707" s="38"/>
      <c r="C707" s="38"/>
      <c r="D707" s="27"/>
    </row>
    <row r="708" spans="1:4" ht="12.75">
      <c r="A708" s="38"/>
      <c r="C708" s="38"/>
      <c r="D708" s="27"/>
    </row>
    <row r="709" spans="1:4" ht="12.75">
      <c r="A709" s="38"/>
      <c r="C709" s="38"/>
      <c r="D709" s="27"/>
    </row>
    <row r="710" spans="1:4" ht="12.75">
      <c r="A710" s="38"/>
      <c r="C710" s="38"/>
      <c r="D710" s="27"/>
    </row>
    <row r="711" spans="1:4" ht="12.75">
      <c r="A711" s="38"/>
      <c r="C711" s="38"/>
      <c r="D711" s="27"/>
    </row>
    <row r="712" spans="1:4" ht="12.75">
      <c r="A712" s="38"/>
      <c r="C712" s="38"/>
      <c r="D712" s="27"/>
    </row>
    <row r="713" spans="1:4" ht="12.75">
      <c r="A713" s="38"/>
      <c r="C713" s="38"/>
      <c r="D713" s="27"/>
    </row>
    <row r="714" spans="1:4" ht="12.75">
      <c r="A714" s="38"/>
      <c r="C714" s="38"/>
      <c r="D714" s="27"/>
    </row>
    <row r="715" spans="1:4" ht="12.75">
      <c r="A715" s="38"/>
      <c r="C715" s="38"/>
      <c r="D715" s="27"/>
    </row>
    <row r="716" spans="1:4" ht="12.75">
      <c r="A716" s="38"/>
      <c r="C716" s="38"/>
      <c r="D716" s="27"/>
    </row>
    <row r="717" spans="1:4" ht="12.75">
      <c r="A717" s="38"/>
      <c r="C717" s="38"/>
      <c r="D717" s="27"/>
    </row>
    <row r="718" spans="1:4" ht="12.75">
      <c r="A718" s="38"/>
      <c r="C718" s="38"/>
      <c r="D718" s="27"/>
    </row>
    <row r="719" spans="1:4" ht="12.75">
      <c r="A719" s="38"/>
      <c r="C719" s="38"/>
      <c r="D719" s="27"/>
    </row>
    <row r="720" spans="1:4" ht="12.75">
      <c r="A720" s="38"/>
      <c r="C720" s="38"/>
      <c r="D720" s="27"/>
    </row>
    <row r="721" spans="1:4" ht="12.75">
      <c r="A721" s="38"/>
      <c r="C721" s="38"/>
      <c r="D721" s="27"/>
    </row>
    <row r="722" spans="1:4" ht="12.75">
      <c r="A722" s="38"/>
      <c r="C722" s="38"/>
      <c r="D722" s="27"/>
    </row>
    <row r="723" spans="1:4" ht="12.75">
      <c r="A723" s="38"/>
      <c r="C723" s="38"/>
      <c r="D723" s="27"/>
    </row>
    <row r="724" spans="1:4" ht="12.75">
      <c r="A724" s="38"/>
      <c r="C724" s="38"/>
      <c r="D724" s="27"/>
    </row>
    <row r="725" spans="1:4" ht="12.75">
      <c r="A725" s="38"/>
      <c r="C725" s="38"/>
      <c r="D725" s="27"/>
    </row>
    <row r="726" spans="1:4" ht="12.75">
      <c r="A726" s="38"/>
      <c r="C726" s="38"/>
      <c r="D726" s="27"/>
    </row>
    <row r="727" spans="1:4" ht="12.75">
      <c r="A727" s="38"/>
      <c r="C727" s="38"/>
      <c r="D727" s="27"/>
    </row>
    <row r="728" spans="1:4" ht="12.75">
      <c r="A728" s="38"/>
      <c r="C728" s="38"/>
      <c r="D728" s="27"/>
    </row>
    <row r="729" spans="1:4" ht="12.75">
      <c r="A729" s="38"/>
      <c r="C729" s="38"/>
      <c r="D729" s="27"/>
    </row>
    <row r="730" spans="1:4" ht="12.75">
      <c r="A730" s="38"/>
      <c r="C730" s="38"/>
      <c r="D730" s="27"/>
    </row>
    <row r="731" spans="1:4" ht="12.75">
      <c r="A731" s="38"/>
      <c r="C731" s="38"/>
      <c r="D731" s="27"/>
    </row>
    <row r="732" spans="1:4" ht="12.75">
      <c r="A732" s="38"/>
      <c r="C732" s="38"/>
      <c r="D732" s="27"/>
    </row>
    <row r="733" spans="1:4" ht="12.75">
      <c r="A733" s="38"/>
      <c r="C733" s="38"/>
      <c r="D733" s="27"/>
    </row>
    <row r="734" spans="1:4" ht="12.75">
      <c r="A734" s="38"/>
      <c r="C734" s="38"/>
      <c r="D734" s="27"/>
    </row>
    <row r="735" spans="1:4" ht="12.75">
      <c r="A735" s="38"/>
      <c r="C735" s="38"/>
      <c r="D735" s="27"/>
    </row>
    <row r="736" spans="1:4" ht="12.75">
      <c r="A736" s="38"/>
      <c r="C736" s="38"/>
      <c r="D736" s="27"/>
    </row>
    <row r="737" spans="1:4" ht="12.75">
      <c r="A737" s="38"/>
      <c r="C737" s="38"/>
      <c r="D737" s="27"/>
    </row>
    <row r="738" spans="1:4" ht="12.75">
      <c r="A738" s="38"/>
      <c r="C738" s="38"/>
      <c r="D738" s="27"/>
    </row>
    <row r="739" spans="1:4" ht="12.75">
      <c r="A739" s="38"/>
      <c r="C739" s="38"/>
      <c r="D739" s="27"/>
    </row>
    <row r="740" spans="1:4" ht="12.75">
      <c r="A740" s="38"/>
      <c r="C740" s="38"/>
      <c r="D740" s="27"/>
    </row>
    <row r="741" spans="1:4" ht="12.75">
      <c r="A741" s="38"/>
      <c r="C741" s="38"/>
      <c r="D741" s="27"/>
    </row>
    <row r="742" spans="1:4" ht="12.75">
      <c r="A742" s="38"/>
      <c r="C742" s="38"/>
      <c r="D742" s="27"/>
    </row>
    <row r="743" spans="1:4" ht="12.75">
      <c r="A743" s="38"/>
      <c r="C743" s="38"/>
      <c r="D743" s="27"/>
    </row>
    <row r="744" spans="1:4" ht="12.75">
      <c r="A744" s="38"/>
      <c r="C744" s="38"/>
      <c r="D744" s="27"/>
    </row>
    <row r="745" spans="1:4" ht="12.75">
      <c r="A745" s="38"/>
      <c r="C745" s="38"/>
      <c r="D745" s="27"/>
    </row>
    <row r="746" spans="1:4" ht="12.75">
      <c r="A746" s="38"/>
      <c r="C746" s="38"/>
      <c r="D746" s="27"/>
    </row>
    <row r="747" spans="1:4" ht="12.75">
      <c r="A747" s="38"/>
      <c r="C747" s="38"/>
      <c r="D747" s="27"/>
    </row>
    <row r="748" spans="1:4" ht="12.75">
      <c r="A748" s="38"/>
      <c r="C748" s="38"/>
      <c r="D748" s="27"/>
    </row>
    <row r="749" spans="1:4" ht="12.75">
      <c r="A749" s="38"/>
      <c r="C749" s="38"/>
      <c r="D749" s="27"/>
    </row>
    <row r="750" spans="1:4" ht="12.75">
      <c r="A750" s="38"/>
      <c r="C750" s="38"/>
      <c r="D750" s="27"/>
    </row>
    <row r="751" spans="1:4" ht="12.75">
      <c r="A751" s="38"/>
      <c r="C751" s="38"/>
      <c r="D751" s="27"/>
    </row>
    <row r="752" spans="1:4" ht="12.75">
      <c r="A752" s="38"/>
      <c r="C752" s="38"/>
      <c r="D752" s="27"/>
    </row>
    <row r="753" spans="1:4" ht="12.75">
      <c r="A753" s="38"/>
      <c r="C753" s="38"/>
      <c r="D753" s="27"/>
    </row>
    <row r="754" spans="1:4" ht="12.75">
      <c r="A754" s="38"/>
      <c r="C754" s="38"/>
      <c r="D754" s="27"/>
    </row>
    <row r="755" spans="1:4" ht="12.75">
      <c r="A755" s="38"/>
      <c r="C755" s="38"/>
      <c r="D755" s="27"/>
    </row>
    <row r="756" spans="1:4" ht="12.75">
      <c r="A756" s="38"/>
      <c r="C756" s="38"/>
      <c r="D756" s="27"/>
    </row>
    <row r="757" spans="1:4" ht="12.75">
      <c r="A757" s="38"/>
      <c r="C757" s="38"/>
      <c r="D757" s="27"/>
    </row>
    <row r="758" spans="1:4" ht="12.75">
      <c r="A758" s="38"/>
      <c r="C758" s="38"/>
      <c r="D758" s="27"/>
    </row>
    <row r="759" spans="1:4" ht="12.75">
      <c r="A759" s="38"/>
      <c r="C759" s="38"/>
      <c r="D759" s="27"/>
    </row>
    <row r="760" spans="1:4" ht="12.75">
      <c r="A760" s="38"/>
      <c r="C760" s="38"/>
      <c r="D760" s="27"/>
    </row>
    <row r="761" spans="1:4" ht="12.75">
      <c r="A761" s="38"/>
      <c r="C761" s="38"/>
      <c r="D761" s="27"/>
    </row>
    <row r="762" spans="1:4" ht="12.75">
      <c r="A762" s="38"/>
      <c r="C762" s="38"/>
      <c r="D762" s="27"/>
    </row>
    <row r="763" spans="1:4" ht="12.75">
      <c r="A763" s="38"/>
      <c r="C763" s="38"/>
      <c r="D763" s="27"/>
    </row>
    <row r="764" spans="1:4" ht="12.75">
      <c r="A764" s="38"/>
      <c r="C764" s="38"/>
      <c r="D764" s="27"/>
    </row>
    <row r="765" spans="1:4" ht="12.75">
      <c r="A765" s="38"/>
      <c r="C765" s="38"/>
      <c r="D765" s="27"/>
    </row>
    <row r="766" spans="1:4" ht="12.75">
      <c r="A766" s="38"/>
      <c r="C766" s="38"/>
      <c r="D766" s="27"/>
    </row>
    <row r="767" spans="1:4" ht="12.75">
      <c r="A767" s="38"/>
      <c r="C767" s="38"/>
      <c r="D767" s="27"/>
    </row>
    <row r="768" spans="1:4" ht="12.75">
      <c r="A768" s="38"/>
      <c r="C768" s="38"/>
      <c r="D768" s="27"/>
    </row>
    <row r="769" spans="1:4" ht="12.75">
      <c r="A769" s="38"/>
      <c r="C769" s="38"/>
      <c r="D769" s="27"/>
    </row>
    <row r="770" spans="1:4" ht="12.75">
      <c r="A770" s="38"/>
      <c r="C770" s="38"/>
      <c r="D770" s="27"/>
    </row>
    <row r="771" spans="1:4" ht="12.75">
      <c r="A771" s="38"/>
      <c r="C771" s="38"/>
      <c r="D771" s="27"/>
    </row>
    <row r="772" spans="1:4" ht="12.75">
      <c r="A772" s="38"/>
      <c r="C772" s="38"/>
      <c r="D772" s="27"/>
    </row>
    <row r="773" spans="1:4" ht="12.75">
      <c r="A773" s="38"/>
      <c r="C773" s="38"/>
      <c r="D773" s="27"/>
    </row>
    <row r="774" spans="1:4" ht="12.75">
      <c r="A774" s="38"/>
      <c r="C774" s="38"/>
      <c r="D774" s="27"/>
    </row>
    <row r="775" spans="1:4" ht="12.75">
      <c r="A775" s="38"/>
      <c r="C775" s="38"/>
      <c r="D775" s="27"/>
    </row>
    <row r="776" spans="1:4" ht="12.75">
      <c r="A776" s="38"/>
      <c r="C776" s="38"/>
      <c r="D776" s="27"/>
    </row>
    <row r="777" spans="1:4" ht="12.75">
      <c r="A777" s="38"/>
      <c r="C777" s="38"/>
      <c r="D777" s="27"/>
    </row>
    <row r="778" spans="1:4" ht="12.75">
      <c r="A778" s="38"/>
      <c r="C778" s="38"/>
      <c r="D778" s="27"/>
    </row>
    <row r="779" spans="1:4" ht="12.75">
      <c r="A779" s="38"/>
      <c r="C779" s="38"/>
      <c r="D779" s="27"/>
    </row>
    <row r="780" spans="1:4" ht="12.75">
      <c r="A780" s="38"/>
      <c r="C780" s="38"/>
      <c r="D780" s="27"/>
    </row>
    <row r="781" spans="1:4" ht="12.75">
      <c r="A781" s="38"/>
      <c r="C781" s="38"/>
      <c r="D781" s="27"/>
    </row>
    <row r="782" spans="1:4" ht="12.75">
      <c r="A782" s="38"/>
      <c r="C782" s="38"/>
      <c r="D782" s="27"/>
    </row>
    <row r="783" spans="1:4" ht="12.75">
      <c r="A783" s="38"/>
      <c r="C783" s="38"/>
      <c r="D783" s="27"/>
    </row>
    <row r="784" spans="1:4" ht="12.75">
      <c r="A784" s="38"/>
      <c r="C784" s="38"/>
      <c r="D784" s="27"/>
    </row>
    <row r="785" spans="1:4" ht="12.75">
      <c r="A785" s="38"/>
      <c r="C785" s="38"/>
      <c r="D785" s="27"/>
    </row>
    <row r="786" spans="1:4" ht="12.75">
      <c r="A786" s="38"/>
      <c r="C786" s="38"/>
      <c r="D786" s="27"/>
    </row>
    <row r="787" spans="1:4" ht="12.75">
      <c r="A787" s="38"/>
      <c r="C787" s="38"/>
      <c r="D787" s="27"/>
    </row>
    <row r="788" spans="1:4" ht="12.75">
      <c r="A788" s="38"/>
      <c r="C788" s="38"/>
      <c r="D788" s="27"/>
    </row>
    <row r="789" spans="1:4" ht="12.75">
      <c r="A789" s="38"/>
      <c r="C789" s="38"/>
      <c r="D789" s="27"/>
    </row>
    <row r="790" spans="1:4" ht="12.75">
      <c r="A790" s="38"/>
      <c r="C790" s="38"/>
      <c r="D790" s="27"/>
    </row>
    <row r="791" spans="1:4" ht="12.75">
      <c r="A791" s="38"/>
      <c r="C791" s="38"/>
      <c r="D791" s="27"/>
    </row>
    <row r="792" spans="1:4" ht="12.75">
      <c r="A792" s="38"/>
      <c r="C792" s="38"/>
      <c r="D792" s="27"/>
    </row>
    <row r="793" spans="1:4" ht="12.75">
      <c r="A793" s="38"/>
      <c r="C793" s="38"/>
      <c r="D793" s="27"/>
    </row>
  </sheetData>
  <sheetProtection/>
  <mergeCells count="37">
    <mergeCell ref="A213:D213"/>
    <mergeCell ref="A244:D244"/>
    <mergeCell ref="A257:D257"/>
    <mergeCell ref="A270:D270"/>
    <mergeCell ref="A203:D203"/>
    <mergeCell ref="A217:D217"/>
    <mergeCell ref="B283:C283"/>
    <mergeCell ref="B282:C282"/>
    <mergeCell ref="B281:C281"/>
    <mergeCell ref="A272:D272"/>
    <mergeCell ref="A277:D277"/>
    <mergeCell ref="A234:D234"/>
    <mergeCell ref="A173:D173"/>
    <mergeCell ref="A66:D66"/>
    <mergeCell ref="B183:C183"/>
    <mergeCell ref="A184:D184"/>
    <mergeCell ref="A110:D110"/>
    <mergeCell ref="A144:D144"/>
    <mergeCell ref="A162:D162"/>
    <mergeCell ref="B172:C172"/>
    <mergeCell ref="A91:D91"/>
    <mergeCell ref="A51:D51"/>
    <mergeCell ref="A63:D63"/>
    <mergeCell ref="A59:D59"/>
    <mergeCell ref="A189:D189"/>
    <mergeCell ref="A120:D120"/>
    <mergeCell ref="A96:D96"/>
    <mergeCell ref="A167:D167"/>
    <mergeCell ref="A146:D146"/>
    <mergeCell ref="B62:C62"/>
    <mergeCell ref="A87:D87"/>
    <mergeCell ref="A2:D2"/>
    <mergeCell ref="A4:D4"/>
    <mergeCell ref="A6:D6"/>
    <mergeCell ref="A43:D43"/>
    <mergeCell ref="A47:D47"/>
    <mergeCell ref="B50:C5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headerFooter alignWithMargins="0">
    <oddFooter>&amp;CStrona &amp;P z &amp;N</oddFooter>
  </headerFooter>
  <rowBreaks count="4" manualBreakCount="4">
    <brk id="50" max="3" man="1"/>
    <brk id="109" max="3" man="1"/>
    <brk id="161" max="3" man="1"/>
    <brk id="216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80" zoomScaleNormal="70" zoomScaleSheetLayoutView="80" zoomScalePageLayoutView="0" workbookViewId="0" topLeftCell="A5">
      <selection activeCell="C18" sqref="C18"/>
    </sheetView>
  </sheetViews>
  <sheetFormatPr defaultColWidth="9.140625" defaultRowHeight="12.75"/>
  <cols>
    <col min="1" max="1" width="5.8515625" style="39" customWidth="1"/>
    <col min="2" max="2" width="42.421875" style="5" customWidth="1"/>
    <col min="3" max="4" width="20.140625" style="100" customWidth="1"/>
    <col min="5" max="5" width="19.7109375" style="266" customWidth="1"/>
    <col min="6" max="6" width="9.140625" style="5" customWidth="1"/>
    <col min="7" max="7" width="18.7109375" style="5" customWidth="1"/>
    <col min="8" max="16384" width="9.140625" style="5" customWidth="1"/>
  </cols>
  <sheetData>
    <row r="1" spans="2:5" ht="16.5">
      <c r="B1" s="4" t="s">
        <v>616</v>
      </c>
      <c r="E1" s="11"/>
    </row>
    <row r="2" ht="16.5">
      <c r="B2" s="4"/>
    </row>
    <row r="3" spans="1:5" ht="21.75" customHeight="1">
      <c r="A3" s="28"/>
      <c r="B3" s="557" t="s">
        <v>52</v>
      </c>
      <c r="C3" s="557"/>
      <c r="D3" s="557"/>
      <c r="E3" s="557"/>
    </row>
    <row r="4" spans="1:5" ht="25.5">
      <c r="A4" s="47" t="s">
        <v>13</v>
      </c>
      <c r="B4" s="44" t="s">
        <v>11</v>
      </c>
      <c r="C4" s="45" t="s">
        <v>22</v>
      </c>
      <c r="D4" s="46" t="s">
        <v>885</v>
      </c>
      <c r="E4" s="267" t="s">
        <v>10</v>
      </c>
    </row>
    <row r="5" spans="1:5" ht="41.25" customHeight="1">
      <c r="A5" s="13">
        <v>1</v>
      </c>
      <c r="B5" s="239" t="s">
        <v>53</v>
      </c>
      <c r="C5" s="240">
        <f>5907920.78+19626+5000</f>
        <v>5932546.78</v>
      </c>
      <c r="D5" s="122" t="s">
        <v>882</v>
      </c>
      <c r="E5" s="268"/>
    </row>
    <row r="6" spans="1:5" s="242" customFormat="1" ht="26.25" customHeight="1">
      <c r="A6" s="84">
        <v>2</v>
      </c>
      <c r="B6" s="189" t="s">
        <v>84</v>
      </c>
      <c r="C6" s="240">
        <v>302468.96</v>
      </c>
      <c r="D6" s="31"/>
      <c r="E6" s="269"/>
    </row>
    <row r="7" spans="1:7" s="72" customFormat="1" ht="26.25" customHeight="1">
      <c r="A7" s="13">
        <v>3</v>
      </c>
      <c r="B7" s="239" t="s">
        <v>95</v>
      </c>
      <c r="C7" s="243">
        <v>400772.82</v>
      </c>
      <c r="D7" s="131"/>
      <c r="E7" s="268"/>
      <c r="G7" s="244"/>
    </row>
    <row r="8" spans="1:8" s="242" customFormat="1" ht="26.25" customHeight="1">
      <c r="A8" s="84">
        <v>4</v>
      </c>
      <c r="B8" s="245" t="s">
        <v>56</v>
      </c>
      <c r="C8" s="246">
        <v>856490.59</v>
      </c>
      <c r="D8" s="247"/>
      <c r="E8" s="270">
        <v>764761.3</v>
      </c>
      <c r="G8" s="248"/>
      <c r="H8" s="249"/>
    </row>
    <row r="9" spans="1:7" s="242" customFormat="1" ht="26.25" customHeight="1">
      <c r="A9" s="84">
        <v>5</v>
      </c>
      <c r="B9" s="250" t="s">
        <v>57</v>
      </c>
      <c r="C9" s="251">
        <v>323132.08</v>
      </c>
      <c r="D9" s="247"/>
      <c r="E9" s="271"/>
      <c r="G9" s="252"/>
    </row>
    <row r="10" spans="1:7" s="72" customFormat="1" ht="26.25" customHeight="1">
      <c r="A10" s="8">
        <v>6</v>
      </c>
      <c r="B10" s="222" t="s">
        <v>58</v>
      </c>
      <c r="C10" s="253">
        <v>1077737.5899999999</v>
      </c>
      <c r="D10" s="254"/>
      <c r="E10" s="272"/>
      <c r="G10" s="255"/>
    </row>
    <row r="11" spans="1:7" s="72" customFormat="1" ht="26.25" customHeight="1">
      <c r="A11" s="13">
        <v>7</v>
      </c>
      <c r="B11" s="222" t="s">
        <v>112</v>
      </c>
      <c r="C11" s="256">
        <v>629850.2300000001</v>
      </c>
      <c r="D11" s="241"/>
      <c r="E11" s="265">
        <v>68969.55</v>
      </c>
      <c r="G11" s="255"/>
    </row>
    <row r="12" spans="1:7" s="242" customFormat="1" ht="26.25" customHeight="1">
      <c r="A12" s="84">
        <v>8</v>
      </c>
      <c r="B12" s="189" t="s">
        <v>60</v>
      </c>
      <c r="C12" s="243">
        <v>377740.27</v>
      </c>
      <c r="D12" s="31"/>
      <c r="E12" s="262" t="s">
        <v>1122</v>
      </c>
      <c r="G12" s="257"/>
    </row>
    <row r="13" spans="1:7" ht="26.25" customHeight="1">
      <c r="A13" s="13">
        <v>9</v>
      </c>
      <c r="B13" s="222" t="s">
        <v>61</v>
      </c>
      <c r="C13" s="243">
        <v>234235.67</v>
      </c>
      <c r="D13" s="258"/>
      <c r="E13" s="268"/>
      <c r="G13" s="259"/>
    </row>
    <row r="14" spans="1:7" s="242" customFormat="1" ht="26.25" customHeight="1">
      <c r="A14" s="84">
        <v>10</v>
      </c>
      <c r="B14" s="189" t="s">
        <v>62</v>
      </c>
      <c r="C14" s="251">
        <f>SUM(23053.16,66396,86380.2)</f>
        <v>175829.36</v>
      </c>
      <c r="D14" s="260"/>
      <c r="E14" s="269"/>
      <c r="G14" s="252"/>
    </row>
    <row r="15" spans="1:7" s="72" customFormat="1" ht="26.25" customHeight="1">
      <c r="A15" s="13">
        <v>11</v>
      </c>
      <c r="B15" s="222" t="s">
        <v>63</v>
      </c>
      <c r="C15" s="261">
        <v>501947.48</v>
      </c>
      <c r="D15" s="258"/>
      <c r="E15" s="262" t="s">
        <v>1130</v>
      </c>
      <c r="G15" s="252"/>
    </row>
    <row r="16" spans="1:7" s="72" customFormat="1" ht="26.25" customHeight="1">
      <c r="A16" s="13">
        <v>12</v>
      </c>
      <c r="B16" s="222" t="s">
        <v>64</v>
      </c>
      <c r="C16" s="263">
        <v>957016.67</v>
      </c>
      <c r="D16" s="264"/>
      <c r="E16" s="265">
        <v>94072.36</v>
      </c>
      <c r="G16" s="94"/>
    </row>
    <row r="17" spans="1:5" s="242" customFormat="1" ht="39" customHeight="1">
      <c r="A17" s="84">
        <v>13</v>
      </c>
      <c r="B17" s="189" t="s">
        <v>65</v>
      </c>
      <c r="C17" s="261">
        <v>1503927.0999999999</v>
      </c>
      <c r="D17" s="260"/>
      <c r="E17" s="265">
        <v>111029.72</v>
      </c>
    </row>
    <row r="18" spans="1:5" ht="18" customHeight="1">
      <c r="A18" s="48"/>
      <c r="B18" s="32" t="s">
        <v>12</v>
      </c>
      <c r="C18" s="101">
        <f>SUM(C5:C17)</f>
        <v>13273695.6</v>
      </c>
      <c r="D18" s="102">
        <v>24626</v>
      </c>
      <c r="E18" s="273">
        <v>1184680.28</v>
      </c>
    </row>
    <row r="19" spans="1:5" ht="14.25">
      <c r="A19" s="28"/>
      <c r="B19" s="29"/>
      <c r="C19" s="30"/>
      <c r="D19" s="30"/>
      <c r="E19" s="274"/>
    </row>
    <row r="20" spans="2:5" ht="12.75">
      <c r="B20" s="72"/>
      <c r="C20" s="94"/>
      <c r="D20" s="94"/>
      <c r="E20" s="275"/>
    </row>
    <row r="21" spans="2:5" ht="12.75">
      <c r="B21" s="72"/>
      <c r="C21" s="94"/>
      <c r="D21" s="94"/>
      <c r="E21" s="275"/>
    </row>
    <row r="22" spans="2:5" ht="12.75">
      <c r="B22" s="72"/>
      <c r="C22" s="94"/>
      <c r="D22" s="94"/>
      <c r="E22" s="275"/>
    </row>
    <row r="23" spans="2:5" ht="12.75">
      <c r="B23" s="72"/>
      <c r="C23" s="94"/>
      <c r="D23" s="94"/>
      <c r="E23" s="275"/>
    </row>
    <row r="24" spans="2:5" ht="12.75">
      <c r="B24" s="72"/>
      <c r="C24" s="94"/>
      <c r="D24" s="94"/>
      <c r="E24" s="275"/>
    </row>
    <row r="25" spans="2:5" ht="12.75">
      <c r="B25" s="72"/>
      <c r="C25" s="94"/>
      <c r="D25" s="94"/>
      <c r="E25" s="275"/>
    </row>
    <row r="26" spans="2:5" ht="12.75">
      <c r="B26" s="72"/>
      <c r="C26" s="94"/>
      <c r="D26" s="94"/>
      <c r="E26" s="275"/>
    </row>
    <row r="27" spans="2:5" ht="12.75">
      <c r="B27" s="72"/>
      <c r="C27" s="94"/>
      <c r="D27" s="94"/>
      <c r="E27" s="275"/>
    </row>
    <row r="28" spans="2:5" ht="12.75">
      <c r="B28" s="72"/>
      <c r="C28" s="94"/>
      <c r="D28" s="94"/>
      <c r="E28" s="275"/>
    </row>
  </sheetData>
  <sheetProtection/>
  <mergeCells count="1"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="80" zoomScaleNormal="78" zoomScaleSheetLayoutView="80" zoomScalePageLayoutView="0" workbookViewId="0" topLeftCell="A35">
      <selection activeCell="C47" sqref="C47"/>
    </sheetView>
  </sheetViews>
  <sheetFormatPr defaultColWidth="9.140625" defaultRowHeight="12.75"/>
  <cols>
    <col min="1" max="1" width="5.00390625" style="5" customWidth="1"/>
    <col min="2" max="2" width="28.140625" style="5" customWidth="1"/>
    <col min="3" max="3" width="24.57421875" style="39" customWidth="1"/>
    <col min="4" max="4" width="21.28125" style="39" customWidth="1"/>
    <col min="5" max="5" width="11.28125" style="39" customWidth="1"/>
    <col min="6" max="6" width="17.140625" style="39" customWidth="1"/>
    <col min="7" max="7" width="16.7109375" style="5" customWidth="1"/>
    <col min="8" max="8" width="16.421875" style="39" customWidth="1"/>
    <col min="9" max="9" width="30.00390625" style="39" customWidth="1"/>
    <col min="10" max="10" width="3.140625" style="5" customWidth="1"/>
    <col min="11" max="16384" width="9.140625" style="5" customWidth="1"/>
  </cols>
  <sheetData>
    <row r="1" ht="24" customHeight="1"/>
    <row r="2" spans="2:8" ht="15.75" customHeight="1">
      <c r="B2" s="6" t="s">
        <v>617</v>
      </c>
      <c r="H2" s="10"/>
    </row>
    <row r="3" spans="1:9" ht="63.75" customHeight="1">
      <c r="A3" s="19" t="s">
        <v>5</v>
      </c>
      <c r="B3" s="20" t="s">
        <v>23</v>
      </c>
      <c r="C3" s="21" t="s">
        <v>24</v>
      </c>
      <c r="D3" s="21" t="s">
        <v>25</v>
      </c>
      <c r="E3" s="21" t="s">
        <v>15</v>
      </c>
      <c r="F3" s="21" t="s">
        <v>26</v>
      </c>
      <c r="G3" s="21" t="s">
        <v>27</v>
      </c>
      <c r="H3" s="21" t="s">
        <v>294</v>
      </c>
      <c r="I3" s="21" t="s">
        <v>28</v>
      </c>
    </row>
    <row r="4" spans="1:9" ht="19.5" customHeight="1">
      <c r="A4" s="558" t="s">
        <v>53</v>
      </c>
      <c r="B4" s="558"/>
      <c r="C4" s="558"/>
      <c r="D4" s="558"/>
      <c r="E4" s="41"/>
      <c r="F4" s="42"/>
      <c r="G4" s="43"/>
      <c r="H4" s="42"/>
      <c r="I4" s="42"/>
    </row>
    <row r="5" spans="1:9" ht="33" customHeight="1">
      <c r="A5" s="289">
        <v>1</v>
      </c>
      <c r="B5" s="276" t="s">
        <v>586</v>
      </c>
      <c r="C5" s="277" t="s">
        <v>1195</v>
      </c>
      <c r="D5" s="277" t="s">
        <v>1196</v>
      </c>
      <c r="E5" s="278">
        <v>2018</v>
      </c>
      <c r="F5" s="277" t="s">
        <v>1199</v>
      </c>
      <c r="G5" s="279">
        <v>57390.37</v>
      </c>
      <c r="H5" s="280" t="s">
        <v>587</v>
      </c>
      <c r="I5" s="9" t="s">
        <v>588</v>
      </c>
    </row>
    <row r="6" spans="1:9" ht="33" customHeight="1">
      <c r="A6" s="289">
        <v>2</v>
      </c>
      <c r="B6" s="281" t="s">
        <v>586</v>
      </c>
      <c r="C6" s="277" t="s">
        <v>1197</v>
      </c>
      <c r="D6" s="277" t="s">
        <v>1194</v>
      </c>
      <c r="E6" s="278">
        <v>2019</v>
      </c>
      <c r="F6" s="277" t="s">
        <v>1199</v>
      </c>
      <c r="G6" s="279">
        <v>36000</v>
      </c>
      <c r="H6" s="280" t="s">
        <v>587</v>
      </c>
      <c r="I6" s="9" t="s">
        <v>589</v>
      </c>
    </row>
    <row r="7" spans="1:9" ht="33" customHeight="1">
      <c r="A7" s="289">
        <v>3</v>
      </c>
      <c r="B7" s="282" t="s">
        <v>586</v>
      </c>
      <c r="C7" s="277" t="s">
        <v>1198</v>
      </c>
      <c r="D7" s="277" t="s">
        <v>1196</v>
      </c>
      <c r="E7" s="278">
        <v>2018</v>
      </c>
      <c r="F7" s="277" t="s">
        <v>1199</v>
      </c>
      <c r="G7" s="279">
        <v>49774.9</v>
      </c>
      <c r="H7" s="280" t="s">
        <v>587</v>
      </c>
      <c r="I7" s="9" t="s">
        <v>590</v>
      </c>
    </row>
    <row r="8" spans="1:9" ht="31.5" customHeight="1">
      <c r="A8" s="289">
        <v>4</v>
      </c>
      <c r="B8" s="283" t="s">
        <v>1192</v>
      </c>
      <c r="C8" s="277" t="s">
        <v>1193</v>
      </c>
      <c r="D8" s="277" t="s">
        <v>1194</v>
      </c>
      <c r="E8" s="278">
        <v>2022</v>
      </c>
      <c r="F8" s="277" t="s">
        <v>1199</v>
      </c>
      <c r="G8" s="279">
        <v>59600</v>
      </c>
      <c r="H8" s="284" t="s">
        <v>1200</v>
      </c>
      <c r="I8" s="9" t="s">
        <v>710</v>
      </c>
    </row>
    <row r="9" spans="1:9" ht="27" customHeight="1">
      <c r="A9" s="289">
        <v>5</v>
      </c>
      <c r="B9" s="408" t="s">
        <v>1384</v>
      </c>
      <c r="C9" s="277"/>
      <c r="D9" s="277" t="s">
        <v>1385</v>
      </c>
      <c r="E9" s="278">
        <v>2022</v>
      </c>
      <c r="F9" s="277"/>
      <c r="G9" s="279">
        <v>14799</v>
      </c>
      <c r="H9" s="312" t="s">
        <v>70</v>
      </c>
      <c r="I9" s="9" t="s">
        <v>1383</v>
      </c>
    </row>
    <row r="10" spans="1:9" ht="15.75" customHeight="1">
      <c r="A10" s="559" t="s">
        <v>0</v>
      </c>
      <c r="B10" s="559"/>
      <c r="C10" s="559"/>
      <c r="D10" s="559"/>
      <c r="E10" s="559"/>
      <c r="F10" s="559"/>
      <c r="G10" s="285">
        <f>SUM(G5:G9)</f>
        <v>217564.27</v>
      </c>
      <c r="H10" s="21"/>
      <c r="I10" s="21"/>
    </row>
    <row r="11" spans="1:9" ht="25.5" customHeight="1">
      <c r="A11" s="558" t="s">
        <v>55</v>
      </c>
      <c r="B11" s="558"/>
      <c r="C11" s="558"/>
      <c r="D11" s="558"/>
      <c r="E11" s="558"/>
      <c r="F11" s="558"/>
      <c r="G11" s="558"/>
      <c r="H11" s="558"/>
      <c r="I11" s="117"/>
    </row>
    <row r="12" spans="1:9" ht="30" customHeight="1">
      <c r="A12" s="286">
        <v>1</v>
      </c>
      <c r="B12" s="286" t="s">
        <v>1116</v>
      </c>
      <c r="C12" s="286">
        <v>1001169153</v>
      </c>
      <c r="D12" s="286"/>
      <c r="E12" s="286">
        <v>2021</v>
      </c>
      <c r="F12" s="286"/>
      <c r="G12" s="287">
        <v>14999.85</v>
      </c>
      <c r="H12" s="277" t="s">
        <v>100</v>
      </c>
      <c r="I12" s="277" t="s">
        <v>1117</v>
      </c>
    </row>
    <row r="13" spans="1:9" s="6" customFormat="1" ht="15.75" customHeight="1">
      <c r="A13" s="563" t="s">
        <v>0</v>
      </c>
      <c r="B13" s="564"/>
      <c r="C13" s="564"/>
      <c r="D13" s="564"/>
      <c r="E13" s="564"/>
      <c r="F13" s="565"/>
      <c r="G13" s="288">
        <f>G12</f>
        <v>14999.85</v>
      </c>
      <c r="H13" s="21"/>
      <c r="I13" s="21"/>
    </row>
    <row r="14" spans="1:9" ht="19.5" customHeight="1">
      <c r="A14" s="558" t="s">
        <v>60</v>
      </c>
      <c r="B14" s="558"/>
      <c r="C14" s="558"/>
      <c r="D14" s="558"/>
      <c r="E14" s="41"/>
      <c r="F14" s="42"/>
      <c r="G14" s="43"/>
      <c r="H14" s="42"/>
      <c r="I14" s="42"/>
    </row>
    <row r="15" spans="1:11" ht="48.75" customHeight="1">
      <c r="A15" s="289">
        <v>1</v>
      </c>
      <c r="B15" s="290" t="s">
        <v>815</v>
      </c>
      <c r="C15" s="291" t="s">
        <v>152</v>
      </c>
      <c r="D15" s="292" t="s">
        <v>816</v>
      </c>
      <c r="E15" s="278">
        <v>2016</v>
      </c>
      <c r="F15" s="293" t="s">
        <v>153</v>
      </c>
      <c r="G15" s="294">
        <v>15500</v>
      </c>
      <c r="H15" s="295" t="s">
        <v>100</v>
      </c>
      <c r="I15" s="295" t="s">
        <v>122</v>
      </c>
      <c r="J15" s="296"/>
      <c r="K15" s="297"/>
    </row>
    <row r="16" spans="1:9" ht="56.25" customHeight="1">
      <c r="A16" s="289">
        <v>2</v>
      </c>
      <c r="B16" s="298" t="s">
        <v>815</v>
      </c>
      <c r="C16" s="299" t="s">
        <v>152</v>
      </c>
      <c r="D16" s="299" t="s">
        <v>817</v>
      </c>
      <c r="E16" s="278">
        <v>2016</v>
      </c>
      <c r="F16" s="300" t="s">
        <v>153</v>
      </c>
      <c r="G16" s="287">
        <v>39000</v>
      </c>
      <c r="H16" s="301" t="s">
        <v>100</v>
      </c>
      <c r="I16" s="301" t="s">
        <v>122</v>
      </c>
    </row>
    <row r="17" spans="1:9" ht="15.75" customHeight="1">
      <c r="A17" s="559" t="s">
        <v>0</v>
      </c>
      <c r="B17" s="559"/>
      <c r="C17" s="559"/>
      <c r="D17" s="559"/>
      <c r="E17" s="559"/>
      <c r="F17" s="559"/>
      <c r="G17" s="285">
        <f>SUM(G15:G16)</f>
        <v>54500</v>
      </c>
      <c r="H17" s="302"/>
      <c r="I17" s="302"/>
    </row>
    <row r="18" spans="1:9" ht="19.5" customHeight="1">
      <c r="A18" s="558" t="s">
        <v>63</v>
      </c>
      <c r="B18" s="558"/>
      <c r="C18" s="558"/>
      <c r="D18" s="558"/>
      <c r="E18" s="41"/>
      <c r="F18" s="42"/>
      <c r="G18" s="43"/>
      <c r="H18" s="42"/>
      <c r="I18" s="42"/>
    </row>
    <row r="19" spans="1:9" ht="36.75" customHeight="1">
      <c r="A19" s="303">
        <v>1</v>
      </c>
      <c r="B19" s="304" t="s">
        <v>177</v>
      </c>
      <c r="C19" s="305" t="s">
        <v>178</v>
      </c>
      <c r="D19" s="306" t="s">
        <v>179</v>
      </c>
      <c r="E19" s="14">
        <v>2017</v>
      </c>
      <c r="F19" s="307" t="s">
        <v>180</v>
      </c>
      <c r="G19" s="308">
        <v>50000</v>
      </c>
      <c r="H19" s="308" t="s">
        <v>70</v>
      </c>
      <c r="I19" s="309" t="s">
        <v>1134</v>
      </c>
    </row>
    <row r="20" spans="1:9" ht="33" customHeight="1">
      <c r="A20" s="289">
        <v>2</v>
      </c>
      <c r="B20" s="298" t="s">
        <v>1131</v>
      </c>
      <c r="C20" s="310"/>
      <c r="D20" s="311" t="s">
        <v>1132</v>
      </c>
      <c r="E20" s="13">
        <v>2023</v>
      </c>
      <c r="F20" s="301" t="s">
        <v>1133</v>
      </c>
      <c r="G20" s="312">
        <v>12000</v>
      </c>
      <c r="H20" s="312" t="s">
        <v>70</v>
      </c>
      <c r="I20" s="295" t="s">
        <v>1134</v>
      </c>
    </row>
    <row r="21" spans="1:9" ht="21" customHeight="1">
      <c r="A21" s="559" t="s">
        <v>0</v>
      </c>
      <c r="B21" s="559"/>
      <c r="C21" s="559"/>
      <c r="D21" s="559"/>
      <c r="E21" s="559"/>
      <c r="F21" s="559"/>
      <c r="G21" s="40">
        <f>SUM(G19:G20)</f>
        <v>62000</v>
      </c>
      <c r="H21" s="18"/>
      <c r="I21" s="18"/>
    </row>
    <row r="22" spans="1:9" ht="21" customHeight="1">
      <c r="A22" s="558" t="s">
        <v>293</v>
      </c>
      <c r="B22" s="558"/>
      <c r="C22" s="558"/>
      <c r="D22" s="558"/>
      <c r="E22" s="558"/>
      <c r="F22" s="558"/>
      <c r="G22" s="558"/>
      <c r="H22" s="567"/>
      <c r="I22" s="567"/>
    </row>
    <row r="23" spans="1:9" ht="27" customHeight="1">
      <c r="A23" s="289">
        <v>1</v>
      </c>
      <c r="B23" s="313" t="s">
        <v>252</v>
      </c>
      <c r="C23" s="314" t="s">
        <v>278</v>
      </c>
      <c r="D23" s="299"/>
      <c r="E23" s="315">
        <v>2010</v>
      </c>
      <c r="F23" s="316" t="s">
        <v>279</v>
      </c>
      <c r="G23" s="317">
        <v>9300</v>
      </c>
      <c r="H23" s="302" t="s">
        <v>70</v>
      </c>
      <c r="I23" s="318" t="s">
        <v>730</v>
      </c>
    </row>
    <row r="24" spans="1:9" ht="27.75" customHeight="1">
      <c r="A24" s="289">
        <v>2</v>
      </c>
      <c r="B24" s="298" t="s">
        <v>253</v>
      </c>
      <c r="C24" s="319" t="s">
        <v>280</v>
      </c>
      <c r="D24" s="320"/>
      <c r="E24" s="321">
        <v>2012</v>
      </c>
      <c r="F24" s="302" t="s">
        <v>279</v>
      </c>
      <c r="G24" s="287">
        <v>6959</v>
      </c>
      <c r="H24" s="301" t="s">
        <v>70</v>
      </c>
      <c r="I24" s="322" t="s">
        <v>730</v>
      </c>
    </row>
    <row r="25" spans="1:9" ht="29.25" customHeight="1">
      <c r="A25" s="289">
        <v>3</v>
      </c>
      <c r="B25" s="323" t="s">
        <v>254</v>
      </c>
      <c r="C25" s="324" t="s">
        <v>281</v>
      </c>
      <c r="D25" s="299"/>
      <c r="E25" s="325">
        <v>2013</v>
      </c>
      <c r="F25" s="326" t="s">
        <v>279</v>
      </c>
      <c r="G25" s="317">
        <v>28750</v>
      </c>
      <c r="H25" s="302" t="s">
        <v>70</v>
      </c>
      <c r="I25" s="327" t="s">
        <v>730</v>
      </c>
    </row>
    <row r="26" spans="1:9" ht="26.25" customHeight="1">
      <c r="A26" s="289">
        <v>4</v>
      </c>
      <c r="B26" s="328" t="s">
        <v>255</v>
      </c>
      <c r="C26" s="329" t="s">
        <v>282</v>
      </c>
      <c r="D26" s="330" t="s">
        <v>283</v>
      </c>
      <c r="E26" s="321">
        <v>2013</v>
      </c>
      <c r="F26" s="302" t="s">
        <v>284</v>
      </c>
      <c r="G26" s="287">
        <v>11869.92</v>
      </c>
      <c r="H26" s="301" t="s">
        <v>70</v>
      </c>
      <c r="I26" s="322" t="s">
        <v>765</v>
      </c>
    </row>
    <row r="27" spans="1:9" ht="34.5" customHeight="1">
      <c r="A27" s="289">
        <v>5</v>
      </c>
      <c r="B27" s="298" t="s">
        <v>256</v>
      </c>
      <c r="C27" s="331">
        <v>64123</v>
      </c>
      <c r="D27" s="330"/>
      <c r="E27" s="325">
        <v>2015</v>
      </c>
      <c r="F27" s="326" t="s">
        <v>285</v>
      </c>
      <c r="G27" s="317">
        <v>24900</v>
      </c>
      <c r="H27" s="302" t="s">
        <v>70</v>
      </c>
      <c r="I27" s="327" t="s">
        <v>730</v>
      </c>
    </row>
    <row r="28" spans="1:9" ht="20.25" customHeight="1">
      <c r="A28" s="289">
        <v>6</v>
      </c>
      <c r="B28" s="328" t="s">
        <v>767</v>
      </c>
      <c r="C28" s="332">
        <v>20404350003161000</v>
      </c>
      <c r="D28" s="333"/>
      <c r="E28" s="321">
        <v>2016</v>
      </c>
      <c r="F28" s="302" t="s">
        <v>279</v>
      </c>
      <c r="G28" s="287">
        <v>87810.65</v>
      </c>
      <c r="H28" s="301" t="s">
        <v>70</v>
      </c>
      <c r="I28" s="322" t="s">
        <v>730</v>
      </c>
    </row>
    <row r="29" spans="1:9" ht="27" customHeight="1">
      <c r="A29" s="289">
        <v>7</v>
      </c>
      <c r="B29" s="298" t="s">
        <v>256</v>
      </c>
      <c r="C29" s="334">
        <v>61761</v>
      </c>
      <c r="D29" s="333"/>
      <c r="E29" s="325">
        <v>2015</v>
      </c>
      <c r="F29" s="326" t="s">
        <v>285</v>
      </c>
      <c r="G29" s="317">
        <v>25202.1</v>
      </c>
      <c r="H29" s="302" t="s">
        <v>70</v>
      </c>
      <c r="I29" s="327" t="s">
        <v>730</v>
      </c>
    </row>
    <row r="30" spans="1:9" ht="21" customHeight="1">
      <c r="A30" s="289">
        <v>8</v>
      </c>
      <c r="B30" s="298" t="s">
        <v>257</v>
      </c>
      <c r="C30" s="334">
        <v>125400028</v>
      </c>
      <c r="D30" s="335"/>
      <c r="E30" s="321">
        <v>2017</v>
      </c>
      <c r="F30" s="302" t="s">
        <v>766</v>
      </c>
      <c r="G30" s="287">
        <v>23912.88</v>
      </c>
      <c r="H30" s="301" t="s">
        <v>70</v>
      </c>
      <c r="I30" s="322" t="s">
        <v>730</v>
      </c>
    </row>
    <row r="31" spans="1:9" ht="23.25" customHeight="1">
      <c r="A31" s="289">
        <v>9</v>
      </c>
      <c r="B31" s="336" t="s">
        <v>258</v>
      </c>
      <c r="C31" s="337" t="s">
        <v>286</v>
      </c>
      <c r="D31" s="335" t="s">
        <v>287</v>
      </c>
      <c r="E31" s="338">
        <v>2002</v>
      </c>
      <c r="F31" s="322" t="s">
        <v>288</v>
      </c>
      <c r="G31" s="317">
        <v>46803.9</v>
      </c>
      <c r="H31" s="302" t="s">
        <v>70</v>
      </c>
      <c r="I31" s="339" t="s">
        <v>730</v>
      </c>
    </row>
    <row r="32" spans="1:9" ht="20.25" customHeight="1">
      <c r="A32" s="289">
        <v>10</v>
      </c>
      <c r="B32" s="298" t="s">
        <v>259</v>
      </c>
      <c r="C32" s="334">
        <v>4816403</v>
      </c>
      <c r="D32" s="335"/>
      <c r="E32" s="278">
        <v>1970</v>
      </c>
      <c r="F32" s="301" t="s">
        <v>289</v>
      </c>
      <c r="G32" s="317">
        <v>8848.54</v>
      </c>
      <c r="H32" s="302" t="s">
        <v>70</v>
      </c>
      <c r="I32" s="339" t="s">
        <v>730</v>
      </c>
    </row>
    <row r="33" spans="1:9" ht="22.5" customHeight="1">
      <c r="A33" s="289">
        <v>11</v>
      </c>
      <c r="B33" s="298" t="s">
        <v>768</v>
      </c>
      <c r="C33" s="334">
        <v>312000157</v>
      </c>
      <c r="D33" s="335"/>
      <c r="E33" s="278"/>
      <c r="F33" s="301"/>
      <c r="G33" s="317">
        <v>37488.3</v>
      </c>
      <c r="H33" s="302" t="s">
        <v>70</v>
      </c>
      <c r="I33" s="339" t="s">
        <v>730</v>
      </c>
    </row>
    <row r="34" spans="1:9" ht="34.5" customHeight="1">
      <c r="A34" s="289">
        <v>12</v>
      </c>
      <c r="B34" s="298" t="s">
        <v>769</v>
      </c>
      <c r="C34" s="334" t="s">
        <v>887</v>
      </c>
      <c r="D34" s="335"/>
      <c r="E34" s="278"/>
      <c r="F34" s="301" t="s">
        <v>290</v>
      </c>
      <c r="G34" s="317">
        <v>40000</v>
      </c>
      <c r="H34" s="302" t="s">
        <v>70</v>
      </c>
      <c r="I34" s="339" t="s">
        <v>730</v>
      </c>
    </row>
    <row r="35" spans="1:9" ht="34.5" customHeight="1">
      <c r="A35" s="289">
        <v>13</v>
      </c>
      <c r="B35" s="298" t="s">
        <v>260</v>
      </c>
      <c r="C35" s="334" t="s">
        <v>877</v>
      </c>
      <c r="D35" s="335"/>
      <c r="E35" s="321"/>
      <c r="F35" s="302" t="s">
        <v>290</v>
      </c>
      <c r="G35" s="317">
        <v>29000</v>
      </c>
      <c r="H35" s="302" t="s">
        <v>70</v>
      </c>
      <c r="I35" s="322" t="s">
        <v>730</v>
      </c>
    </row>
    <row r="36" spans="1:9" ht="24" customHeight="1">
      <c r="A36" s="289">
        <v>14</v>
      </c>
      <c r="B36" s="298" t="s">
        <v>770</v>
      </c>
      <c r="C36" s="334" t="s">
        <v>291</v>
      </c>
      <c r="D36" s="335"/>
      <c r="E36" s="321">
        <v>2017</v>
      </c>
      <c r="F36" s="302" t="s">
        <v>279</v>
      </c>
      <c r="G36" s="317">
        <v>35882.99</v>
      </c>
      <c r="H36" s="302" t="s">
        <v>70</v>
      </c>
      <c r="I36" s="322" t="s">
        <v>730</v>
      </c>
    </row>
    <row r="37" spans="1:9" ht="30" customHeight="1">
      <c r="A37" s="289">
        <v>15</v>
      </c>
      <c r="B37" s="298" t="s">
        <v>728</v>
      </c>
      <c r="C37" s="340"/>
      <c r="D37" s="341"/>
      <c r="E37" s="342"/>
      <c r="F37" s="302" t="s">
        <v>729</v>
      </c>
      <c r="G37" s="343">
        <v>18450</v>
      </c>
      <c r="H37" s="302" t="s">
        <v>70</v>
      </c>
      <c r="I37" s="322" t="s">
        <v>730</v>
      </c>
    </row>
    <row r="38" spans="1:9" ht="28.5" customHeight="1">
      <c r="A38" s="289">
        <v>16</v>
      </c>
      <c r="B38" s="298" t="s">
        <v>771</v>
      </c>
      <c r="C38" s="340"/>
      <c r="D38" s="341"/>
      <c r="E38" s="342"/>
      <c r="F38" s="344"/>
      <c r="G38" s="317">
        <v>11742.3</v>
      </c>
      <c r="H38" s="302" t="s">
        <v>70</v>
      </c>
      <c r="I38" s="345" t="s">
        <v>730</v>
      </c>
    </row>
    <row r="39" spans="1:9" ht="18.75" customHeight="1">
      <c r="A39" s="289">
        <v>17</v>
      </c>
      <c r="B39" s="298" t="s">
        <v>731</v>
      </c>
      <c r="C39" s="340"/>
      <c r="D39" s="341"/>
      <c r="E39" s="342"/>
      <c r="F39" s="344"/>
      <c r="G39" s="317">
        <v>34165.76</v>
      </c>
      <c r="H39" s="302" t="s">
        <v>70</v>
      </c>
      <c r="I39" s="345" t="s">
        <v>765</v>
      </c>
    </row>
    <row r="40" spans="1:9" ht="22.5" customHeight="1">
      <c r="A40" s="289">
        <v>18</v>
      </c>
      <c r="B40" s="298" t="s">
        <v>732</v>
      </c>
      <c r="C40" s="340"/>
      <c r="D40" s="341"/>
      <c r="E40" s="342"/>
      <c r="F40" s="344"/>
      <c r="G40" s="317">
        <v>25291.55</v>
      </c>
      <c r="H40" s="302" t="s">
        <v>70</v>
      </c>
      <c r="I40" s="345" t="s">
        <v>730</v>
      </c>
    </row>
    <row r="41" spans="1:9" ht="33.75" customHeight="1">
      <c r="A41" s="346">
        <v>19</v>
      </c>
      <c r="B41" s="298" t="s">
        <v>764</v>
      </c>
      <c r="C41" s="340"/>
      <c r="D41" s="341"/>
      <c r="E41" s="342"/>
      <c r="F41" s="302" t="s">
        <v>285</v>
      </c>
      <c r="G41" s="317">
        <v>44779.7</v>
      </c>
      <c r="H41" s="302" t="s">
        <v>70</v>
      </c>
      <c r="I41" s="345" t="s">
        <v>888</v>
      </c>
    </row>
    <row r="42" spans="1:9" ht="21" customHeight="1">
      <c r="A42" s="560" t="s">
        <v>0</v>
      </c>
      <c r="B42" s="561"/>
      <c r="C42" s="561"/>
      <c r="D42" s="561"/>
      <c r="E42" s="561"/>
      <c r="F42" s="562"/>
      <c r="G42" s="347">
        <f>SUM(G23:G41)</f>
        <v>551157.59</v>
      </c>
      <c r="H42" s="348"/>
      <c r="I42" s="348"/>
    </row>
    <row r="43" spans="1:9" ht="16.5" customHeight="1">
      <c r="A43" s="558" t="s">
        <v>308</v>
      </c>
      <c r="B43" s="558"/>
      <c r="C43" s="558"/>
      <c r="D43" s="558"/>
      <c r="E43" s="41"/>
      <c r="F43" s="42"/>
      <c r="G43" s="43"/>
      <c r="H43" s="42"/>
      <c r="I43" s="42"/>
    </row>
    <row r="44" spans="1:9" ht="42.75" customHeight="1">
      <c r="A44" s="289">
        <v>1</v>
      </c>
      <c r="B44" s="313" t="s">
        <v>309</v>
      </c>
      <c r="C44" s="349">
        <v>55694</v>
      </c>
      <c r="D44" s="350" t="s">
        <v>310</v>
      </c>
      <c r="E44" s="351">
        <v>2016</v>
      </c>
      <c r="F44" s="352" t="s">
        <v>311</v>
      </c>
      <c r="G44" s="352">
        <v>12000</v>
      </c>
      <c r="H44" s="352" t="s">
        <v>70</v>
      </c>
      <c r="I44" s="352" t="s">
        <v>312</v>
      </c>
    </row>
    <row r="45" spans="1:9" ht="21.75" customHeight="1">
      <c r="A45" s="566" t="s">
        <v>0</v>
      </c>
      <c r="B45" s="566"/>
      <c r="C45" s="566"/>
      <c r="D45" s="566"/>
      <c r="E45" s="566"/>
      <c r="F45" s="566"/>
      <c r="G45" s="40">
        <f>SUM(G44)</f>
        <v>12000</v>
      </c>
      <c r="H45" s="18"/>
      <c r="I45" s="18"/>
    </row>
    <row r="46" ht="13.5" thickBot="1"/>
    <row r="47" ht="25.5" customHeight="1" thickBot="1">
      <c r="G47" s="55">
        <f>G45+G42+G21+G17+G10+G13</f>
        <v>912221.71</v>
      </c>
    </row>
  </sheetData>
  <sheetProtection/>
  <mergeCells count="15">
    <mergeCell ref="A45:F45"/>
    <mergeCell ref="H22:I22"/>
    <mergeCell ref="A14:D14"/>
    <mergeCell ref="A18:D18"/>
    <mergeCell ref="A17:F17"/>
    <mergeCell ref="A21:F21"/>
    <mergeCell ref="A22:D22"/>
    <mergeCell ref="E22:G22"/>
    <mergeCell ref="A4:D4"/>
    <mergeCell ref="A10:F10"/>
    <mergeCell ref="A42:F42"/>
    <mergeCell ref="A43:D43"/>
    <mergeCell ref="A11:D11"/>
    <mergeCell ref="E11:H11"/>
    <mergeCell ref="A13:F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2"/>
  <headerFooter alignWithMargins="0">
    <oddFooter>&amp;CStrona &amp;P z &amp;N</oddFooter>
  </headerFooter>
  <rowBreaks count="1" manualBreakCount="1">
    <brk id="21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70" zoomScaleSheetLayoutView="70" zoomScalePageLayoutView="0" workbookViewId="0" topLeftCell="C27">
      <selection activeCell="G48" sqref="G48"/>
    </sheetView>
  </sheetViews>
  <sheetFormatPr defaultColWidth="9.140625" defaultRowHeight="12.75"/>
  <cols>
    <col min="1" max="1" width="3.8515625" style="5" customWidth="1"/>
    <col min="2" max="2" width="14.7109375" style="5" customWidth="1"/>
    <col min="3" max="3" width="12.421875" style="5" customWidth="1"/>
    <col min="4" max="4" width="23.421875" style="5" customWidth="1"/>
    <col min="5" max="5" width="14.8515625" style="5" customWidth="1"/>
    <col min="6" max="6" width="20.421875" style="5" customWidth="1"/>
    <col min="7" max="7" width="11.7109375" style="5" customWidth="1"/>
    <col min="8" max="8" width="12.28125" style="5" customWidth="1"/>
    <col min="9" max="9" width="8.140625" style="5" customWidth="1"/>
    <col min="10" max="10" width="8.8515625" style="5" customWidth="1"/>
    <col min="11" max="11" width="12.8515625" style="5" customWidth="1"/>
    <col min="12" max="12" width="14.8515625" style="5" customWidth="1"/>
    <col min="13" max="13" width="5.421875" style="5" customWidth="1"/>
    <col min="14" max="16" width="9.140625" style="5" customWidth="1"/>
    <col min="17" max="17" width="12.8515625" style="5" bestFit="1" customWidth="1"/>
    <col min="18" max="18" width="17.28125" style="5" customWidth="1"/>
    <col min="19" max="19" width="14.140625" style="5" customWidth="1"/>
    <col min="20" max="21" width="14.28125" style="5" customWidth="1"/>
    <col min="22" max="22" width="12.28125" style="5" customWidth="1"/>
    <col min="23" max="16384" width="9.140625" style="5" customWidth="1"/>
  </cols>
  <sheetData>
    <row r="1" spans="1:24" ht="18">
      <c r="A1" s="108" t="s">
        <v>1081</v>
      </c>
      <c r="B1" s="106"/>
      <c r="C1" s="106"/>
      <c r="D1" s="107"/>
      <c r="E1" s="106"/>
      <c r="F1" s="106"/>
      <c r="G1" s="106"/>
      <c r="H1" s="106"/>
      <c r="I1" s="106"/>
      <c r="J1" s="106"/>
      <c r="K1" s="568"/>
      <c r="L1" s="568"/>
      <c r="M1" s="14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>
      <c r="A2" s="569" t="s">
        <v>1080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14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>
      <c r="A3" s="570" t="s">
        <v>13</v>
      </c>
      <c r="B3" s="535" t="s">
        <v>1079</v>
      </c>
      <c r="C3" s="535" t="s">
        <v>1078</v>
      </c>
      <c r="D3" s="535" t="s">
        <v>1077</v>
      </c>
      <c r="E3" s="535" t="s">
        <v>1076</v>
      </c>
      <c r="F3" s="535" t="s">
        <v>1075</v>
      </c>
      <c r="G3" s="535" t="s">
        <v>1074</v>
      </c>
      <c r="H3" s="535"/>
      <c r="I3" s="535" t="s">
        <v>1073</v>
      </c>
      <c r="J3" s="535" t="s">
        <v>1072</v>
      </c>
      <c r="K3" s="535" t="s">
        <v>1071</v>
      </c>
      <c r="L3" s="535" t="s">
        <v>1070</v>
      </c>
      <c r="M3" s="535" t="s">
        <v>1069</v>
      </c>
      <c r="N3" s="535" t="s">
        <v>1068</v>
      </c>
      <c r="O3" s="535" t="s">
        <v>1067</v>
      </c>
      <c r="P3" s="535" t="s">
        <v>1066</v>
      </c>
      <c r="Q3" s="535" t="s">
        <v>1065</v>
      </c>
      <c r="R3" s="535" t="s">
        <v>1064</v>
      </c>
      <c r="S3" s="535" t="s">
        <v>1063</v>
      </c>
      <c r="T3" s="535" t="s">
        <v>1368</v>
      </c>
      <c r="U3" s="535"/>
      <c r="V3" s="535" t="s">
        <v>1062</v>
      </c>
      <c r="W3" s="535"/>
      <c r="X3" s="535"/>
    </row>
    <row r="4" spans="1:24" ht="12.75">
      <c r="A4" s="570"/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</row>
    <row r="5" spans="1:24" ht="39.75" customHeight="1">
      <c r="A5" s="570"/>
      <c r="B5" s="535"/>
      <c r="C5" s="535"/>
      <c r="D5" s="535"/>
      <c r="E5" s="535"/>
      <c r="F5" s="535"/>
      <c r="G5" s="35" t="s">
        <v>1061</v>
      </c>
      <c r="H5" s="35" t="s">
        <v>1060</v>
      </c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35" t="s">
        <v>1059</v>
      </c>
      <c r="U5" s="35" t="s">
        <v>1058</v>
      </c>
      <c r="V5" s="35" t="s">
        <v>1057</v>
      </c>
      <c r="W5" s="35" t="s">
        <v>1056</v>
      </c>
      <c r="X5" s="35" t="s">
        <v>1055</v>
      </c>
    </row>
    <row r="6" spans="1:24" ht="25.5" customHeight="1">
      <c r="A6" s="558" t="s">
        <v>53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s="242" customFormat="1" ht="26.25" customHeight="1">
      <c r="A7" s="34">
        <v>1</v>
      </c>
      <c r="B7" s="353" t="s">
        <v>1008</v>
      </c>
      <c r="C7" s="353">
        <v>244</v>
      </c>
      <c r="D7" s="353" t="s">
        <v>1054</v>
      </c>
      <c r="E7" s="34" t="s">
        <v>1053</v>
      </c>
      <c r="F7" s="34" t="s">
        <v>1043</v>
      </c>
      <c r="G7" s="353"/>
      <c r="H7" s="353"/>
      <c r="I7" s="34">
        <v>6842</v>
      </c>
      <c r="J7" s="84">
        <v>1998</v>
      </c>
      <c r="K7" s="354">
        <v>36136</v>
      </c>
      <c r="L7" s="354">
        <v>45290</v>
      </c>
      <c r="M7" s="353">
        <v>6</v>
      </c>
      <c r="N7" s="34" t="s">
        <v>1052</v>
      </c>
      <c r="O7" s="34" t="s">
        <v>1047</v>
      </c>
      <c r="P7" s="84" t="s">
        <v>535</v>
      </c>
      <c r="Q7" s="365">
        <v>26618</v>
      </c>
      <c r="R7" s="84"/>
      <c r="S7" s="84"/>
      <c r="T7" s="353" t="s">
        <v>1201</v>
      </c>
      <c r="U7" s="353" t="s">
        <v>993</v>
      </c>
      <c r="V7" s="84" t="s">
        <v>4</v>
      </c>
      <c r="W7" s="84" t="s">
        <v>4</v>
      </c>
      <c r="X7" s="355"/>
    </row>
    <row r="8" spans="1:24" s="242" customFormat="1" ht="26.25" customHeight="1">
      <c r="A8" s="34">
        <v>2</v>
      </c>
      <c r="B8" s="353" t="s">
        <v>1008</v>
      </c>
      <c r="C8" s="353" t="s">
        <v>1051</v>
      </c>
      <c r="D8" s="353" t="s">
        <v>1050</v>
      </c>
      <c r="E8" s="34" t="s">
        <v>1049</v>
      </c>
      <c r="F8" s="34" t="s">
        <v>1043</v>
      </c>
      <c r="G8" s="353"/>
      <c r="H8" s="353"/>
      <c r="I8" s="34">
        <v>6842</v>
      </c>
      <c r="J8" s="84">
        <v>1978</v>
      </c>
      <c r="K8" s="354">
        <v>28829</v>
      </c>
      <c r="L8" s="354">
        <v>45393</v>
      </c>
      <c r="M8" s="353">
        <v>6</v>
      </c>
      <c r="N8" s="34" t="s">
        <v>1048</v>
      </c>
      <c r="O8" s="34" t="s">
        <v>1047</v>
      </c>
      <c r="P8" s="84" t="s">
        <v>535</v>
      </c>
      <c r="Q8" s="365">
        <v>39840</v>
      </c>
      <c r="R8" s="84"/>
      <c r="S8" s="84"/>
      <c r="T8" s="353" t="s">
        <v>1201</v>
      </c>
      <c r="U8" s="353" t="s">
        <v>993</v>
      </c>
      <c r="V8" s="84" t="s">
        <v>4</v>
      </c>
      <c r="W8" s="84" t="s">
        <v>4</v>
      </c>
      <c r="X8" s="355"/>
    </row>
    <row r="9" spans="1:24" s="242" customFormat="1" ht="26.25" customHeight="1">
      <c r="A9" s="34">
        <v>3</v>
      </c>
      <c r="B9" s="34" t="s">
        <v>1046</v>
      </c>
      <c r="C9" s="34" t="s">
        <v>1045</v>
      </c>
      <c r="D9" s="34">
        <v>868219</v>
      </c>
      <c r="E9" s="34" t="s">
        <v>1044</v>
      </c>
      <c r="F9" s="34" t="s">
        <v>1043</v>
      </c>
      <c r="G9" s="353"/>
      <c r="H9" s="353"/>
      <c r="I9" s="34">
        <v>2120</v>
      </c>
      <c r="J9" s="84">
        <v>1985</v>
      </c>
      <c r="K9" s="354">
        <v>31151</v>
      </c>
      <c r="L9" s="366">
        <v>45410</v>
      </c>
      <c r="M9" s="353">
        <v>6</v>
      </c>
      <c r="N9" s="34" t="s">
        <v>1022</v>
      </c>
      <c r="O9" s="34" t="s">
        <v>916</v>
      </c>
      <c r="P9" s="84" t="s">
        <v>535</v>
      </c>
      <c r="Q9" s="34">
        <v>20759</v>
      </c>
      <c r="R9" s="84"/>
      <c r="S9" s="84"/>
      <c r="T9" s="353" t="s">
        <v>1201</v>
      </c>
      <c r="U9" s="353" t="s">
        <v>993</v>
      </c>
      <c r="V9" s="84" t="s">
        <v>4</v>
      </c>
      <c r="W9" s="84" t="s">
        <v>4</v>
      </c>
      <c r="X9" s="355"/>
    </row>
    <row r="10" spans="1:24" s="242" customFormat="1" ht="26.25" customHeight="1">
      <c r="A10" s="34">
        <v>4</v>
      </c>
      <c r="B10" s="353" t="s">
        <v>1027</v>
      </c>
      <c r="C10" s="353" t="s">
        <v>1042</v>
      </c>
      <c r="D10" s="353" t="s">
        <v>1041</v>
      </c>
      <c r="E10" s="353" t="s">
        <v>1040</v>
      </c>
      <c r="F10" s="353" t="s">
        <v>963</v>
      </c>
      <c r="G10" s="353"/>
      <c r="H10" s="353"/>
      <c r="I10" s="353">
        <v>2120</v>
      </c>
      <c r="J10" s="353">
        <v>1971</v>
      </c>
      <c r="K10" s="353" t="s">
        <v>1039</v>
      </c>
      <c r="L10" s="367">
        <v>45414</v>
      </c>
      <c r="M10" s="353">
        <v>6</v>
      </c>
      <c r="N10" s="353" t="s">
        <v>1022</v>
      </c>
      <c r="O10" s="353" t="s">
        <v>916</v>
      </c>
      <c r="P10" s="84" t="s">
        <v>535</v>
      </c>
      <c r="Q10" s="81">
        <v>22528</v>
      </c>
      <c r="R10" s="84"/>
      <c r="S10" s="84"/>
      <c r="T10" s="353" t="s">
        <v>1209</v>
      </c>
      <c r="U10" s="353" t="s">
        <v>1210</v>
      </c>
      <c r="V10" s="84" t="s">
        <v>4</v>
      </c>
      <c r="W10" s="84" t="s">
        <v>4</v>
      </c>
      <c r="X10" s="355"/>
    </row>
    <row r="11" spans="1:24" s="242" customFormat="1" ht="26.25" customHeight="1">
      <c r="A11" s="34">
        <v>5</v>
      </c>
      <c r="B11" s="353" t="s">
        <v>1027</v>
      </c>
      <c r="C11" s="353" t="s">
        <v>1038</v>
      </c>
      <c r="D11" s="353">
        <v>178811</v>
      </c>
      <c r="E11" s="353" t="s">
        <v>1037</v>
      </c>
      <c r="F11" s="353" t="s">
        <v>963</v>
      </c>
      <c r="G11" s="353"/>
      <c r="H11" s="353"/>
      <c r="I11" s="353">
        <v>2120</v>
      </c>
      <c r="J11" s="353">
        <v>1974</v>
      </c>
      <c r="K11" s="353" t="s">
        <v>1036</v>
      </c>
      <c r="L11" s="356">
        <v>45410</v>
      </c>
      <c r="M11" s="353">
        <v>5</v>
      </c>
      <c r="N11" s="353" t="s">
        <v>1022</v>
      </c>
      <c r="O11" s="353" t="s">
        <v>916</v>
      </c>
      <c r="P11" s="84" t="s">
        <v>535</v>
      </c>
      <c r="Q11" s="84" t="s">
        <v>1233</v>
      </c>
      <c r="R11" s="84"/>
      <c r="S11" s="84"/>
      <c r="T11" s="353" t="s">
        <v>1201</v>
      </c>
      <c r="U11" s="353" t="s">
        <v>993</v>
      </c>
      <c r="V11" s="84" t="s">
        <v>4</v>
      </c>
      <c r="W11" s="84" t="s">
        <v>4</v>
      </c>
      <c r="X11" s="355"/>
    </row>
    <row r="12" spans="1:24" s="242" customFormat="1" ht="26.25" customHeight="1">
      <c r="A12" s="34">
        <v>6</v>
      </c>
      <c r="B12" s="353" t="s">
        <v>1027</v>
      </c>
      <c r="C12" s="353" t="s">
        <v>1035</v>
      </c>
      <c r="D12" s="353">
        <v>312439</v>
      </c>
      <c r="E12" s="353" t="s">
        <v>1034</v>
      </c>
      <c r="F12" s="353" t="s">
        <v>963</v>
      </c>
      <c r="G12" s="353"/>
      <c r="H12" s="353"/>
      <c r="I12" s="353">
        <v>2120</v>
      </c>
      <c r="J12" s="353">
        <v>1979</v>
      </c>
      <c r="K12" s="353" t="s">
        <v>1033</v>
      </c>
      <c r="L12" s="356">
        <v>45389</v>
      </c>
      <c r="M12" s="353">
        <v>6</v>
      </c>
      <c r="N12" s="353" t="s">
        <v>1022</v>
      </c>
      <c r="O12" s="353" t="s">
        <v>916</v>
      </c>
      <c r="P12" s="84" t="s">
        <v>535</v>
      </c>
      <c r="Q12" s="84">
        <v>18929</v>
      </c>
      <c r="R12" s="84"/>
      <c r="S12" s="84"/>
      <c r="T12" s="353" t="s">
        <v>1201</v>
      </c>
      <c r="U12" s="353" t="s">
        <v>993</v>
      </c>
      <c r="V12" s="84" t="s">
        <v>4</v>
      </c>
      <c r="W12" s="84" t="s">
        <v>4</v>
      </c>
      <c r="X12" s="355"/>
    </row>
    <row r="13" spans="1:24" s="242" customFormat="1" ht="26.25" customHeight="1">
      <c r="A13" s="34">
        <v>7</v>
      </c>
      <c r="B13" s="353" t="s">
        <v>1032</v>
      </c>
      <c r="C13" s="353" t="s">
        <v>1031</v>
      </c>
      <c r="D13" s="353">
        <v>1230688</v>
      </c>
      <c r="E13" s="353" t="s">
        <v>1030</v>
      </c>
      <c r="F13" s="353" t="s">
        <v>963</v>
      </c>
      <c r="G13" s="353"/>
      <c r="H13" s="353"/>
      <c r="I13" s="353">
        <v>4680</v>
      </c>
      <c r="J13" s="353">
        <v>1981</v>
      </c>
      <c r="K13" s="353" t="s">
        <v>1029</v>
      </c>
      <c r="L13" s="356">
        <v>45142</v>
      </c>
      <c r="M13" s="353">
        <v>8</v>
      </c>
      <c r="N13" s="353" t="s">
        <v>1028</v>
      </c>
      <c r="O13" s="353"/>
      <c r="P13" s="84" t="s">
        <v>535</v>
      </c>
      <c r="Q13" s="84" t="s">
        <v>1233</v>
      </c>
      <c r="R13" s="84"/>
      <c r="S13" s="84"/>
      <c r="T13" s="353" t="s">
        <v>1211</v>
      </c>
      <c r="U13" s="353" t="s">
        <v>1377</v>
      </c>
      <c r="V13" s="84" t="s">
        <v>4</v>
      </c>
      <c r="W13" s="84" t="s">
        <v>4</v>
      </c>
      <c r="X13" s="355"/>
    </row>
    <row r="14" spans="1:24" s="242" customFormat="1" ht="26.25" customHeight="1">
      <c r="A14" s="34">
        <v>8</v>
      </c>
      <c r="B14" s="353" t="s">
        <v>1027</v>
      </c>
      <c r="C14" s="353" t="s">
        <v>1026</v>
      </c>
      <c r="D14" s="353" t="s">
        <v>1025</v>
      </c>
      <c r="E14" s="353" t="s">
        <v>1024</v>
      </c>
      <c r="F14" s="353" t="s">
        <v>963</v>
      </c>
      <c r="G14" s="353"/>
      <c r="H14" s="353"/>
      <c r="I14" s="353">
        <v>2120</v>
      </c>
      <c r="J14" s="353">
        <v>1997</v>
      </c>
      <c r="K14" s="353" t="s">
        <v>1023</v>
      </c>
      <c r="L14" s="356">
        <v>45410</v>
      </c>
      <c r="M14" s="353">
        <v>6</v>
      </c>
      <c r="N14" s="353" t="s">
        <v>1022</v>
      </c>
      <c r="O14" s="353" t="s">
        <v>916</v>
      </c>
      <c r="P14" s="84" t="s">
        <v>535</v>
      </c>
      <c r="Q14" s="84">
        <v>27960</v>
      </c>
      <c r="R14" s="84"/>
      <c r="S14" s="84"/>
      <c r="T14" s="353" t="s">
        <v>1211</v>
      </c>
      <c r="U14" s="353" t="s">
        <v>1212</v>
      </c>
      <c r="V14" s="84" t="s">
        <v>4</v>
      </c>
      <c r="W14" s="84" t="s">
        <v>4</v>
      </c>
      <c r="X14" s="355"/>
    </row>
    <row r="15" spans="1:24" s="242" customFormat="1" ht="25.5">
      <c r="A15" s="34">
        <v>9</v>
      </c>
      <c r="B15" s="353" t="s">
        <v>1021</v>
      </c>
      <c r="C15" s="353">
        <v>750</v>
      </c>
      <c r="D15" s="353" t="s">
        <v>1020</v>
      </c>
      <c r="E15" s="353" t="s">
        <v>1019</v>
      </c>
      <c r="F15" s="353" t="s">
        <v>1018</v>
      </c>
      <c r="G15" s="353"/>
      <c r="H15" s="353"/>
      <c r="I15" s="353"/>
      <c r="J15" s="353">
        <v>2010</v>
      </c>
      <c r="K15" s="353" t="s">
        <v>1017</v>
      </c>
      <c r="L15" s="356" t="s">
        <v>1208</v>
      </c>
      <c r="M15" s="353">
        <v>0</v>
      </c>
      <c r="N15" s="353">
        <v>550</v>
      </c>
      <c r="O15" s="353" t="s">
        <v>1016</v>
      </c>
      <c r="P15" s="84" t="s">
        <v>535</v>
      </c>
      <c r="Q15" s="84" t="s">
        <v>1233</v>
      </c>
      <c r="R15" s="84"/>
      <c r="S15" s="84"/>
      <c r="T15" s="353" t="s">
        <v>1213</v>
      </c>
      <c r="U15" s="353" t="s">
        <v>1214</v>
      </c>
      <c r="V15" s="84" t="s">
        <v>4</v>
      </c>
      <c r="W15" s="355"/>
      <c r="X15" s="355"/>
    </row>
    <row r="16" spans="1:24" s="242" customFormat="1" ht="21.75" customHeight="1">
      <c r="A16" s="34">
        <v>10</v>
      </c>
      <c r="B16" s="353" t="s">
        <v>903</v>
      </c>
      <c r="C16" s="353" t="s">
        <v>1015</v>
      </c>
      <c r="D16" s="353" t="s">
        <v>1014</v>
      </c>
      <c r="E16" s="353" t="s">
        <v>1013</v>
      </c>
      <c r="F16" s="353" t="s">
        <v>1012</v>
      </c>
      <c r="G16" s="353"/>
      <c r="H16" s="353"/>
      <c r="I16" s="353">
        <v>6871</v>
      </c>
      <c r="J16" s="353">
        <v>2013</v>
      </c>
      <c r="K16" s="353" t="s">
        <v>1011</v>
      </c>
      <c r="L16" s="356">
        <v>45290</v>
      </c>
      <c r="M16" s="353">
        <v>6</v>
      </c>
      <c r="N16" s="353" t="s">
        <v>1010</v>
      </c>
      <c r="O16" s="353"/>
      <c r="P16" s="84" t="s">
        <v>535</v>
      </c>
      <c r="Q16" s="84">
        <v>14453</v>
      </c>
      <c r="R16" s="84"/>
      <c r="S16" s="84"/>
      <c r="T16" s="353" t="s">
        <v>1215</v>
      </c>
      <c r="U16" s="353" t="s">
        <v>1216</v>
      </c>
      <c r="V16" s="84" t="s">
        <v>4</v>
      </c>
      <c r="W16" s="84" t="s">
        <v>4</v>
      </c>
      <c r="X16" s="355"/>
    </row>
    <row r="17" spans="1:24" s="242" customFormat="1" ht="25.5">
      <c r="A17" s="34">
        <v>11</v>
      </c>
      <c r="B17" s="353" t="s">
        <v>1008</v>
      </c>
      <c r="C17" s="353" t="s">
        <v>1007</v>
      </c>
      <c r="D17" s="353" t="s">
        <v>1006</v>
      </c>
      <c r="E17" s="353" t="s">
        <v>1005</v>
      </c>
      <c r="F17" s="353" t="s">
        <v>963</v>
      </c>
      <c r="G17" s="353"/>
      <c r="H17" s="353"/>
      <c r="I17" s="353">
        <v>4580</v>
      </c>
      <c r="J17" s="353">
        <v>2005</v>
      </c>
      <c r="K17" s="353" t="s">
        <v>1004</v>
      </c>
      <c r="L17" s="356">
        <v>45290</v>
      </c>
      <c r="M17" s="353">
        <v>6</v>
      </c>
      <c r="N17" s="353"/>
      <c r="O17" s="353"/>
      <c r="P17" s="84" t="s">
        <v>535</v>
      </c>
      <c r="Q17" s="84">
        <v>15567</v>
      </c>
      <c r="R17" s="84"/>
      <c r="S17" s="84"/>
      <c r="T17" s="353" t="s">
        <v>1217</v>
      </c>
      <c r="U17" s="353" t="s">
        <v>1218</v>
      </c>
      <c r="V17" s="84" t="s">
        <v>4</v>
      </c>
      <c r="W17" s="84" t="s">
        <v>4</v>
      </c>
      <c r="X17" s="355"/>
    </row>
    <row r="18" spans="1:24" s="242" customFormat="1" ht="25.5">
      <c r="A18" s="34">
        <v>12</v>
      </c>
      <c r="B18" s="353" t="s">
        <v>940</v>
      </c>
      <c r="C18" s="353" t="s">
        <v>1003</v>
      </c>
      <c r="D18" s="353" t="s">
        <v>1002</v>
      </c>
      <c r="E18" s="353" t="s">
        <v>1001</v>
      </c>
      <c r="F18" s="353" t="s">
        <v>963</v>
      </c>
      <c r="G18" s="353"/>
      <c r="H18" s="353"/>
      <c r="I18" s="353">
        <v>2402</v>
      </c>
      <c r="J18" s="353">
        <v>2005</v>
      </c>
      <c r="K18" s="353" t="s">
        <v>1000</v>
      </c>
      <c r="L18" s="356">
        <v>45290</v>
      </c>
      <c r="M18" s="353">
        <v>6</v>
      </c>
      <c r="N18" s="353" t="s">
        <v>999</v>
      </c>
      <c r="O18" s="353"/>
      <c r="P18" s="84" t="s">
        <v>535</v>
      </c>
      <c r="Q18" s="84">
        <v>37966</v>
      </c>
      <c r="R18" s="84"/>
      <c r="S18" s="84"/>
      <c r="T18" s="353" t="s">
        <v>1219</v>
      </c>
      <c r="U18" s="353" t="s">
        <v>1220</v>
      </c>
      <c r="V18" s="84" t="s">
        <v>4</v>
      </c>
      <c r="W18" s="84" t="s">
        <v>4</v>
      </c>
      <c r="X18" s="355"/>
    </row>
    <row r="19" spans="1:24" s="242" customFormat="1" ht="25.5">
      <c r="A19" s="34">
        <v>13</v>
      </c>
      <c r="B19" s="353" t="s">
        <v>998</v>
      </c>
      <c r="C19" s="353" t="s">
        <v>997</v>
      </c>
      <c r="D19" s="353" t="s">
        <v>996</v>
      </c>
      <c r="E19" s="353" t="s">
        <v>995</v>
      </c>
      <c r="F19" s="353" t="s">
        <v>963</v>
      </c>
      <c r="G19" s="353"/>
      <c r="H19" s="353"/>
      <c r="I19" s="353">
        <v>1389</v>
      </c>
      <c r="J19" s="353">
        <v>2001</v>
      </c>
      <c r="K19" s="353" t="s">
        <v>994</v>
      </c>
      <c r="L19" s="356">
        <v>45290</v>
      </c>
      <c r="M19" s="353">
        <v>5</v>
      </c>
      <c r="N19" s="353">
        <v>1500</v>
      </c>
      <c r="O19" s="353"/>
      <c r="P19" s="84" t="s">
        <v>535</v>
      </c>
      <c r="Q19" s="84">
        <v>88580</v>
      </c>
      <c r="R19" s="84"/>
      <c r="S19" s="84"/>
      <c r="T19" s="353" t="s">
        <v>1201</v>
      </c>
      <c r="U19" s="353" t="s">
        <v>993</v>
      </c>
      <c r="V19" s="84" t="s">
        <v>4</v>
      </c>
      <c r="W19" s="84" t="s">
        <v>4</v>
      </c>
      <c r="X19" s="355"/>
    </row>
    <row r="20" spans="1:24" s="242" customFormat="1" ht="20.25" customHeight="1">
      <c r="A20" s="34">
        <v>14</v>
      </c>
      <c r="B20" s="353" t="s">
        <v>987</v>
      </c>
      <c r="C20" s="353" t="s">
        <v>992</v>
      </c>
      <c r="D20" s="353" t="s">
        <v>991</v>
      </c>
      <c r="E20" s="353" t="s">
        <v>990</v>
      </c>
      <c r="F20" s="353" t="s">
        <v>984</v>
      </c>
      <c r="G20" s="353"/>
      <c r="H20" s="353"/>
      <c r="I20" s="353"/>
      <c r="J20" s="353">
        <v>1974</v>
      </c>
      <c r="K20" s="353" t="s">
        <v>989</v>
      </c>
      <c r="L20" s="356" t="s">
        <v>1208</v>
      </c>
      <c r="M20" s="353">
        <v>0</v>
      </c>
      <c r="N20" s="353" t="s">
        <v>988</v>
      </c>
      <c r="O20" s="353"/>
      <c r="P20" s="84" t="s">
        <v>535</v>
      </c>
      <c r="Q20" s="84" t="s">
        <v>1233</v>
      </c>
      <c r="R20" s="84"/>
      <c r="S20" s="84"/>
      <c r="T20" s="353" t="s">
        <v>1221</v>
      </c>
      <c r="U20" s="353" t="s">
        <v>1222</v>
      </c>
      <c r="V20" s="84" t="s">
        <v>4</v>
      </c>
      <c r="W20" s="355"/>
      <c r="X20" s="355"/>
    </row>
    <row r="21" spans="1:24" s="242" customFormat="1" ht="21" customHeight="1">
      <c r="A21" s="34">
        <v>15</v>
      </c>
      <c r="B21" s="353" t="s">
        <v>987</v>
      </c>
      <c r="C21" s="353" t="s">
        <v>986</v>
      </c>
      <c r="D21" s="353">
        <v>19927</v>
      </c>
      <c r="E21" s="353" t="s">
        <v>985</v>
      </c>
      <c r="F21" s="353" t="s">
        <v>984</v>
      </c>
      <c r="G21" s="353"/>
      <c r="H21" s="353"/>
      <c r="I21" s="353"/>
      <c r="J21" s="353">
        <v>1979</v>
      </c>
      <c r="K21" s="353" t="s">
        <v>983</v>
      </c>
      <c r="L21" s="356">
        <v>45237</v>
      </c>
      <c r="M21" s="353">
        <v>0</v>
      </c>
      <c r="N21" s="353">
        <v>500</v>
      </c>
      <c r="O21" s="353"/>
      <c r="P21" s="84" t="s">
        <v>535</v>
      </c>
      <c r="Q21" s="84" t="s">
        <v>1233</v>
      </c>
      <c r="R21" s="84"/>
      <c r="S21" s="84"/>
      <c r="T21" s="353" t="s">
        <v>1223</v>
      </c>
      <c r="U21" s="353" t="s">
        <v>1224</v>
      </c>
      <c r="V21" s="84" t="s">
        <v>4</v>
      </c>
      <c r="W21" s="355"/>
      <c r="X21" s="355"/>
    </row>
    <row r="22" spans="1:24" s="242" customFormat="1" ht="18" customHeight="1">
      <c r="A22" s="34">
        <v>16</v>
      </c>
      <c r="B22" s="357" t="s">
        <v>982</v>
      </c>
      <c r="C22" s="357" t="s">
        <v>981</v>
      </c>
      <c r="D22" s="357" t="s">
        <v>980</v>
      </c>
      <c r="E22" s="357" t="s">
        <v>979</v>
      </c>
      <c r="F22" s="357" t="s">
        <v>893</v>
      </c>
      <c r="G22" s="357"/>
      <c r="H22" s="357"/>
      <c r="I22" s="357">
        <v>1896</v>
      </c>
      <c r="J22" s="357">
        <v>1996</v>
      </c>
      <c r="K22" s="353"/>
      <c r="L22" s="368">
        <v>45448</v>
      </c>
      <c r="M22" s="353">
        <v>4</v>
      </c>
      <c r="N22" s="353">
        <v>835</v>
      </c>
      <c r="O22" s="353">
        <v>2435</v>
      </c>
      <c r="P22" s="84" t="s">
        <v>535</v>
      </c>
      <c r="Q22" s="84">
        <v>617346</v>
      </c>
      <c r="R22" s="84"/>
      <c r="S22" s="84"/>
      <c r="T22" s="357" t="s">
        <v>1202</v>
      </c>
      <c r="U22" s="357" t="s">
        <v>1204</v>
      </c>
      <c r="V22" s="84" t="s">
        <v>4</v>
      </c>
      <c r="W22" s="84" t="s">
        <v>4</v>
      </c>
      <c r="X22" s="355"/>
    </row>
    <row r="23" spans="1:24" s="242" customFormat="1" ht="21" customHeight="1">
      <c r="A23" s="34">
        <v>17</v>
      </c>
      <c r="B23" s="357" t="s">
        <v>978</v>
      </c>
      <c r="C23" s="357" t="s">
        <v>977</v>
      </c>
      <c r="D23" s="357" t="s">
        <v>976</v>
      </c>
      <c r="E23" s="357" t="s">
        <v>975</v>
      </c>
      <c r="F23" s="357" t="s">
        <v>974</v>
      </c>
      <c r="G23" s="357"/>
      <c r="H23" s="357"/>
      <c r="I23" s="357">
        <v>4116</v>
      </c>
      <c r="J23" s="357">
        <v>2005</v>
      </c>
      <c r="K23" s="353" t="s">
        <v>973</v>
      </c>
      <c r="L23" s="356">
        <v>45220</v>
      </c>
      <c r="M23" s="353">
        <v>43</v>
      </c>
      <c r="N23" s="353"/>
      <c r="O23" s="353" t="s">
        <v>972</v>
      </c>
      <c r="P23" s="84" t="s">
        <v>535</v>
      </c>
      <c r="Q23" s="84">
        <v>483100.6</v>
      </c>
      <c r="R23" s="84"/>
      <c r="S23" s="84"/>
      <c r="T23" s="357" t="s">
        <v>1203</v>
      </c>
      <c r="U23" s="357" t="s">
        <v>1205</v>
      </c>
      <c r="V23" s="84" t="s">
        <v>4</v>
      </c>
      <c r="W23" s="84" t="s">
        <v>4</v>
      </c>
      <c r="X23" s="355"/>
    </row>
    <row r="24" spans="1:24" s="242" customFormat="1" ht="25.5" customHeight="1">
      <c r="A24" s="34">
        <v>18</v>
      </c>
      <c r="B24" s="357" t="s">
        <v>971</v>
      </c>
      <c r="C24" s="357">
        <v>5</v>
      </c>
      <c r="D24" s="357">
        <v>10936</v>
      </c>
      <c r="E24" s="357" t="s">
        <v>970</v>
      </c>
      <c r="F24" s="353" t="s">
        <v>963</v>
      </c>
      <c r="G24" s="353"/>
      <c r="H24" s="353"/>
      <c r="I24" s="357">
        <v>6842</v>
      </c>
      <c r="J24" s="357">
        <v>1987</v>
      </c>
      <c r="K24" s="353"/>
      <c r="L24" s="356">
        <v>45142</v>
      </c>
      <c r="M24" s="353">
        <v>6</v>
      </c>
      <c r="N24" s="353" t="s">
        <v>969</v>
      </c>
      <c r="O24" s="353" t="s">
        <v>968</v>
      </c>
      <c r="P24" s="84" t="s">
        <v>535</v>
      </c>
      <c r="Q24" s="84"/>
      <c r="R24" s="84"/>
      <c r="S24" s="84"/>
      <c r="T24" s="357" t="s">
        <v>1206</v>
      </c>
      <c r="U24" s="357" t="s">
        <v>1207</v>
      </c>
      <c r="V24" s="84" t="s">
        <v>4</v>
      </c>
      <c r="W24" s="84" t="s">
        <v>4</v>
      </c>
      <c r="X24" s="355"/>
    </row>
    <row r="25" spans="1:24" s="242" customFormat="1" ht="25.5" customHeight="1">
      <c r="A25" s="34">
        <v>19</v>
      </c>
      <c r="B25" s="357" t="s">
        <v>1229</v>
      </c>
      <c r="C25" s="357">
        <v>435</v>
      </c>
      <c r="D25" s="357" t="s">
        <v>1230</v>
      </c>
      <c r="E25" s="357" t="s">
        <v>1231</v>
      </c>
      <c r="F25" s="353" t="s">
        <v>1232</v>
      </c>
      <c r="G25" s="353"/>
      <c r="H25" s="353"/>
      <c r="I25" s="357">
        <v>2999</v>
      </c>
      <c r="J25" s="357">
        <v>2010</v>
      </c>
      <c r="K25" s="356">
        <v>40520</v>
      </c>
      <c r="L25" s="356">
        <v>45019</v>
      </c>
      <c r="M25" s="353">
        <v>5</v>
      </c>
      <c r="N25" s="353" t="s">
        <v>911</v>
      </c>
      <c r="O25" s="353" t="s">
        <v>911</v>
      </c>
      <c r="P25" s="84" t="s">
        <v>535</v>
      </c>
      <c r="Q25" s="84">
        <v>366234</v>
      </c>
      <c r="R25" s="84"/>
      <c r="S25" s="84"/>
      <c r="T25" s="358" t="s">
        <v>1241</v>
      </c>
      <c r="U25" s="358" t="s">
        <v>1242</v>
      </c>
      <c r="V25" s="84" t="s">
        <v>4</v>
      </c>
      <c r="W25" s="84" t="s">
        <v>4</v>
      </c>
      <c r="X25" s="355"/>
    </row>
    <row r="26" spans="1:24" ht="24" customHeight="1">
      <c r="A26" s="558" t="s">
        <v>709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242" customFormat="1" ht="27" customHeight="1">
      <c r="A27" s="34">
        <v>20</v>
      </c>
      <c r="B27" s="357" t="s">
        <v>967</v>
      </c>
      <c r="C27" s="357" t="s">
        <v>966</v>
      </c>
      <c r="D27" s="357" t="s">
        <v>965</v>
      </c>
      <c r="E27" s="357" t="s">
        <v>964</v>
      </c>
      <c r="F27" s="353" t="s">
        <v>963</v>
      </c>
      <c r="G27" s="34" t="s">
        <v>962</v>
      </c>
      <c r="H27" s="34" t="s">
        <v>961</v>
      </c>
      <c r="I27" s="357">
        <v>2179</v>
      </c>
      <c r="J27" s="357">
        <v>2019</v>
      </c>
      <c r="K27" s="353" t="s">
        <v>960</v>
      </c>
      <c r="L27" s="369">
        <v>44878</v>
      </c>
      <c r="M27" s="353">
        <v>5</v>
      </c>
      <c r="N27" s="353"/>
      <c r="O27" s="353">
        <v>3500</v>
      </c>
      <c r="P27" s="84" t="s">
        <v>535</v>
      </c>
      <c r="Q27" s="84">
        <v>3875</v>
      </c>
      <c r="R27" s="34" t="s">
        <v>959</v>
      </c>
      <c r="S27" s="364">
        <v>142000</v>
      </c>
      <c r="T27" s="357" t="s">
        <v>1225</v>
      </c>
      <c r="U27" s="357" t="s">
        <v>1226</v>
      </c>
      <c r="V27" s="84" t="s">
        <v>4</v>
      </c>
      <c r="W27" s="84" t="s">
        <v>4</v>
      </c>
      <c r="X27" s="84" t="s">
        <v>4</v>
      </c>
    </row>
    <row r="28" spans="1:24" s="242" customFormat="1" ht="25.5">
      <c r="A28" s="34">
        <v>21</v>
      </c>
      <c r="B28" s="34" t="s">
        <v>958</v>
      </c>
      <c r="C28" s="34" t="s">
        <v>957</v>
      </c>
      <c r="D28" s="357" t="s">
        <v>956</v>
      </c>
      <c r="E28" s="357" t="s">
        <v>955</v>
      </c>
      <c r="F28" s="353" t="s">
        <v>954</v>
      </c>
      <c r="G28" s="353"/>
      <c r="H28" s="353"/>
      <c r="I28" s="357"/>
      <c r="J28" s="357">
        <v>2019</v>
      </c>
      <c r="K28" s="370">
        <v>43988</v>
      </c>
      <c r="L28" s="353"/>
      <c r="M28" s="353">
        <v>0</v>
      </c>
      <c r="N28" s="84" t="s">
        <v>953</v>
      </c>
      <c r="O28" s="353">
        <v>750</v>
      </c>
      <c r="P28" s="84" t="s">
        <v>535</v>
      </c>
      <c r="Q28" s="353"/>
      <c r="R28" s="353"/>
      <c r="S28" s="353"/>
      <c r="T28" s="357" t="s">
        <v>1227</v>
      </c>
      <c r="U28" s="357" t="s">
        <v>1228</v>
      </c>
      <c r="V28" s="84" t="s">
        <v>4</v>
      </c>
      <c r="W28" s="84"/>
      <c r="X28" s="355"/>
    </row>
    <row r="29" spans="1:24" ht="19.5" customHeight="1">
      <c r="A29" s="558" t="s">
        <v>296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ht="19.5" customHeight="1">
      <c r="A30" s="9">
        <v>1</v>
      </c>
      <c r="B30" s="219" t="s">
        <v>952</v>
      </c>
      <c r="C30" s="219" t="s">
        <v>914</v>
      </c>
      <c r="D30" s="9" t="s">
        <v>951</v>
      </c>
      <c r="E30" s="219" t="s">
        <v>950</v>
      </c>
      <c r="F30" s="219" t="s">
        <v>941</v>
      </c>
      <c r="G30" s="219"/>
      <c r="H30" s="219"/>
      <c r="I30" s="219">
        <v>1870</v>
      </c>
      <c r="J30" s="219">
        <v>2002</v>
      </c>
      <c r="K30" s="359">
        <v>41828</v>
      </c>
      <c r="L30" s="371">
        <v>45551</v>
      </c>
      <c r="M30" s="219">
        <v>9</v>
      </c>
      <c r="N30" s="9"/>
      <c r="O30" s="219">
        <v>2800</v>
      </c>
      <c r="P30" s="219" t="s">
        <v>70</v>
      </c>
      <c r="Q30" s="219"/>
      <c r="R30" s="219"/>
      <c r="S30" s="219"/>
      <c r="T30" s="9" t="s">
        <v>1090</v>
      </c>
      <c r="U30" s="9" t="s">
        <v>1091</v>
      </c>
      <c r="V30" s="13" t="s">
        <v>4</v>
      </c>
      <c r="W30" s="13" t="s">
        <v>4</v>
      </c>
      <c r="X30" s="360"/>
    </row>
    <row r="31" spans="1:24" ht="19.5" customHeight="1">
      <c r="A31" s="558" t="s">
        <v>295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105"/>
      <c r="P31" s="105"/>
      <c r="Q31" s="105"/>
      <c r="R31" s="105"/>
      <c r="S31" s="105"/>
      <c r="T31" s="105"/>
      <c r="U31" s="105"/>
      <c r="V31" s="105"/>
      <c r="W31" s="105"/>
      <c r="X31" s="104"/>
    </row>
    <row r="32" spans="1:24" ht="19.5" customHeight="1">
      <c r="A32" s="9">
        <v>1</v>
      </c>
      <c r="B32" s="9" t="s">
        <v>949</v>
      </c>
      <c r="C32" s="9" t="s">
        <v>948</v>
      </c>
      <c r="D32" s="9" t="s">
        <v>947</v>
      </c>
      <c r="E32" s="9" t="s">
        <v>946</v>
      </c>
      <c r="F32" s="9" t="s">
        <v>941</v>
      </c>
      <c r="G32" s="9"/>
      <c r="H32" s="9"/>
      <c r="I32" s="9">
        <v>1.6</v>
      </c>
      <c r="J32" s="9">
        <v>1995</v>
      </c>
      <c r="K32" s="9"/>
      <c r="L32" s="9"/>
      <c r="M32" s="219">
        <v>5</v>
      </c>
      <c r="N32" s="9"/>
      <c r="O32" s="9"/>
      <c r="P32" s="9" t="s">
        <v>99</v>
      </c>
      <c r="Q32" s="9"/>
      <c r="R32" s="9"/>
      <c r="S32" s="9"/>
      <c r="T32" s="9" t="s">
        <v>1009</v>
      </c>
      <c r="U32" s="9" t="s">
        <v>1238</v>
      </c>
      <c r="V32" s="13" t="s">
        <v>4</v>
      </c>
      <c r="W32" s="360"/>
      <c r="X32" s="360"/>
    </row>
    <row r="33" spans="1:24" ht="19.5" customHeight="1">
      <c r="A33" s="9">
        <v>2</v>
      </c>
      <c r="B33" s="9" t="s">
        <v>945</v>
      </c>
      <c r="C33" s="9" t="s">
        <v>944</v>
      </c>
      <c r="D33" s="9" t="s">
        <v>943</v>
      </c>
      <c r="E33" s="9" t="s">
        <v>942</v>
      </c>
      <c r="F33" s="9" t="s">
        <v>941</v>
      </c>
      <c r="G33" s="9"/>
      <c r="H33" s="9"/>
      <c r="I33" s="9">
        <v>1598</v>
      </c>
      <c r="J33" s="9">
        <v>1999</v>
      </c>
      <c r="K33" s="9"/>
      <c r="L33" s="9"/>
      <c r="M33" s="219">
        <v>5</v>
      </c>
      <c r="N33" s="9"/>
      <c r="O33" s="9"/>
      <c r="P33" s="9" t="s">
        <v>100</v>
      </c>
      <c r="Q33" s="9"/>
      <c r="R33" s="9"/>
      <c r="S33" s="9"/>
      <c r="T33" s="9" t="s">
        <v>1236</v>
      </c>
      <c r="U33" s="9" t="s">
        <v>1239</v>
      </c>
      <c r="V33" s="13" t="s">
        <v>4</v>
      </c>
      <c r="W33" s="13" t="s">
        <v>4</v>
      </c>
      <c r="X33" s="360"/>
    </row>
    <row r="34" spans="1:24" ht="19.5" customHeight="1">
      <c r="A34" s="9">
        <v>3</v>
      </c>
      <c r="B34" s="9" t="s">
        <v>940</v>
      </c>
      <c r="C34" s="9" t="s">
        <v>939</v>
      </c>
      <c r="D34" s="9" t="s">
        <v>938</v>
      </c>
      <c r="E34" s="9" t="s">
        <v>937</v>
      </c>
      <c r="F34" s="9" t="s">
        <v>893</v>
      </c>
      <c r="G34" s="9"/>
      <c r="H34" s="9"/>
      <c r="I34" s="9">
        <v>2.4</v>
      </c>
      <c r="J34" s="9">
        <v>2007</v>
      </c>
      <c r="K34" s="9"/>
      <c r="L34" s="9"/>
      <c r="M34" s="219">
        <v>7</v>
      </c>
      <c r="N34" s="9"/>
      <c r="O34" s="9"/>
      <c r="P34" s="9" t="s">
        <v>100</v>
      </c>
      <c r="Q34" s="9"/>
      <c r="R34" s="9"/>
      <c r="S34" s="9"/>
      <c r="T34" s="9" t="s">
        <v>1237</v>
      </c>
      <c r="U34" s="9" t="s">
        <v>1240</v>
      </c>
      <c r="V34" s="13" t="s">
        <v>4</v>
      </c>
      <c r="W34" s="13" t="s">
        <v>4</v>
      </c>
      <c r="X34" s="360"/>
    </row>
    <row r="35" spans="1:24" ht="19.5" customHeight="1">
      <c r="A35" s="558" t="s">
        <v>292</v>
      </c>
      <c r="B35" s="558"/>
      <c r="C35" s="558"/>
      <c r="D35" s="558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4" customHeight="1">
      <c r="A36" s="9">
        <v>1</v>
      </c>
      <c r="B36" s="9" t="s">
        <v>936</v>
      </c>
      <c r="C36" s="9" t="s">
        <v>935</v>
      </c>
      <c r="D36" s="9">
        <v>466397</v>
      </c>
      <c r="E36" s="119" t="s">
        <v>934</v>
      </c>
      <c r="F36" s="119" t="s">
        <v>933</v>
      </c>
      <c r="G36" s="119"/>
      <c r="H36" s="119"/>
      <c r="I36" s="9">
        <v>3120</v>
      </c>
      <c r="J36" s="9">
        <v>1983</v>
      </c>
      <c r="K36" s="119"/>
      <c r="L36" s="119"/>
      <c r="M36" s="119">
        <v>1</v>
      </c>
      <c r="N36" s="119"/>
      <c r="O36" s="360"/>
      <c r="P36" s="9" t="s">
        <v>70</v>
      </c>
      <c r="Q36" s="9">
        <v>1064</v>
      </c>
      <c r="R36" s="9" t="s">
        <v>76</v>
      </c>
      <c r="S36" s="361"/>
      <c r="T36" s="119" t="s">
        <v>1097</v>
      </c>
      <c r="U36" s="119" t="s">
        <v>1098</v>
      </c>
      <c r="V36" s="13" t="s">
        <v>4</v>
      </c>
      <c r="W36" s="13" t="s">
        <v>4</v>
      </c>
      <c r="X36" s="360"/>
    </row>
    <row r="37" spans="1:24" ht="39" customHeight="1">
      <c r="A37" s="9">
        <v>2</v>
      </c>
      <c r="B37" s="119" t="s">
        <v>932</v>
      </c>
      <c r="C37" s="9" t="s">
        <v>931</v>
      </c>
      <c r="D37" s="9" t="s">
        <v>930</v>
      </c>
      <c r="E37" s="119" t="s">
        <v>929</v>
      </c>
      <c r="F37" s="9" t="s">
        <v>922</v>
      </c>
      <c r="G37" s="119"/>
      <c r="H37" s="119"/>
      <c r="I37" s="9"/>
      <c r="J37" s="9">
        <v>2010</v>
      </c>
      <c r="K37" s="119"/>
      <c r="L37" s="119"/>
      <c r="M37" s="9">
        <v>0</v>
      </c>
      <c r="N37" s="9" t="s">
        <v>928</v>
      </c>
      <c r="O37" s="9" t="s">
        <v>927</v>
      </c>
      <c r="P37" s="9" t="s">
        <v>70</v>
      </c>
      <c r="Q37" s="9"/>
      <c r="R37" s="9" t="s">
        <v>76</v>
      </c>
      <c r="S37" s="361"/>
      <c r="T37" s="119" t="s">
        <v>1099</v>
      </c>
      <c r="U37" s="119" t="s">
        <v>1100</v>
      </c>
      <c r="V37" s="13" t="s">
        <v>4</v>
      </c>
      <c r="W37" s="13"/>
      <c r="X37" s="360"/>
    </row>
    <row r="38" spans="1:24" ht="24.75" customHeight="1">
      <c r="A38" s="9">
        <v>3</v>
      </c>
      <c r="B38" s="219" t="s">
        <v>926</v>
      </c>
      <c r="C38" s="9" t="s">
        <v>925</v>
      </c>
      <c r="D38" s="9" t="s">
        <v>924</v>
      </c>
      <c r="E38" s="154" t="s">
        <v>923</v>
      </c>
      <c r="F38" s="9" t="s">
        <v>922</v>
      </c>
      <c r="G38" s="154"/>
      <c r="H38" s="154"/>
      <c r="I38" s="9"/>
      <c r="J38" s="9"/>
      <c r="K38" s="154"/>
      <c r="L38" s="119"/>
      <c r="M38" s="9">
        <v>0</v>
      </c>
      <c r="N38" s="9" t="s">
        <v>921</v>
      </c>
      <c r="O38" s="9"/>
      <c r="P38" s="9" t="s">
        <v>70</v>
      </c>
      <c r="Q38" s="9"/>
      <c r="R38" s="9" t="s">
        <v>76</v>
      </c>
      <c r="S38" s="361"/>
      <c r="T38" s="219" t="s">
        <v>1101</v>
      </c>
      <c r="U38" s="219" t="s">
        <v>1102</v>
      </c>
      <c r="V38" s="13" t="s">
        <v>4</v>
      </c>
      <c r="W38" s="13"/>
      <c r="X38" s="360"/>
    </row>
    <row r="39" spans="1:24" ht="19.5" customHeight="1">
      <c r="A39" s="9">
        <v>4</v>
      </c>
      <c r="B39" s="219" t="s">
        <v>920</v>
      </c>
      <c r="C39" s="9"/>
      <c r="D39" s="9" t="s">
        <v>919</v>
      </c>
      <c r="E39" s="154" t="s">
        <v>918</v>
      </c>
      <c r="F39" s="9" t="s">
        <v>917</v>
      </c>
      <c r="G39" s="154"/>
      <c r="H39" s="154"/>
      <c r="I39" s="9"/>
      <c r="J39" s="9">
        <v>2003</v>
      </c>
      <c r="K39" s="154"/>
      <c r="L39" s="119"/>
      <c r="M39" s="9">
        <v>0</v>
      </c>
      <c r="N39" s="9"/>
      <c r="O39" s="9" t="s">
        <v>916</v>
      </c>
      <c r="P39" s="9" t="s">
        <v>70</v>
      </c>
      <c r="Q39" s="372"/>
      <c r="R39" s="9" t="s">
        <v>76</v>
      </c>
      <c r="S39" s="361"/>
      <c r="T39" s="219" t="s">
        <v>1103</v>
      </c>
      <c r="U39" s="219" t="s">
        <v>1104</v>
      </c>
      <c r="V39" s="13" t="s">
        <v>4</v>
      </c>
      <c r="W39" s="13"/>
      <c r="X39" s="360"/>
    </row>
    <row r="40" spans="1:24" ht="19.5" customHeight="1">
      <c r="A40" s="9">
        <v>5</v>
      </c>
      <c r="B40" s="119" t="s">
        <v>915</v>
      </c>
      <c r="C40" s="9" t="s">
        <v>914</v>
      </c>
      <c r="D40" s="9" t="s">
        <v>913</v>
      </c>
      <c r="E40" s="119" t="s">
        <v>912</v>
      </c>
      <c r="F40" s="9" t="s">
        <v>893</v>
      </c>
      <c r="G40" s="119"/>
      <c r="H40" s="119"/>
      <c r="I40" s="9">
        <v>2188</v>
      </c>
      <c r="J40" s="9">
        <v>2006</v>
      </c>
      <c r="K40" s="119"/>
      <c r="L40" s="119"/>
      <c r="M40" s="9">
        <v>3</v>
      </c>
      <c r="N40" s="9"/>
      <c r="O40" s="9" t="s">
        <v>911</v>
      </c>
      <c r="P40" s="9" t="s">
        <v>70</v>
      </c>
      <c r="Q40" s="362">
        <v>242468</v>
      </c>
      <c r="R40" s="9" t="s">
        <v>76</v>
      </c>
      <c r="S40" s="361"/>
      <c r="T40" s="219" t="s">
        <v>1105</v>
      </c>
      <c r="U40" s="219" t="s">
        <v>1106</v>
      </c>
      <c r="V40" s="13" t="s">
        <v>4</v>
      </c>
      <c r="W40" s="13" t="s">
        <v>4</v>
      </c>
      <c r="X40" s="360"/>
    </row>
    <row r="41" spans="1:24" ht="19.5" customHeight="1">
      <c r="A41" s="9">
        <v>6</v>
      </c>
      <c r="B41" s="9" t="s">
        <v>910</v>
      </c>
      <c r="C41" s="9" t="s">
        <v>909</v>
      </c>
      <c r="D41" s="9" t="s">
        <v>908</v>
      </c>
      <c r="E41" s="34" t="s">
        <v>907</v>
      </c>
      <c r="F41" s="9" t="s">
        <v>906</v>
      </c>
      <c r="G41" s="9"/>
      <c r="H41" s="9"/>
      <c r="I41" s="9">
        <v>2216</v>
      </c>
      <c r="J41" s="9">
        <v>2007</v>
      </c>
      <c r="K41" s="9"/>
      <c r="L41" s="363"/>
      <c r="M41" s="9">
        <v>1</v>
      </c>
      <c r="N41" s="9" t="s">
        <v>905</v>
      </c>
      <c r="O41" s="9" t="s">
        <v>904</v>
      </c>
      <c r="P41" s="9" t="s">
        <v>70</v>
      </c>
      <c r="Q41" s="9"/>
      <c r="R41" s="9" t="s">
        <v>76</v>
      </c>
      <c r="S41" s="361"/>
      <c r="T41" s="219" t="s">
        <v>1107</v>
      </c>
      <c r="U41" s="219" t="s">
        <v>1108</v>
      </c>
      <c r="V41" s="13" t="s">
        <v>4</v>
      </c>
      <c r="W41" s="13" t="s">
        <v>4</v>
      </c>
      <c r="X41" s="360"/>
    </row>
    <row r="42" spans="1:24" ht="30.75" customHeight="1">
      <c r="A42" s="119">
        <v>7</v>
      </c>
      <c r="B42" s="178" t="s">
        <v>903</v>
      </c>
      <c r="C42" s="9">
        <v>13230</v>
      </c>
      <c r="D42" s="9" t="s">
        <v>902</v>
      </c>
      <c r="E42" s="119" t="s">
        <v>901</v>
      </c>
      <c r="F42" s="9" t="s">
        <v>900</v>
      </c>
      <c r="G42" s="119"/>
      <c r="H42" s="119"/>
      <c r="I42" s="9">
        <v>6871</v>
      </c>
      <c r="J42" s="9">
        <v>1992</v>
      </c>
      <c r="K42" s="119"/>
      <c r="L42" s="363"/>
      <c r="M42" s="9">
        <v>2</v>
      </c>
      <c r="N42" s="9" t="s">
        <v>899</v>
      </c>
      <c r="O42" s="9" t="s">
        <v>898</v>
      </c>
      <c r="P42" s="9" t="s">
        <v>70</v>
      </c>
      <c r="Q42" s="362">
        <v>624306</v>
      </c>
      <c r="R42" s="9" t="s">
        <v>76</v>
      </c>
      <c r="S42" s="361"/>
      <c r="T42" s="219" t="s">
        <v>1109</v>
      </c>
      <c r="U42" s="219" t="s">
        <v>1110</v>
      </c>
      <c r="V42" s="13" t="s">
        <v>4</v>
      </c>
      <c r="W42" s="13" t="s">
        <v>4</v>
      </c>
      <c r="X42" s="360"/>
    </row>
    <row r="43" spans="1:24" ht="19.5" customHeight="1">
      <c r="A43" s="9">
        <v>8</v>
      </c>
      <c r="B43" s="9" t="s">
        <v>897</v>
      </c>
      <c r="C43" s="9" t="s">
        <v>896</v>
      </c>
      <c r="D43" s="9" t="s">
        <v>895</v>
      </c>
      <c r="E43" s="34" t="s">
        <v>894</v>
      </c>
      <c r="F43" s="9" t="s">
        <v>893</v>
      </c>
      <c r="G43" s="9"/>
      <c r="H43" s="9"/>
      <c r="I43" s="9">
        <v>1560</v>
      </c>
      <c r="J43" s="9">
        <v>2008</v>
      </c>
      <c r="K43" s="9"/>
      <c r="L43" s="119"/>
      <c r="M43" s="9">
        <v>3</v>
      </c>
      <c r="N43" s="9" t="s">
        <v>892</v>
      </c>
      <c r="O43" s="9" t="s">
        <v>1096</v>
      </c>
      <c r="P43" s="9" t="s">
        <v>70</v>
      </c>
      <c r="Q43" s="362">
        <v>196117</v>
      </c>
      <c r="R43" s="9" t="s">
        <v>76</v>
      </c>
      <c r="S43" s="361"/>
      <c r="T43" s="219" t="s">
        <v>1111</v>
      </c>
      <c r="U43" s="219" t="s">
        <v>1112</v>
      </c>
      <c r="V43" s="13" t="s">
        <v>4</v>
      </c>
      <c r="W43" s="13" t="s">
        <v>4</v>
      </c>
      <c r="X43" s="360"/>
    </row>
  </sheetData>
  <sheetProtection/>
  <mergeCells count="27">
    <mergeCell ref="K1:L1"/>
    <mergeCell ref="A2:L2"/>
    <mergeCell ref="A3:A5"/>
    <mergeCell ref="B3:B5"/>
    <mergeCell ref="C3:C5"/>
    <mergeCell ref="D3:D5"/>
    <mergeCell ref="I3:I5"/>
    <mergeCell ref="J3:J5"/>
    <mergeCell ref="A31:N31"/>
    <mergeCell ref="A35:D35"/>
    <mergeCell ref="M3:M5"/>
    <mergeCell ref="N3:N5"/>
    <mergeCell ref="T3:U4"/>
    <mergeCell ref="O3:O5"/>
    <mergeCell ref="P3:P5"/>
    <mergeCell ref="S3:S5"/>
    <mergeCell ref="G3:H4"/>
    <mergeCell ref="V3:X4"/>
    <mergeCell ref="A6:N6"/>
    <mergeCell ref="A26:N26"/>
    <mergeCell ref="A29:N29"/>
    <mergeCell ref="K3:K5"/>
    <mergeCell ref="L3:L5"/>
    <mergeCell ref="E3:E5"/>
    <mergeCell ref="F3:F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rowBreaks count="1" manualBreakCount="1">
    <brk id="25" max="23" man="1"/>
  </rowBreaks>
  <colBreaks count="1" manualBreakCount="1">
    <brk id="11" max="4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7"/>
  <sheetViews>
    <sheetView view="pageBreakPreview" zoomScale="80" zoomScaleSheetLayoutView="80" zoomScalePageLayoutView="0" workbookViewId="0" topLeftCell="A3">
      <selection activeCell="L6" sqref="L6"/>
    </sheetView>
  </sheetViews>
  <sheetFormatPr defaultColWidth="8.8515625" defaultRowHeight="12.75"/>
  <cols>
    <col min="1" max="1" width="4.140625" style="39" customWidth="1"/>
    <col min="2" max="2" width="45.57421875" style="60" customWidth="1"/>
    <col min="3" max="3" width="56.140625" style="5" customWidth="1"/>
    <col min="4" max="16384" width="8.8515625" style="5" customWidth="1"/>
  </cols>
  <sheetData>
    <row r="3" spans="2:3" ht="15" customHeight="1">
      <c r="B3" s="58" t="s">
        <v>618</v>
      </c>
      <c r="C3" s="33"/>
    </row>
    <row r="4" spans="1:4" ht="44.25" customHeight="1">
      <c r="A4" s="574" t="s">
        <v>313</v>
      </c>
      <c r="B4" s="574"/>
      <c r="C4" s="574"/>
      <c r="D4" s="52"/>
    </row>
    <row r="5" spans="1:3" ht="30.75" customHeight="1">
      <c r="A5" s="53" t="s">
        <v>13</v>
      </c>
      <c r="B5" s="59" t="s">
        <v>20</v>
      </c>
      <c r="C5" s="54" t="s">
        <v>21</v>
      </c>
    </row>
    <row r="6" spans="1:3" ht="17.25" customHeight="1">
      <c r="A6" s="571" t="s">
        <v>53</v>
      </c>
      <c r="B6" s="572"/>
      <c r="C6" s="573"/>
    </row>
    <row r="7" spans="1:3" ht="31.5" customHeight="1">
      <c r="A7" s="13">
        <v>1</v>
      </c>
      <c r="B7" s="99" t="s">
        <v>591</v>
      </c>
      <c r="C7" s="13" t="s">
        <v>1234</v>
      </c>
    </row>
    <row r="8" spans="1:3" ht="13.5" customHeight="1">
      <c r="A8" s="571" t="s">
        <v>293</v>
      </c>
      <c r="B8" s="572"/>
      <c r="C8" s="573"/>
    </row>
    <row r="9" spans="1:3" s="242" customFormat="1" ht="18" customHeight="1">
      <c r="A9" s="84">
        <v>1</v>
      </c>
      <c r="B9" s="373" t="s">
        <v>261</v>
      </c>
      <c r="C9" s="74"/>
    </row>
    <row r="10" spans="1:3" s="242" customFormat="1" ht="18" customHeight="1">
      <c r="A10" s="84">
        <v>2</v>
      </c>
      <c r="B10" s="373" t="s">
        <v>262</v>
      </c>
      <c r="C10" s="74"/>
    </row>
    <row r="11" spans="1:3" s="242" customFormat="1" ht="18" customHeight="1">
      <c r="A11" s="84">
        <v>3</v>
      </c>
      <c r="B11" s="373" t="s">
        <v>263</v>
      </c>
      <c r="C11" s="74"/>
    </row>
    <row r="12" spans="1:3" s="242" customFormat="1" ht="18" customHeight="1">
      <c r="A12" s="84">
        <v>4</v>
      </c>
      <c r="B12" s="373" t="s">
        <v>265</v>
      </c>
      <c r="C12" s="74"/>
    </row>
    <row r="13" spans="1:3" s="242" customFormat="1" ht="18" customHeight="1">
      <c r="A13" s="84">
        <v>5</v>
      </c>
      <c r="B13" s="373" t="s">
        <v>266</v>
      </c>
      <c r="C13" s="74"/>
    </row>
    <row r="14" spans="1:3" s="242" customFormat="1" ht="18" customHeight="1">
      <c r="A14" s="84">
        <v>6</v>
      </c>
      <c r="B14" s="373" t="s">
        <v>268</v>
      </c>
      <c r="C14" s="74"/>
    </row>
    <row r="15" spans="1:3" s="242" customFormat="1" ht="18" customHeight="1">
      <c r="A15" s="84">
        <v>7</v>
      </c>
      <c r="B15" s="355" t="s">
        <v>733</v>
      </c>
      <c r="C15" s="374"/>
    </row>
    <row r="16" spans="1:3" s="242" customFormat="1" ht="18" customHeight="1">
      <c r="A16" s="84">
        <v>8</v>
      </c>
      <c r="B16" s="355" t="s">
        <v>734</v>
      </c>
      <c r="C16" s="374"/>
    </row>
    <row r="17" spans="1:3" ht="16.5" customHeight="1">
      <c r="A17" s="571" t="s">
        <v>84</v>
      </c>
      <c r="B17" s="572"/>
      <c r="C17" s="573"/>
    </row>
    <row r="18" spans="1:3" s="242" customFormat="1" ht="72" customHeight="1">
      <c r="A18" s="84">
        <v>1</v>
      </c>
      <c r="B18" s="182" t="s">
        <v>773</v>
      </c>
      <c r="C18" s="9" t="s">
        <v>85</v>
      </c>
    </row>
    <row r="19" spans="1:3" s="242" customFormat="1" ht="31.5" customHeight="1">
      <c r="A19" s="84">
        <v>2</v>
      </c>
      <c r="B19" s="182" t="s">
        <v>774</v>
      </c>
      <c r="C19" s="9" t="s">
        <v>626</v>
      </c>
    </row>
    <row r="20" spans="1:3" ht="20.25" customHeight="1">
      <c r="A20" s="571" t="s">
        <v>314</v>
      </c>
      <c r="B20" s="572"/>
      <c r="C20" s="573"/>
    </row>
    <row r="21" spans="1:3" s="242" customFormat="1" ht="19.5" customHeight="1">
      <c r="A21" s="84">
        <v>1</v>
      </c>
      <c r="B21" s="207" t="s">
        <v>749</v>
      </c>
      <c r="C21" s="13" t="s">
        <v>208</v>
      </c>
    </row>
    <row r="22" spans="1:3" ht="18" customHeight="1">
      <c r="A22" s="13">
        <v>2</v>
      </c>
      <c r="B22" s="207" t="s">
        <v>750</v>
      </c>
      <c r="C22" s="13" t="s">
        <v>751</v>
      </c>
    </row>
    <row r="23" spans="1:3" ht="18" customHeight="1">
      <c r="A23" s="571" t="s">
        <v>315</v>
      </c>
      <c r="B23" s="572"/>
      <c r="C23" s="573"/>
    </row>
    <row r="24" spans="1:11" ht="18" customHeight="1">
      <c r="A24" s="13">
        <v>1</v>
      </c>
      <c r="B24" s="207" t="s">
        <v>753</v>
      </c>
      <c r="C24" s="13" t="s">
        <v>754</v>
      </c>
      <c r="J24" s="14"/>
      <c r="K24" s="14"/>
    </row>
    <row r="25" spans="1:3" ht="17.25" customHeight="1">
      <c r="A25" s="571" t="s">
        <v>64</v>
      </c>
      <c r="B25" s="572"/>
      <c r="C25" s="573"/>
    </row>
    <row r="26" spans="1:3" ht="44.25" customHeight="1">
      <c r="A26" s="13">
        <v>1</v>
      </c>
      <c r="B26" s="99" t="s">
        <v>223</v>
      </c>
      <c r="C26" s="9" t="s">
        <v>224</v>
      </c>
    </row>
    <row r="27" spans="1:3" ht="75.75" customHeight="1">
      <c r="A27" s="13">
        <v>2</v>
      </c>
      <c r="B27" s="99" t="s">
        <v>225</v>
      </c>
      <c r="C27" s="9" t="s">
        <v>226</v>
      </c>
    </row>
    <row r="28" ht="21" customHeight="1"/>
  </sheetData>
  <sheetProtection/>
  <mergeCells count="7">
    <mergeCell ref="A25:C25"/>
    <mergeCell ref="A20:C20"/>
    <mergeCell ref="A23:C23"/>
    <mergeCell ref="A4:C4"/>
    <mergeCell ref="A6:C6"/>
    <mergeCell ref="A17:C17"/>
    <mergeCell ref="A8:C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  <headerFooter alignWithMargins="0">
    <oddFooter>&amp;CStrona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60" zoomScaleNormal="64" zoomScalePageLayoutView="0" workbookViewId="0" topLeftCell="A1">
      <selection activeCell="J9" sqref="J9"/>
    </sheetView>
  </sheetViews>
  <sheetFormatPr defaultColWidth="9.140625" defaultRowHeight="12.75"/>
  <cols>
    <col min="1" max="1" width="5.421875" style="173" customWidth="1"/>
    <col min="2" max="2" width="29.28125" style="174" customWidth="1"/>
    <col min="3" max="3" width="27.7109375" style="174" customWidth="1"/>
    <col min="4" max="4" width="19.8515625" style="174" customWidth="1"/>
    <col min="5" max="5" width="14.00390625" style="175" customWidth="1"/>
    <col min="6" max="6" width="44.140625" style="174" customWidth="1"/>
    <col min="7" max="7" width="11.7109375" style="173" customWidth="1"/>
    <col min="8" max="8" width="17.7109375" style="174" customWidth="1"/>
    <col min="9" max="9" width="13.8515625" style="175" customWidth="1"/>
    <col min="10" max="10" width="23.57421875" style="174" customWidth="1"/>
    <col min="11" max="11" width="13.8515625" style="175" customWidth="1"/>
    <col min="12" max="12" width="18.8515625" style="176" customWidth="1"/>
  </cols>
  <sheetData>
    <row r="1" spans="1:12" ht="48.75" customHeight="1">
      <c r="A1" s="575" t="s">
        <v>1417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2" s="163" customFormat="1" ht="24" customHeight="1">
      <c r="A2" s="159" t="s">
        <v>13</v>
      </c>
      <c r="B2" s="160" t="s">
        <v>1243</v>
      </c>
      <c r="C2" s="160" t="s">
        <v>1244</v>
      </c>
      <c r="D2" s="160" t="s">
        <v>1245</v>
      </c>
      <c r="E2" s="161" t="s">
        <v>1246</v>
      </c>
      <c r="F2" s="160" t="s">
        <v>1247</v>
      </c>
      <c r="G2" s="159" t="s">
        <v>1248</v>
      </c>
      <c r="H2" s="160" t="s">
        <v>1249</v>
      </c>
      <c r="I2" s="161" t="s">
        <v>1250</v>
      </c>
      <c r="J2" s="160" t="s">
        <v>1251</v>
      </c>
      <c r="K2" s="161" t="s">
        <v>1252</v>
      </c>
      <c r="L2" s="162" t="s">
        <v>1253</v>
      </c>
    </row>
    <row r="3" spans="1:12" ht="39" customHeight="1">
      <c r="A3" s="164">
        <v>1</v>
      </c>
      <c r="B3" s="165" t="s">
        <v>1254</v>
      </c>
      <c r="C3" s="165" t="s">
        <v>1255</v>
      </c>
      <c r="D3" s="165" t="s">
        <v>1256</v>
      </c>
      <c r="E3" s="166">
        <v>43851</v>
      </c>
      <c r="F3" s="165" t="s">
        <v>1257</v>
      </c>
      <c r="G3" s="164" t="s">
        <v>1258</v>
      </c>
      <c r="H3" s="165" t="s">
        <v>1259</v>
      </c>
      <c r="I3" s="166">
        <v>44112</v>
      </c>
      <c r="J3" s="165"/>
      <c r="K3" s="166"/>
      <c r="L3" s="167">
        <v>1380</v>
      </c>
    </row>
    <row r="4" spans="1:12" ht="33" customHeight="1">
      <c r="A4" s="164">
        <v>2</v>
      </c>
      <c r="B4" s="165" t="s">
        <v>1254</v>
      </c>
      <c r="C4" s="165" t="s">
        <v>1254</v>
      </c>
      <c r="D4" s="165" t="s">
        <v>1260</v>
      </c>
      <c r="E4" s="166">
        <v>43990</v>
      </c>
      <c r="F4" s="165" t="s">
        <v>1261</v>
      </c>
      <c r="G4" s="164" t="s">
        <v>1258</v>
      </c>
      <c r="H4" s="165" t="s">
        <v>1259</v>
      </c>
      <c r="I4" s="166">
        <v>44033</v>
      </c>
      <c r="J4" s="165" t="s">
        <v>1262</v>
      </c>
      <c r="K4" s="166"/>
      <c r="L4" s="167">
        <v>2299.78</v>
      </c>
    </row>
    <row r="5" spans="1:12" ht="38.25">
      <c r="A5" s="164">
        <v>3</v>
      </c>
      <c r="B5" s="165" t="s">
        <v>1254</v>
      </c>
      <c r="C5" s="165" t="s">
        <v>1255</v>
      </c>
      <c r="D5" s="165" t="s">
        <v>1263</v>
      </c>
      <c r="E5" s="166">
        <v>44001</v>
      </c>
      <c r="F5" s="165" t="s">
        <v>1264</v>
      </c>
      <c r="G5" s="164" t="s">
        <v>1258</v>
      </c>
      <c r="H5" s="165" t="s">
        <v>1265</v>
      </c>
      <c r="I5" s="166">
        <v>44053</v>
      </c>
      <c r="J5" s="165" t="s">
        <v>1266</v>
      </c>
      <c r="K5" s="166"/>
      <c r="L5" s="167">
        <v>0</v>
      </c>
    </row>
    <row r="6" spans="1:12" ht="25.5">
      <c r="A6" s="164">
        <v>4</v>
      </c>
      <c r="B6" s="165" t="s">
        <v>1254</v>
      </c>
      <c r="C6" s="165" t="s">
        <v>1255</v>
      </c>
      <c r="D6" s="165" t="s">
        <v>1263</v>
      </c>
      <c r="E6" s="166">
        <v>44001</v>
      </c>
      <c r="F6" s="165" t="s">
        <v>1267</v>
      </c>
      <c r="G6" s="164" t="s">
        <v>1258</v>
      </c>
      <c r="H6" s="165" t="s">
        <v>1265</v>
      </c>
      <c r="I6" s="166">
        <v>44054</v>
      </c>
      <c r="J6" s="165" t="s">
        <v>1266</v>
      </c>
      <c r="K6" s="166"/>
      <c r="L6" s="167">
        <v>0</v>
      </c>
    </row>
    <row r="7" spans="1:12" ht="25.5">
      <c r="A7" s="164">
        <v>5</v>
      </c>
      <c r="B7" s="165" t="s">
        <v>1254</v>
      </c>
      <c r="C7" s="165" t="s">
        <v>1255</v>
      </c>
      <c r="D7" s="165" t="s">
        <v>1263</v>
      </c>
      <c r="E7" s="166">
        <v>44001</v>
      </c>
      <c r="F7" s="165" t="s">
        <v>1267</v>
      </c>
      <c r="G7" s="164" t="s">
        <v>1258</v>
      </c>
      <c r="H7" s="165" t="s">
        <v>1265</v>
      </c>
      <c r="I7" s="166">
        <v>44055</v>
      </c>
      <c r="J7" s="165" t="s">
        <v>1268</v>
      </c>
      <c r="K7" s="166"/>
      <c r="L7" s="167">
        <v>0</v>
      </c>
    </row>
    <row r="8" spans="1:12" ht="38.25">
      <c r="A8" s="164">
        <v>6</v>
      </c>
      <c r="B8" s="165" t="s">
        <v>1269</v>
      </c>
      <c r="C8" s="165" t="s">
        <v>1269</v>
      </c>
      <c r="D8" s="165" t="s">
        <v>1260</v>
      </c>
      <c r="E8" s="166">
        <v>44001</v>
      </c>
      <c r="F8" s="165" t="s">
        <v>1270</v>
      </c>
      <c r="G8" s="164" t="s">
        <v>1258</v>
      </c>
      <c r="H8" s="165" t="s">
        <v>1259</v>
      </c>
      <c r="I8" s="166">
        <v>44022</v>
      </c>
      <c r="J8" s="165" t="s">
        <v>1271</v>
      </c>
      <c r="K8" s="166"/>
      <c r="L8" s="167">
        <v>11340.67</v>
      </c>
    </row>
    <row r="9" spans="1:12" ht="52.5" customHeight="1">
      <c r="A9" s="164">
        <v>7</v>
      </c>
      <c r="B9" s="165" t="s">
        <v>1272</v>
      </c>
      <c r="C9" s="165" t="s">
        <v>1272</v>
      </c>
      <c r="D9" s="165" t="s">
        <v>1260</v>
      </c>
      <c r="E9" s="166">
        <v>44008</v>
      </c>
      <c r="F9" s="165" t="s">
        <v>1273</v>
      </c>
      <c r="G9" s="164" t="s">
        <v>1258</v>
      </c>
      <c r="H9" s="165" t="s">
        <v>1259</v>
      </c>
      <c r="I9" s="166">
        <v>44048</v>
      </c>
      <c r="J9" s="165" t="s">
        <v>1262</v>
      </c>
      <c r="K9" s="166"/>
      <c r="L9" s="167">
        <v>21555.93</v>
      </c>
    </row>
    <row r="10" spans="1:12" ht="39.75" customHeight="1">
      <c r="A10" s="164">
        <v>8</v>
      </c>
      <c r="B10" s="165" t="s">
        <v>1274</v>
      </c>
      <c r="C10" s="165" t="s">
        <v>1274</v>
      </c>
      <c r="D10" s="165" t="s">
        <v>1260</v>
      </c>
      <c r="E10" s="166">
        <v>44008</v>
      </c>
      <c r="F10" s="165" t="s">
        <v>1275</v>
      </c>
      <c r="G10" s="164" t="s">
        <v>1258</v>
      </c>
      <c r="H10" s="165" t="s">
        <v>1259</v>
      </c>
      <c r="I10" s="166">
        <v>44047</v>
      </c>
      <c r="J10" s="165" t="s">
        <v>1276</v>
      </c>
      <c r="K10" s="166"/>
      <c r="L10" s="167">
        <v>1131.26</v>
      </c>
    </row>
    <row r="11" spans="1:12" ht="38.25">
      <c r="A11" s="164">
        <v>9</v>
      </c>
      <c r="B11" s="165" t="s">
        <v>1254</v>
      </c>
      <c r="C11" s="165" t="s">
        <v>1254</v>
      </c>
      <c r="D11" s="165" t="s">
        <v>1260</v>
      </c>
      <c r="E11" s="166">
        <v>44011</v>
      </c>
      <c r="F11" s="165" t="s">
        <v>1277</v>
      </c>
      <c r="G11" s="164" t="s">
        <v>1258</v>
      </c>
      <c r="H11" s="165" t="s">
        <v>1259</v>
      </c>
      <c r="I11" s="166">
        <v>44041</v>
      </c>
      <c r="J11" s="165" t="s">
        <v>1278</v>
      </c>
      <c r="K11" s="166"/>
      <c r="L11" s="167">
        <v>1573.67</v>
      </c>
    </row>
    <row r="12" spans="1:12" ht="38.25">
      <c r="A12" s="164">
        <v>10</v>
      </c>
      <c r="B12" s="165" t="s">
        <v>1254</v>
      </c>
      <c r="C12" s="165" t="s">
        <v>1254</v>
      </c>
      <c r="D12" s="165" t="s">
        <v>1260</v>
      </c>
      <c r="E12" s="166">
        <v>44011</v>
      </c>
      <c r="F12" s="165" t="s">
        <v>1279</v>
      </c>
      <c r="G12" s="164" t="s">
        <v>1258</v>
      </c>
      <c r="H12" s="165" t="s">
        <v>1259</v>
      </c>
      <c r="I12" s="166">
        <v>44039</v>
      </c>
      <c r="J12" s="165" t="s">
        <v>1262</v>
      </c>
      <c r="K12" s="166"/>
      <c r="L12" s="167">
        <v>649.07</v>
      </c>
    </row>
    <row r="13" spans="1:12" ht="44.25" customHeight="1">
      <c r="A13" s="164">
        <v>11</v>
      </c>
      <c r="B13" s="165" t="s">
        <v>1254</v>
      </c>
      <c r="C13" s="165" t="s">
        <v>1254</v>
      </c>
      <c r="D13" s="165" t="s">
        <v>1260</v>
      </c>
      <c r="E13" s="166">
        <v>44011</v>
      </c>
      <c r="F13" s="165" t="s">
        <v>1280</v>
      </c>
      <c r="G13" s="164" t="s">
        <v>1258</v>
      </c>
      <c r="H13" s="165" t="s">
        <v>1259</v>
      </c>
      <c r="I13" s="166">
        <v>44025</v>
      </c>
      <c r="J13" s="165" t="s">
        <v>1281</v>
      </c>
      <c r="K13" s="166"/>
      <c r="L13" s="167">
        <v>751.8</v>
      </c>
    </row>
    <row r="14" spans="1:12" ht="38.25">
      <c r="A14" s="164">
        <v>12</v>
      </c>
      <c r="B14" s="165" t="s">
        <v>1272</v>
      </c>
      <c r="C14" s="165" t="s">
        <v>1272</v>
      </c>
      <c r="D14" s="165" t="s">
        <v>1260</v>
      </c>
      <c r="E14" s="166">
        <v>44107</v>
      </c>
      <c r="F14" s="165" t="s">
        <v>1282</v>
      </c>
      <c r="G14" s="164" t="s">
        <v>1258</v>
      </c>
      <c r="H14" s="165" t="s">
        <v>1259</v>
      </c>
      <c r="I14" s="166">
        <v>44138</v>
      </c>
      <c r="J14" s="165" t="s">
        <v>1278</v>
      </c>
      <c r="K14" s="166"/>
      <c r="L14" s="167">
        <v>2566.79</v>
      </c>
    </row>
    <row r="15" spans="1:12" ht="39.75" customHeight="1">
      <c r="A15" s="164">
        <v>13</v>
      </c>
      <c r="B15" s="165" t="s">
        <v>1254</v>
      </c>
      <c r="C15" s="165" t="s">
        <v>1255</v>
      </c>
      <c r="D15" s="165" t="s">
        <v>1256</v>
      </c>
      <c r="E15" s="166">
        <v>44112</v>
      </c>
      <c r="F15" s="165" t="s">
        <v>1283</v>
      </c>
      <c r="G15" s="164" t="s">
        <v>1258</v>
      </c>
      <c r="H15" s="165" t="s">
        <v>1265</v>
      </c>
      <c r="I15" s="166">
        <v>44379</v>
      </c>
      <c r="J15" s="165" t="s">
        <v>1266</v>
      </c>
      <c r="K15" s="166"/>
      <c r="L15" s="167">
        <v>0</v>
      </c>
    </row>
    <row r="16" spans="1:12" ht="49.5" customHeight="1">
      <c r="A16" s="164">
        <v>14</v>
      </c>
      <c r="B16" s="165" t="s">
        <v>1269</v>
      </c>
      <c r="C16" s="165" t="s">
        <v>1269</v>
      </c>
      <c r="D16" s="165" t="s">
        <v>1260</v>
      </c>
      <c r="E16" s="166">
        <v>44112</v>
      </c>
      <c r="F16" s="165" t="s">
        <v>1284</v>
      </c>
      <c r="G16" s="164" t="s">
        <v>1258</v>
      </c>
      <c r="H16" s="165" t="s">
        <v>1259</v>
      </c>
      <c r="I16" s="166">
        <v>44160</v>
      </c>
      <c r="J16" s="165" t="s">
        <v>1262</v>
      </c>
      <c r="K16" s="166"/>
      <c r="L16" s="167">
        <v>3098.96</v>
      </c>
    </row>
    <row r="17" spans="1:12" ht="25.5">
      <c r="A17" s="164">
        <v>15</v>
      </c>
      <c r="B17" s="165" t="s">
        <v>1254</v>
      </c>
      <c r="C17" s="165" t="s">
        <v>1255</v>
      </c>
      <c r="D17" s="165" t="s">
        <v>1256</v>
      </c>
      <c r="E17" s="166">
        <v>44118</v>
      </c>
      <c r="F17" s="165" t="s">
        <v>1285</v>
      </c>
      <c r="G17" s="164" t="s">
        <v>1258</v>
      </c>
      <c r="H17" s="165" t="s">
        <v>1265</v>
      </c>
      <c r="I17" s="166">
        <v>44127</v>
      </c>
      <c r="J17" s="165" t="s">
        <v>1286</v>
      </c>
      <c r="K17" s="166"/>
      <c r="L17" s="167">
        <v>0</v>
      </c>
    </row>
    <row r="18" spans="1:12" ht="29.25" customHeight="1">
      <c r="A18" s="164">
        <v>16</v>
      </c>
      <c r="B18" s="165" t="s">
        <v>1254</v>
      </c>
      <c r="C18" s="165" t="s">
        <v>1255</v>
      </c>
      <c r="D18" s="165" t="s">
        <v>1256</v>
      </c>
      <c r="E18" s="166">
        <v>44118</v>
      </c>
      <c r="F18" s="165" t="s">
        <v>1287</v>
      </c>
      <c r="G18" s="164" t="s">
        <v>1258</v>
      </c>
      <c r="H18" s="165" t="s">
        <v>1265</v>
      </c>
      <c r="I18" s="166">
        <v>44147</v>
      </c>
      <c r="J18" s="165" t="s">
        <v>1288</v>
      </c>
      <c r="K18" s="166"/>
      <c r="L18" s="167">
        <v>0</v>
      </c>
    </row>
    <row r="19" spans="1:12" ht="25.5">
      <c r="A19" s="164">
        <v>17</v>
      </c>
      <c r="B19" s="165" t="s">
        <v>1254</v>
      </c>
      <c r="C19" s="165" t="s">
        <v>1255</v>
      </c>
      <c r="D19" s="165" t="s">
        <v>1256</v>
      </c>
      <c r="E19" s="166">
        <v>44242</v>
      </c>
      <c r="F19" s="165" t="s">
        <v>1289</v>
      </c>
      <c r="G19" s="164" t="s">
        <v>1258</v>
      </c>
      <c r="H19" s="165" t="s">
        <v>1265</v>
      </c>
      <c r="I19" s="166">
        <v>44334</v>
      </c>
      <c r="J19" s="165" t="s">
        <v>1288</v>
      </c>
      <c r="K19" s="166"/>
      <c r="L19" s="167">
        <v>0</v>
      </c>
    </row>
    <row r="20" spans="1:12" ht="38.25">
      <c r="A20" s="164">
        <v>18</v>
      </c>
      <c r="B20" s="165" t="s">
        <v>1254</v>
      </c>
      <c r="C20" s="165" t="s">
        <v>1255</v>
      </c>
      <c r="D20" s="165" t="s">
        <v>1256</v>
      </c>
      <c r="E20" s="166">
        <v>44244</v>
      </c>
      <c r="F20" s="165" t="s">
        <v>1290</v>
      </c>
      <c r="G20" s="164" t="s">
        <v>1258</v>
      </c>
      <c r="H20" s="165" t="s">
        <v>1265</v>
      </c>
      <c r="I20" s="166">
        <v>44488</v>
      </c>
      <c r="J20" s="165" t="s">
        <v>1288</v>
      </c>
      <c r="K20" s="166"/>
      <c r="L20" s="167">
        <v>0</v>
      </c>
    </row>
    <row r="21" spans="1:12" ht="25.5">
      <c r="A21" s="164">
        <v>19</v>
      </c>
      <c r="B21" s="165" t="s">
        <v>1254</v>
      </c>
      <c r="C21" s="165" t="s">
        <v>1255</v>
      </c>
      <c r="D21" s="165" t="s">
        <v>1256</v>
      </c>
      <c r="E21" s="166">
        <v>44245</v>
      </c>
      <c r="F21" s="165" t="s">
        <v>1291</v>
      </c>
      <c r="G21" s="164" t="s">
        <v>1258</v>
      </c>
      <c r="H21" s="165" t="s">
        <v>1265</v>
      </c>
      <c r="I21" s="166">
        <v>44378</v>
      </c>
      <c r="J21" s="165" t="s">
        <v>1292</v>
      </c>
      <c r="K21" s="166"/>
      <c r="L21" s="167">
        <v>0</v>
      </c>
    </row>
    <row r="22" spans="1:12" ht="25.5">
      <c r="A22" s="164">
        <v>20</v>
      </c>
      <c r="B22" s="165" t="s">
        <v>1254</v>
      </c>
      <c r="C22" s="165" t="s">
        <v>1255</v>
      </c>
      <c r="D22" s="165" t="s">
        <v>1263</v>
      </c>
      <c r="E22" s="166">
        <v>44351</v>
      </c>
      <c r="F22" s="165" t="s">
        <v>1293</v>
      </c>
      <c r="G22" s="164" t="s">
        <v>1258</v>
      </c>
      <c r="H22" s="165" t="s">
        <v>1265</v>
      </c>
      <c r="I22" s="166">
        <v>44412</v>
      </c>
      <c r="J22" s="165" t="s">
        <v>1294</v>
      </c>
      <c r="K22" s="166"/>
      <c r="L22" s="167">
        <v>0</v>
      </c>
    </row>
    <row r="23" spans="1:12" s="172" customFormat="1" ht="38.25">
      <c r="A23" s="164">
        <v>21</v>
      </c>
      <c r="B23" s="168" t="s">
        <v>1272</v>
      </c>
      <c r="C23" s="168" t="s">
        <v>1272</v>
      </c>
      <c r="D23" s="168" t="s">
        <v>1260</v>
      </c>
      <c r="E23" s="169">
        <v>44389</v>
      </c>
      <c r="F23" s="168" t="s">
        <v>1295</v>
      </c>
      <c r="G23" s="170" t="s">
        <v>1258</v>
      </c>
      <c r="H23" s="168" t="s">
        <v>1259</v>
      </c>
      <c r="I23" s="169">
        <v>44449</v>
      </c>
      <c r="J23" s="168" t="s">
        <v>1296</v>
      </c>
      <c r="K23" s="169"/>
      <c r="L23" s="171">
        <v>35925.78</v>
      </c>
    </row>
    <row r="24" spans="1:12" s="172" customFormat="1" ht="25.5">
      <c r="A24" s="164">
        <v>22</v>
      </c>
      <c r="B24" s="168" t="s">
        <v>1254</v>
      </c>
      <c r="C24" s="168" t="s">
        <v>1254</v>
      </c>
      <c r="D24" s="168" t="s">
        <v>1260</v>
      </c>
      <c r="E24" s="169">
        <v>44432</v>
      </c>
      <c r="F24" s="168" t="s">
        <v>1297</v>
      </c>
      <c r="G24" s="170" t="s">
        <v>1258</v>
      </c>
      <c r="H24" s="168" t="s">
        <v>1298</v>
      </c>
      <c r="I24" s="169">
        <v>44505</v>
      </c>
      <c r="J24" s="168"/>
      <c r="K24" s="169"/>
      <c r="L24" s="171">
        <v>6200</v>
      </c>
    </row>
    <row r="25" spans="1:12" s="172" customFormat="1" ht="25.5">
      <c r="A25" s="164">
        <v>23</v>
      </c>
      <c r="B25" s="168" t="s">
        <v>1254</v>
      </c>
      <c r="C25" s="168" t="s">
        <v>1254</v>
      </c>
      <c r="D25" s="168" t="s">
        <v>1260</v>
      </c>
      <c r="E25" s="169">
        <v>44460</v>
      </c>
      <c r="F25" s="168" t="s">
        <v>1299</v>
      </c>
      <c r="G25" s="170" t="s">
        <v>1258</v>
      </c>
      <c r="H25" s="168" t="s">
        <v>1298</v>
      </c>
      <c r="I25" s="169">
        <v>44508</v>
      </c>
      <c r="J25" s="168"/>
      <c r="K25" s="169"/>
      <c r="L25" s="171">
        <v>100</v>
      </c>
    </row>
    <row r="26" spans="1:12" s="172" customFormat="1" ht="25.5">
      <c r="A26" s="164">
        <v>24</v>
      </c>
      <c r="B26" s="168" t="s">
        <v>1254</v>
      </c>
      <c r="C26" s="168" t="s">
        <v>1254</v>
      </c>
      <c r="D26" s="168" t="s">
        <v>1260</v>
      </c>
      <c r="E26" s="169">
        <v>44470</v>
      </c>
      <c r="F26" s="168" t="s">
        <v>1300</v>
      </c>
      <c r="G26" s="170" t="s">
        <v>1258</v>
      </c>
      <c r="H26" s="168" t="s">
        <v>1259</v>
      </c>
      <c r="I26" s="169">
        <v>44601</v>
      </c>
      <c r="J26" s="168" t="s">
        <v>1301</v>
      </c>
      <c r="K26" s="169"/>
      <c r="L26" s="171">
        <v>1685.1</v>
      </c>
    </row>
    <row r="27" spans="1:12" s="172" customFormat="1" ht="25.5">
      <c r="A27" s="164">
        <v>25</v>
      </c>
      <c r="B27" s="168" t="s">
        <v>1254</v>
      </c>
      <c r="C27" s="168" t="s">
        <v>1254</v>
      </c>
      <c r="D27" s="168" t="s">
        <v>1260</v>
      </c>
      <c r="E27" s="169">
        <v>44506</v>
      </c>
      <c r="F27" s="168" t="s">
        <v>1302</v>
      </c>
      <c r="G27" s="170" t="s">
        <v>1258</v>
      </c>
      <c r="H27" s="168" t="s">
        <v>1259</v>
      </c>
      <c r="I27" s="169">
        <v>44621</v>
      </c>
      <c r="J27" s="168" t="s">
        <v>1303</v>
      </c>
      <c r="K27" s="169"/>
      <c r="L27" s="171">
        <v>922.18</v>
      </c>
    </row>
    <row r="28" spans="1:12" s="172" customFormat="1" ht="25.5">
      <c r="A28" s="164">
        <v>26</v>
      </c>
      <c r="B28" s="168" t="s">
        <v>1254</v>
      </c>
      <c r="C28" s="168" t="s">
        <v>1255</v>
      </c>
      <c r="D28" s="168" t="s">
        <v>1256</v>
      </c>
      <c r="E28" s="169">
        <v>44566</v>
      </c>
      <c r="F28" s="168" t="s">
        <v>1304</v>
      </c>
      <c r="G28" s="170" t="s">
        <v>1258</v>
      </c>
      <c r="H28" s="168" t="s">
        <v>1259</v>
      </c>
      <c r="I28" s="169">
        <v>44617</v>
      </c>
      <c r="J28" s="168"/>
      <c r="K28" s="169"/>
      <c r="L28" s="171">
        <v>427.86</v>
      </c>
    </row>
    <row r="29" spans="1:12" s="172" customFormat="1" ht="25.5">
      <c r="A29" s="164">
        <v>27</v>
      </c>
      <c r="B29" s="168" t="s">
        <v>1254</v>
      </c>
      <c r="C29" s="168" t="s">
        <v>1255</v>
      </c>
      <c r="D29" s="168" t="s">
        <v>1256</v>
      </c>
      <c r="E29" s="169">
        <v>44571</v>
      </c>
      <c r="F29" s="168" t="s">
        <v>1305</v>
      </c>
      <c r="G29" s="170" t="s">
        <v>1258</v>
      </c>
      <c r="H29" s="168" t="s">
        <v>1259</v>
      </c>
      <c r="I29" s="169">
        <v>44727</v>
      </c>
      <c r="J29" s="168" t="s">
        <v>1306</v>
      </c>
      <c r="K29" s="169"/>
      <c r="L29" s="171">
        <v>522.65</v>
      </c>
    </row>
    <row r="30" spans="1:12" s="172" customFormat="1" ht="25.5">
      <c r="A30" s="164">
        <v>28</v>
      </c>
      <c r="B30" s="168" t="s">
        <v>1254</v>
      </c>
      <c r="C30" s="168" t="s">
        <v>1255</v>
      </c>
      <c r="D30" s="168" t="s">
        <v>1256</v>
      </c>
      <c r="E30" s="169">
        <v>44571</v>
      </c>
      <c r="F30" s="168" t="s">
        <v>1307</v>
      </c>
      <c r="G30" s="170" t="s">
        <v>1258</v>
      </c>
      <c r="H30" s="168" t="s">
        <v>1259</v>
      </c>
      <c r="I30" s="169">
        <v>44635</v>
      </c>
      <c r="J30" s="168"/>
      <c r="K30" s="169"/>
      <c r="L30" s="171">
        <v>810.01</v>
      </c>
    </row>
    <row r="31" spans="1:12" s="172" customFormat="1" ht="25.5">
      <c r="A31" s="164">
        <v>29</v>
      </c>
      <c r="B31" s="168" t="s">
        <v>1254</v>
      </c>
      <c r="C31" s="168" t="s">
        <v>1255</v>
      </c>
      <c r="D31" s="168" t="s">
        <v>1256</v>
      </c>
      <c r="E31" s="169">
        <v>44578</v>
      </c>
      <c r="F31" s="168" t="s">
        <v>1308</v>
      </c>
      <c r="G31" s="170" t="s">
        <v>1258</v>
      </c>
      <c r="H31" s="168" t="s">
        <v>1259</v>
      </c>
      <c r="I31" s="169">
        <v>44693</v>
      </c>
      <c r="J31" s="168"/>
      <c r="K31" s="169"/>
      <c r="L31" s="171">
        <v>748.37</v>
      </c>
    </row>
    <row r="32" spans="1:12" s="172" customFormat="1" ht="25.5">
      <c r="A32" s="164">
        <v>30</v>
      </c>
      <c r="B32" s="168" t="s">
        <v>63</v>
      </c>
      <c r="C32" s="168" t="s">
        <v>63</v>
      </c>
      <c r="D32" s="168" t="s">
        <v>1260</v>
      </c>
      <c r="E32" s="169">
        <v>44579</v>
      </c>
      <c r="F32" s="168" t="s">
        <v>1309</v>
      </c>
      <c r="G32" s="170" t="s">
        <v>1258</v>
      </c>
      <c r="H32" s="168" t="s">
        <v>1259</v>
      </c>
      <c r="I32" s="169">
        <v>44610</v>
      </c>
      <c r="J32" s="168" t="s">
        <v>1310</v>
      </c>
      <c r="K32" s="169"/>
      <c r="L32" s="171">
        <v>1437.46</v>
      </c>
    </row>
    <row r="33" spans="1:12" s="172" customFormat="1" ht="38.25">
      <c r="A33" s="164">
        <v>31</v>
      </c>
      <c r="B33" s="168" t="s">
        <v>1254</v>
      </c>
      <c r="C33" s="168" t="s">
        <v>1255</v>
      </c>
      <c r="D33" s="168" t="s">
        <v>1263</v>
      </c>
      <c r="E33" s="169">
        <v>44582</v>
      </c>
      <c r="F33" s="168" t="s">
        <v>1311</v>
      </c>
      <c r="G33" s="170" t="s">
        <v>1258</v>
      </c>
      <c r="H33" s="168" t="s">
        <v>1259</v>
      </c>
      <c r="I33" s="169">
        <v>44615</v>
      </c>
      <c r="J33" s="168"/>
      <c r="K33" s="169"/>
      <c r="L33" s="171">
        <v>5759.92</v>
      </c>
    </row>
    <row r="34" spans="1:12" s="172" customFormat="1" ht="25.5">
      <c r="A34" s="164">
        <v>32</v>
      </c>
      <c r="B34" s="168" t="s">
        <v>1254</v>
      </c>
      <c r="C34" s="168" t="s">
        <v>1254</v>
      </c>
      <c r="D34" s="168" t="s">
        <v>1260</v>
      </c>
      <c r="E34" s="169">
        <v>44592</v>
      </c>
      <c r="F34" s="168" t="s">
        <v>1312</v>
      </c>
      <c r="G34" s="170" t="s">
        <v>1258</v>
      </c>
      <c r="H34" s="168" t="s">
        <v>1259</v>
      </c>
      <c r="I34" s="169">
        <v>44632</v>
      </c>
      <c r="J34" s="168" t="s">
        <v>1313</v>
      </c>
      <c r="K34" s="169"/>
      <c r="L34" s="171">
        <v>615</v>
      </c>
    </row>
    <row r="35" spans="1:12" s="172" customFormat="1" ht="25.5">
      <c r="A35" s="164">
        <v>33</v>
      </c>
      <c r="B35" s="168" t="s">
        <v>63</v>
      </c>
      <c r="C35" s="168" t="s">
        <v>63</v>
      </c>
      <c r="D35" s="168" t="s">
        <v>1260</v>
      </c>
      <c r="E35" s="169">
        <v>44592</v>
      </c>
      <c r="F35" s="168" t="s">
        <v>1314</v>
      </c>
      <c r="G35" s="170" t="s">
        <v>1258</v>
      </c>
      <c r="H35" s="168" t="s">
        <v>1298</v>
      </c>
      <c r="I35" s="169">
        <v>44622</v>
      </c>
      <c r="J35" s="168"/>
      <c r="K35" s="169"/>
      <c r="L35" s="171">
        <v>800</v>
      </c>
    </row>
    <row r="36" spans="1:12" s="172" customFormat="1" ht="25.5">
      <c r="A36" s="164">
        <v>34</v>
      </c>
      <c r="B36" s="168" t="s">
        <v>1254</v>
      </c>
      <c r="C36" s="168" t="s">
        <v>1254</v>
      </c>
      <c r="D36" s="168" t="s">
        <v>1260</v>
      </c>
      <c r="E36" s="169">
        <v>44592</v>
      </c>
      <c r="F36" s="168" t="s">
        <v>1315</v>
      </c>
      <c r="G36" s="170" t="s">
        <v>1258</v>
      </c>
      <c r="H36" s="168" t="s">
        <v>1259</v>
      </c>
      <c r="I36" s="169">
        <v>44614</v>
      </c>
      <c r="J36" s="168" t="s">
        <v>1316</v>
      </c>
      <c r="K36" s="169"/>
      <c r="L36" s="171">
        <v>492</v>
      </c>
    </row>
    <row r="37" spans="1:12" s="172" customFormat="1" ht="24" customHeight="1">
      <c r="A37" s="164">
        <v>35</v>
      </c>
      <c r="B37" s="168" t="s">
        <v>1254</v>
      </c>
      <c r="C37" s="168" t="s">
        <v>1255</v>
      </c>
      <c r="D37" s="168" t="s">
        <v>1263</v>
      </c>
      <c r="E37" s="169">
        <v>44610</v>
      </c>
      <c r="F37" s="168" t="s">
        <v>1317</v>
      </c>
      <c r="G37" s="170" t="s">
        <v>1258</v>
      </c>
      <c r="H37" s="168" t="s">
        <v>1259</v>
      </c>
      <c r="I37" s="169">
        <v>44657</v>
      </c>
      <c r="J37" s="168"/>
      <c r="K37" s="169"/>
      <c r="L37" s="171">
        <v>939.54</v>
      </c>
    </row>
    <row r="38" spans="1:12" s="172" customFormat="1" ht="25.5">
      <c r="A38" s="164">
        <v>36</v>
      </c>
      <c r="B38" s="168" t="s">
        <v>308</v>
      </c>
      <c r="C38" s="168" t="s">
        <v>308</v>
      </c>
      <c r="D38" s="168" t="s">
        <v>1260</v>
      </c>
      <c r="E38" s="169">
        <v>44611</v>
      </c>
      <c r="F38" s="168" t="s">
        <v>1318</v>
      </c>
      <c r="G38" s="170" t="s">
        <v>1258</v>
      </c>
      <c r="H38" s="168" t="s">
        <v>1259</v>
      </c>
      <c r="I38" s="169">
        <v>44643</v>
      </c>
      <c r="J38" s="168" t="s">
        <v>1319</v>
      </c>
      <c r="K38" s="169"/>
      <c r="L38" s="171">
        <v>4911.91</v>
      </c>
    </row>
    <row r="39" spans="1:12" s="172" customFormat="1" ht="25.5">
      <c r="A39" s="164">
        <v>37</v>
      </c>
      <c r="B39" s="168" t="s">
        <v>1254</v>
      </c>
      <c r="C39" s="168" t="s">
        <v>1320</v>
      </c>
      <c r="D39" s="168" t="s">
        <v>1256</v>
      </c>
      <c r="E39" s="169">
        <v>44611</v>
      </c>
      <c r="F39" s="168" t="s">
        <v>1321</v>
      </c>
      <c r="G39" s="170" t="s">
        <v>1258</v>
      </c>
      <c r="H39" s="168" t="s">
        <v>1259</v>
      </c>
      <c r="I39" s="169">
        <v>44686</v>
      </c>
      <c r="J39" s="168"/>
      <c r="K39" s="169"/>
      <c r="L39" s="171">
        <v>1166.21</v>
      </c>
    </row>
    <row r="40" spans="1:12" s="172" customFormat="1" ht="63.75">
      <c r="A40" s="164">
        <v>38</v>
      </c>
      <c r="B40" s="168" t="s">
        <v>1254</v>
      </c>
      <c r="C40" s="168" t="s">
        <v>1255</v>
      </c>
      <c r="D40" s="168" t="s">
        <v>1256</v>
      </c>
      <c r="E40" s="169">
        <v>44611</v>
      </c>
      <c r="F40" s="168" t="s">
        <v>1322</v>
      </c>
      <c r="G40" s="170" t="s">
        <v>1258</v>
      </c>
      <c r="H40" s="168" t="s">
        <v>1259</v>
      </c>
      <c r="I40" s="169">
        <v>44680</v>
      </c>
      <c r="J40" s="168"/>
      <c r="K40" s="169"/>
      <c r="L40" s="171">
        <v>780.49</v>
      </c>
    </row>
    <row r="41" spans="1:12" s="172" customFormat="1" ht="38.25">
      <c r="A41" s="164">
        <v>39</v>
      </c>
      <c r="B41" s="168" t="s">
        <v>1254</v>
      </c>
      <c r="C41" s="168" t="s">
        <v>1254</v>
      </c>
      <c r="D41" s="168" t="s">
        <v>1260</v>
      </c>
      <c r="E41" s="169">
        <v>44613</v>
      </c>
      <c r="F41" s="168" t="s">
        <v>1323</v>
      </c>
      <c r="G41" s="170" t="s">
        <v>1258</v>
      </c>
      <c r="H41" s="168" t="s">
        <v>1259</v>
      </c>
      <c r="I41" s="169">
        <v>44663</v>
      </c>
      <c r="J41" s="168" t="s">
        <v>1324</v>
      </c>
      <c r="K41" s="169"/>
      <c r="L41" s="171">
        <v>615</v>
      </c>
    </row>
    <row r="42" spans="1:12" s="172" customFormat="1" ht="51">
      <c r="A42" s="164">
        <v>40</v>
      </c>
      <c r="B42" s="168" t="s">
        <v>63</v>
      </c>
      <c r="C42" s="168" t="s">
        <v>63</v>
      </c>
      <c r="D42" s="168" t="s">
        <v>1260</v>
      </c>
      <c r="E42" s="169">
        <v>44613</v>
      </c>
      <c r="F42" s="168" t="s">
        <v>1325</v>
      </c>
      <c r="G42" s="170" t="s">
        <v>1258</v>
      </c>
      <c r="H42" s="168" t="s">
        <v>1259</v>
      </c>
      <c r="I42" s="169">
        <v>44638</v>
      </c>
      <c r="J42" s="168" t="s">
        <v>1310</v>
      </c>
      <c r="K42" s="169"/>
      <c r="L42" s="171">
        <v>1003.05</v>
      </c>
    </row>
    <row r="43" spans="1:12" s="172" customFormat="1" ht="25.5">
      <c r="A43" s="164">
        <v>41</v>
      </c>
      <c r="B43" s="168" t="s">
        <v>1254</v>
      </c>
      <c r="C43" s="168" t="s">
        <v>1254</v>
      </c>
      <c r="D43" s="168" t="s">
        <v>1260</v>
      </c>
      <c r="E43" s="169">
        <v>44613</v>
      </c>
      <c r="F43" s="168" t="s">
        <v>1326</v>
      </c>
      <c r="G43" s="170" t="s">
        <v>1258</v>
      </c>
      <c r="H43" s="168" t="s">
        <v>1259</v>
      </c>
      <c r="I43" s="169">
        <v>44643</v>
      </c>
      <c r="J43" s="168" t="s">
        <v>1310</v>
      </c>
      <c r="K43" s="169"/>
      <c r="L43" s="171">
        <v>15102.12</v>
      </c>
    </row>
    <row r="44" spans="1:12" s="172" customFormat="1" ht="25.5">
      <c r="A44" s="164">
        <v>42</v>
      </c>
      <c r="B44" s="168" t="s">
        <v>1254</v>
      </c>
      <c r="C44" s="168" t="s">
        <v>1254</v>
      </c>
      <c r="D44" s="168" t="s">
        <v>1260</v>
      </c>
      <c r="E44" s="169">
        <v>44613</v>
      </c>
      <c r="F44" s="168" t="s">
        <v>1327</v>
      </c>
      <c r="G44" s="170" t="s">
        <v>1258</v>
      </c>
      <c r="H44" s="168" t="s">
        <v>1259</v>
      </c>
      <c r="I44" s="169">
        <v>44691</v>
      </c>
      <c r="J44" s="168" t="s">
        <v>1310</v>
      </c>
      <c r="K44" s="169"/>
      <c r="L44" s="171">
        <v>1292.99</v>
      </c>
    </row>
    <row r="45" spans="1:12" s="172" customFormat="1" ht="25.5">
      <c r="A45" s="164">
        <v>43</v>
      </c>
      <c r="B45" s="168" t="s">
        <v>1254</v>
      </c>
      <c r="C45" s="168" t="s">
        <v>1254</v>
      </c>
      <c r="D45" s="168" t="s">
        <v>1260</v>
      </c>
      <c r="E45" s="169">
        <v>44613</v>
      </c>
      <c r="F45" s="168" t="s">
        <v>1328</v>
      </c>
      <c r="G45" s="170" t="s">
        <v>1258</v>
      </c>
      <c r="H45" s="168" t="s">
        <v>1259</v>
      </c>
      <c r="I45" s="169">
        <v>44691</v>
      </c>
      <c r="J45" s="168" t="s">
        <v>1310</v>
      </c>
      <c r="K45" s="169"/>
      <c r="L45" s="171">
        <v>794.12</v>
      </c>
    </row>
    <row r="46" spans="1:12" s="172" customFormat="1" ht="25.5">
      <c r="A46" s="164">
        <v>44</v>
      </c>
      <c r="B46" s="168" t="s">
        <v>1254</v>
      </c>
      <c r="C46" s="168" t="s">
        <v>1254</v>
      </c>
      <c r="D46" s="168" t="s">
        <v>1260</v>
      </c>
      <c r="E46" s="169">
        <v>44613</v>
      </c>
      <c r="F46" s="168" t="s">
        <v>1329</v>
      </c>
      <c r="G46" s="170" t="s">
        <v>1258</v>
      </c>
      <c r="H46" s="168" t="s">
        <v>1259</v>
      </c>
      <c r="I46" s="169">
        <v>44641</v>
      </c>
      <c r="J46" s="168" t="s">
        <v>1310</v>
      </c>
      <c r="K46" s="169"/>
      <c r="L46" s="171">
        <v>1356.74</v>
      </c>
    </row>
    <row r="47" spans="1:12" s="172" customFormat="1" ht="25.5">
      <c r="A47" s="164">
        <v>45</v>
      </c>
      <c r="B47" s="168" t="s">
        <v>1254</v>
      </c>
      <c r="C47" s="168" t="s">
        <v>1254</v>
      </c>
      <c r="D47" s="168" t="s">
        <v>1260</v>
      </c>
      <c r="E47" s="169">
        <v>44655</v>
      </c>
      <c r="F47" s="168" t="s">
        <v>1330</v>
      </c>
      <c r="G47" s="170" t="s">
        <v>1258</v>
      </c>
      <c r="H47" s="168" t="s">
        <v>1259</v>
      </c>
      <c r="I47" s="169">
        <v>44679</v>
      </c>
      <c r="J47" s="168" t="s">
        <v>1310</v>
      </c>
      <c r="K47" s="169"/>
      <c r="L47" s="171">
        <v>932.96</v>
      </c>
    </row>
    <row r="48" spans="1:12" s="172" customFormat="1" ht="25.5">
      <c r="A48" s="164">
        <v>46</v>
      </c>
      <c r="B48" s="168" t="s">
        <v>1254</v>
      </c>
      <c r="C48" s="168" t="s">
        <v>1254</v>
      </c>
      <c r="D48" s="168" t="s">
        <v>1260</v>
      </c>
      <c r="E48" s="169">
        <v>44655</v>
      </c>
      <c r="F48" s="168" t="s">
        <v>1331</v>
      </c>
      <c r="G48" s="170" t="s">
        <v>1258</v>
      </c>
      <c r="H48" s="168" t="s">
        <v>1298</v>
      </c>
      <c r="I48" s="169">
        <v>44777</v>
      </c>
      <c r="J48" s="168"/>
      <c r="K48" s="169"/>
      <c r="L48" s="171">
        <v>1000</v>
      </c>
    </row>
    <row r="49" spans="1:12" s="172" customFormat="1" ht="25.5">
      <c r="A49" s="164">
        <v>47</v>
      </c>
      <c r="B49" s="168" t="s">
        <v>1254</v>
      </c>
      <c r="C49" s="168" t="s">
        <v>1254</v>
      </c>
      <c r="D49" s="168" t="s">
        <v>1260</v>
      </c>
      <c r="E49" s="169">
        <v>44657</v>
      </c>
      <c r="F49" s="168" t="s">
        <v>1332</v>
      </c>
      <c r="G49" s="170" t="s">
        <v>1258</v>
      </c>
      <c r="H49" s="168" t="s">
        <v>1259</v>
      </c>
      <c r="I49" s="169">
        <v>44775</v>
      </c>
      <c r="J49" s="168" t="s">
        <v>1333</v>
      </c>
      <c r="K49" s="169"/>
      <c r="L49" s="171">
        <v>848.69</v>
      </c>
    </row>
    <row r="50" spans="1:12" s="172" customFormat="1" ht="38.25">
      <c r="A50" s="164">
        <v>48</v>
      </c>
      <c r="B50" s="168" t="s">
        <v>1254</v>
      </c>
      <c r="C50" s="168" t="s">
        <v>1255</v>
      </c>
      <c r="D50" s="168" t="s">
        <v>1256</v>
      </c>
      <c r="E50" s="169">
        <v>44699</v>
      </c>
      <c r="F50" s="168" t="s">
        <v>1334</v>
      </c>
      <c r="G50" s="170" t="s">
        <v>1258</v>
      </c>
      <c r="H50" s="168" t="s">
        <v>1259</v>
      </c>
      <c r="I50" s="169">
        <v>44801</v>
      </c>
      <c r="J50" s="168"/>
      <c r="K50" s="169"/>
      <c r="L50" s="171">
        <v>7225.2</v>
      </c>
    </row>
    <row r="51" spans="1:12" s="172" customFormat="1" ht="25.5">
      <c r="A51" s="164">
        <v>49</v>
      </c>
      <c r="B51" s="168" t="s">
        <v>1254</v>
      </c>
      <c r="C51" s="168" t="s">
        <v>1254</v>
      </c>
      <c r="D51" s="168" t="s">
        <v>1335</v>
      </c>
      <c r="E51" s="169">
        <v>44702</v>
      </c>
      <c r="F51" s="168" t="s">
        <v>1336</v>
      </c>
      <c r="G51" s="170" t="s">
        <v>1258</v>
      </c>
      <c r="H51" s="168" t="s">
        <v>1259</v>
      </c>
      <c r="I51" s="169">
        <v>44777</v>
      </c>
      <c r="J51" s="168" t="s">
        <v>1319</v>
      </c>
      <c r="K51" s="169"/>
      <c r="L51" s="171">
        <v>3936</v>
      </c>
    </row>
    <row r="52" spans="1:12" s="172" customFormat="1" ht="25.5">
      <c r="A52" s="164">
        <v>50</v>
      </c>
      <c r="B52" s="168" t="s">
        <v>1254</v>
      </c>
      <c r="C52" s="168" t="s">
        <v>1255</v>
      </c>
      <c r="D52" s="168" t="s">
        <v>1256</v>
      </c>
      <c r="E52" s="169">
        <v>44731</v>
      </c>
      <c r="F52" s="168" t="s">
        <v>1337</v>
      </c>
      <c r="G52" s="170" t="s">
        <v>1258</v>
      </c>
      <c r="H52" s="168" t="s">
        <v>1265</v>
      </c>
      <c r="I52" s="169">
        <v>44762</v>
      </c>
      <c r="J52" s="168" t="s">
        <v>1338</v>
      </c>
      <c r="K52" s="169"/>
      <c r="L52" s="171">
        <v>0</v>
      </c>
    </row>
    <row r="53" spans="1:12" s="172" customFormat="1" ht="27" customHeight="1">
      <c r="A53" s="164">
        <v>51</v>
      </c>
      <c r="B53" s="168" t="s">
        <v>1254</v>
      </c>
      <c r="C53" s="168" t="s">
        <v>1255</v>
      </c>
      <c r="D53" s="168" t="s">
        <v>1263</v>
      </c>
      <c r="E53" s="169">
        <v>44763</v>
      </c>
      <c r="F53" s="168" t="s">
        <v>1317</v>
      </c>
      <c r="G53" s="170" t="s">
        <v>1258</v>
      </c>
      <c r="H53" s="168" t="s">
        <v>1259</v>
      </c>
      <c r="I53" s="169">
        <v>44792</v>
      </c>
      <c r="J53" s="168"/>
      <c r="K53" s="169"/>
      <c r="L53" s="171">
        <v>814.66</v>
      </c>
    </row>
    <row r="54" spans="1:12" s="172" customFormat="1" ht="25.5">
      <c r="A54" s="164">
        <v>52</v>
      </c>
      <c r="B54" s="168" t="s">
        <v>1339</v>
      </c>
      <c r="C54" s="168" t="s">
        <v>1339</v>
      </c>
      <c r="D54" s="168" t="s">
        <v>1260</v>
      </c>
      <c r="E54" s="169">
        <v>44764</v>
      </c>
      <c r="F54" s="168" t="s">
        <v>1340</v>
      </c>
      <c r="G54" s="170" t="s">
        <v>1258</v>
      </c>
      <c r="H54" s="168" t="s">
        <v>1259</v>
      </c>
      <c r="I54" s="169">
        <v>44861</v>
      </c>
      <c r="J54" s="168" t="s">
        <v>1319</v>
      </c>
      <c r="K54" s="169"/>
      <c r="L54" s="171">
        <v>4563.3</v>
      </c>
    </row>
    <row r="55" spans="1:12" s="172" customFormat="1" ht="25.5">
      <c r="A55" s="164">
        <v>53</v>
      </c>
      <c r="B55" s="168" t="s">
        <v>1254</v>
      </c>
      <c r="C55" s="168" t="s">
        <v>1255</v>
      </c>
      <c r="D55" s="168" t="s">
        <v>1263</v>
      </c>
      <c r="E55" s="169">
        <v>44772</v>
      </c>
      <c r="F55" s="168" t="s">
        <v>1341</v>
      </c>
      <c r="G55" s="170" t="s">
        <v>1258</v>
      </c>
      <c r="H55" s="168" t="s">
        <v>1259</v>
      </c>
      <c r="I55" s="169">
        <v>44880</v>
      </c>
      <c r="J55" s="168" t="s">
        <v>1342</v>
      </c>
      <c r="K55" s="169"/>
      <c r="L55" s="171">
        <f>1061.79+506.03</f>
        <v>1567.82</v>
      </c>
    </row>
    <row r="56" spans="1:12" s="172" customFormat="1" ht="25.5">
      <c r="A56" s="164">
        <v>54</v>
      </c>
      <c r="B56" s="168" t="s">
        <v>1254</v>
      </c>
      <c r="C56" s="168" t="s">
        <v>1254</v>
      </c>
      <c r="D56" s="168" t="s">
        <v>1260</v>
      </c>
      <c r="E56" s="169">
        <v>44789</v>
      </c>
      <c r="F56" s="168" t="s">
        <v>1343</v>
      </c>
      <c r="G56" s="170" t="s">
        <v>1258</v>
      </c>
      <c r="H56" s="168" t="s">
        <v>1259</v>
      </c>
      <c r="I56" s="169">
        <v>44806</v>
      </c>
      <c r="J56" s="168" t="s">
        <v>1310</v>
      </c>
      <c r="K56" s="169"/>
      <c r="L56" s="171">
        <v>1546.57</v>
      </c>
    </row>
    <row r="57" spans="1:12" s="172" customFormat="1" ht="48" customHeight="1">
      <c r="A57" s="164">
        <v>55</v>
      </c>
      <c r="B57" s="168" t="s">
        <v>1254</v>
      </c>
      <c r="C57" s="168" t="s">
        <v>1254</v>
      </c>
      <c r="D57" s="168" t="s">
        <v>1335</v>
      </c>
      <c r="E57" s="169">
        <v>44789</v>
      </c>
      <c r="F57" s="168" t="s">
        <v>1344</v>
      </c>
      <c r="G57" s="170" t="s">
        <v>1258</v>
      </c>
      <c r="H57" s="168" t="s">
        <v>1259</v>
      </c>
      <c r="I57" s="169">
        <v>44890</v>
      </c>
      <c r="J57" s="168" t="s">
        <v>1345</v>
      </c>
      <c r="K57" s="169"/>
      <c r="L57" s="171">
        <v>2811.43</v>
      </c>
    </row>
    <row r="58" spans="1:12" s="172" customFormat="1" ht="25.5">
      <c r="A58" s="164">
        <v>56</v>
      </c>
      <c r="B58" s="168" t="s">
        <v>1254</v>
      </c>
      <c r="C58" s="168" t="s">
        <v>1254</v>
      </c>
      <c r="D58" s="168" t="s">
        <v>1335</v>
      </c>
      <c r="E58" s="169">
        <v>44792</v>
      </c>
      <c r="F58" s="168" t="s">
        <v>1346</v>
      </c>
      <c r="G58" s="170" t="s">
        <v>1258</v>
      </c>
      <c r="H58" s="168" t="s">
        <v>1259</v>
      </c>
      <c r="I58" s="169">
        <v>44890</v>
      </c>
      <c r="J58" s="168" t="s">
        <v>1345</v>
      </c>
      <c r="K58" s="169"/>
      <c r="L58" s="171">
        <v>3373.71</v>
      </c>
    </row>
    <row r="59" spans="1:12" s="172" customFormat="1" ht="25.5">
      <c r="A59" s="164">
        <v>57</v>
      </c>
      <c r="B59" s="168" t="s">
        <v>63</v>
      </c>
      <c r="C59" s="168" t="s">
        <v>63</v>
      </c>
      <c r="D59" s="168" t="s">
        <v>1260</v>
      </c>
      <c r="E59" s="169">
        <v>44796</v>
      </c>
      <c r="F59" s="168" t="s">
        <v>1347</v>
      </c>
      <c r="G59" s="170" t="s">
        <v>1258</v>
      </c>
      <c r="H59" s="168" t="s">
        <v>1259</v>
      </c>
      <c r="I59" s="169">
        <v>44916</v>
      </c>
      <c r="J59" s="168"/>
      <c r="K59" s="169"/>
      <c r="L59" s="171">
        <v>1399.52</v>
      </c>
    </row>
    <row r="60" spans="1:12" s="172" customFormat="1" ht="25.5">
      <c r="A60" s="164">
        <v>58</v>
      </c>
      <c r="B60" s="168" t="s">
        <v>308</v>
      </c>
      <c r="C60" s="168" t="s">
        <v>308</v>
      </c>
      <c r="D60" s="168" t="s">
        <v>1260</v>
      </c>
      <c r="E60" s="169">
        <v>44816</v>
      </c>
      <c r="F60" s="168" t="s">
        <v>1348</v>
      </c>
      <c r="G60" s="170" t="s">
        <v>1258</v>
      </c>
      <c r="H60" s="168" t="s">
        <v>1259</v>
      </c>
      <c r="I60" s="169">
        <v>44845</v>
      </c>
      <c r="J60" s="168" t="s">
        <v>1310</v>
      </c>
      <c r="K60" s="169"/>
      <c r="L60" s="171">
        <v>8486.64</v>
      </c>
    </row>
    <row r="61" spans="1:12" s="172" customFormat="1" ht="25.5">
      <c r="A61" s="164">
        <v>59</v>
      </c>
      <c r="B61" s="168" t="s">
        <v>1254</v>
      </c>
      <c r="C61" s="168" t="s">
        <v>1254</v>
      </c>
      <c r="D61" s="168" t="s">
        <v>1260</v>
      </c>
      <c r="E61" s="169">
        <v>44849</v>
      </c>
      <c r="F61" s="168" t="s">
        <v>1349</v>
      </c>
      <c r="G61" s="170" t="s">
        <v>1258</v>
      </c>
      <c r="H61" s="168" t="s">
        <v>1259</v>
      </c>
      <c r="I61" s="169">
        <v>44883</v>
      </c>
      <c r="J61" s="168" t="s">
        <v>1350</v>
      </c>
      <c r="K61" s="169"/>
      <c r="L61" s="171">
        <v>1627.61</v>
      </c>
    </row>
    <row r="62" spans="1:12" s="172" customFormat="1" ht="27" customHeight="1">
      <c r="A62" s="164">
        <v>60</v>
      </c>
      <c r="B62" s="168" t="s">
        <v>1254</v>
      </c>
      <c r="C62" s="168" t="s">
        <v>1255</v>
      </c>
      <c r="D62" s="168" t="s">
        <v>1256</v>
      </c>
      <c r="E62" s="169">
        <v>44915</v>
      </c>
      <c r="F62" s="168" t="s">
        <v>1351</v>
      </c>
      <c r="G62" s="170" t="s">
        <v>1258</v>
      </c>
      <c r="H62" s="168" t="s">
        <v>1265</v>
      </c>
      <c r="I62" s="169">
        <v>44966</v>
      </c>
      <c r="J62" s="168" t="s">
        <v>1352</v>
      </c>
      <c r="K62" s="169"/>
      <c r="L62" s="171">
        <v>0</v>
      </c>
    </row>
    <row r="63" spans="1:12" s="172" customFormat="1" ht="62.25" customHeight="1">
      <c r="A63" s="164">
        <v>61</v>
      </c>
      <c r="B63" s="168" t="s">
        <v>308</v>
      </c>
      <c r="C63" s="168" t="s">
        <v>308</v>
      </c>
      <c r="D63" s="168" t="s">
        <v>1260</v>
      </c>
      <c r="E63" s="169">
        <v>44953</v>
      </c>
      <c r="F63" s="168" t="s">
        <v>1353</v>
      </c>
      <c r="G63" s="170" t="s">
        <v>1258</v>
      </c>
      <c r="H63" s="168" t="s">
        <v>1265</v>
      </c>
      <c r="I63" s="169">
        <v>45029</v>
      </c>
      <c r="J63" s="168" t="s">
        <v>1354</v>
      </c>
      <c r="K63" s="169"/>
      <c r="L63" s="171">
        <v>0</v>
      </c>
    </row>
    <row r="64" spans="1:12" s="172" customFormat="1" ht="38.25">
      <c r="A64" s="164">
        <v>62</v>
      </c>
      <c r="B64" s="168" t="s">
        <v>63</v>
      </c>
      <c r="C64" s="168" t="s">
        <v>63</v>
      </c>
      <c r="D64" s="168" t="s">
        <v>1260</v>
      </c>
      <c r="E64" s="169">
        <v>44977</v>
      </c>
      <c r="F64" s="168" t="s">
        <v>1355</v>
      </c>
      <c r="G64" s="170" t="s">
        <v>1258</v>
      </c>
      <c r="H64" s="168" t="s">
        <v>1259</v>
      </c>
      <c r="I64" s="169">
        <v>45014</v>
      </c>
      <c r="J64" s="168" t="s">
        <v>1319</v>
      </c>
      <c r="K64" s="171"/>
      <c r="L64" s="171">
        <v>960</v>
      </c>
    </row>
    <row r="65" spans="1:12" s="172" customFormat="1" ht="38.25">
      <c r="A65" s="164">
        <v>63</v>
      </c>
      <c r="B65" s="168" t="s">
        <v>1254</v>
      </c>
      <c r="C65" s="168" t="s">
        <v>1255</v>
      </c>
      <c r="D65" s="168" t="s">
        <v>1256</v>
      </c>
      <c r="E65" s="169">
        <v>44992</v>
      </c>
      <c r="F65" s="168" t="s">
        <v>1356</v>
      </c>
      <c r="G65" s="170" t="s">
        <v>1258</v>
      </c>
      <c r="H65" s="168" t="s">
        <v>1259</v>
      </c>
      <c r="I65" s="169">
        <v>45063</v>
      </c>
      <c r="J65" s="168"/>
      <c r="K65" s="171"/>
      <c r="L65" s="171">
        <v>1580</v>
      </c>
    </row>
    <row r="66" spans="1:12" s="172" customFormat="1" ht="25.5">
      <c r="A66" s="164">
        <v>64</v>
      </c>
      <c r="B66" s="168" t="s">
        <v>1254</v>
      </c>
      <c r="C66" s="168" t="s">
        <v>1254</v>
      </c>
      <c r="D66" s="168" t="s">
        <v>1335</v>
      </c>
      <c r="E66" s="169">
        <v>45035</v>
      </c>
      <c r="F66" s="168" t="s">
        <v>1357</v>
      </c>
      <c r="G66" s="170" t="s">
        <v>1358</v>
      </c>
      <c r="H66" s="168"/>
      <c r="I66" s="169"/>
      <c r="J66" s="168"/>
      <c r="K66" s="171">
        <v>2500</v>
      </c>
      <c r="L66" s="171"/>
    </row>
    <row r="67" spans="1:12" s="172" customFormat="1" ht="38.25">
      <c r="A67" s="170">
        <v>65</v>
      </c>
      <c r="B67" s="168" t="s">
        <v>1254</v>
      </c>
      <c r="C67" s="168" t="s">
        <v>1269</v>
      </c>
      <c r="D67" s="168" t="s">
        <v>1260</v>
      </c>
      <c r="E67" s="169">
        <v>45054</v>
      </c>
      <c r="F67" s="168" t="s">
        <v>1359</v>
      </c>
      <c r="G67" s="170" t="s">
        <v>1358</v>
      </c>
      <c r="H67" s="168"/>
      <c r="I67" s="169"/>
      <c r="J67" s="168"/>
      <c r="K67" s="171"/>
      <c r="L67" s="171">
        <v>0</v>
      </c>
    </row>
    <row r="68" spans="1:12" s="172" customFormat="1" ht="38.25">
      <c r="A68" s="164">
        <v>66</v>
      </c>
      <c r="B68" s="168" t="s">
        <v>1254</v>
      </c>
      <c r="C68" s="168" t="s">
        <v>1255</v>
      </c>
      <c r="D68" s="168" t="s">
        <v>1256</v>
      </c>
      <c r="E68" s="169">
        <v>45074</v>
      </c>
      <c r="F68" s="168" t="s">
        <v>1360</v>
      </c>
      <c r="G68" s="170" t="s">
        <v>1258</v>
      </c>
      <c r="H68" s="168"/>
      <c r="I68" s="169"/>
      <c r="J68" s="168"/>
      <c r="K68" s="171"/>
      <c r="L68" s="171">
        <v>0</v>
      </c>
    </row>
    <row r="69" spans="1:12" s="172" customFormat="1" ht="25.5" customHeight="1">
      <c r="A69" s="170">
        <v>67</v>
      </c>
      <c r="B69" s="168" t="s">
        <v>1254</v>
      </c>
      <c r="C69" s="168" t="s">
        <v>1255</v>
      </c>
      <c r="D69" s="168" t="s">
        <v>1256</v>
      </c>
      <c r="E69" s="169">
        <v>45090</v>
      </c>
      <c r="F69" s="168" t="s">
        <v>1361</v>
      </c>
      <c r="G69" s="170" t="s">
        <v>1358</v>
      </c>
      <c r="H69" s="168"/>
      <c r="I69" s="169"/>
      <c r="J69" s="168"/>
      <c r="K69" s="171">
        <f>984+984</f>
        <v>1968</v>
      </c>
      <c r="L69" s="171"/>
    </row>
    <row r="70" spans="1:12" s="172" customFormat="1" ht="38.25">
      <c r="A70" s="164">
        <v>68</v>
      </c>
      <c r="B70" s="168" t="s">
        <v>1254</v>
      </c>
      <c r="C70" s="168" t="s">
        <v>1255</v>
      </c>
      <c r="D70" s="168" t="s">
        <v>1263</v>
      </c>
      <c r="E70" s="169">
        <v>44934</v>
      </c>
      <c r="F70" s="168" t="s">
        <v>1362</v>
      </c>
      <c r="G70" s="170" t="s">
        <v>1258</v>
      </c>
      <c r="H70" s="168" t="s">
        <v>1259</v>
      </c>
      <c r="I70" s="169">
        <v>45027</v>
      </c>
      <c r="J70" s="168"/>
      <c r="K70" s="171"/>
      <c r="L70" s="171">
        <v>621.15</v>
      </c>
    </row>
    <row r="71" spans="1:12" s="172" customFormat="1" ht="25.5">
      <c r="A71" s="164">
        <v>69</v>
      </c>
      <c r="B71" s="168" t="s">
        <v>1254</v>
      </c>
      <c r="C71" s="168" t="s">
        <v>1255</v>
      </c>
      <c r="D71" s="168" t="s">
        <v>1263</v>
      </c>
      <c r="E71" s="169">
        <v>44940</v>
      </c>
      <c r="F71" s="168" t="s">
        <v>1363</v>
      </c>
      <c r="G71" s="170" t="s">
        <v>1258</v>
      </c>
      <c r="H71" s="168"/>
      <c r="I71" s="169"/>
      <c r="J71" s="168"/>
      <c r="K71" s="171"/>
      <c r="L71" s="171">
        <v>0</v>
      </c>
    </row>
    <row r="72" spans="1:12" s="172" customFormat="1" ht="24.75" customHeight="1">
      <c r="A72" s="164">
        <v>70</v>
      </c>
      <c r="B72" s="168" t="s">
        <v>1254</v>
      </c>
      <c r="C72" s="168" t="s">
        <v>1254</v>
      </c>
      <c r="D72" s="168" t="s">
        <v>1364</v>
      </c>
      <c r="E72" s="169">
        <v>44569</v>
      </c>
      <c r="F72" s="168" t="s">
        <v>1365</v>
      </c>
      <c r="G72" s="170" t="s">
        <v>1258</v>
      </c>
      <c r="H72" s="168" t="s">
        <v>1259</v>
      </c>
      <c r="I72" s="169"/>
      <c r="J72" s="168"/>
      <c r="K72" s="171"/>
      <c r="L72" s="171">
        <v>1682</v>
      </c>
    </row>
    <row r="73" spans="1:12" s="172" customFormat="1" ht="25.5">
      <c r="A73" s="164">
        <v>71</v>
      </c>
      <c r="B73" s="168" t="s">
        <v>308</v>
      </c>
      <c r="C73" s="168" t="s">
        <v>308</v>
      </c>
      <c r="D73" s="168" t="s">
        <v>1260</v>
      </c>
      <c r="E73" s="169">
        <v>45105</v>
      </c>
      <c r="F73" s="168" t="s">
        <v>1366</v>
      </c>
      <c r="G73" s="170" t="s">
        <v>1258</v>
      </c>
      <c r="H73" s="168" t="s">
        <v>1259</v>
      </c>
      <c r="I73" s="169"/>
      <c r="J73" s="168"/>
      <c r="K73" s="171"/>
      <c r="L73" s="171">
        <v>4724.16</v>
      </c>
    </row>
    <row r="74" spans="1:12" s="172" customFormat="1" ht="22.5" customHeight="1">
      <c r="A74" s="164">
        <v>72</v>
      </c>
      <c r="B74" s="168"/>
      <c r="C74" s="168"/>
      <c r="D74" s="168" t="s">
        <v>1260</v>
      </c>
      <c r="E74" s="169">
        <v>45026</v>
      </c>
      <c r="F74" s="168" t="s">
        <v>1367</v>
      </c>
      <c r="G74" s="170" t="s">
        <v>1258</v>
      </c>
      <c r="H74" s="168" t="s">
        <v>1259</v>
      </c>
      <c r="I74" s="169"/>
      <c r="J74" s="168"/>
      <c r="K74" s="169"/>
      <c r="L74" s="171">
        <v>1104.43</v>
      </c>
    </row>
    <row r="75" spans="1:12" s="172" customFormat="1" ht="22.5" customHeight="1">
      <c r="A75" s="164">
        <v>73</v>
      </c>
      <c r="B75" s="168"/>
      <c r="C75" s="168"/>
      <c r="D75" s="168" t="s">
        <v>1260</v>
      </c>
      <c r="E75" s="169">
        <v>44597</v>
      </c>
      <c r="F75" s="168" t="s">
        <v>1367</v>
      </c>
      <c r="G75" s="170" t="s">
        <v>1258</v>
      </c>
      <c r="H75" s="168" t="s">
        <v>1259</v>
      </c>
      <c r="I75" s="169"/>
      <c r="J75" s="168"/>
      <c r="K75" s="169"/>
      <c r="L75" s="171">
        <v>769.66</v>
      </c>
    </row>
    <row r="76" spans="1:12" s="172" customFormat="1" ht="22.5" customHeight="1">
      <c r="A76" s="164">
        <v>74</v>
      </c>
      <c r="B76" s="168" t="s">
        <v>1370</v>
      </c>
      <c r="C76" s="168" t="s">
        <v>1370</v>
      </c>
      <c r="D76" s="168" t="s">
        <v>1260</v>
      </c>
      <c r="E76" s="169">
        <v>44611</v>
      </c>
      <c r="F76" s="168" t="s">
        <v>1369</v>
      </c>
      <c r="G76" s="170" t="s">
        <v>1258</v>
      </c>
      <c r="H76" s="168" t="s">
        <v>1259</v>
      </c>
      <c r="I76" s="169" t="s">
        <v>1371</v>
      </c>
      <c r="J76" s="168"/>
      <c r="K76" s="169"/>
      <c r="L76" s="171">
        <v>535.5</v>
      </c>
    </row>
    <row r="77" spans="1:12" s="172" customFormat="1" ht="22.5" customHeight="1">
      <c r="A77" s="164">
        <v>75</v>
      </c>
      <c r="B77" s="168"/>
      <c r="C77" s="168"/>
      <c r="D77" s="168" t="s">
        <v>1260</v>
      </c>
      <c r="E77" s="169">
        <v>44561</v>
      </c>
      <c r="F77" s="168" t="s">
        <v>1367</v>
      </c>
      <c r="G77" s="170" t="s">
        <v>1258</v>
      </c>
      <c r="H77" s="168" t="s">
        <v>1259</v>
      </c>
      <c r="I77" s="169">
        <v>44585</v>
      </c>
      <c r="J77" s="168"/>
      <c r="K77" s="169"/>
      <c r="L77" s="171">
        <v>300</v>
      </c>
    </row>
    <row r="78" spans="1:12" s="172" customFormat="1" ht="22.5" customHeight="1">
      <c r="A78" s="164">
        <v>76</v>
      </c>
      <c r="B78" s="168"/>
      <c r="C78" s="168"/>
      <c r="D78" s="168" t="s">
        <v>1260</v>
      </c>
      <c r="E78" s="169">
        <v>44322</v>
      </c>
      <c r="F78" s="168" t="s">
        <v>1367</v>
      </c>
      <c r="G78" s="170" t="s">
        <v>1258</v>
      </c>
      <c r="H78" s="168" t="s">
        <v>1259</v>
      </c>
      <c r="I78" s="169">
        <v>44445</v>
      </c>
      <c r="J78" s="168"/>
      <c r="K78" s="169"/>
      <c r="L78" s="171">
        <v>306.61</v>
      </c>
    </row>
    <row r="79" spans="1:12" s="172" customFormat="1" ht="22.5" customHeight="1">
      <c r="A79" s="164">
        <v>77</v>
      </c>
      <c r="B79" s="168" t="s">
        <v>1370</v>
      </c>
      <c r="C79" s="168" t="s">
        <v>1370</v>
      </c>
      <c r="D79" s="168" t="s">
        <v>1260</v>
      </c>
      <c r="E79" s="169">
        <v>44392</v>
      </c>
      <c r="F79" s="168" t="s">
        <v>1372</v>
      </c>
      <c r="G79" s="170" t="s">
        <v>1258</v>
      </c>
      <c r="H79" s="168" t="s">
        <v>1259</v>
      </c>
      <c r="I79" s="169"/>
      <c r="J79" s="168"/>
      <c r="K79" s="169"/>
      <c r="L79" s="171">
        <v>3271.3</v>
      </c>
    </row>
    <row r="80" spans="1:12" s="172" customFormat="1" ht="22.5" customHeight="1">
      <c r="A80" s="164">
        <v>78</v>
      </c>
      <c r="B80" s="168" t="s">
        <v>1374</v>
      </c>
      <c r="C80" s="168" t="s">
        <v>1374</v>
      </c>
      <c r="D80" s="168" t="s">
        <v>1260</v>
      </c>
      <c r="E80" s="169">
        <v>44391</v>
      </c>
      <c r="F80" s="168" t="s">
        <v>1373</v>
      </c>
      <c r="G80" s="170" t="s">
        <v>1258</v>
      </c>
      <c r="H80" s="168" t="s">
        <v>1259</v>
      </c>
      <c r="I80" s="169"/>
      <c r="J80" s="168"/>
      <c r="K80" s="169"/>
      <c r="L80" s="171">
        <v>1204.85</v>
      </c>
    </row>
    <row r="81" spans="1:12" s="172" customFormat="1" ht="22.5" customHeight="1" thickBot="1">
      <c r="A81" s="164">
        <v>79</v>
      </c>
      <c r="B81" s="168" t="s">
        <v>1376</v>
      </c>
      <c r="C81" s="168" t="s">
        <v>1376</v>
      </c>
      <c r="D81" s="168" t="s">
        <v>1260</v>
      </c>
      <c r="E81" s="169">
        <v>44288.9</v>
      </c>
      <c r="F81" s="168" t="s">
        <v>1375</v>
      </c>
      <c r="G81" s="170" t="s">
        <v>1258</v>
      </c>
      <c r="H81" s="168" t="s">
        <v>1259</v>
      </c>
      <c r="I81" s="169"/>
      <c r="J81" s="168"/>
      <c r="K81" s="375"/>
      <c r="L81" s="377">
        <v>841.9</v>
      </c>
    </row>
    <row r="82" spans="11:12" ht="19.5" thickBot="1">
      <c r="K82" s="376">
        <f>SUM(K3:K81)</f>
        <v>4468</v>
      </c>
      <c r="L82" s="378">
        <f>SUM(L3:L81)</f>
        <v>188792.09999999995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Magda Kowalska</cp:lastModifiedBy>
  <cp:lastPrinted>2023-09-04T13:48:30Z</cp:lastPrinted>
  <dcterms:created xsi:type="dcterms:W3CDTF">2004-04-21T13:58:08Z</dcterms:created>
  <dcterms:modified xsi:type="dcterms:W3CDTF">2023-09-14T10:46:03Z</dcterms:modified>
  <cp:category/>
  <cp:version/>
  <cp:contentType/>
  <cp:contentStatus/>
</cp:coreProperties>
</file>