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4.2022\SWZ\"/>
    </mc:Choice>
  </mc:AlternateContent>
  <xr:revisionPtr revIDLastSave="0" documentId="8_{C601BF3A-EBF9-4790-B65F-AC1D0DC46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P9" i="1"/>
  <c r="P10" i="1"/>
  <c r="P11" i="1"/>
  <c r="P12" i="1"/>
  <c r="F12" i="1" s="1"/>
  <c r="P13" i="1"/>
  <c r="P14" i="1"/>
  <c r="P15" i="1"/>
  <c r="P16" i="1"/>
  <c r="F16" i="1" s="1"/>
  <c r="K17" i="1"/>
  <c r="G5" i="1"/>
  <c r="G6" i="1"/>
  <c r="G7" i="1"/>
  <c r="H7" i="1" s="1"/>
  <c r="G8" i="1"/>
  <c r="G9" i="1"/>
  <c r="G10" i="1"/>
  <c r="H10" i="1" s="1"/>
  <c r="G11" i="1"/>
  <c r="H11" i="1" s="1"/>
  <c r="G12" i="1"/>
  <c r="G13" i="1"/>
  <c r="G14" i="1"/>
  <c r="H14" i="1" s="1"/>
  <c r="G15" i="1"/>
  <c r="H15" i="1" s="1"/>
  <c r="G16" i="1"/>
  <c r="F5" i="1"/>
  <c r="F6" i="1"/>
  <c r="F7" i="1"/>
  <c r="F9" i="1"/>
  <c r="F10" i="1"/>
  <c r="F11" i="1"/>
  <c r="F13" i="1"/>
  <c r="F14" i="1"/>
  <c r="F15" i="1"/>
  <c r="D17" i="1"/>
  <c r="E25" i="1"/>
  <c r="E24" i="1"/>
  <c r="E23" i="1"/>
  <c r="E22" i="1"/>
  <c r="E21" i="1"/>
  <c r="M17" i="1"/>
  <c r="J17" i="1"/>
  <c r="P4" i="1"/>
  <c r="G4" i="1"/>
  <c r="H6" i="1" l="1"/>
  <c r="H16" i="1"/>
  <c r="I16" i="1" s="1"/>
  <c r="H12" i="1"/>
  <c r="I12" i="1" s="1"/>
  <c r="H8" i="1"/>
  <c r="I8" i="1" s="1"/>
  <c r="H9" i="1"/>
  <c r="I9" i="1" s="1"/>
  <c r="I14" i="1"/>
  <c r="H5" i="1"/>
  <c r="I5" i="1" s="1"/>
  <c r="H13" i="1"/>
  <c r="I13" i="1" s="1"/>
  <c r="I15" i="1"/>
  <c r="I11" i="1"/>
  <c r="I7" i="1"/>
  <c r="I10" i="1"/>
  <c r="I6" i="1"/>
  <c r="E17" i="1"/>
  <c r="H4" i="1"/>
  <c r="I4" i="1" s="1"/>
  <c r="F4" i="1"/>
  <c r="G17" i="1"/>
  <c r="F17" i="1" l="1"/>
  <c r="H17" i="1"/>
  <c r="I17" i="1"/>
</calcChain>
</file>

<file path=xl/sharedStrings.xml><?xml version="1.0" encoding="utf-8"?>
<sst xmlns="http://schemas.openxmlformats.org/spreadsheetml/2006/main" count="58" uniqueCount="46">
  <si>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</si>
  <si>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</si>
  <si>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</si>
  <si>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</si>
  <si>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</si>
  <si>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</si>
  <si>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</si>
  <si>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</si>
  <si>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</si>
  <si>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</si>
  <si>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</si>
  <si>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</si>
  <si>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</si>
  <si>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</si>
  <si>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</si>
  <si>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</si>
  <si>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</si>
  <si>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Animal-Free Recombinant Human EGF AF-100-15   - 1mg</t>
  </si>
  <si>
    <t>CXCL1 5ug</t>
  </si>
  <si>
    <t>IL8 5ug</t>
  </si>
  <si>
    <t>IL12A 2ug</t>
  </si>
  <si>
    <t>CXCL6 5ug</t>
  </si>
  <si>
    <t>TNFSF15 5ug</t>
  </si>
  <si>
    <t>IL13 2ug</t>
  </si>
  <si>
    <t>IL4 2ug</t>
  </si>
  <si>
    <t>mIL3 2ug</t>
  </si>
  <si>
    <t>mIL6 2ug</t>
  </si>
  <si>
    <t>mSCF 2ug</t>
  </si>
  <si>
    <t>Animal-Free Recombinant Murine TPO 2ug</t>
  </si>
  <si>
    <t>Recombinant Human IFN-β 5ug</t>
  </si>
  <si>
    <t>AF-100-15</t>
  </si>
  <si>
    <t>300-11</t>
  </si>
  <si>
    <t>200-08</t>
  </si>
  <si>
    <t>200- 12p80H</t>
  </si>
  <si>
    <t>300-41</t>
  </si>
  <si>
    <t>310-23</t>
  </si>
  <si>
    <t>200-13</t>
  </si>
  <si>
    <t>200-04</t>
  </si>
  <si>
    <t>213-13</t>
  </si>
  <si>
    <t>216-16</t>
  </si>
  <si>
    <t>250-03</t>
  </si>
  <si>
    <t>AF-315-14</t>
  </si>
  <si>
    <t>300-02BC</t>
  </si>
  <si>
    <t>PeproTech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</si>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</sst>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20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4"/>
  <sheetViews>
    <sheetView tabSelected="1" zoomScaleNormal="100" workbookViewId="0">
      <selection activeCell="P12" sqref="P12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44</v>
      </c>
      <c r="L3" s="38" t="s">
        <v>45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16" si="0">(1+P4)*D4</f>
        <v>0</v>
      </c>
      <c r="G4" s="14">
        <f t="shared" ref="G4:G16" si="1">D4*C4</f>
        <v>0</v>
      </c>
      <c r="H4" s="14">
        <f t="shared" ref="H4:H16" si="2">P4*G4</f>
        <v>0</v>
      </c>
      <c r="I4" s="14">
        <f t="shared" ref="I4:I16" si="3">G4+H4</f>
        <v>0</v>
      </c>
      <c r="J4" s="34"/>
      <c r="K4" s="42"/>
      <c r="L4" s="42">
        <v>12</v>
      </c>
      <c r="M4" s="42"/>
      <c r="N4" s="34" t="s">
        <v>43</v>
      </c>
      <c r="O4" s="34" t="s">
        <v>30</v>
      </c>
      <c r="P4" s="15">
        <f t="shared" ref="P4:P16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4"/>
      <c r="L5" s="46"/>
      <c r="M5" s="43"/>
      <c r="N5" s="34" t="s">
        <v>43</v>
      </c>
      <c r="O5" s="34" t="s">
        <v>31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5">
        <v>3</v>
      </c>
      <c r="B6" s="35" t="s">
        <v>19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4"/>
      <c r="L6" s="46"/>
      <c r="M6" s="43"/>
      <c r="N6" s="34" t="s">
        <v>43</v>
      </c>
      <c r="O6" s="34" t="s">
        <v>32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35" t="s">
        <v>20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4"/>
      <c r="L7" s="46"/>
      <c r="M7" s="43"/>
      <c r="N7" s="34" t="s">
        <v>43</v>
      </c>
      <c r="O7" s="34" t="s">
        <v>33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21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4"/>
      <c r="L8" s="46"/>
      <c r="M8" s="43"/>
      <c r="N8" s="34" t="s">
        <v>43</v>
      </c>
      <c r="O8" s="34" t="s">
        <v>34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22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4"/>
      <c r="L9" s="46"/>
      <c r="M9" s="43"/>
      <c r="N9" s="34" t="s">
        <v>43</v>
      </c>
      <c r="O9" s="34" t="s">
        <v>35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7</v>
      </c>
      <c r="B10" s="35" t="s">
        <v>23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4"/>
      <c r="L10" s="46"/>
      <c r="M10" s="43"/>
      <c r="N10" s="34" t="s">
        <v>43</v>
      </c>
      <c r="O10" s="34" t="s">
        <v>36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5">
        <v>8</v>
      </c>
      <c r="B11" s="35" t="s">
        <v>24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4"/>
      <c r="L11" s="46"/>
      <c r="M11" s="43"/>
      <c r="N11" s="34" t="s">
        <v>43</v>
      </c>
      <c r="O11" s="34" t="s">
        <v>37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35">
        <v>9</v>
      </c>
      <c r="B12" s="35" t="s">
        <v>25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4"/>
      <c r="L12" s="46"/>
      <c r="M12" s="43"/>
      <c r="N12" s="34" t="s">
        <v>43</v>
      </c>
      <c r="O12" s="34" t="s">
        <v>38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35">
        <v>10</v>
      </c>
      <c r="B13" s="35" t="s">
        <v>26</v>
      </c>
      <c r="C13" s="12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4"/>
      <c r="L13" s="46"/>
      <c r="M13" s="43"/>
      <c r="N13" s="34" t="s">
        <v>43</v>
      </c>
      <c r="O13" s="34" t="s">
        <v>39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5">
        <v>11</v>
      </c>
      <c r="B14" s="35" t="s">
        <v>27</v>
      </c>
      <c r="C14" s="12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4"/>
      <c r="L14" s="46"/>
      <c r="M14" s="43"/>
      <c r="N14" s="34" t="s">
        <v>43</v>
      </c>
      <c r="O14" s="34" t="s">
        <v>40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5">
        <v>12</v>
      </c>
      <c r="B15" s="35" t="s">
        <v>28</v>
      </c>
      <c r="C15" s="12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34"/>
      <c r="K15" s="44"/>
      <c r="L15" s="46"/>
      <c r="M15" s="43"/>
      <c r="N15" s="34" t="s">
        <v>43</v>
      </c>
      <c r="O15" s="34" t="s">
        <v>41</v>
      </c>
      <c r="P15" s="15">
        <f t="shared" si="4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thickBot="1" x14ac:dyDescent="0.3">
      <c r="A16" s="35">
        <v>13</v>
      </c>
      <c r="B16" s="35" t="s">
        <v>29</v>
      </c>
      <c r="C16" s="12">
        <v>1</v>
      </c>
      <c r="D16" s="32"/>
      <c r="E16" s="33"/>
      <c r="F16" s="13">
        <f t="shared" si="0"/>
        <v>0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34"/>
      <c r="K16" s="45"/>
      <c r="L16" s="47"/>
      <c r="M16" s="43"/>
      <c r="N16" s="34" t="s">
        <v>43</v>
      </c>
      <c r="O16" s="34" t="s">
        <v>42</v>
      </c>
      <c r="P16" s="15">
        <f t="shared" si="4"/>
        <v>0</v>
      </c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41.25" customHeight="1" thickBot="1" x14ac:dyDescent="0.3">
      <c r="A17" s="16"/>
      <c r="B17" s="16"/>
      <c r="C17" s="16"/>
      <c r="D17" s="17">
        <f>SUM(D4:D16)</f>
        <v>0</v>
      </c>
      <c r="E17" s="17" t="str">
        <f>IFERROR(CONCATENATE((IF(E21&gt;0,D21*100&amp;"%","")),(IF(E22&gt;0,", "&amp;D22*100&amp;"%", "")),(IF(E23&gt;0,", "&amp;D23*100&amp;"%", "")),(IF(E24&gt;0,", "&amp;D24*100&amp;"%", "")),(IF(E25&gt;0,", "&amp;D25, ""))),"")</f>
        <v/>
      </c>
      <c r="F17" s="18">
        <f>SUM(F4:F16)</f>
        <v>0</v>
      </c>
      <c r="G17" s="19">
        <f>SUM(G4:G16)</f>
        <v>0</v>
      </c>
      <c r="H17" s="18">
        <f>SUM(H4:H16)</f>
        <v>0</v>
      </c>
      <c r="I17" s="19">
        <f>SUM(I4:I16)</f>
        <v>0</v>
      </c>
      <c r="J17" s="20" t="str">
        <f>IFERROR(SUM(J4:J16)/COUNT(J4:J16),"")</f>
        <v/>
      </c>
      <c r="K17" s="20">
        <f>K4</f>
        <v>0</v>
      </c>
      <c r="L17" s="20"/>
      <c r="M17" s="21">
        <f>M4</f>
        <v>0</v>
      </c>
      <c r="N17" s="22"/>
      <c r="O17" s="22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28" ht="15" customHeight="1" x14ac:dyDescent="0.25">
      <c r="A19" s="36" t="s">
        <v>14</v>
      </c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8" ht="15" customHeight="1" x14ac:dyDescent="0.25">
      <c r="A20" s="36" t="s">
        <v>15</v>
      </c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8" ht="45.75" customHeight="1" x14ac:dyDescent="0.25">
      <c r="A21" s="23"/>
      <c r="B21" s="25"/>
      <c r="C21" s="23"/>
      <c r="D21" s="26">
        <v>0.23</v>
      </c>
      <c r="E21" s="27">
        <f t="shared" ref="E21:E25" si="5">COUNTIF(E$4,D21)</f>
        <v>0</v>
      </c>
      <c r="F21" s="23"/>
      <c r="G21" s="23"/>
      <c r="H21" s="23"/>
      <c r="I21" s="23"/>
      <c r="J21" s="23"/>
      <c r="K21" s="23"/>
      <c r="L21" s="23"/>
      <c r="M21" s="23"/>
      <c r="N21" s="28"/>
      <c r="O21" s="28"/>
    </row>
    <row r="22" spans="1:28" ht="15" customHeight="1" x14ac:dyDescent="0.25">
      <c r="A22" s="23"/>
      <c r="B22" s="24"/>
      <c r="C22" s="23"/>
      <c r="D22" s="26">
        <v>0.08</v>
      </c>
      <c r="E22" s="27">
        <f t="shared" si="5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28" ht="15" customHeight="1" x14ac:dyDescent="0.25">
      <c r="A23" s="23"/>
      <c r="B23" s="24"/>
      <c r="C23" s="23"/>
      <c r="D23" s="26">
        <v>0.05</v>
      </c>
      <c r="E23" s="27">
        <f t="shared" si="5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8" ht="30" customHeight="1" x14ac:dyDescent="0.25">
      <c r="A24" s="1"/>
      <c r="B24" s="3"/>
      <c r="C24" s="29"/>
      <c r="D24" s="26">
        <v>0</v>
      </c>
      <c r="E24" s="27">
        <f t="shared" si="5"/>
        <v>0</v>
      </c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1"/>
      <c r="B25" s="3"/>
      <c r="C25" s="29"/>
      <c r="D25" s="31" t="s">
        <v>10</v>
      </c>
      <c r="E25" s="27">
        <f t="shared" si="5"/>
        <v>0</v>
      </c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1"/>
      <c r="B26" s="3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1"/>
      <c r="B27" s="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5">
      <c r="A28" s="1"/>
      <c r="B28" s="2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5">
      <c r="A29" s="1"/>
      <c r="B29" s="2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 x14ac:dyDescent="0.25">
      <c r="A30" s="1"/>
      <c r="B30" s="2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0" customHeight="1" x14ac:dyDescent="0.25">
      <c r="A31" s="1"/>
      <c r="B31" s="3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 x14ac:dyDescent="0.2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  <row r="1014" spans="1:15" ht="15.75" customHeight="1" x14ac:dyDescent="0.25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</row>
  </sheetData>
  <sheetProtection algorithmName="SHA-512" hashValue="GIw5hRKKbnxu1v2DCgxxhIPu2AkMWKi5phLYuhSnUdjgMMS3xgIs68l2bhxsQRajJjHI53xWtSe5knfUQsQWow==" saltValue="TWRAVxCPoR9g9Cmcnb7Ixg==" spinCount="100000" sheet="1" objects="1" scenarios="1"/>
  <mergeCells count="4">
    <mergeCell ref="A1:O1"/>
    <mergeCell ref="M4:M16"/>
    <mergeCell ref="K4:K16"/>
    <mergeCell ref="L4:L16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2022-06-21T08:34:49Z</dcterms:modified>
</cp:coreProperties>
</file>