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SZEPIETOWO Gmina\PRZETARG 2024 -2026\SWZ\NA PLATFORMĘ\SWZ, OPZ, WYKAZ MIENIA\"/>
    </mc:Choice>
  </mc:AlternateContent>
  <xr:revisionPtr revIDLastSave="0" documentId="13_ncr:1_{D0E4A847-2E0B-4C8E-B6B4-80F4701AB2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je ogólne" sheetId="90" r:id="rId1"/>
    <sheet name="budynki" sheetId="98" r:id="rId2"/>
    <sheet name="elektronika " sheetId="83" r:id="rId3"/>
    <sheet name="pojazdy" sheetId="97" r:id="rId4"/>
    <sheet name="środki trwałe" sheetId="92" r:id="rId5"/>
    <sheet name="wykaz lokalizacji" sheetId="93" r:id="rId6"/>
    <sheet name="szkodowość" sheetId="95" r:id="rId7"/>
    <sheet name="OSP" sheetId="96" r:id="rId8"/>
  </sheets>
  <definedNames>
    <definedName name="_xlnm._FilterDatabase" localSheetId="2" hidden="1">'elektronika '!$A$4:$IT$4</definedName>
    <definedName name="_xlnm._FilterDatabase" localSheetId="6" hidden="1">szkodowość!$A$6:$F$22</definedName>
    <definedName name="_xlnm.Print_Area" localSheetId="2">'elektronika '!$A$1:$D$191</definedName>
    <definedName name="_xlnm.Print_Area" localSheetId="0">'informacje ogólne'!$A$1:$K$23</definedName>
    <definedName name="_xlnm.Print_Area" localSheetId="3">pojazdy!$A$1:$Y$61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98" l="1"/>
  <c r="H48" i="98"/>
  <c r="H20" i="98"/>
  <c r="H59" i="98"/>
  <c r="H37" i="98"/>
  <c r="H27" i="98"/>
  <c r="H40" i="98"/>
  <c r="H61" i="98" l="1"/>
  <c r="C22" i="96" l="1"/>
  <c r="C25" i="96"/>
  <c r="E16" i="96"/>
  <c r="D191" i="83"/>
  <c r="D190" i="83"/>
  <c r="D189" i="83"/>
  <c r="D157" i="83"/>
  <c r="D93" i="83"/>
  <c r="C9" i="92"/>
  <c r="D81" i="83"/>
  <c r="G25" i="95"/>
  <c r="F15" i="95"/>
  <c r="F22" i="95"/>
  <c r="F24" i="95" s="1"/>
  <c r="F25" i="95"/>
  <c r="F12" i="95"/>
  <c r="F20" i="95"/>
  <c r="F9" i="95"/>
  <c r="D16" i="96"/>
  <c r="C16" i="96"/>
  <c r="F36" i="95"/>
  <c r="D111" i="83" l="1"/>
  <c r="D146" i="83"/>
  <c r="D164" i="83" l="1"/>
  <c r="D122" i="83"/>
  <c r="D97" i="83"/>
  <c r="D61" i="83"/>
  <c r="D53" i="83"/>
  <c r="D49" i="83"/>
  <c r="D44" i="83"/>
  <c r="D118" i="83"/>
  <c r="D171" i="83" l="1"/>
  <c r="D182" i="83" l="1"/>
  <c r="D187" i="83" l="1"/>
  <c r="D12" i="92" l="1"/>
  <c r="C12" i="92"/>
  <c r="D193" i="83" l="1"/>
</calcChain>
</file>

<file path=xl/sharedStrings.xml><?xml version="1.0" encoding="utf-8"?>
<sst xmlns="http://schemas.openxmlformats.org/spreadsheetml/2006/main" count="1697" uniqueCount="801">
  <si>
    <t>RAZEM</t>
  </si>
  <si>
    <t>Nazwa budynku/budowli</t>
  </si>
  <si>
    <t>L.p.</t>
  </si>
  <si>
    <t>Nazwa jednostki</t>
  </si>
  <si>
    <t>NIP</t>
  </si>
  <si>
    <t>REGON</t>
  </si>
  <si>
    <t>lokalizacja (adres)</t>
  </si>
  <si>
    <t>Jednostka</t>
  </si>
  <si>
    <t>Razem</t>
  </si>
  <si>
    <t>Lp.</t>
  </si>
  <si>
    <t xml:space="preserve">Nazwa  </t>
  </si>
  <si>
    <t>Rok produkcji</t>
  </si>
  <si>
    <t>Wartość księgowa brutto</t>
  </si>
  <si>
    <t>Razem sprzęt stacjonarny</t>
  </si>
  <si>
    <t>Razem sprzęt przenośny</t>
  </si>
  <si>
    <t>Urządzenia i wyposażenie</t>
  </si>
  <si>
    <t>Wykaz monitoringu wizyjnego</t>
  </si>
  <si>
    <t>2. Ochotnicze Straże Pożarne</t>
  </si>
  <si>
    <t>BRAK</t>
  </si>
  <si>
    <t>-</t>
  </si>
  <si>
    <t xml:space="preserve">Ochotnicze Straże Pożarne                                     </t>
  </si>
  <si>
    <t>Dąbrowa Moczydły 34, 18-210 Szepietowo</t>
  </si>
  <si>
    <t>Wojny Szuby 1A, 18-210 Szepietowo</t>
  </si>
  <si>
    <t>Dąbrówka Kościelna 10A, 18-210 Szepietowo</t>
  </si>
  <si>
    <t>Średnica 16, 18-210 Szepietowo</t>
  </si>
  <si>
    <t>Moczydły Stanisławowięta 19, 18-210 Szepietowo</t>
  </si>
  <si>
    <t>Kamień 25, 18-210 Szepietowo</t>
  </si>
  <si>
    <t>Wyliny Ruś 21A, 18-210 Szepietowo</t>
  </si>
  <si>
    <t>Dąbrowa Łazy 6, 18-210 Szepietowo</t>
  </si>
  <si>
    <t>2.9</t>
  </si>
  <si>
    <t xml:space="preserve"> 450195788 </t>
  </si>
  <si>
    <t xml:space="preserve">  451104902  </t>
  </si>
  <si>
    <t xml:space="preserve"> 451104894 </t>
  </si>
  <si>
    <t xml:space="preserve">  451104919  </t>
  </si>
  <si>
    <t>001285157</t>
  </si>
  <si>
    <t>000271377</t>
  </si>
  <si>
    <t>001129664</t>
  </si>
  <si>
    <t>001129687</t>
  </si>
  <si>
    <t>Budynek szkolny</t>
  </si>
  <si>
    <t xml:space="preserve">przeznaczenie budynku/ budowli </t>
  </si>
  <si>
    <t>czy budynek jest użytkowany? (TAK/NIE)</t>
  </si>
  <si>
    <t>TAK</t>
  </si>
  <si>
    <t>Budynek GOK</t>
  </si>
  <si>
    <t>Niemieszkalny</t>
  </si>
  <si>
    <t xml:space="preserve">Gaśnice proszkowe-7 szt., śniegowe-2szt., hydrant-1 szt., monitoring wewnątrz i na zewnątrz obiektu </t>
  </si>
  <si>
    <t>Szepietowo, ul. Sienkiewicza 52</t>
  </si>
  <si>
    <t>1974/1992</t>
  </si>
  <si>
    <t>brak</t>
  </si>
  <si>
    <t>Szepietowo ul. Kolejowa</t>
  </si>
  <si>
    <t>SUW Wojny Krupy</t>
  </si>
  <si>
    <t>Wojny Krupy</t>
  </si>
  <si>
    <t>Dąbrówka Kościelna</t>
  </si>
  <si>
    <t>SUW Bryki</t>
  </si>
  <si>
    <t>Bryki</t>
  </si>
  <si>
    <t>Magazyn</t>
  </si>
  <si>
    <t xml:space="preserve">Budynek urzędu </t>
  </si>
  <si>
    <t>Administracyjno-biurowe</t>
  </si>
  <si>
    <t>Tak</t>
  </si>
  <si>
    <t>Budynek komunalny</t>
  </si>
  <si>
    <t>Przychodnia lekarska</t>
  </si>
  <si>
    <t>Budynek Wiejskiego Domu Kultury w Plewkach</t>
  </si>
  <si>
    <t>Budynek szatni na stadionie</t>
  </si>
  <si>
    <t>Socjalno-szatniowy</t>
  </si>
  <si>
    <t>Budynek Izby Tradycji Szlacheckiej i Włościańskiej w Wojnach Szubach</t>
  </si>
  <si>
    <t>Kompleks boisk sportowych z zapleczem socjalnym "ORLIK 2012"</t>
  </si>
  <si>
    <t>boiska sportowe i budynek socjalno-szatniowy</t>
  </si>
  <si>
    <t>ul. Główna 6, 18-210 Szepietowo</t>
  </si>
  <si>
    <t>gaśnice proszkowe 4 szt.,hydrant 1 szt.</t>
  </si>
  <si>
    <t xml:space="preserve">ul. Lipowa 1, 18-210 Szepietowo </t>
  </si>
  <si>
    <t>Plewki, 18-210 Szepietowo</t>
  </si>
  <si>
    <t>kraty w drzwiach, monitoring, gaśnica proszkowa 1szt., hydrant 1 szt.</t>
  </si>
  <si>
    <t>ul.Sportowa 5, 18-210 Szepietowo</t>
  </si>
  <si>
    <t>Hydranty - 2 sztuki</t>
  </si>
  <si>
    <t>Wojny Szuby Włosciańskie, 18-210 Szepietowo</t>
  </si>
  <si>
    <t>monitoring, ogrodzenie panelowe o wysokości 4 m, hydrant 1 szt.</t>
  </si>
  <si>
    <t>ul. Sportowa 5</t>
  </si>
  <si>
    <t>Dąbrówka Kościelna, 18-210 Szepietowo</t>
  </si>
  <si>
    <t>Budynek OSP Szepietowo</t>
  </si>
  <si>
    <t xml:space="preserve">strażnica </t>
  </si>
  <si>
    <t>hydrant, gaśnice szt.3 (2śniegowe+1 proszkowa) 2 zamki drzwiowe  wpuszczane z wkładkami bębenkowymi</t>
  </si>
  <si>
    <t>18-210 Szepietowo, ul. Sienkiewicza 52</t>
  </si>
  <si>
    <t>Budynek OSP Pogorzel</t>
  </si>
  <si>
    <t>hydrant, gaśnice szt.4 (1śniegowa+ 3 proszkowe) 2 kłódki</t>
  </si>
  <si>
    <t>18-210 Szepietowo,Pogorzel 19A</t>
  </si>
  <si>
    <t>Budynek OSP Moczydły Stanisławowięta</t>
  </si>
  <si>
    <t>hydrant, gaśnica szt.1 proszkowa, 2 kłódki</t>
  </si>
  <si>
    <t>18-210 Szepietowo, Moczydły Stanisławowięta 19</t>
  </si>
  <si>
    <t>Budynek OSP Wojny Szuby</t>
  </si>
  <si>
    <t>hydrant, gaśnica szt.1 proszkowa, zamek drzwiowy</t>
  </si>
  <si>
    <t>Wojny Szuby  1A</t>
  </si>
  <si>
    <t>Budynek OSP Dąbrowa Moczydły</t>
  </si>
  <si>
    <t>strażnica</t>
  </si>
  <si>
    <t>hydrant,monitoring, gaśnice szt.2 proszkowe</t>
  </si>
  <si>
    <t>Dąbrowa Moczydły 34</t>
  </si>
  <si>
    <t>Liczba pracowników/ członków</t>
  </si>
  <si>
    <t xml:space="preserve">zabezpieczenia
(znane zabiezpieczenia p-poż i przeciw kradzieżowe)                                      </t>
  </si>
  <si>
    <t>GMINA SZEPIETOWO, NIP 722-15-60-221; REGON 450670232</t>
  </si>
  <si>
    <t>czy jest to budynkek zabytkowy, podlegający nadzorowi konserwatora zabytków?</t>
  </si>
  <si>
    <t>Rodzaj materiałów budowlanych, z jakich wykonano budynek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</si>
  <si>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</si>
  <si>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</si>
  <si>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</si>
  <si>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</si>
  <si>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</si>
  <si>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</si>
  <si>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</si>
  <si>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</si>
  <si>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</si>
  <si>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NIE</t>
  </si>
  <si>
    <t>Cegła kratówka</t>
  </si>
  <si>
    <t>Z płyt kanałowych typu  „cegła żerańska” z elementami wylewanymi z betonu</t>
  </si>
  <si>
    <t>Płyty korytkowe na ściankach ażurowych z cegły dziurawki ustawionych na płytach kanałowych typu „cegła żerańska”. Pokrycie– papa termozgrzewalna</t>
  </si>
  <si>
    <t>Nie dotyczy</t>
  </si>
  <si>
    <t>Dobry</t>
  </si>
  <si>
    <t xml:space="preserve">Dobry </t>
  </si>
  <si>
    <t>cegła kratówka gr. 40cm</t>
  </si>
  <si>
    <t>nad piwnicą i parterem z żelbetowych płyt kanałowych, nad I piętrem strop typu Kleina</t>
  </si>
  <si>
    <t>dwuspadowy o konstrukcji drewnianej płatwiowo-kleszczowej pokryty blachą trapezową powlekaną</t>
  </si>
  <si>
    <t>nie dotyczy</t>
  </si>
  <si>
    <t>dobry</t>
  </si>
  <si>
    <t>cegła ceramiczna pełna gr. 41 cm</t>
  </si>
  <si>
    <t>nad piwnicą i parterem z żelbetowych płyt kanałowych, nad I piętrem stropdach wentylowany</t>
  </si>
  <si>
    <t>konstrukcja stropodach stanowi układ składajacy się z płyty stropowej zelbetowej, ocieplenie w postaci 10cm warstwy trocin z wapnem, ocieplony stropodach 14 cm wełna mineralną oraz papa termozgrzewalna</t>
  </si>
  <si>
    <t>bardzo dobry</t>
  </si>
  <si>
    <t xml:space="preserve"> dobry</t>
  </si>
  <si>
    <t>cegła ceramiczna i pustaki suporex</t>
  </si>
  <si>
    <t>strop wylewany</t>
  </si>
  <si>
    <t>bloczek betonu komórkowego gr. 24 cm na zaprawie cementowe-wapniowej klasy 5M</t>
  </si>
  <si>
    <t>stropy występuja jedynie nad bocznymi alkierzami wylewane na "mokro" z betonu B-15 zbrojenie stalą 34 GS podłużnie St-OS-b poprzecznie, grubośc płyty 17 cm</t>
  </si>
  <si>
    <t>więźba dachowa o konstrukcji kleszczowej z drewna klasy K 27 wg PN-81 B-03150, dachówka cementowa 42kg/m2</t>
  </si>
  <si>
    <t>kontenerowiec- płyta warstwowa z rdzeniem styropianowym w okładzinie z blachy stalowej gr. 10 cm</t>
  </si>
  <si>
    <t>płyta warstwowa z wypełnieniem steropianem</t>
  </si>
  <si>
    <t>bardzo dobry, c.o. nie dotyczy</t>
  </si>
  <si>
    <t>cegła kratówka</t>
  </si>
  <si>
    <t>płyty kanałowe typu cegła żeraniówka z elementami wylewanymi z  betonu</t>
  </si>
  <si>
    <t>płyty korytkowe na ściankach ażurowych z cegły dziurawki ustawionych na płytach kanałowych typu cegła żerańska, pokrycie dachu papa termozgrzewalna</t>
  </si>
  <si>
    <t>drewniano-murowany</t>
  </si>
  <si>
    <t>beton-drewno</t>
  </si>
  <si>
    <t>podbicie-płyta paździeżowa, drewno pokrycie-blachodachówka</t>
  </si>
  <si>
    <t>dostateczny</t>
  </si>
  <si>
    <t>cegła pustak</t>
  </si>
  <si>
    <t>drewno -eternit</t>
  </si>
  <si>
    <t xml:space="preserve">dobry </t>
  </si>
  <si>
    <t xml:space="preserve">bardzo dobry </t>
  </si>
  <si>
    <t>cegła- pustak</t>
  </si>
  <si>
    <t>żelbetonowe, płyta gipsowa</t>
  </si>
  <si>
    <t>blacha powlekana</t>
  </si>
  <si>
    <r>
      <t>UWAGA:</t>
    </r>
    <r>
      <rPr>
        <b/>
        <sz val="11"/>
        <rFont val="Arial"/>
        <family val="2"/>
        <charset val="238"/>
      </rPr>
      <t xml:space="preserve"> tabela dotyczy budynków/lokali nie będących własnością jednostki, a jednocześnie nie jest wymagane (np. w odrębnych umowach najmu itp.) ich ubezpieczanie od ognia i innych zdarzeń losowych</t>
    </r>
  </si>
  <si>
    <t>Lokalizacja (adres)</t>
  </si>
  <si>
    <t>Zabezpieczenia (znane zabezpieczenia p-poż i przeciw kradzieżowe)</t>
  </si>
  <si>
    <t>1.</t>
  </si>
  <si>
    <t>OSP Średnica 16, 18-210 Szepietowo</t>
  </si>
  <si>
    <t>hydrant 1 szt.</t>
  </si>
  <si>
    <t>2.</t>
  </si>
  <si>
    <t>OSP Dąbrówka Kościelna 10A, 18-210 Szepietowo</t>
  </si>
  <si>
    <t>3.</t>
  </si>
  <si>
    <t>OSP Kamień 25, 18-210 Szepietowo</t>
  </si>
  <si>
    <t>4.</t>
  </si>
  <si>
    <t>5.</t>
  </si>
  <si>
    <t>OSP Dąbrowa Łazy 6, 18-210 Szepietowo</t>
  </si>
  <si>
    <t>WYKAZ WSZYSTKICH LOKALIZACJI, W KTÓRYCH PROWADZONA JEST DZIAŁALNOŚĆ ORAZ LOKALIZACJI, GDZIE ZNAJDUJE SIĘ MIENIE NALEŻĄCE DO JEDNOSTEK (nie wykazane w tabeli dotyczacej budynków i budowli)</t>
  </si>
  <si>
    <t>INFORMACJA O MAJĄTKU TRWAŁYM</t>
  </si>
  <si>
    <t>8520Z</t>
  </si>
  <si>
    <t>9004Z</t>
  </si>
  <si>
    <t xml:space="preserve">Bardzo dobry
(po remoncie w 2010 r.)      </t>
  </si>
  <si>
    <t>8411Z</t>
  </si>
  <si>
    <t>Świetlica wiejska w Dąbrowie Łazach</t>
  </si>
  <si>
    <t>Świetlica wiejska</t>
  </si>
  <si>
    <t>Budynek  magazynowy</t>
  </si>
  <si>
    <t>segregowanie odpadów</t>
  </si>
  <si>
    <t>Nie</t>
  </si>
  <si>
    <t>odległość wewnętrzna ścianki przewodu dymowego od konstrukcji drewnianej 30cm – 1 szafka hydrantowa</t>
  </si>
  <si>
    <t>Dąbrowa Łazy, 18-210 Szepietowo nr ewid. 232/3</t>
  </si>
  <si>
    <t>ul. Nowy Świat, 18-210 Szepietowo nr ewidencyjny działki 13/19</t>
  </si>
  <si>
    <t>Ściany – bloczki z betonu komórkowego 24 cm, ocieplony styropianem 15 cm</t>
  </si>
  <si>
    <t>żelbetowe wylewane nad salą główną sufit podwieszony o konstrukcji metalowej</t>
  </si>
  <si>
    <t>więźba dachowa z kratownic drewnianych nad częścią niższą więźba dachowa krokwiowo-jętkowa, pokrycie blacha powlekana</t>
  </si>
  <si>
    <t>blacha powlekana trapezowa</t>
  </si>
  <si>
    <t>Wojny Krupy 11, 18-210 Szepietowo</t>
  </si>
  <si>
    <t>Prowadzenie zajęć dydaktyczno opiekuńczo wychowawczych</t>
  </si>
  <si>
    <t>Dąbrówka Kościelna 35</t>
  </si>
  <si>
    <t>nie występuje</t>
  </si>
  <si>
    <t>dobra</t>
  </si>
  <si>
    <t>3600Z</t>
  </si>
  <si>
    <t>8899Z</t>
  </si>
  <si>
    <t>Tabela nr 1</t>
  </si>
  <si>
    <t>EKD lub PKD</t>
  </si>
  <si>
    <t>Liczba uczniów/ wychowanków/ pensjonariuszy</t>
  </si>
  <si>
    <t>Wysokość rocznego budżetu</t>
  </si>
  <si>
    <t xml:space="preserve">Czy w konstrukcji budynków występuje płyta warstwowa? </t>
  </si>
  <si>
    <t>powierzchnia użytkowa (w m²)**</t>
  </si>
  <si>
    <t>ilość kondygnacji</t>
  </si>
  <si>
    <t>czy budynek jest podpiwniczony?</t>
  </si>
  <si>
    <t>czy jest wyposażony w windę? (TAK/NIE)</t>
  </si>
  <si>
    <t>konstrukcja z krokwi, pokryta eternitem falistym</t>
  </si>
  <si>
    <t>dla mieszkańców gminy w celu kultywowania tradycji regionalnej</t>
  </si>
  <si>
    <t>murowane</t>
  </si>
  <si>
    <t>betonowe</t>
  </si>
  <si>
    <t>blacha</t>
  </si>
  <si>
    <t>dostarczanie wody</t>
  </si>
  <si>
    <t>papa</t>
  </si>
  <si>
    <t>działalność oświatowa</t>
  </si>
  <si>
    <t>W tym zbiory bibioteczne</t>
  </si>
  <si>
    <t>Tabela nr 2 - Wykaz budynków i budowli w Gminie Szepietowo</t>
  </si>
  <si>
    <t>Tabela nr 3 - Wykaz sprzętu elektronicznego w Gminie Szepietowo</t>
  </si>
  <si>
    <t>6.</t>
  </si>
  <si>
    <t>7.</t>
  </si>
  <si>
    <t>8.</t>
  </si>
  <si>
    <t>2003/2014</t>
  </si>
  <si>
    <t>1995/2015</t>
  </si>
  <si>
    <t>eternit</t>
  </si>
  <si>
    <t>płyty betonowe</t>
  </si>
  <si>
    <t>informacja o przeprowadzonych remontach i modernizacji budynków starszych niż 50 lat (data remontu, czego dotyczył remont, wielkość poniesionych nakładów na remont)</t>
  </si>
  <si>
    <t>dostateczna</t>
  </si>
  <si>
    <t>c.o dobre</t>
  </si>
  <si>
    <t>nie</t>
  </si>
  <si>
    <t>Boisko sportowe</t>
  </si>
  <si>
    <t>gaśnice proszkowe - szt. 8, hydrant - szt. 4, czujnki urządzenia alarmowe, czujniki alarmu do agencji ochrony, monitoring wizyjny</t>
  </si>
  <si>
    <t>NIE DOTYCZY</t>
  </si>
  <si>
    <t>DOBRY</t>
  </si>
  <si>
    <t>Urząd Miejski w Szepietowie</t>
  </si>
  <si>
    <t>Szkoła Podstawowa im. Kardynała Stefana Wyszyńskiego w Szepietowie</t>
  </si>
  <si>
    <t>Zakład Wodociągów Kanalizacji i Oczyszczania w Szepietowie</t>
  </si>
  <si>
    <t>Gminny Ośrodek Kultury w Szepietowie</t>
  </si>
  <si>
    <t>Miejsko-Gminny Ośrodek Pomocy Społecznej w Szepietowie</t>
  </si>
  <si>
    <t xml:space="preserve">Szkoła Podstawowa w Wojnach - Krupach                                   </t>
  </si>
  <si>
    <t>2.1.</t>
  </si>
  <si>
    <t>2.2.</t>
  </si>
  <si>
    <t>2.3.</t>
  </si>
  <si>
    <t>2.4.</t>
  </si>
  <si>
    <t>2.5.</t>
  </si>
  <si>
    <t>2.6.</t>
  </si>
  <si>
    <t>2.7.</t>
  </si>
  <si>
    <t>2.8.</t>
  </si>
  <si>
    <t>2.10.</t>
  </si>
  <si>
    <t>Zakład Wodociągów, Kanalizacji i Oczyszczania w Szepietowie</t>
  </si>
  <si>
    <t>Szkoła Podstawowa w Szepietowie</t>
  </si>
  <si>
    <t>Szkoła Podstawowa w Dąbrówce Kościelnej</t>
  </si>
  <si>
    <t>Szkoła Podstawowa w Wojnach - Krupach</t>
  </si>
  <si>
    <t>2005 r. - Termodernizacja i remont budynku Szkoły Podstawowej w Dąbrówce Kościelnej</t>
  </si>
  <si>
    <t>Występuje w świetlicy środowiskowej w Dąbrówce Kościelnej - twarda wełna mineralna oraz w kompleksie boisk sportowych z zapleczem socjalnym: "ORLIK 2012"-styropiany</t>
  </si>
  <si>
    <t>1. Urząd Miejski</t>
  </si>
  <si>
    <t>Lokalizacja</t>
  </si>
  <si>
    <t>czy budynek jest przeznaczony do rozbiórki? (TAK/NIE)</t>
  </si>
  <si>
    <t>rok budowy</t>
  </si>
  <si>
    <t>3. Zakład Wodociągów Kanalizacji i Oczyszczania w Szepietowie</t>
  </si>
  <si>
    <t>4. Gminny Ośrodek Kultury</t>
  </si>
  <si>
    <t>5. Miejsko-Gminny Ośrodek Pomocy Społecznej</t>
  </si>
  <si>
    <t>Uwagi</t>
  </si>
  <si>
    <t>Modernizacja i przebudowa źródeł ciepła- wartośc podana w środkach trwałych</t>
  </si>
  <si>
    <t>Tabela nr 5</t>
  </si>
  <si>
    <t>ul. Sienkiewicza 52, 18-210 Szepietowo</t>
  </si>
  <si>
    <t>ul. 1-go Maja 2,  18-210 Szepietowo</t>
  </si>
  <si>
    <t xml:space="preserve">Dąbrówka Kościelna 35, 18-210 Szepietowo </t>
  </si>
  <si>
    <t xml:space="preserve">Wojny-Krupy 11, 18-210 Szepietowo  </t>
  </si>
  <si>
    <t>składowanie materiałów</t>
  </si>
  <si>
    <t>6. Szkoła Podstawowa w Szepietowie</t>
  </si>
  <si>
    <t>7. Szkoła Podstawowa w Dąbrówce Kościelnej</t>
  </si>
  <si>
    <t>8. Szkoła Podstawowa w Wojnach - Krupach</t>
  </si>
  <si>
    <t>722-15-60-221</t>
  </si>
  <si>
    <t>W tym źródła ciepła na wartość 976 918,01 zł</t>
  </si>
  <si>
    <t>Oczyszczalnia ścieków</t>
  </si>
  <si>
    <t>Szepietowo ul. Nowy Świat</t>
  </si>
  <si>
    <t>dobry, co nie dotyczy</t>
  </si>
  <si>
    <t xml:space="preserve">wartość </t>
  </si>
  <si>
    <t>rodzaj wartości (ksiegowa brutto, odtworzeniowa)</t>
  </si>
  <si>
    <t>O</t>
  </si>
  <si>
    <t>KB</t>
  </si>
  <si>
    <t>O*</t>
  </si>
  <si>
    <t>Tabela nr 6</t>
  </si>
  <si>
    <t>W tym źródła ciepła na łączną wartość 349 660,84 zł (UM + stadion - szatnie)</t>
  </si>
  <si>
    <t>ul.Sienkiewicza 52, 18-210 Szepietowo</t>
  </si>
  <si>
    <t>Dąbrowa Moczydły</t>
  </si>
  <si>
    <t xml:space="preserve">Dąbrówka Kościelna </t>
  </si>
  <si>
    <t xml:space="preserve">Średnica </t>
  </si>
  <si>
    <t xml:space="preserve">Moczydły Stanisławowięta </t>
  </si>
  <si>
    <t xml:space="preserve">Kamień </t>
  </si>
  <si>
    <t xml:space="preserve">Wyliny Ruś </t>
  </si>
  <si>
    <t xml:space="preserve">Dąbrowa Łazy </t>
  </si>
  <si>
    <t>Wojny Szuby + MDP</t>
  </si>
  <si>
    <t xml:space="preserve">Wojny-Pogorzel </t>
  </si>
  <si>
    <t>Wojny-Pogorzel 19A, 18-210 Szepietowo</t>
  </si>
  <si>
    <t>Dodatkowe informacje</t>
  </si>
  <si>
    <t>nauka</t>
  </si>
  <si>
    <t xml:space="preserve">Prowadzenie handlu </t>
  </si>
  <si>
    <t>ul. Kolejowa, 18-210 Szepietowo</t>
  </si>
  <si>
    <t>Odkurzacz przemysłowy</t>
  </si>
  <si>
    <t>Drukarka HPLM PRO 400</t>
  </si>
  <si>
    <t>Komputer   pok. nr 9</t>
  </si>
  <si>
    <t>Urządzenie wielofunkcyjne konika minolta Bizhub 224e</t>
  </si>
  <si>
    <t>Zestaw TIK nr 1</t>
  </si>
  <si>
    <t>Zestaw TIK nr 2</t>
  </si>
  <si>
    <t>Zestaw TIK nr 3</t>
  </si>
  <si>
    <t>Zestaw TIK nr 4</t>
  </si>
  <si>
    <t>Aparat Sony DSC -H3003</t>
  </si>
  <si>
    <t>cegła ceramiczna kratowa oraz pełna</t>
  </si>
  <si>
    <t>żelbetowe prefabrykowane</t>
  </si>
  <si>
    <t>więźba drewniana, krokwiowo płatowa, kryta płytami falistymi azbestowo-cementowymi</t>
  </si>
  <si>
    <t>projektory multimedialne sztuk - 8/cena za 1 sztukę 1800 zł.</t>
  </si>
  <si>
    <t>tablice interaktywne sztuk - 7/cena za 1 tablicę 3500</t>
  </si>
  <si>
    <t>Laptop+syst.operacyjny- 3 sztuki cena za 1szt. 2200 zł</t>
  </si>
  <si>
    <t>ul. Lipowa 1, 18-210 Szepietowo</t>
  </si>
  <si>
    <t>Szepietowo, ul. Sportowa</t>
  </si>
  <si>
    <t>Szepietowo-Podleśne</t>
  </si>
  <si>
    <t>SUW Dabrówka Kościelna</t>
  </si>
  <si>
    <t>SUW Szepietowo-Podleśne</t>
  </si>
  <si>
    <t>Magazyn- garaż</t>
  </si>
  <si>
    <t>Warsztat -garażowanie pojazdów</t>
  </si>
  <si>
    <t>nie dotyczny</t>
  </si>
  <si>
    <t>OSP Wyliny Ruś 21A, 18-210 Szepietowo</t>
  </si>
  <si>
    <t xml:space="preserve">Szkoła Podstawowa im. Polskiej Organizacji Wojskowej w Dąbrówce Kościelnej                       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</si>
  <si>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</si>
  <si>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</si>
  <si>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r>
      <t>Opis stanu technicznego budynku wg poniższych elementów budynku (</t>
    </r>
    <r>
      <rPr>
        <sz val="10"/>
        <rFont val="Arial"/>
        <family val="2"/>
        <charset val="238"/>
      </rPr>
      <t xml:space="preserve">PROSZĘ WYBRAĆ: </t>
    </r>
    <r>
      <rPr>
        <b/>
        <i/>
        <sz val="10"/>
        <rFont val="Arial"/>
        <family val="2"/>
        <charset val="238"/>
      </rPr>
      <t xml:space="preserve">bardzo doby, dobry, dosteczny, zły (do remontu) lub nie dotyczy </t>
    </r>
    <r>
      <rPr>
        <sz val="10"/>
        <rFont val="Arial"/>
        <family val="2"/>
        <charset val="238"/>
      </rPr>
      <t>(element budyku nie występuje)</t>
    </r>
  </si>
  <si>
    <t>Vizualizer AVERMedia F-17-8M</t>
  </si>
  <si>
    <t>laptop+ system operacyjny szt. 7</t>
  </si>
  <si>
    <t>notebook 330 Lenovo - 8 szt</t>
  </si>
  <si>
    <t>Długość dróg 326,875 km</t>
  </si>
  <si>
    <t>6. Szkoła Podstawowa w Szepietowie (dach nad częścią sportową - żródła ciepła)</t>
  </si>
  <si>
    <t>Telefon Samsung Galaxy S10</t>
  </si>
  <si>
    <t>Ekspres ciśnieniowy Philips Seco</t>
  </si>
  <si>
    <t>Komputer pok. nr 11</t>
  </si>
  <si>
    <t>Komputer pok. nr 20</t>
  </si>
  <si>
    <t>Ekspres Jura</t>
  </si>
  <si>
    <t>Szyby antywłamaniowe, alarm, monitoring, domofon, gaśnice proszkowe 6szt., hydranty 2 szt.</t>
  </si>
  <si>
    <t>Modernizacja i przebudowa źródeł ciepła- wartośc podana w środkach trwałych/ generalny remont</t>
  </si>
  <si>
    <t>Targowisko Miejskie "Mój Rynek" w Szepietowie</t>
  </si>
  <si>
    <t>ul. 1 Maja 25B, 18-210 Szepietowo</t>
  </si>
  <si>
    <t>laptop + system operacyjny szt -3 - Projekt Zdalna Szkoła</t>
  </si>
  <si>
    <t xml:space="preserve">O* </t>
  </si>
  <si>
    <t>722-10-00-166</t>
  </si>
  <si>
    <t>BOISKO SZKOLNE</t>
  </si>
  <si>
    <t>boislko szkolne</t>
  </si>
  <si>
    <t>96.8</t>
  </si>
  <si>
    <t>Monitor interaktywny insGraf DIGITAL 65"</t>
  </si>
  <si>
    <t>laptop Acer Aspire 7</t>
  </si>
  <si>
    <t>laptop HP Pavilion</t>
  </si>
  <si>
    <t>laptop HP 850 G3</t>
  </si>
  <si>
    <t>Taboret elektryczy</t>
  </si>
  <si>
    <t>Kasa fiskalna mała</t>
  </si>
  <si>
    <t>Tablica interaktywna z oprogramowaniem</t>
  </si>
  <si>
    <t>Projektor multimedialny</t>
  </si>
  <si>
    <t>Drukarka laserowa Lexmark</t>
  </si>
  <si>
    <t>Ekran elektryczny</t>
  </si>
  <si>
    <t>Komputer Adax Delta</t>
  </si>
  <si>
    <t>Monitor Philips 24</t>
  </si>
  <si>
    <t>Laptop VOSTRO 3548 Dell</t>
  </si>
  <si>
    <t>Laptop Lenovo</t>
  </si>
  <si>
    <t>Laptop DellE650 Inter Core 54GB</t>
  </si>
  <si>
    <t>Elektro-Voice -kolumna</t>
  </si>
  <si>
    <t>Odkurzacz piorący Puzzi 10/2</t>
  </si>
  <si>
    <t>Laptop</t>
  </si>
  <si>
    <t>Laptop Vosto 3584 Dell</t>
  </si>
  <si>
    <t>Automat myjący TT4055G</t>
  </si>
  <si>
    <t>gaśnice proszkowe GP- 6 sztuk, gaśnicaGP6 ABC - 1 sztuk, kraty na oknach, monitoring wizyjny.</t>
  </si>
  <si>
    <t>Plac zabaw dla dzieci</t>
  </si>
  <si>
    <t>tak</t>
  </si>
  <si>
    <t>Wojny-Krupy 11, 18-210 Szepietowo</t>
  </si>
  <si>
    <t>Monitoring wizyjny wewnątrz - 3 kamery, na zewnątrz - 5 kamer</t>
  </si>
  <si>
    <t>Razem monitoring</t>
  </si>
  <si>
    <t>Rejestrator 32WEXVRBCS</t>
  </si>
  <si>
    <t>Notebook HP Inc - szt.16</t>
  </si>
  <si>
    <t>Zestaw komputerowy ADEX (komputer ADEX,monitor PHILIPS,drukarka HP</t>
  </si>
  <si>
    <t>Zestaw komputerowy(komputer PC, monitor PHILIPS)</t>
  </si>
  <si>
    <t>Komputer PC -9100</t>
  </si>
  <si>
    <t>Serwer plików NAS QNAP TS-230</t>
  </si>
  <si>
    <t>Dysk Segate Iron Wolf 4TB</t>
  </si>
  <si>
    <t>Urządzenie Wielofunkcyjne Xerox Work Centre 33455</t>
  </si>
  <si>
    <t>Laptop HP65052i76604</t>
  </si>
  <si>
    <t>Laptop DELL R 620</t>
  </si>
  <si>
    <t>WIATA DREWNIANA</t>
  </si>
  <si>
    <t>wiata drewniana</t>
  </si>
  <si>
    <t xml:space="preserve">System monitoringu wizyjnego </t>
  </si>
  <si>
    <t>Telefon Samsung Galaxy A12</t>
  </si>
  <si>
    <t xml:space="preserve">Drukarka HP PRO 404 </t>
  </si>
  <si>
    <t xml:space="preserve">Ekspres Delonghi </t>
  </si>
  <si>
    <t>Komputer Dell Vasto 3888</t>
  </si>
  <si>
    <t xml:space="preserve">Zestaw komputerowy </t>
  </si>
  <si>
    <t>Komputer Dell Vostro 3888</t>
  </si>
  <si>
    <t>Zasilacz awaryjny UPS</t>
  </si>
  <si>
    <t xml:space="preserve">Drukarka do etykiet ZEBRA </t>
  </si>
  <si>
    <t>Zestaw  komputerowy</t>
  </si>
  <si>
    <t>Dysk, głośniki</t>
  </si>
  <si>
    <t>Drukarka  laserowa HP LaserJet Pro</t>
  </si>
  <si>
    <t>Urządzenie Wielofunkcyjne CANON</t>
  </si>
  <si>
    <t>Skaner BROTHER</t>
  </si>
  <si>
    <t>Pralka BOSCH</t>
  </si>
  <si>
    <t>Publiczne punkty dostępu do internetu- hotspoty (Free Wifi )</t>
  </si>
  <si>
    <t>KOMPUTERY-2 SZT</t>
  </si>
  <si>
    <t>KOMPUTER</t>
  </si>
  <si>
    <t>Zdalna Szkoła + (zgodnie z fakturą VAT 300/2021 z dnia 01.03.2021r.i protokołem zdawczo-odbiorczym z dnia 31.03.2021r.) - kamera JVC, karta sieciowa, akumulator, statyw, torba, modem, mikrofon JVC, karta pamieci - po 1 szt.; kamera PTZ minrray, mikrofon nabiurkowy, swich TP-link TL-SG1008MP - po 4 szt.</t>
  </si>
  <si>
    <t>Zdalna Szkoła + (zgodnie z fakturą VAT 300/2021 z dnia 01.03.2021r.i protokołem zdawczo-odbiorczym z dnia 31.03.2021r.) - kamera JVC, karta sieciowa, akumulator, statyw, torba, modem, mikrofon JVC, karta pamieci - po 1 szt.; kamera PTZ minrray, mikrofon nabiurkowy, swich TP-link TL-SG1008MP - po 2 szt.</t>
  </si>
  <si>
    <t>Zdalna Szkoła + (zgodnie z fakturą VAT 300/2021 z dnia 01.03.2021r.i protokołem zdawczo-odbiorczym z dnia 31.03.2021r.) - kamera JVC, karta sieciowa, akumulator, statyw, torba, modem, mikrofon JVC, karta pamieci - po 1 szt.; kamera PTZ minrray, mikrofon nabiurkowy, swich TP-link TL-SG1008MP - po 1 szt.</t>
  </si>
  <si>
    <t>czy w konstrukcji budynku znajduje się płyta warstwowa (TAK/NIE)? Jeżeli TAK, to prosimy o informacje co wykonano z płyty wartstowej oraz jakie jest jej wypełnienie</t>
  </si>
  <si>
    <t>ściasny budynku z cegły rozbiórkowej, poniemieckiej grub. 55 cm</t>
  </si>
  <si>
    <t>akermana grub. 24 cm w całości budynku</t>
  </si>
  <si>
    <t>więźba dachowa płatwiowo-kleszczowa; pokrycie dachu blachodachówką</t>
  </si>
  <si>
    <t>gaśnica proszkowa 4 kg - 5 sztuk, gaśnica proszkowa 5 kg - 1 sztuka; gaśnica proszkowa 6 kg - 1 sztuka. Hydrant zewnętrzny- 2 sztuki; 3 zamki zewnętrzne, 2 zamki do podpiwnicenia</t>
  </si>
  <si>
    <t>tablica interaktywna 86 x 6 szt.</t>
  </si>
  <si>
    <t>projektor Benq x 2 szt.</t>
  </si>
  <si>
    <t>projektor Epson x 1 szt.</t>
  </si>
  <si>
    <t>projektor INFOCUS -2</t>
  </si>
  <si>
    <t>zestaw TIK x 2 szt.</t>
  </si>
  <si>
    <t>zestaw TIK x 1 szt.</t>
  </si>
  <si>
    <t>Drukarka 3D premium Omni3D</t>
  </si>
  <si>
    <t>komputer Dell Vostro 3910 i5-</t>
  </si>
  <si>
    <t>laptop i5/ 16GB/512GB SSD/GeForceRTX/Win 10</t>
  </si>
  <si>
    <t>sprzęt komp. ( laptop) KE - 4 szt.</t>
  </si>
  <si>
    <t>Budynek z zespołem sportowym wraz z infrastrukturą i zagospodarowaniem terenu</t>
  </si>
  <si>
    <t>Plac zabaw (zestaw urządzeń zabawkowych Tom I kpl.</t>
  </si>
  <si>
    <t>ul. 1 Maja 2, 18-210 Szepietowo</t>
  </si>
  <si>
    <t>DOBRA</t>
  </si>
  <si>
    <t>System do zbierania i analizowania odpowiedzi Systemy multimedialne zarządzania pracownia NETLAB</t>
  </si>
  <si>
    <t>Kserokopiarka Develop Ineo227</t>
  </si>
  <si>
    <t>Zmywarka kapturowa Fagor 00110BDD</t>
  </si>
  <si>
    <t>Laptop KE133YS00 - 23 szt. - Projekt Zdalna Szkoła</t>
  </si>
  <si>
    <t>Zestaw Laboratoria przyszłości</t>
  </si>
  <si>
    <t>Notbook Dell Inspiration 3525</t>
  </si>
  <si>
    <t>LAPTOP</t>
  </si>
  <si>
    <t>MONITORING</t>
  </si>
  <si>
    <t>Produkt jest wykonany z wymiarowanego i przygotowanego do montażudrewna świerkowego i sosnowego. Huśtawki są wykonane z metalu</t>
  </si>
  <si>
    <t>laboratoria przyszłości</t>
  </si>
  <si>
    <t>hydrant 1 szt. gaśnica  3 szt.</t>
  </si>
  <si>
    <t>hydrant 1 szt. gaśnica  1 szt.</t>
  </si>
  <si>
    <t>hydrant 1 szt., gaśnica  3 szt.</t>
  </si>
  <si>
    <t xml:space="preserve">Nagłośnienie Sony </t>
  </si>
  <si>
    <t>Zestawa muzyczny MHCV42D</t>
  </si>
  <si>
    <t>Tablet Lenovo</t>
  </si>
  <si>
    <t xml:space="preserve">Komputer Dell </t>
  </si>
  <si>
    <t>Monitor IIYAMACHA</t>
  </si>
  <si>
    <t>SWITCH D-link</t>
  </si>
  <si>
    <t xml:space="preserve"> </t>
  </si>
  <si>
    <t xml:space="preserve">Dobry    </t>
  </si>
  <si>
    <t xml:space="preserve">gaśnicae proszkowe - 6 szt. hydranty - 5 szt., czujniki i urządzenia alarmowe - sygnał przekazywany jest do agencji ochrony, czujniki -7 szt. , drzwi zewnętrzne -  6 szt., zamki zwykłe </t>
  </si>
  <si>
    <t>Kserokopiarka konica Minolta C224</t>
  </si>
  <si>
    <t>Notebook Dell Inspiration 3525</t>
  </si>
  <si>
    <t>Kamera 4W1Dahua Tuba</t>
  </si>
  <si>
    <t>Odkurzacz Bosch</t>
  </si>
  <si>
    <t>PLAC ZABAW Z WYPOSAŻENIEM</t>
  </si>
  <si>
    <t>plac zabaw</t>
  </si>
  <si>
    <t>projektor optima</t>
  </si>
  <si>
    <t>laptop HP 15s-eq3224nw15,6"FHD/Ryzen</t>
  </si>
  <si>
    <t>SUW Szepietowo + Średnica</t>
  </si>
  <si>
    <t>Budynek punktu selektywnej zbiórki odpadów komunalnych oraz kompostowni kontenerowej w Dąbrówce Kościelnej</t>
  </si>
  <si>
    <t>Pomnik "Pamięć w wagonie zamknieta"</t>
  </si>
  <si>
    <t>hydrant</t>
  </si>
  <si>
    <t>konstrukcja metalowa</t>
  </si>
  <si>
    <t xml:space="preserve">blacha powlekana trapezowa </t>
  </si>
  <si>
    <t>ul. Mazowiecka, Szepietowo</t>
  </si>
  <si>
    <t>Telefon Samsung Galaxy S22</t>
  </si>
  <si>
    <t xml:space="preserve">Laptop Vostro 3510 </t>
  </si>
  <si>
    <t>Laptop Notebook HP ProBook</t>
  </si>
  <si>
    <t>W tym źródła ciepła na wartość 497 650,24 zł (2szt. pomp ciepła i 15szt. kolektorów słonecz.)</t>
  </si>
  <si>
    <t>Ubezpieczony</t>
  </si>
  <si>
    <t>Ryzyko</t>
  </si>
  <si>
    <t>Data Szkody</t>
  </si>
  <si>
    <t>Opis szkody</t>
  </si>
  <si>
    <t>Status</t>
  </si>
  <si>
    <t>Wypłata</t>
  </si>
  <si>
    <t>Mienie od ognia i innych zdarzeń</t>
  </si>
  <si>
    <t>Uszkodzenie słupa oświetleniowego prawdopodobnie wskutek kolizji przez pojazd.</t>
  </si>
  <si>
    <t>Zamknięta</t>
  </si>
  <si>
    <t>Uszkodzenie centrali telefonicznej wskutek przepięcia</t>
  </si>
  <si>
    <t>Uszkodzenie konstrukcji altany w wyniku silnego podmuchu wiatru.</t>
  </si>
  <si>
    <t>Uszkodzenie konstrukcji altany rekreacyjnej przez silny wiatr</t>
  </si>
  <si>
    <t>Kradzież</t>
  </si>
  <si>
    <t>Kradzież mienia OSP z wnętrza wozu starżackiego.</t>
  </si>
  <si>
    <t>Uszkodzenie (połamanie) oprawek okularów wskutek ich upadku podczas przerwy lekcyjnej.</t>
  </si>
  <si>
    <t>Zniszczenie  okularów wskutek upadku</t>
  </si>
  <si>
    <t>OC dróg</t>
  </si>
  <si>
    <t>OC ogólne</t>
  </si>
  <si>
    <t>Uszkodzenie pojazdu (szyby czołowej) w wyniku upadku gałęzi z przydrożnego drzewa.</t>
  </si>
  <si>
    <t>Obrażenia ciała doznane na placu zabaw spowodowane odkrytym zardzewiałym gwoździem, który pozostał po ubytku deski.</t>
  </si>
  <si>
    <t>AC</t>
  </si>
  <si>
    <t>Uszkodzenie pojazdu na drodze wskutek najechania na kamień</t>
  </si>
  <si>
    <t>Uszkodzenie podbitki na tarasie Świetlicy wiejskiej wskutek silnych podmuchów wiatru.</t>
  </si>
  <si>
    <t>UBEZPIECZENIA KOMUNIKACYJNE</t>
  </si>
  <si>
    <t>UBEZPIECZENIA MAJĄTKOWE</t>
  </si>
  <si>
    <t>OC</t>
  </si>
  <si>
    <t>Wykaz jednostek OSP oraz młodzieżowych i dziecięcych drużyn pożarniczych / liczba członków</t>
  </si>
  <si>
    <t>jednostka OSP</t>
  </si>
  <si>
    <t>liczba strażaków ratowników OSP</t>
  </si>
  <si>
    <t>liczba pozostałych strażaków</t>
  </si>
  <si>
    <t>Szepietowo</t>
  </si>
  <si>
    <t>Wojny Szuby</t>
  </si>
  <si>
    <t>Pogorzel</t>
  </si>
  <si>
    <t>Kamień</t>
  </si>
  <si>
    <t>Dąbrowa Łazy</t>
  </si>
  <si>
    <t>drużyna MDP</t>
  </si>
  <si>
    <t>liczba członków</t>
  </si>
  <si>
    <t xml:space="preserve">Wojny Szuby </t>
  </si>
  <si>
    <t>Tabela nr 4 - Wykaz pojazdów w Gminie Szepietowo</t>
  </si>
  <si>
    <t>Dane pojazdów</t>
  </si>
  <si>
    <t>Marka</t>
  </si>
  <si>
    <t>Typ, model</t>
  </si>
  <si>
    <t>Nr podw./ nadw.</t>
  </si>
  <si>
    <t>Nr rej.</t>
  </si>
  <si>
    <t>Rodzaj         (osobowy/ ciężarowy/ specjalny)</t>
  </si>
  <si>
    <t>Poj.</t>
  </si>
  <si>
    <t>Rok prod.</t>
  </si>
  <si>
    <t>Data I rejestracji</t>
  </si>
  <si>
    <t>Ilość miejsc</t>
  </si>
  <si>
    <t>Ładowność</t>
  </si>
  <si>
    <t>Dopuszczalna masa całkowita</t>
  </si>
  <si>
    <t>Czy pojazd służy do nauki jazdy? (TAK/NIE)</t>
  </si>
  <si>
    <t>Przebieg</t>
  </si>
  <si>
    <t>Suma ubezpieczenia (wartość pojazdu z VAT/bez VAT)</t>
  </si>
  <si>
    <t>Wyposażenie dodatkowe</t>
  </si>
  <si>
    <t xml:space="preserve">Okres ubezpieczenia OC </t>
  </si>
  <si>
    <t>Okres ubezpieczenia NW</t>
  </si>
  <si>
    <t>Okres ubezpieczenia AC i KR</t>
  </si>
  <si>
    <t>ASS</t>
  </si>
  <si>
    <t>UWAGI</t>
  </si>
  <si>
    <t>rodzaj</t>
  </si>
  <si>
    <t>wartość</t>
  </si>
  <si>
    <t>Od</t>
  </si>
  <si>
    <t>Do</t>
  </si>
  <si>
    <t>1. Urząd Miejski, ul. Główna 6, 18-210 Szepietowo</t>
  </si>
  <si>
    <t>SCANIA</t>
  </si>
  <si>
    <t>4X4 P400</t>
  </si>
  <si>
    <t>YS2P4X40002058683</t>
  </si>
  <si>
    <t>BWM7F75</t>
  </si>
  <si>
    <t xml:space="preserve"> specjalny pożarniczy</t>
  </si>
  <si>
    <t>23.11.2011r.</t>
  </si>
  <si>
    <t>23.10.2027</t>
  </si>
  <si>
    <t>24.10.2024</t>
  </si>
  <si>
    <t>Właściciel/ Ubezpieczony - Urząd Miejski;
Użytkownik - OSP w Szepietowie;
Ubezpieczający - Gmina Szepietowo</t>
  </si>
  <si>
    <t>Jelcz</t>
  </si>
  <si>
    <t>SUJ09010050000504</t>
  </si>
  <si>
    <t>BWM 52FC</t>
  </si>
  <si>
    <t>autobus</t>
  </si>
  <si>
    <t>25.01.2024</t>
  </si>
  <si>
    <t>24.01.2027</t>
  </si>
  <si>
    <t>Ubezpieczony/ Właściciel - Urząd Miejski,                                                                                                           Użytkownik/ dzierżawca - PKS w Zambrowie Sp. z o.o., ul. Magazynowa 14, 18-300 Zambrów;                             Ubezpieczajacy - Gmina Szepietowo</t>
  </si>
  <si>
    <t>1a. Gmina Szepietowo, ul. Główna 6, 18-210 Szepietowo</t>
  </si>
  <si>
    <t>Fiat</t>
  </si>
  <si>
    <t>Panda</t>
  </si>
  <si>
    <t>ZFA31200003283596</t>
  </si>
  <si>
    <t>BWM02200</t>
  </si>
  <si>
    <t>osobowy</t>
  </si>
  <si>
    <t>27.06.2014</t>
  </si>
  <si>
    <t>10.10.2024</t>
  </si>
  <si>
    <t>09.10.2027</t>
  </si>
  <si>
    <t>Ubezpieczony/ Ubezpieczający - Gmina Szepietowo</t>
  </si>
  <si>
    <t>FORD</t>
  </si>
  <si>
    <t>TRANSIT 2.4 TD</t>
  </si>
  <si>
    <t>WFOLXXGBFLIJ85746</t>
  </si>
  <si>
    <t>BWM19491</t>
  </si>
  <si>
    <t>ciężarowy uniwersalny</t>
  </si>
  <si>
    <t>03.04.2001</t>
  </si>
  <si>
    <t>07.06.2024</t>
  </si>
  <si>
    <t>06.06.2027</t>
  </si>
  <si>
    <t>Ubezpieczony/ Ubezpieczajacy/ Właściciel - Gmina Szepietowo</t>
  </si>
  <si>
    <t>ARCTIC</t>
  </si>
  <si>
    <t>CAT</t>
  </si>
  <si>
    <t>VADA504AV90X10161</t>
  </si>
  <si>
    <t>BWM3X95</t>
  </si>
  <si>
    <t>samochodowy inny</t>
  </si>
  <si>
    <t>04.06.2009</t>
  </si>
  <si>
    <t>12.08.2024</t>
  </si>
  <si>
    <t>11.08.2027</t>
  </si>
  <si>
    <t>STAR</t>
  </si>
  <si>
    <t>P 244</t>
  </si>
  <si>
    <t>SUS0244GHS0012515</t>
  </si>
  <si>
    <t>BWM32120</t>
  </si>
  <si>
    <t>29.08.1995</t>
  </si>
  <si>
    <t>01.01.2024</t>
  </si>
  <si>
    <t>FIAT</t>
  </si>
  <si>
    <t>DUCATO</t>
  </si>
  <si>
    <t>ZFA25000002V36451</t>
  </si>
  <si>
    <t>BWM32909</t>
  </si>
  <si>
    <t>ciężarowy</t>
  </si>
  <si>
    <t>30.12.2022</t>
  </si>
  <si>
    <t>30.12.2024</t>
  </si>
  <si>
    <t>29.12.2027</t>
  </si>
  <si>
    <t>PRONAR</t>
  </si>
  <si>
    <t>T286</t>
  </si>
  <si>
    <t>SZB2860XXP3X00728</t>
  </si>
  <si>
    <t>BWM3T63</t>
  </si>
  <si>
    <t>przyczepa ciężarowa rolnicza</t>
  </si>
  <si>
    <t>15.02.2023</t>
  </si>
  <si>
    <t>15.02.2024</t>
  </si>
  <si>
    <t>14.02.2027</t>
  </si>
  <si>
    <t>RENAULT</t>
  </si>
  <si>
    <t>D WIDE</t>
  </si>
  <si>
    <t>VF620M865NB005496</t>
  </si>
  <si>
    <t>BWM32862</t>
  </si>
  <si>
    <t>ciężarowy - wywóz śmieci</t>
  </si>
  <si>
    <t>ZETOR</t>
  </si>
  <si>
    <t>CRYSTAL HD 170</t>
  </si>
  <si>
    <t>TKBCCP6WTA41Z0230</t>
  </si>
  <si>
    <t>BWM17W7</t>
  </si>
  <si>
    <t>ciągnik rolniczy</t>
  </si>
  <si>
    <t>JELCZ</t>
  </si>
  <si>
    <t>014</t>
  </si>
  <si>
    <t>SUJP442CKV0000065</t>
  </si>
  <si>
    <t>BWM33130</t>
  </si>
  <si>
    <t>01.01.1997</t>
  </si>
  <si>
    <t>20.03.2024</t>
  </si>
  <si>
    <t>19.03.2027</t>
  </si>
  <si>
    <t>SKODA</t>
  </si>
  <si>
    <t>KAROQ 2.0 TDI SCR 4X4 Ambition 110 kW</t>
  </si>
  <si>
    <t>TMBLJ7NU6K2043215</t>
  </si>
  <si>
    <t>BI248EC</t>
  </si>
  <si>
    <t>12.05.2020</t>
  </si>
  <si>
    <t>101 800,00 zł z VAT</t>
  </si>
  <si>
    <t>19.07.2024</t>
  </si>
  <si>
    <t>18.07.2027</t>
  </si>
  <si>
    <t>315P</t>
  </si>
  <si>
    <t>015199</t>
  </si>
  <si>
    <t>BWM 04313</t>
  </si>
  <si>
    <t>29.01.1975 r.</t>
  </si>
  <si>
    <t>19.02.2024</t>
  </si>
  <si>
    <t>18.02.2027</t>
  </si>
  <si>
    <t>Ubezpieczający - Gmina Szepietowo; Ubezpieczony - OSP Wojny-Szuby,18-210 Wojny-Szuby Włościańskie</t>
  </si>
  <si>
    <t xml:space="preserve">STAR </t>
  </si>
  <si>
    <t>244 L</t>
  </si>
  <si>
    <t>01616</t>
  </si>
  <si>
    <t>LOE 505H</t>
  </si>
  <si>
    <t>16.11.1976 r.</t>
  </si>
  <si>
    <t>Ubezpieczający - Gmina Szepietowo; Ubezpieczony - OSP Wyliny Ruś 21A</t>
  </si>
  <si>
    <t>MAN</t>
  </si>
  <si>
    <t>10.163 4x4</t>
  </si>
  <si>
    <t>WMAL26ZZZ1Y074823</t>
  </si>
  <si>
    <t>BWM G456</t>
  </si>
  <si>
    <t>21.09.2001</t>
  </si>
  <si>
    <t>Ubezpieczający - Gmina Szepietowo; Ubezpieczony -OSP Dąbrowa Moczydły 34</t>
  </si>
  <si>
    <t>A2000258841</t>
  </si>
  <si>
    <t>BWM14480</t>
  </si>
  <si>
    <t>30.03.1987</t>
  </si>
  <si>
    <t>14.05.2024</t>
  </si>
  <si>
    <t>13.05.2027</t>
  </si>
  <si>
    <t>Ubezpieczający - Gmina Szepietowo; Ubezpieczony - OSP Moczydły Stanisławowięta 1</t>
  </si>
  <si>
    <t>P244L</t>
  </si>
  <si>
    <t>06044</t>
  </si>
  <si>
    <t>BWM17508</t>
  </si>
  <si>
    <t>01.01.1980</t>
  </si>
  <si>
    <t>31.12.2026</t>
  </si>
  <si>
    <t>Ubezpieczający - Gmina Szepietowo; Ubezpieczony - OSP Kamień 25</t>
  </si>
  <si>
    <t>LAND ROVER</t>
  </si>
  <si>
    <t xml:space="preserve">DEFENDER  </t>
  </si>
  <si>
    <t>SALLDVB88XA168997</t>
  </si>
  <si>
    <t>BWM17540</t>
  </si>
  <si>
    <t>01.01.1999</t>
  </si>
  <si>
    <t>29.07.2024</t>
  </si>
  <si>
    <t>28.07.2027</t>
  </si>
  <si>
    <t>Ubezpieczający - Gmina Szepietowo; Ubezpieczony - OSP w Szepietowie, ul. Sienkiewicza 52</t>
  </si>
  <si>
    <t>3250800007585</t>
  </si>
  <si>
    <t>BWM19889</t>
  </si>
  <si>
    <t>18.09.1984</t>
  </si>
  <si>
    <t>05.01.2024</t>
  </si>
  <si>
    <t>04.01.2027</t>
  </si>
  <si>
    <t>Ubezpieczający - Gmina Szepietowo; Ubezpieczony - OSP Średnica 16</t>
  </si>
  <si>
    <t>L L70/LE12.180</t>
  </si>
  <si>
    <t>WMAL70ZZ05Y143973</t>
  </si>
  <si>
    <t>BWM 77CE</t>
  </si>
  <si>
    <t>03.01.2005 r.</t>
  </si>
  <si>
    <t>Ubezpieczający - Gmina Szepietowo; Ubezpieczony -  OSP w Szepietowie</t>
  </si>
  <si>
    <t>BWM L336</t>
  </si>
  <si>
    <t>21.05.1987 r.</t>
  </si>
  <si>
    <t>08.06.2024</t>
  </si>
  <si>
    <t>07.06.2027</t>
  </si>
  <si>
    <t>Ubezpieczający- Gmina Szepietowo; Ubezpieczony - OSP Wojny Pogorzel 19A</t>
  </si>
  <si>
    <t>A200</t>
  </si>
  <si>
    <t>BWM21177</t>
  </si>
  <si>
    <t>06.12.1988</t>
  </si>
  <si>
    <t>15.12.2024</t>
  </si>
  <si>
    <t>14.12.2027</t>
  </si>
  <si>
    <t>Ubezpieczony - OSP w Dąbrowie Łazach, Dąbrowa Łazy 4A, 18-210 Szepietowo</t>
  </si>
  <si>
    <t>3. Zakład Wodociągów Kanalizacji i Oczyszczania w Szepietowie, ul. Główna 6, 18-210 Szepietowo</t>
  </si>
  <si>
    <t>Białoruś</t>
  </si>
  <si>
    <t>MTZ</t>
  </si>
  <si>
    <t>BWM 95VF</t>
  </si>
  <si>
    <t>ciągnik</t>
  </si>
  <si>
    <t>19.05.2024</t>
  </si>
  <si>
    <t>18.05.2027</t>
  </si>
  <si>
    <t>Ubezpieczajacy - Gmina Szepietowo; Ubezpieczony - Zakład Wodociągów, Kanalizacji i Oczyszczania w Szepietowie, ul. Główna 6, 18-210 Szepietowo</t>
  </si>
  <si>
    <t>KANGOO</t>
  </si>
  <si>
    <t>VF1KCOWBF27162343</t>
  </si>
  <si>
    <t>BWM 31GC</t>
  </si>
  <si>
    <t>03.08.2024</t>
  </si>
  <si>
    <t>02.08.2027</t>
  </si>
  <si>
    <t>D-734</t>
  </si>
  <si>
    <t>BWM 01PN</t>
  </si>
  <si>
    <t>przyczepa ciągnikowa</t>
  </si>
  <si>
    <t>SAM</t>
  </si>
  <si>
    <t>LM800073</t>
  </si>
  <si>
    <t>LAZ 5618</t>
  </si>
  <si>
    <t>przyczepa lekka</t>
  </si>
  <si>
    <t>SNL00965</t>
  </si>
  <si>
    <t>koparko-ładowarka</t>
  </si>
  <si>
    <t>01.12.2024</t>
  </si>
  <si>
    <t>30.11.2027</t>
  </si>
  <si>
    <t>SHM</t>
  </si>
  <si>
    <t>równiarka</t>
  </si>
  <si>
    <t>Urządzenie do udrażniania kanalizacji</t>
  </si>
  <si>
    <t>HD-100</t>
  </si>
  <si>
    <t>BWM P416</t>
  </si>
  <si>
    <t>YSZP4X20091229958</t>
  </si>
  <si>
    <t>BWM 23FL</t>
  </si>
  <si>
    <t>śmieciarka specjalny</t>
  </si>
  <si>
    <t>05.05.2024</t>
  </si>
  <si>
    <t>04.05.2027</t>
  </si>
  <si>
    <t>IVECO</t>
  </si>
  <si>
    <t>ZCFC35A200D309312</t>
  </si>
  <si>
    <t>BWM 87NA</t>
  </si>
  <si>
    <t>samochód ciężarowy</t>
  </si>
  <si>
    <t>14.09.2024</t>
  </si>
  <si>
    <t>13.09.2027</t>
  </si>
  <si>
    <t>Przyczepka indespension</t>
  </si>
  <si>
    <t>AD2000</t>
  </si>
  <si>
    <t>BWM 52PM</t>
  </si>
  <si>
    <t>przyczepka</t>
  </si>
  <si>
    <t>15.05.2024</t>
  </si>
  <si>
    <t>14.05.2027</t>
  </si>
  <si>
    <t>Daily 09 V50C 50C15</t>
  </si>
  <si>
    <t>ZCFC50A32A5849116</t>
  </si>
  <si>
    <t>BWM 5A94</t>
  </si>
  <si>
    <t>22.11.2024</t>
  </si>
  <si>
    <t>21.11.2027</t>
  </si>
  <si>
    <t>Hyundai</t>
  </si>
  <si>
    <t>i20 1.2 78KM Classic Plus, VAN</t>
  </si>
  <si>
    <t>MALBA31BACM025055</t>
  </si>
  <si>
    <t>BWM 9F49</t>
  </si>
  <si>
    <t>15.11.2024</t>
  </si>
  <si>
    <t>14.11.2027</t>
  </si>
  <si>
    <t>Przyczepa PRONAR</t>
  </si>
  <si>
    <t>T663/2</t>
  </si>
  <si>
    <t>SZB6632XXF1X02471</t>
  </si>
  <si>
    <t>BWM 06TA</t>
  </si>
  <si>
    <t>10.06.2024</t>
  </si>
  <si>
    <t>09.06.2027</t>
  </si>
  <si>
    <t>Proxima 80 B4</t>
  </si>
  <si>
    <t>000P2B4J37SD01795</t>
  </si>
  <si>
    <t>BWM 3U05</t>
  </si>
  <si>
    <t>24.11.2014</t>
  </si>
  <si>
    <t>24.11.2024</t>
  </si>
  <si>
    <t>23.11.2027</t>
  </si>
  <si>
    <t>Citroen</t>
  </si>
  <si>
    <t xml:space="preserve">Berlingo III More Life Blue  1,6 HDI 73 kW </t>
  </si>
  <si>
    <t>VF77JBHY6FJ779258</t>
  </si>
  <si>
    <t>BWM 06111</t>
  </si>
  <si>
    <t>samochód osobowy</t>
  </si>
  <si>
    <t>12.10.2015</t>
  </si>
  <si>
    <t>26.11.2024</t>
  </si>
  <si>
    <t>25.11.2027</t>
  </si>
  <si>
    <t>ISUZU/ ROMCAR</t>
  </si>
  <si>
    <t xml:space="preserve"> N35F Euro5B+</t>
  </si>
  <si>
    <t>JAANNR85FF7100344</t>
  </si>
  <si>
    <t>BWM10047</t>
  </si>
  <si>
    <t>20-12-2016</t>
  </si>
  <si>
    <t>z zabudową typu wywrot trójstrony</t>
  </si>
  <si>
    <t>20.12.2024</t>
  </si>
  <si>
    <t>19.12.2027</t>
  </si>
  <si>
    <t>JCB</t>
  </si>
  <si>
    <t>8026 CTS</t>
  </si>
  <si>
    <t>JCB08026PH2675149</t>
  </si>
  <si>
    <t>minikoparka</t>
  </si>
  <si>
    <t>11.12.2024</t>
  </si>
  <si>
    <t>10.12.2027</t>
  </si>
  <si>
    <t>O&amp;K</t>
  </si>
  <si>
    <t>F106.5A</t>
  </si>
  <si>
    <t>równiarka drogowa</t>
  </si>
  <si>
    <t>DOOSAN</t>
  </si>
  <si>
    <t>INGERSOLL RAND - 7/41+</t>
  </si>
  <si>
    <t>UN5741FXXCY431029</t>
  </si>
  <si>
    <t>BWM28TY</t>
  </si>
  <si>
    <t>przyczepa specjalna/ sprężarka powietrza</t>
  </si>
  <si>
    <t>07.01.2019</t>
  </si>
  <si>
    <t>18.01.2024</t>
  </si>
  <si>
    <t>17.01.2027</t>
  </si>
  <si>
    <t>P94</t>
  </si>
  <si>
    <t>YS2P4X20002004150</t>
  </si>
  <si>
    <t>BWM22710</t>
  </si>
  <si>
    <t>samochód ciężarowy/ wywóz śmieci</t>
  </si>
  <si>
    <t>29.11.2004</t>
  </si>
  <si>
    <t>27.03.2024</t>
  </si>
  <si>
    <t>26.03.2027</t>
  </si>
  <si>
    <t>MAJESTIC</t>
  </si>
  <si>
    <t>GIZMO
HMA50B</t>
  </si>
  <si>
    <t>MD4HMA5046L056005</t>
  </si>
  <si>
    <t>BWMY924</t>
  </si>
  <si>
    <t>motorower</t>
  </si>
  <si>
    <t>07-08-2007</t>
  </si>
  <si>
    <t>07.08.2024</t>
  </si>
  <si>
    <t>06.08.2027</t>
  </si>
  <si>
    <t>Ubezpieczony - Szkoła Podstawowa  w Szepietowie, ul. 1-go Maja 2, 18-210 Szepietowo/ Ubezpieczajacy - Gmina Szepietowo</t>
  </si>
  <si>
    <t xml:space="preserve">dochody: 52 173 920,51 zł 
</t>
  </si>
  <si>
    <t xml:space="preserve">Szepietowo </t>
  </si>
  <si>
    <t>RAZEM 2020</t>
  </si>
  <si>
    <t>RAZEM 2021</t>
  </si>
  <si>
    <t>RAZEM 2022</t>
  </si>
  <si>
    <t>RAZEM 2023</t>
  </si>
  <si>
    <t>REZERWA</t>
  </si>
  <si>
    <t>Gmina Szepietowo</t>
  </si>
  <si>
    <t>brak informacji</t>
  </si>
  <si>
    <t>liczba strażaków kandydatów na ratowników OSP</t>
  </si>
  <si>
    <t>Tabela 8</t>
  </si>
  <si>
    <t>168 000,00 zł z VAT</t>
  </si>
  <si>
    <t>35 200,00 zł bez VAT</t>
  </si>
  <si>
    <t>Tabela nr 7. Szkodowość za okres 01.01.2020 - 31.10.2023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</si>
</sst>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#,##0.00\ _z_ł"/>
    <numFmt numFmtId="168" formatCode="d/mm/yyyy"/>
  </numFmts>
  <fonts count="6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7030A0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9"/>
      <name val="Verdana"/>
      <family val="2"/>
      <charset val="238"/>
    </font>
    <font>
      <b/>
      <sz val="10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4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3" fillId="21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4" fillId="0" borderId="0"/>
    <xf numFmtId="0" fontId="16" fillId="0" borderId="0"/>
    <xf numFmtId="0" fontId="6" fillId="0" borderId="0"/>
    <xf numFmtId="0" fontId="36" fillId="0" borderId="0"/>
    <xf numFmtId="0" fontId="28" fillId="20" borderId="1" applyNumberFormat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23" borderId="9" applyNumberFormat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6" fillId="0" borderId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ill="0" applyBorder="0" applyAlignment="0" applyProtection="0"/>
    <xf numFmtId="44" fontId="3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3" fillId="3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5" fillId="23" borderId="9" applyNumberFormat="0" applyAlignment="0" applyProtection="0"/>
    <xf numFmtId="165" fontId="5" fillId="0" borderId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23" borderId="9" applyNumberFormat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0" fontId="8" fillId="0" borderId="0" applyNumberFormat="0" applyFill="0" applyBorder="0" applyAlignment="0" applyProtection="0"/>
    <xf numFmtId="165" fontId="5" fillId="0" borderId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61" fillId="0" borderId="0"/>
  </cellStyleXfs>
  <cellXfs count="441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wrapText="1"/>
    </xf>
    <xf numFmtId="0" fontId="10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7" fillId="24" borderId="1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4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center"/>
    </xf>
    <xf numFmtId="44" fontId="5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39" fillId="0" borderId="0" xfId="0" applyFont="1"/>
    <xf numFmtId="164" fontId="39" fillId="0" borderId="0" xfId="0" applyNumberFormat="1" applyFont="1" applyAlignment="1">
      <alignment horizontal="center"/>
    </xf>
    <xf numFmtId="0" fontId="7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7" fillId="0" borderId="10" xfId="0" applyNumberFormat="1" applyFont="1" applyBorder="1" applyAlignment="1">
      <alignment horizontal="center" vertical="center" wrapText="1"/>
    </xf>
    <xf numFmtId="0" fontId="5" fillId="27" borderId="0" xfId="0" applyFont="1" applyFill="1" applyAlignment="1">
      <alignment vertical="center"/>
    </xf>
    <xf numFmtId="0" fontId="7" fillId="0" borderId="10" xfId="0" applyFont="1" applyBorder="1" applyAlignment="1">
      <alignment horizontal="right" vertical="center"/>
    </xf>
    <xf numFmtId="44" fontId="7" fillId="0" borderId="10" xfId="51" applyFont="1" applyFill="1" applyBorder="1" applyAlignment="1">
      <alignment horizontal="center" vertical="center"/>
    </xf>
    <xf numFmtId="44" fontId="5" fillId="0" borderId="10" xfId="5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vertical="center" wrapText="1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 wrapText="1"/>
    </xf>
    <xf numFmtId="0" fontId="42" fillId="0" borderId="10" xfId="0" applyFont="1" applyBorder="1" applyAlignment="1">
      <alignment vertical="center" wrapText="1"/>
    </xf>
    <xf numFmtId="164" fontId="43" fillId="0" borderId="1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44" fontId="5" fillId="0" borderId="0" xfId="51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7" fontId="5" fillId="0" borderId="0" xfId="51" applyNumberFormat="1" applyFont="1" applyAlignment="1">
      <alignment vertical="center"/>
    </xf>
    <xf numFmtId="164" fontId="5" fillId="0" borderId="0" xfId="51" applyNumberFormat="1" applyFont="1" applyAlignment="1">
      <alignment vertical="center"/>
    </xf>
    <xf numFmtId="0" fontId="4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26" borderId="0" xfId="0" applyFont="1" applyFill="1" applyAlignment="1">
      <alignment horizontal="center" vertical="center"/>
    </xf>
    <xf numFmtId="0" fontId="7" fillId="26" borderId="0" xfId="0" applyFont="1" applyFill="1" applyAlignment="1">
      <alignment vertical="center"/>
    </xf>
    <xf numFmtId="0" fontId="7" fillId="28" borderId="14" xfId="0" applyFont="1" applyFill="1" applyBorder="1" applyAlignment="1">
      <alignment horizontal="center" vertical="center"/>
    </xf>
    <xf numFmtId="0" fontId="7" fillId="28" borderId="15" xfId="0" applyFont="1" applyFill="1" applyBorder="1" applyAlignment="1">
      <alignment horizontal="center" vertical="center"/>
    </xf>
    <xf numFmtId="0" fontId="7" fillId="28" borderId="15" xfId="0" applyFont="1" applyFill="1" applyBorder="1" applyAlignment="1">
      <alignment horizontal="center" vertical="center" wrapText="1"/>
    </xf>
    <xf numFmtId="0" fontId="42" fillId="28" borderId="14" xfId="0" applyFont="1" applyFill="1" applyBorder="1" applyAlignment="1">
      <alignment horizontal="center" vertical="center" wrapText="1"/>
    </xf>
    <xf numFmtId="164" fontId="42" fillId="28" borderId="14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44" fillId="0" borderId="0" xfId="0" applyFont="1"/>
    <xf numFmtId="49" fontId="5" fillId="0" borderId="13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4" fontId="5" fillId="0" borderId="0" xfId="51" applyFont="1" applyFill="1" applyAlignment="1">
      <alignment vertical="center"/>
    </xf>
    <xf numFmtId="49" fontId="5" fillId="0" borderId="19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64" fontId="5" fillId="27" borderId="0" xfId="0" applyNumberFormat="1" applyFont="1" applyFill="1" applyAlignment="1">
      <alignment vertical="center"/>
    </xf>
    <xf numFmtId="7" fontId="7" fillId="0" borderId="26" xfId="51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27" borderId="0" xfId="0" applyFont="1" applyFill="1" applyAlignment="1">
      <alignment horizontal="center" vertical="center"/>
    </xf>
    <xf numFmtId="0" fontId="38" fillId="27" borderId="0" xfId="0" applyFont="1" applyFill="1" applyAlignment="1">
      <alignment vertical="center"/>
    </xf>
    <xf numFmtId="0" fontId="7" fillId="28" borderId="38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2" fillId="28" borderId="36" xfId="0" applyFont="1" applyFill="1" applyBorder="1" applyAlignment="1">
      <alignment horizontal="center" vertical="center" wrapText="1"/>
    </xf>
    <xf numFmtId="0" fontId="42" fillId="28" borderId="37" xfId="0" applyFont="1" applyFill="1" applyBorder="1" applyAlignment="1">
      <alignment horizontal="center" vertical="center" wrapText="1"/>
    </xf>
    <xf numFmtId="44" fontId="38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" fontId="7" fillId="0" borderId="10" xfId="51" applyNumberFormat="1" applyFont="1" applyFill="1" applyBorder="1" applyAlignment="1">
      <alignment horizontal="center" vertical="center" wrapText="1"/>
    </xf>
    <xf numFmtId="1" fontId="5" fillId="0" borderId="0" xfId="51" applyNumberFormat="1" applyFont="1" applyAlignment="1">
      <alignment horizontal="center" vertical="center" wrapText="1"/>
    </xf>
    <xf numFmtId="1" fontId="5" fillId="0" borderId="10" xfId="51" applyNumberFormat="1" applyFont="1" applyFill="1" applyBorder="1" applyAlignment="1">
      <alignment horizontal="center" vertical="center" wrapText="1"/>
    </xf>
    <xf numFmtId="1" fontId="5" fillId="0" borderId="10" xfId="51" applyNumberFormat="1" applyFont="1" applyBorder="1" applyAlignment="1">
      <alignment horizontal="center" vertical="center" wrapText="1"/>
    </xf>
    <xf numFmtId="1" fontId="43" fillId="0" borderId="10" xfId="51" applyNumberFormat="1" applyFont="1" applyFill="1" applyBorder="1" applyAlignment="1">
      <alignment horizontal="center" vertical="center" wrapText="1"/>
    </xf>
    <xf numFmtId="1" fontId="7" fillId="0" borderId="0" xfId="51" applyNumberFormat="1" applyFont="1" applyAlignment="1">
      <alignment horizontal="center" vertical="center" wrapText="1"/>
    </xf>
    <xf numFmtId="0" fontId="39" fillId="0" borderId="0" xfId="0" applyFont="1" applyAlignment="1">
      <alignment vertical="center"/>
    </xf>
    <xf numFmtId="164" fontId="7" fillId="29" borderId="1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Alignment="1">
      <alignment vertical="center"/>
    </xf>
    <xf numFmtId="0" fontId="39" fillId="27" borderId="0" xfId="0" applyFont="1" applyFill="1" applyAlignment="1">
      <alignment vertical="center"/>
    </xf>
    <xf numFmtId="164" fontId="47" fillId="0" borderId="0" xfId="0" applyNumberFormat="1" applyFont="1" applyAlignment="1">
      <alignment vertical="center"/>
    </xf>
    <xf numFmtId="0" fontId="39" fillId="27" borderId="0" xfId="0" applyFont="1" applyFill="1" applyAlignment="1">
      <alignment horizontal="center" vertical="center"/>
    </xf>
    <xf numFmtId="0" fontId="39" fillId="27" borderId="0" xfId="0" applyFont="1" applyFill="1"/>
    <xf numFmtId="0" fontId="39" fillId="0" borderId="30" xfId="0" applyFont="1" applyBorder="1" applyAlignment="1">
      <alignment vertical="center"/>
    </xf>
    <xf numFmtId="0" fontId="39" fillId="27" borderId="30" xfId="0" applyFont="1" applyFill="1" applyBorder="1" applyAlignment="1">
      <alignment vertical="center"/>
    </xf>
    <xf numFmtId="1" fontId="5" fillId="0" borderId="10" xfId="51" applyNumberFormat="1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right" vertical="center"/>
    </xf>
    <xf numFmtId="44" fontId="5" fillId="0" borderId="10" xfId="51" applyFont="1" applyFill="1" applyBorder="1" applyAlignment="1">
      <alignment vertical="center" wrapText="1"/>
    </xf>
    <xf numFmtId="44" fontId="5" fillId="0" borderId="12" xfId="51" applyFont="1" applyFill="1" applyBorder="1" applyAlignment="1">
      <alignment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center" vertical="center" wrapText="1"/>
    </xf>
    <xf numFmtId="7" fontId="5" fillId="0" borderId="0" xfId="0" applyNumberFormat="1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1" xfId="0" quotePrefix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10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1" fontId="37" fillId="0" borderId="0" xfId="51" applyNumberFormat="1" applyFont="1" applyAlignment="1">
      <alignment horizontal="center" vertical="center" wrapText="1"/>
    </xf>
    <xf numFmtId="164" fontId="37" fillId="0" borderId="0" xfId="0" applyNumberFormat="1" applyFont="1" applyAlignment="1">
      <alignment horizontal="right" vertical="center" wrapText="1"/>
    </xf>
    <xf numFmtId="0" fontId="45" fillId="0" borderId="1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166" fontId="37" fillId="0" borderId="10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164" fontId="7" fillId="0" borderId="10" xfId="51" applyNumberFormat="1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/>
    </xf>
    <xf numFmtId="0" fontId="5" fillId="27" borderId="10" xfId="0" applyFont="1" applyFill="1" applyBorder="1" applyAlignment="1">
      <alignment vertical="center" wrapText="1"/>
    </xf>
    <xf numFmtId="1" fontId="5" fillId="27" borderId="10" xfId="51" applyNumberFormat="1" applyFont="1" applyFill="1" applyBorder="1" applyAlignment="1">
      <alignment horizontal="center" vertical="center" wrapText="1"/>
    </xf>
    <xf numFmtId="164" fontId="7" fillId="0" borderId="10" xfId="51" applyNumberFormat="1" applyFont="1" applyFill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49" fillId="0" borderId="22" xfId="0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right" vertical="center" wrapText="1"/>
    </xf>
    <xf numFmtId="7" fontId="5" fillId="0" borderId="10" xfId="51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7" fontId="7" fillId="0" borderId="10" xfId="51" applyNumberFormat="1" applyFont="1" applyFill="1" applyBorder="1" applyAlignment="1">
      <alignment horizontal="center" vertical="center" wrapText="1"/>
    </xf>
    <xf numFmtId="0" fontId="5" fillId="0" borderId="10" xfId="61" applyBorder="1" applyAlignment="1">
      <alignment vertical="center" wrapText="1"/>
    </xf>
    <xf numFmtId="0" fontId="5" fillId="0" borderId="22" xfId="61" applyBorder="1" applyAlignment="1">
      <alignment horizontal="center" vertical="center" wrapText="1"/>
    </xf>
    <xf numFmtId="0" fontId="5" fillId="0" borderId="10" xfId="61" applyBorder="1" applyAlignment="1">
      <alignment horizontal="center" vertical="center" wrapText="1"/>
    </xf>
    <xf numFmtId="4" fontId="50" fillId="0" borderId="22" xfId="61" applyNumberFormat="1" applyFont="1" applyBorder="1" applyAlignment="1">
      <alignment vertical="center" wrapText="1"/>
    </xf>
    <xf numFmtId="0" fontId="5" fillId="0" borderId="10" xfId="61" applyBorder="1" applyAlignment="1">
      <alignment vertical="center"/>
    </xf>
    <xf numFmtId="1" fontId="16" fillId="0" borderId="10" xfId="51" applyNumberFormat="1" applyFont="1" applyFill="1" applyBorder="1" applyAlignment="1">
      <alignment horizontal="center" vertical="center" wrapText="1"/>
    </xf>
    <xf numFmtId="164" fontId="51" fillId="0" borderId="10" xfId="0" applyNumberFormat="1" applyFont="1" applyBorder="1" applyAlignment="1">
      <alignment horizontal="right" vertical="center" wrapText="1"/>
    </xf>
    <xf numFmtId="164" fontId="5" fillId="0" borderId="10" xfId="51" applyNumberFormat="1" applyFont="1" applyFill="1" applyBorder="1" applyAlignment="1">
      <alignment horizontal="center" vertical="center" wrapText="1"/>
    </xf>
    <xf numFmtId="0" fontId="5" fillId="27" borderId="10" xfId="0" applyFont="1" applyFill="1" applyBorder="1"/>
    <xf numFmtId="164" fontId="7" fillId="0" borderId="10" xfId="0" applyNumberFormat="1" applyFont="1" applyBorder="1" applyAlignment="1">
      <alignment horizontal="right" vertical="center" wrapText="1"/>
    </xf>
    <xf numFmtId="1" fontId="5" fillId="27" borderId="10" xfId="51" applyNumberFormat="1" applyFont="1" applyFill="1" applyBorder="1" applyAlignment="1">
      <alignment horizontal="center" vertical="center"/>
    </xf>
    <xf numFmtId="1" fontId="5" fillId="0" borderId="22" xfId="51" applyNumberFormat="1" applyFont="1" applyFill="1" applyBorder="1" applyAlignment="1">
      <alignment horizontal="center" vertical="center" wrapText="1"/>
    </xf>
    <xf numFmtId="0" fontId="5" fillId="27" borderId="10" xfId="61" applyFill="1" applyBorder="1" applyAlignment="1">
      <alignment vertical="center" wrapText="1"/>
    </xf>
    <xf numFmtId="0" fontId="5" fillId="0" borderId="22" xfId="61" applyBorder="1" applyAlignment="1">
      <alignment vertical="center" wrapText="1"/>
    </xf>
    <xf numFmtId="0" fontId="5" fillId="0" borderId="10" xfId="0" applyFont="1" applyBorder="1"/>
    <xf numFmtId="0" fontId="43" fillId="0" borderId="10" xfId="0" applyFont="1" applyBorder="1" applyAlignment="1">
      <alignment vertical="center" wrapText="1"/>
    </xf>
    <xf numFmtId="0" fontId="52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1" fontId="5" fillId="0" borderId="10" xfId="51" applyNumberFormat="1" applyFont="1" applyBorder="1" applyAlignment="1">
      <alignment horizontal="center" vertical="top" wrapText="1"/>
    </xf>
    <xf numFmtId="0" fontId="5" fillId="0" borderId="10" xfId="61" applyBorder="1" applyAlignment="1">
      <alignment vertical="top" wrapText="1"/>
    </xf>
    <xf numFmtId="1" fontId="5" fillId="0" borderId="11" xfId="51" applyNumberFormat="1" applyFont="1" applyFill="1" applyBorder="1" applyAlignment="1">
      <alignment horizontal="center" vertical="top" wrapText="1"/>
    </xf>
    <xf numFmtId="0" fontId="53" fillId="0" borderId="10" xfId="61" applyFont="1" applyBorder="1"/>
    <xf numFmtId="1" fontId="5" fillId="0" borderId="10" xfId="51" applyNumberFormat="1" applyFont="1" applyFill="1" applyBorder="1" applyAlignment="1">
      <alignment horizontal="center" vertical="top" wrapText="1"/>
    </xf>
    <xf numFmtId="1" fontId="5" fillId="0" borderId="11" xfId="51" applyNumberFormat="1" applyFont="1" applyBorder="1" applyAlignment="1">
      <alignment horizontal="center" vertical="top" wrapText="1"/>
    </xf>
    <xf numFmtId="44" fontId="7" fillId="0" borderId="10" xfId="61" applyNumberFormat="1" applyFont="1" applyBorder="1" applyAlignment="1">
      <alignment horizontal="right"/>
    </xf>
    <xf numFmtId="1" fontId="5" fillId="0" borderId="29" xfId="51" applyNumberFormat="1" applyFont="1" applyBorder="1" applyAlignment="1">
      <alignment horizontal="center" vertical="top" wrapText="1"/>
    </xf>
    <xf numFmtId="0" fontId="5" fillId="0" borderId="29" xfId="61" applyBorder="1" applyAlignment="1">
      <alignment horizontal="left" vertical="top" wrapText="1"/>
    </xf>
    <xf numFmtId="1" fontId="5" fillId="27" borderId="11" xfId="51" applyNumberFormat="1" applyFont="1" applyFill="1" applyBorder="1" applyAlignment="1">
      <alignment horizontal="center" vertical="top" wrapText="1"/>
    </xf>
    <xf numFmtId="0" fontId="5" fillId="0" borderId="11" xfId="0" applyFont="1" applyBorder="1"/>
    <xf numFmtId="0" fontId="5" fillId="0" borderId="10" xfId="61" applyBorder="1" applyAlignment="1">
      <alignment horizontal="left" vertical="top" wrapText="1"/>
    </xf>
    <xf numFmtId="164" fontId="7" fillId="27" borderId="10" xfId="51" applyNumberFormat="1" applyFont="1" applyFill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 vertical="center" wrapText="1"/>
    </xf>
    <xf numFmtId="0" fontId="5" fillId="0" borderId="27" xfId="61" applyBorder="1" applyAlignment="1">
      <alignment horizontal="center" vertical="center" wrapText="1"/>
    </xf>
    <xf numFmtId="164" fontId="7" fillId="0" borderId="22" xfId="51" applyNumberFormat="1" applyFont="1" applyFill="1" applyBorder="1" applyAlignment="1">
      <alignment horizontal="center" vertical="center" wrapText="1"/>
    </xf>
    <xf numFmtId="1" fontId="5" fillId="0" borderId="10" xfId="51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" fontId="7" fillId="0" borderId="10" xfId="51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 wrapText="1"/>
    </xf>
    <xf numFmtId="166" fontId="5" fillId="0" borderId="10" xfId="61" applyNumberFormat="1" applyBorder="1" applyAlignment="1">
      <alignment horizontal="center" vertical="center" wrapText="1"/>
    </xf>
    <xf numFmtId="0" fontId="5" fillId="0" borderId="23" xfId="61" applyBorder="1" applyAlignment="1">
      <alignment horizontal="center" vertical="center" wrapText="1"/>
    </xf>
    <xf numFmtId="0" fontId="5" fillId="0" borderId="10" xfId="61" applyBorder="1"/>
    <xf numFmtId="1" fontId="5" fillId="27" borderId="10" xfId="51" applyNumberFormat="1" applyFont="1" applyFill="1" applyBorder="1" applyAlignment="1">
      <alignment horizontal="center" vertical="top" wrapText="1"/>
    </xf>
    <xf numFmtId="0" fontId="5" fillId="0" borderId="25" xfId="0" applyFont="1" applyBorder="1" applyAlignment="1">
      <alignment vertical="center" wrapText="1"/>
    </xf>
    <xf numFmtId="4" fontId="5" fillId="27" borderId="10" xfId="60" applyNumberFormat="1" applyFill="1" applyBorder="1" applyAlignment="1">
      <alignment horizontal="center" vertical="center" wrapText="1"/>
    </xf>
    <xf numFmtId="0" fontId="5" fillId="27" borderId="10" xfId="61" applyFill="1" applyBorder="1" applyAlignment="1">
      <alignment horizontal="left" vertical="top" wrapText="1"/>
    </xf>
    <xf numFmtId="0" fontId="5" fillId="27" borderId="11" xfId="61" applyFill="1" applyBorder="1" applyAlignment="1">
      <alignment horizontal="left" vertical="top" wrapText="1"/>
    </xf>
    <xf numFmtId="0" fontId="5" fillId="0" borderId="11" xfId="61" applyBorder="1" applyAlignment="1">
      <alignment horizontal="left" vertical="top" wrapText="1"/>
    </xf>
    <xf numFmtId="0" fontId="38" fillId="0" borderId="10" xfId="61" applyFont="1" applyBorder="1" applyAlignment="1">
      <alignment horizontal="center" vertical="center" wrapText="1"/>
    </xf>
    <xf numFmtId="0" fontId="7" fillId="0" borderId="10" xfId="6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 wrapText="1"/>
    </xf>
    <xf numFmtId="164" fontId="45" fillId="0" borderId="44" xfId="0" applyNumberFormat="1" applyFont="1" applyBorder="1" applyAlignment="1">
      <alignment horizontal="center" vertical="center" wrapText="1"/>
    </xf>
    <xf numFmtId="0" fontId="5" fillId="0" borderId="46" xfId="0" applyFont="1" applyBorder="1"/>
    <xf numFmtId="4" fontId="5" fillId="0" borderId="22" xfId="0" applyNumberFormat="1" applyFont="1" applyBorder="1" applyAlignment="1">
      <alignment horizontal="center" vertical="center" wrapText="1"/>
    </xf>
    <xf numFmtId="164" fontId="45" fillId="0" borderId="23" xfId="0" applyNumberFormat="1" applyFont="1" applyBorder="1" applyAlignment="1">
      <alignment horizontal="center" vertical="center" wrapText="1"/>
    </xf>
    <xf numFmtId="1" fontId="16" fillId="0" borderId="10" xfId="5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1" fontId="38" fillId="0" borderId="10" xfId="82" applyNumberFormat="1" applyFont="1" applyFill="1" applyBorder="1" applyAlignment="1">
      <alignment horizontal="center" vertical="top" wrapText="1"/>
    </xf>
    <xf numFmtId="0" fontId="38" fillId="0" borderId="10" xfId="61" applyFont="1" applyBorder="1" applyAlignment="1">
      <alignment horizontal="left" vertical="top" wrapText="1"/>
    </xf>
    <xf numFmtId="44" fontId="5" fillId="0" borderId="10" xfId="5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7" fontId="7" fillId="0" borderId="23" xfId="51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" fontId="5" fillId="0" borderId="10" xfId="51" applyNumberFormat="1" applyFont="1" applyBorder="1" applyAlignment="1">
      <alignment horizontal="center" vertical="center"/>
    </xf>
    <xf numFmtId="164" fontId="7" fillId="0" borderId="10" xfId="0" applyNumberFormat="1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0" xfId="97" applyBorder="1" applyAlignment="1">
      <alignment horizontal="center" vertical="center" wrapText="1"/>
    </xf>
    <xf numFmtId="14" fontId="2" fillId="0" borderId="10" xfId="97" applyNumberFormat="1" applyBorder="1" applyAlignment="1">
      <alignment horizontal="center" vertical="center"/>
    </xf>
    <xf numFmtId="0" fontId="2" fillId="0" borderId="10" xfId="97" applyBorder="1" applyAlignment="1">
      <alignment horizontal="center" vertical="center"/>
    </xf>
    <xf numFmtId="0" fontId="2" fillId="0" borderId="32" xfId="97" applyBorder="1" applyAlignment="1">
      <alignment horizontal="center" vertical="center" wrapText="1"/>
    </xf>
    <xf numFmtId="0" fontId="2" fillId="0" borderId="34" xfId="97" applyBorder="1" applyAlignment="1">
      <alignment horizontal="center" vertical="center" wrapText="1"/>
    </xf>
    <xf numFmtId="0" fontId="2" fillId="0" borderId="48" xfId="97" applyBorder="1" applyAlignment="1">
      <alignment horizontal="center" vertical="center" wrapText="1"/>
    </xf>
    <xf numFmtId="14" fontId="2" fillId="0" borderId="48" xfId="97" applyNumberFormat="1" applyBorder="1" applyAlignment="1">
      <alignment horizontal="center" vertical="center"/>
    </xf>
    <xf numFmtId="0" fontId="2" fillId="0" borderId="48" xfId="97" applyBorder="1" applyAlignment="1">
      <alignment horizontal="center" vertical="center"/>
    </xf>
    <xf numFmtId="0" fontId="2" fillId="0" borderId="49" xfId="97" applyBorder="1" applyAlignment="1">
      <alignment horizontal="center" vertical="center" wrapText="1"/>
    </xf>
    <xf numFmtId="0" fontId="2" fillId="0" borderId="50" xfId="97" applyBorder="1" applyAlignment="1">
      <alignment horizontal="center" vertical="center" wrapText="1"/>
    </xf>
    <xf numFmtId="14" fontId="2" fillId="0" borderId="50" xfId="97" applyNumberFormat="1" applyBorder="1" applyAlignment="1">
      <alignment horizontal="center" vertical="center"/>
    </xf>
    <xf numFmtId="0" fontId="2" fillId="0" borderId="50" xfId="97" applyBorder="1" applyAlignment="1">
      <alignment horizontal="center" vertical="center"/>
    </xf>
    <xf numFmtId="0" fontId="2" fillId="0" borderId="23" xfId="97" applyBorder="1" applyAlignment="1">
      <alignment horizontal="center" vertical="center" wrapText="1"/>
    </xf>
    <xf numFmtId="14" fontId="2" fillId="0" borderId="23" xfId="97" applyNumberFormat="1" applyBorder="1" applyAlignment="1">
      <alignment horizontal="center" vertical="center"/>
    </xf>
    <xf numFmtId="0" fontId="2" fillId="0" borderId="23" xfId="97" applyBorder="1" applyAlignment="1">
      <alignment horizontal="center" vertical="center"/>
    </xf>
    <xf numFmtId="164" fontId="7" fillId="28" borderId="14" xfId="0" applyNumberFormat="1" applyFont="1" applyFill="1" applyBorder="1" applyAlignment="1">
      <alignment horizontal="center" vertical="center"/>
    </xf>
    <xf numFmtId="164" fontId="7" fillId="28" borderId="5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5" fillId="28" borderId="0" xfId="0" applyFont="1" applyFill="1" applyAlignment="1">
      <alignment horizontal="center"/>
    </xf>
    <xf numFmtId="167" fontId="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28" borderId="10" xfId="0" applyFont="1" applyFill="1" applyBorder="1" applyAlignment="1">
      <alignment vertical="center"/>
    </xf>
    <xf numFmtId="14" fontId="7" fillId="0" borderId="10" xfId="0" applyNumberFormat="1" applyFont="1" applyBorder="1" applyAlignment="1">
      <alignment horizontal="center" vertical="center" wrapText="1"/>
    </xf>
    <xf numFmtId="168" fontId="5" fillId="0" borderId="10" xfId="0" applyNumberFormat="1" applyFont="1" applyBorder="1" applyAlignment="1">
      <alignment horizontal="center" vertical="center" wrapText="1"/>
    </xf>
    <xf numFmtId="164" fontId="5" fillId="27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5" fillId="0" borderId="10" xfId="0" quotePrefix="1" applyFont="1" applyBorder="1" applyAlignment="1">
      <alignment horizontal="center" vertical="center" wrapText="1"/>
    </xf>
    <xf numFmtId="0" fontId="5" fillId="28" borderId="10" xfId="0" applyFont="1" applyFill="1" applyBorder="1" applyAlignment="1">
      <alignment horizontal="center" vertical="center" wrapText="1"/>
    </xf>
    <xf numFmtId="0" fontId="7" fillId="28" borderId="10" xfId="0" applyFont="1" applyFill="1" applyBorder="1" applyAlignment="1">
      <alignment vertical="center"/>
    </xf>
    <xf numFmtId="0" fontId="57" fillId="27" borderId="10" xfId="0" applyFont="1" applyFill="1" applyBorder="1" applyAlignment="1">
      <alignment horizontal="left" vertical="center" wrapText="1"/>
    </xf>
    <xf numFmtId="168" fontId="5" fillId="0" borderId="10" xfId="0" applyNumberFormat="1" applyFont="1" applyBorder="1" applyAlignment="1">
      <alignment horizontal="center" vertical="center"/>
    </xf>
    <xf numFmtId="164" fontId="5" fillId="0" borderId="10" xfId="65" applyNumberFormat="1" applyFont="1" applyFill="1" applyBorder="1" applyAlignment="1">
      <alignment horizontal="center" vertical="center" wrapText="1"/>
    </xf>
    <xf numFmtId="168" fontId="7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5" fillId="27" borderId="10" xfId="0" applyNumberFormat="1" applyFont="1" applyFill="1" applyBorder="1" applyAlignment="1">
      <alignment horizontal="center" vertical="center" wrapText="1"/>
    </xf>
    <xf numFmtId="14" fontId="7" fillId="27" borderId="10" xfId="0" applyNumberFormat="1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3" borderId="14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7" fontId="5" fillId="0" borderId="23" xfId="51" applyNumberFormat="1" applyFont="1" applyFill="1" applyBorder="1" applyAlignment="1">
      <alignment horizontal="center" vertical="center" wrapText="1"/>
    </xf>
    <xf numFmtId="4" fontId="50" fillId="0" borderId="31" xfId="61" applyNumberFormat="1" applyFont="1" applyBorder="1" applyAlignment="1">
      <alignment vertical="center" wrapText="1"/>
    </xf>
    <xf numFmtId="0" fontId="5" fillId="0" borderId="31" xfId="6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2" fillId="0" borderId="0" xfId="97" applyAlignment="1">
      <alignment horizontal="center" vertical="center" wrapText="1"/>
    </xf>
    <xf numFmtId="14" fontId="2" fillId="0" borderId="0" xfId="97" applyNumberFormat="1" applyAlignment="1">
      <alignment horizontal="center" vertical="center"/>
    </xf>
    <xf numFmtId="0" fontId="2" fillId="0" borderId="63" xfId="97" applyBorder="1" applyAlignment="1">
      <alignment horizontal="center" vertical="center" wrapText="1"/>
    </xf>
    <xf numFmtId="0" fontId="54" fillId="28" borderId="59" xfId="97" applyFont="1" applyFill="1" applyBorder="1" applyAlignment="1">
      <alignment horizontal="center" vertical="center" wrapText="1"/>
    </xf>
    <xf numFmtId="0" fontId="54" fillId="28" borderId="60" xfId="97" applyFont="1" applyFill="1" applyBorder="1" applyAlignment="1">
      <alignment horizontal="center" vertical="center" wrapText="1"/>
    </xf>
    <xf numFmtId="14" fontId="54" fillId="28" borderId="60" xfId="97" applyNumberFormat="1" applyFont="1" applyFill="1" applyBorder="1" applyAlignment="1">
      <alignment horizontal="center" vertical="center"/>
    </xf>
    <xf numFmtId="0" fontId="54" fillId="28" borderId="60" xfId="97" applyFont="1" applyFill="1" applyBorder="1" applyAlignment="1">
      <alignment horizontal="center" vertical="center"/>
    </xf>
    <xf numFmtId="0" fontId="2" fillId="0" borderId="39" xfId="97" applyBorder="1" applyAlignment="1">
      <alignment horizontal="center" vertical="center" wrapText="1"/>
    </xf>
    <xf numFmtId="0" fontId="2" fillId="0" borderId="22" xfId="97" applyBorder="1" applyAlignment="1">
      <alignment horizontal="center" vertical="center" wrapText="1"/>
    </xf>
    <xf numFmtId="14" fontId="2" fillId="0" borderId="22" xfId="97" applyNumberFormat="1" applyBorder="1" applyAlignment="1">
      <alignment horizontal="center" vertical="center"/>
    </xf>
    <xf numFmtId="0" fontId="2" fillId="0" borderId="22" xfId="97" applyBorder="1" applyAlignment="1">
      <alignment horizontal="center" vertical="center"/>
    </xf>
    <xf numFmtId="0" fontId="2" fillId="0" borderId="64" xfId="97" applyBorder="1" applyAlignment="1">
      <alignment horizontal="center" vertical="center" wrapText="1"/>
    </xf>
    <xf numFmtId="0" fontId="2" fillId="0" borderId="26" xfId="97" applyBorder="1" applyAlignment="1">
      <alignment horizontal="center" vertical="center" wrapText="1"/>
    </xf>
    <xf numFmtId="14" fontId="2" fillId="0" borderId="26" xfId="97" applyNumberFormat="1" applyBorder="1" applyAlignment="1">
      <alignment horizontal="center" vertical="center"/>
    </xf>
    <xf numFmtId="0" fontId="2" fillId="0" borderId="31" xfId="97" applyBorder="1" applyAlignment="1">
      <alignment horizontal="center" vertical="center"/>
    </xf>
    <xf numFmtId="0" fontId="54" fillId="31" borderId="38" xfId="97" applyFont="1" applyFill="1" applyBorder="1" applyAlignment="1">
      <alignment horizontal="center" vertical="center"/>
    </xf>
    <xf numFmtId="164" fontId="53" fillId="28" borderId="61" xfId="97" applyNumberFormat="1" applyFont="1" applyFill="1" applyBorder="1" applyAlignment="1">
      <alignment horizontal="center" vertical="center"/>
    </xf>
    <xf numFmtId="164" fontId="59" fillId="0" borderId="65" xfId="97" applyNumberFormat="1" applyFont="1" applyBorder="1" applyAlignment="1">
      <alignment horizontal="center" vertical="center"/>
    </xf>
    <xf numFmtId="164" fontId="53" fillId="31" borderId="47" xfId="97" applyNumberFormat="1" applyFont="1" applyFill="1" applyBorder="1" applyAlignment="1">
      <alignment horizontal="center" vertical="center"/>
    </xf>
    <xf numFmtId="164" fontId="59" fillId="0" borderId="40" xfId="97" applyNumberFormat="1" applyFont="1" applyBorder="1" applyAlignment="1">
      <alignment horizontal="center" vertical="center"/>
    </xf>
    <xf numFmtId="164" fontId="59" fillId="0" borderId="33" xfId="97" applyNumberFormat="1" applyFont="1" applyBorder="1" applyAlignment="1">
      <alignment horizontal="center" vertical="center"/>
    </xf>
    <xf numFmtId="164" fontId="59" fillId="0" borderId="53" xfId="97" applyNumberFormat="1" applyFont="1" applyBorder="1" applyAlignment="1">
      <alignment horizontal="center" vertical="center"/>
    </xf>
    <xf numFmtId="164" fontId="59" fillId="0" borderId="35" xfId="97" applyNumberFormat="1" applyFont="1" applyBorder="1" applyAlignment="1">
      <alignment horizontal="center" vertical="center"/>
    </xf>
    <xf numFmtId="164" fontId="59" fillId="0" borderId="51" xfId="97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1" fillId="0" borderId="52" xfId="97" applyFont="1" applyBorder="1" applyAlignment="1">
      <alignment horizontal="center" vertical="center" wrapText="1"/>
    </xf>
    <xf numFmtId="0" fontId="1" fillId="0" borderId="23" xfId="97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7" fontId="46" fillId="0" borderId="19" xfId="54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164" fontId="5" fillId="0" borderId="10" xfId="61" applyNumberFormat="1" applyBorder="1" applyAlignment="1">
      <alignment vertical="center" wrapText="1"/>
    </xf>
    <xf numFmtId="164" fontId="5" fillId="0" borderId="10" xfId="61" applyNumberForma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4" fontId="5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vertical="center" wrapText="1"/>
    </xf>
    <xf numFmtId="44" fontId="7" fillId="0" borderId="10" xfId="51" applyFont="1" applyFill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vertical="center" wrapText="1"/>
    </xf>
    <xf numFmtId="44" fontId="5" fillId="0" borderId="10" xfId="51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vertical="center" wrapText="1"/>
    </xf>
    <xf numFmtId="44" fontId="38" fillId="0" borderId="10" xfId="51" quotePrefix="1" applyFont="1" applyFill="1" applyBorder="1" applyAlignment="1">
      <alignment horizontal="center" vertical="center"/>
    </xf>
    <xf numFmtId="44" fontId="38" fillId="0" borderId="10" xfId="51" applyFont="1" applyFill="1" applyBorder="1" applyAlignment="1">
      <alignment horizontal="center" vertical="center" wrapText="1"/>
    </xf>
    <xf numFmtId="164" fontId="5" fillId="0" borderId="10" xfId="51" applyNumberFormat="1" applyFont="1" applyFill="1" applyBorder="1" applyAlignment="1">
      <alignment horizontal="right" vertical="center" wrapText="1"/>
    </xf>
    <xf numFmtId="164" fontId="5" fillId="0" borderId="22" xfId="0" applyNumberFormat="1" applyFont="1" applyBorder="1" applyAlignment="1">
      <alignment horizontal="right" vertical="center" wrapText="1"/>
    </xf>
    <xf numFmtId="1" fontId="45" fillId="0" borderId="10" xfId="51" applyNumberFormat="1" applyFont="1" applyFill="1" applyBorder="1" applyAlignment="1">
      <alignment horizontal="center" vertical="center" wrapText="1"/>
    </xf>
    <xf numFmtId="164" fontId="45" fillId="0" borderId="22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44" fontId="43" fillId="0" borderId="10" xfId="51" quotePrefix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7" xfId="0" quotePrefix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wrapText="1"/>
    </xf>
    <xf numFmtId="0" fontId="46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164" fontId="45" fillId="0" borderId="10" xfId="0" applyNumberFormat="1" applyFont="1" applyBorder="1" applyAlignment="1">
      <alignment horizontal="center" vertical="center" wrapText="1"/>
    </xf>
    <xf numFmtId="164" fontId="5" fillId="0" borderId="22" xfId="61" applyNumberFormat="1" applyBorder="1" applyAlignment="1">
      <alignment vertical="center" wrapText="1"/>
    </xf>
    <xf numFmtId="164" fontId="5" fillId="0" borderId="10" xfId="0" applyNumberFormat="1" applyFont="1" applyBorder="1"/>
    <xf numFmtId="166" fontId="5" fillId="0" borderId="10" xfId="61" applyNumberFormat="1" applyBorder="1" applyAlignment="1">
      <alignment horizontal="right" vertical="top" wrapText="1"/>
    </xf>
    <xf numFmtId="166" fontId="38" fillId="0" borderId="10" xfId="61" applyNumberFormat="1" applyFont="1" applyBorder="1" applyAlignment="1">
      <alignment horizontal="right" vertical="top" wrapText="1"/>
    </xf>
    <xf numFmtId="44" fontId="5" fillId="0" borderId="10" xfId="51" applyFont="1" applyFill="1" applyBorder="1" applyAlignment="1">
      <alignment horizontal="right" vertical="center" wrapText="1"/>
    </xf>
    <xf numFmtId="44" fontId="5" fillId="0" borderId="11" xfId="51" applyFont="1" applyFill="1" applyBorder="1" applyAlignment="1">
      <alignment horizontal="right" vertical="top" wrapText="1"/>
    </xf>
    <xf numFmtId="166" fontId="5" fillId="0" borderId="11" xfId="61" applyNumberFormat="1" applyBorder="1" applyAlignment="1">
      <alignment horizontal="right" vertical="top" wrapText="1"/>
    </xf>
    <xf numFmtId="166" fontId="5" fillId="0" borderId="29" xfId="61" applyNumberFormat="1" applyBorder="1" applyAlignment="1">
      <alignment horizontal="right" vertical="top" wrapText="1"/>
    </xf>
    <xf numFmtId="7" fontId="5" fillId="0" borderId="10" xfId="61" applyNumberFormat="1" applyBorder="1"/>
    <xf numFmtId="0" fontId="5" fillId="0" borderId="22" xfId="0" applyFont="1" applyBorder="1" applyAlignment="1">
      <alignment horizontal="left" vertical="center" wrapText="1"/>
    </xf>
    <xf numFmtId="0" fontId="5" fillId="0" borderId="10" xfId="61" applyBorder="1" applyAlignment="1">
      <alignment horizontal="left" vertical="center" wrapText="1"/>
    </xf>
    <xf numFmtId="0" fontId="38" fillId="0" borderId="10" xfId="61" applyFont="1" applyBorder="1" applyAlignment="1">
      <alignment horizontal="left" vertical="center" wrapText="1"/>
    </xf>
    <xf numFmtId="0" fontId="61" fillId="33" borderId="14" xfId="98" applyFill="1" applyBorder="1" applyAlignment="1">
      <alignment horizontal="center" vertical="center" wrapText="1"/>
    </xf>
    <xf numFmtId="0" fontId="61" fillId="0" borderId="16" xfId="98" applyBorder="1" applyAlignment="1">
      <alignment horizontal="center" vertical="center"/>
    </xf>
    <xf numFmtId="0" fontId="61" fillId="0" borderId="19" xfId="98" applyBorder="1" applyAlignment="1">
      <alignment horizontal="center" vertical="center"/>
    </xf>
    <xf numFmtId="0" fontId="60" fillId="0" borderId="19" xfId="98" applyFont="1" applyBorder="1" applyAlignment="1">
      <alignment horizontal="center" vertical="center"/>
    </xf>
    <xf numFmtId="0" fontId="61" fillId="0" borderId="20" xfId="98" applyBorder="1" applyAlignment="1">
      <alignment horizontal="center" vertical="center"/>
    </xf>
    <xf numFmtId="0" fontId="61" fillId="33" borderId="15" xfId="98" applyFill="1" applyBorder="1" applyAlignment="1">
      <alignment horizontal="center" vertical="center" wrapText="1"/>
    </xf>
    <xf numFmtId="0" fontId="61" fillId="0" borderId="17" xfId="98" applyBorder="1" applyAlignment="1">
      <alignment horizontal="center" vertical="center"/>
    </xf>
    <xf numFmtId="0" fontId="61" fillId="0" borderId="13" xfId="98" applyBorder="1" applyAlignment="1">
      <alignment horizontal="center" vertical="center"/>
    </xf>
    <xf numFmtId="0" fontId="61" fillId="0" borderId="21" xfId="98" applyBorder="1" applyAlignment="1">
      <alignment horizontal="center" vertical="center"/>
    </xf>
    <xf numFmtId="0" fontId="7" fillId="33" borderId="15" xfId="0" applyFont="1" applyFill="1" applyBorder="1" applyAlignment="1">
      <alignment horizontal="center" vertical="center"/>
    </xf>
    <xf numFmtId="0" fontId="56" fillId="0" borderId="16" xfId="98" applyFont="1" applyBorder="1" applyAlignment="1">
      <alignment horizontal="center" vertical="center"/>
    </xf>
    <xf numFmtId="0" fontId="56" fillId="0" borderId="19" xfId="98" applyFont="1" applyBorder="1" applyAlignment="1">
      <alignment horizontal="center" vertical="center"/>
    </xf>
    <xf numFmtId="0" fontId="56" fillId="0" borderId="20" xfId="98" applyFont="1" applyBorder="1" applyAlignment="1">
      <alignment horizontal="center" vertical="center"/>
    </xf>
    <xf numFmtId="0" fontId="58" fillId="33" borderId="14" xfId="0" applyFont="1" applyFill="1" applyBorder="1" applyAlignment="1">
      <alignment horizontal="center" vertical="center"/>
    </xf>
    <xf numFmtId="0" fontId="61" fillId="33" borderId="38" xfId="98" applyFill="1" applyBorder="1" applyAlignment="1">
      <alignment horizontal="center" vertical="center"/>
    </xf>
    <xf numFmtId="0" fontId="61" fillId="0" borderId="42" xfId="98" applyBorder="1" applyAlignment="1">
      <alignment horizontal="center" vertical="center"/>
    </xf>
    <xf numFmtId="0" fontId="61" fillId="0" borderId="41" xfId="98" applyBorder="1" applyAlignment="1">
      <alignment horizontal="center" vertical="center"/>
    </xf>
    <xf numFmtId="0" fontId="61" fillId="0" borderId="43" xfId="98" applyBorder="1" applyAlignment="1">
      <alignment horizontal="center" vertical="center"/>
    </xf>
    <xf numFmtId="0" fontId="55" fillId="33" borderId="14" xfId="98" applyFont="1" applyFill="1" applyBorder="1" applyAlignment="1">
      <alignment horizontal="center" vertical="center"/>
    </xf>
    <xf numFmtId="0" fontId="7" fillId="33" borderId="14" xfId="0" applyFont="1" applyFill="1" applyBorder="1" applyAlignment="1">
      <alignment horizontal="center" vertical="center"/>
    </xf>
    <xf numFmtId="0" fontId="0" fillId="33" borderId="38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33" borderId="47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7" fillId="33" borderId="57" xfId="0" applyFont="1" applyFill="1" applyBorder="1" applyAlignment="1">
      <alignment horizontal="center"/>
    </xf>
    <xf numFmtId="0" fontId="55" fillId="33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33" borderId="58" xfId="0" applyFont="1" applyFill="1" applyBorder="1" applyAlignment="1">
      <alignment horizontal="center" vertical="center"/>
    </xf>
    <xf numFmtId="44" fontId="5" fillId="0" borderId="10" xfId="82" applyFont="1" applyFill="1" applyBorder="1" applyAlignment="1">
      <alignment horizontal="center" vertical="center"/>
    </xf>
    <xf numFmtId="7" fontId="7" fillId="0" borderId="22" xfId="51" applyNumberFormat="1" applyFont="1" applyFill="1" applyBorder="1" applyAlignment="1">
      <alignment horizontal="center" vertical="center" wrapText="1"/>
    </xf>
    <xf numFmtId="164" fontId="5" fillId="0" borderId="12" xfId="51" applyNumberFormat="1" applyFont="1" applyFill="1" applyBorder="1" applyAlignment="1">
      <alignment horizontal="center" vertical="center" wrapText="1"/>
    </xf>
    <xf numFmtId="164" fontId="5" fillId="0" borderId="23" xfId="51" applyNumberFormat="1" applyFont="1" applyFill="1" applyBorder="1" applyAlignment="1">
      <alignment horizontal="center" vertical="center" wrapText="1"/>
    </xf>
    <xf numFmtId="164" fontId="7" fillId="0" borderId="10" xfId="61" applyNumberFormat="1" applyFont="1" applyBorder="1" applyAlignment="1">
      <alignment horizontal="center" vertical="center" wrapText="1"/>
    </xf>
    <xf numFmtId="7" fontId="10" fillId="0" borderId="0" xfId="51" applyNumberFormat="1" applyFont="1" applyFill="1" applyBorder="1" applyAlignment="1">
      <alignment horizontal="center" vertical="center"/>
    </xf>
    <xf numFmtId="7" fontId="10" fillId="24" borderId="47" xfId="51" applyNumberFormat="1" applyFont="1" applyFill="1" applyBorder="1" applyAlignment="1">
      <alignment horizontal="center" vertical="center"/>
    </xf>
    <xf numFmtId="0" fontId="10" fillId="24" borderId="38" xfId="0" applyFont="1" applyFill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7" fillId="26" borderId="12" xfId="0" applyFont="1" applyFill="1" applyBorder="1" applyAlignment="1">
      <alignment horizontal="left" vertical="center" wrapText="1"/>
    </xf>
    <xf numFmtId="0" fontId="7" fillId="26" borderId="13" xfId="0" applyFont="1" applyFill="1" applyBorder="1" applyAlignment="1">
      <alignment horizontal="left" vertical="center" wrapText="1"/>
    </xf>
    <xf numFmtId="0" fontId="7" fillId="26" borderId="27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center" vertical="center" wrapText="1"/>
    </xf>
    <xf numFmtId="0" fontId="7" fillId="28" borderId="10" xfId="0" applyFont="1" applyFill="1" applyBorder="1" applyAlignment="1">
      <alignment horizontal="center" vertical="center" wrapText="1"/>
    </xf>
    <xf numFmtId="44" fontId="7" fillId="0" borderId="23" xfId="51" applyFont="1" applyFill="1" applyBorder="1" applyAlignment="1">
      <alignment horizontal="center" vertical="center" wrapText="1"/>
    </xf>
    <xf numFmtId="44" fontId="7" fillId="0" borderId="22" xfId="5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29" borderId="10" xfId="0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5" fillId="27" borderId="3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28" borderId="10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28" borderId="12" xfId="0" applyFont="1" applyFill="1" applyBorder="1" applyAlignment="1">
      <alignment horizontal="left" vertical="center" wrapText="1"/>
    </xf>
    <xf numFmtId="0" fontId="7" fillId="28" borderId="13" xfId="0" applyFont="1" applyFill="1" applyBorder="1" applyAlignment="1">
      <alignment horizontal="left" vertical="center" wrapText="1"/>
    </xf>
    <xf numFmtId="0" fontId="7" fillId="28" borderId="27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7" fillId="26" borderId="28" xfId="0" applyFont="1" applyFill="1" applyBorder="1" applyAlignment="1">
      <alignment horizontal="left" vertical="center" wrapText="1"/>
    </xf>
    <xf numFmtId="0" fontId="7" fillId="26" borderId="24" xfId="0" applyFont="1" applyFill="1" applyBorder="1" applyAlignment="1">
      <alignment horizontal="left" vertical="center" wrapText="1"/>
    </xf>
    <xf numFmtId="0" fontId="7" fillId="26" borderId="25" xfId="0" applyFont="1" applyFill="1" applyBorder="1" applyAlignment="1">
      <alignment horizontal="left" vertical="center" wrapText="1"/>
    </xf>
    <xf numFmtId="0" fontId="7" fillId="28" borderId="56" xfId="0" applyFont="1" applyFill="1" applyBorder="1" applyAlignment="1">
      <alignment horizontal="center" vertical="center"/>
    </xf>
    <xf numFmtId="0" fontId="7" fillId="28" borderId="5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30" borderId="0" xfId="0" applyFont="1" applyFill="1" applyAlignment="1">
      <alignment horizontal="left" vertical="center"/>
    </xf>
    <xf numFmtId="0" fontId="7" fillId="30" borderId="0" xfId="0" applyFont="1" applyFill="1" applyAlignment="1">
      <alignment horizontal="left" vertical="center" wrapText="1"/>
    </xf>
    <xf numFmtId="0" fontId="54" fillId="32" borderId="38" xfId="97" applyFont="1" applyFill="1" applyBorder="1" applyAlignment="1">
      <alignment horizontal="center" vertical="center" wrapText="1"/>
    </xf>
    <xf numFmtId="0" fontId="54" fillId="32" borderId="15" xfId="97" applyFont="1" applyFill="1" applyBorder="1" applyAlignment="1">
      <alignment horizontal="center" vertical="center" wrapText="1"/>
    </xf>
    <xf numFmtId="0" fontId="54" fillId="32" borderId="47" xfId="97" applyFont="1" applyFill="1" applyBorder="1" applyAlignment="1">
      <alignment horizontal="center" vertical="center" wrapText="1"/>
    </xf>
    <xf numFmtId="0" fontId="54" fillId="32" borderId="36" xfId="97" applyFont="1" applyFill="1" applyBorder="1" applyAlignment="1">
      <alignment horizontal="center" vertical="center" wrapText="1"/>
    </xf>
    <xf numFmtId="0" fontId="54" fillId="32" borderId="62" xfId="97" applyFont="1" applyFill="1" applyBorder="1" applyAlignment="1">
      <alignment horizontal="center" vertical="center" wrapText="1"/>
    </xf>
    <xf numFmtId="0" fontId="54" fillId="32" borderId="37" xfId="97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28" borderId="38" xfId="0" applyFont="1" applyFill="1" applyBorder="1" applyAlignment="1">
      <alignment horizontal="center" vertical="center" wrapText="1"/>
    </xf>
    <xf numFmtId="0" fontId="7" fillId="28" borderId="47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7" fillId="0" borderId="0" xfId="0" applyFont="1" applyAlignment="1">
      <alignment horizontal="left" wrapText="1"/>
    </xf>
  </cellXfs>
  <cellStyles count="99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yjściowe 2" xfId="26" xr:uid="{00000000-0005-0000-0000-000019000000}"/>
    <cellStyle name="Dobre 2" xfId="27" xr:uid="{00000000-0005-0000-0000-00001A000000}"/>
    <cellStyle name="Hiperłącze 2" xfId="28" xr:uid="{00000000-0005-0000-0000-00001B000000}"/>
    <cellStyle name="Hiperłącze 2 2" xfId="29" xr:uid="{00000000-0005-0000-0000-00001C000000}"/>
    <cellStyle name="Hiperłącze 2 3" xfId="30" xr:uid="{00000000-0005-0000-0000-00001D000000}"/>
    <cellStyle name="Hiperłącze 2 4" xfId="74" xr:uid="{00000000-0005-0000-0000-00001E000000}"/>
    <cellStyle name="Hiperłącze 3" xfId="31" xr:uid="{00000000-0005-0000-0000-00001F000000}"/>
    <cellStyle name="Hiperłącze 3 2" xfId="32" xr:uid="{00000000-0005-0000-0000-000020000000}"/>
    <cellStyle name="Hiperłącze 3 3" xfId="33" xr:uid="{00000000-0005-0000-0000-000021000000}"/>
    <cellStyle name="Komórka połączona 2" xfId="34" xr:uid="{00000000-0005-0000-0000-000022000000}"/>
    <cellStyle name="Komórka zaznaczona 2" xfId="35" xr:uid="{00000000-0005-0000-0000-000023000000}"/>
    <cellStyle name="Nagłówek 1 2" xfId="36" xr:uid="{00000000-0005-0000-0000-000024000000}"/>
    <cellStyle name="Nagłówek 2 2" xfId="37" xr:uid="{00000000-0005-0000-0000-000025000000}"/>
    <cellStyle name="Nagłówek 3 2" xfId="38" xr:uid="{00000000-0005-0000-0000-000026000000}"/>
    <cellStyle name="Nagłówek 4 2" xfId="39" xr:uid="{00000000-0005-0000-0000-000027000000}"/>
    <cellStyle name="Neutralne 2" xfId="40" xr:uid="{00000000-0005-0000-0000-000028000000}"/>
    <cellStyle name="Normalny" xfId="0" builtinId="0"/>
    <cellStyle name="Normalny 2" xfId="41" xr:uid="{00000000-0005-0000-0000-00002A000000}"/>
    <cellStyle name="Normalny 2 2" xfId="42" xr:uid="{00000000-0005-0000-0000-00002B000000}"/>
    <cellStyle name="Normalny 3" xfId="43" xr:uid="{00000000-0005-0000-0000-00002C000000}"/>
    <cellStyle name="Normalny 3 2" xfId="61" xr:uid="{00000000-0005-0000-0000-00002D000000}"/>
    <cellStyle name="Normalny 4" xfId="44" xr:uid="{00000000-0005-0000-0000-00002E000000}"/>
    <cellStyle name="Normalny 4 2" xfId="62" xr:uid="{00000000-0005-0000-0000-00002F000000}"/>
    <cellStyle name="Normalny 4 2 2" xfId="88" xr:uid="{E3D96D54-B69A-484E-9705-A54B31A86516}"/>
    <cellStyle name="Normalny 4 3" xfId="81" xr:uid="{E9D309E6-1561-4310-8C17-8AAFA79090C7}"/>
    <cellStyle name="Normalny 5" xfId="70" xr:uid="{00000000-0005-0000-0000-000030000000}"/>
    <cellStyle name="Normalny 6" xfId="60" xr:uid="{00000000-0005-0000-0000-000031000000}"/>
    <cellStyle name="Normalny 7" xfId="97" xr:uid="{4B154BD3-3DD3-4C34-9051-DB932AC08DA5}"/>
    <cellStyle name="Normalny 8" xfId="98" xr:uid="{706800B7-821D-4E27-95BA-8A2A21B4DF99}"/>
    <cellStyle name="Obliczenia 2" xfId="45" xr:uid="{00000000-0005-0000-0000-000032000000}"/>
    <cellStyle name="Procentowy 2" xfId="76" xr:uid="{16B388B3-79E7-4D3C-B307-8B6E295E45D9}"/>
    <cellStyle name="Suma 2" xfId="46" xr:uid="{00000000-0005-0000-0000-000033000000}"/>
    <cellStyle name="Tekst objaśnienia 2" xfId="47" xr:uid="{00000000-0005-0000-0000-000034000000}"/>
    <cellStyle name="Tekst ostrzeżenia 2" xfId="48" xr:uid="{00000000-0005-0000-0000-000035000000}"/>
    <cellStyle name="Tytuł 2" xfId="49" xr:uid="{00000000-0005-0000-0000-000036000000}"/>
    <cellStyle name="Uwaga 2" xfId="50" xr:uid="{00000000-0005-0000-0000-000037000000}"/>
    <cellStyle name="Uwaga 2 2" xfId="63" xr:uid="{00000000-0005-0000-0000-000038000000}"/>
    <cellStyle name="Uwaga 3" xfId="71" xr:uid="{00000000-0005-0000-0000-000039000000}"/>
    <cellStyle name="Walutowy" xfId="51" builtinId="4"/>
    <cellStyle name="Walutowy 10" xfId="82" xr:uid="{F6691824-615A-417C-9BF0-9E7E9B539D1E}"/>
    <cellStyle name="Walutowy 11" xfId="95" xr:uid="{538C9388-917E-498A-9C07-50D27BD7034A}"/>
    <cellStyle name="Walutowy 2" xfId="52" xr:uid="{00000000-0005-0000-0000-00003B000000}"/>
    <cellStyle name="Walutowy 2 2" xfId="53" xr:uid="{00000000-0005-0000-0000-00003C000000}"/>
    <cellStyle name="Walutowy 2 2 2" xfId="64" xr:uid="{00000000-0005-0000-0000-00003D000000}"/>
    <cellStyle name="Walutowy 2 3" xfId="73" xr:uid="{00000000-0005-0000-0000-00003E000000}"/>
    <cellStyle name="Walutowy 2 4" xfId="78" xr:uid="{1F7F63ED-D951-4C02-A254-74FF928A300F}"/>
    <cellStyle name="Walutowy 2 4 2" xfId="94" xr:uid="{17A5FDBA-6760-47A3-AC3E-53BC526BE058}"/>
    <cellStyle name="Walutowy 2 5" xfId="80" xr:uid="{8215C607-38E9-4FBC-ADC4-03E75EDFFF00}"/>
    <cellStyle name="Walutowy 2 6" xfId="83" xr:uid="{E0785EAF-A15A-4129-8D51-3AC31A74D53E}"/>
    <cellStyle name="Walutowy 2 7" xfId="96" xr:uid="{20C168B3-3B9F-44B0-9D8F-F10BED869ACD}"/>
    <cellStyle name="Walutowy 3" xfId="54" xr:uid="{00000000-0005-0000-0000-00003F000000}"/>
    <cellStyle name="Walutowy 3 2" xfId="65" xr:uid="{00000000-0005-0000-0000-000040000000}"/>
    <cellStyle name="Walutowy 3 2 2" xfId="89" xr:uid="{AD54E067-DCF7-434E-ABEA-336288BBC31F}"/>
    <cellStyle name="Walutowy 3 3" xfId="75" xr:uid="{00000000-0005-0000-0000-000041000000}"/>
    <cellStyle name="Walutowy 3 4" xfId="84" xr:uid="{E1DE6CDA-AFF5-4AAC-96D7-78C1798A9954}"/>
    <cellStyle name="Walutowy 4" xfId="55" xr:uid="{00000000-0005-0000-0000-000042000000}"/>
    <cellStyle name="Walutowy 4 2" xfId="66" xr:uid="{00000000-0005-0000-0000-000043000000}"/>
    <cellStyle name="Walutowy 5" xfId="56" xr:uid="{00000000-0005-0000-0000-000044000000}"/>
    <cellStyle name="Walutowy 5 2" xfId="57" xr:uid="{00000000-0005-0000-0000-000045000000}"/>
    <cellStyle name="Walutowy 5 2 2" xfId="68" xr:uid="{00000000-0005-0000-0000-000046000000}"/>
    <cellStyle name="Walutowy 5 2 2 2" xfId="91" xr:uid="{DB691FCD-F617-4DBE-B7BB-409E87DF839E}"/>
    <cellStyle name="Walutowy 5 2 3" xfId="86" xr:uid="{64DA0304-32BF-4A3E-9756-CA204AA133A5}"/>
    <cellStyle name="Walutowy 5 3" xfId="67" xr:uid="{00000000-0005-0000-0000-000047000000}"/>
    <cellStyle name="Walutowy 5 3 2" xfId="90" xr:uid="{0021CE4A-D739-4994-A05C-9F6F99A07B4C}"/>
    <cellStyle name="Walutowy 5 4" xfId="85" xr:uid="{7FDBB3CB-3975-48BD-8469-D7B146100A1D}"/>
    <cellStyle name="Walutowy 6" xfId="58" xr:uid="{00000000-0005-0000-0000-000048000000}"/>
    <cellStyle name="Walutowy 6 2" xfId="69" xr:uid="{00000000-0005-0000-0000-000049000000}"/>
    <cellStyle name="Walutowy 6 2 2" xfId="92" xr:uid="{014D39B9-D227-4EE7-857F-6DFF789C88E2}"/>
    <cellStyle name="Walutowy 6 3" xfId="87" xr:uid="{F35553DC-1274-423C-B6A2-11ACFB2D472D}"/>
    <cellStyle name="Walutowy 7" xfId="72" xr:uid="{00000000-0005-0000-0000-00004A000000}"/>
    <cellStyle name="Walutowy 8" xfId="77" xr:uid="{E83335BA-CF41-4109-A6FA-21D6452CE6FF}"/>
    <cellStyle name="Walutowy 8 2" xfId="93" xr:uid="{5DA7BE2A-E4B3-43DC-A327-714C4BEA6B52}"/>
    <cellStyle name="Walutowy 9" xfId="79" xr:uid="{7D552D8B-B6E9-49DC-9C63-198249B69E1E}"/>
    <cellStyle name="Złe 2" xfId="59" xr:uid="{00000000-0005-0000-0000-00004B000000}"/>
  </cellStyles>
  <dxfs count="0"/>
  <tableStyles count="0" defaultTableStyle="TableStyleMedium9" defaultPivotStyle="PivotStyleLight16"/>
  <colors>
    <mruColors>
      <color rgb="FFFF66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8" zoomScale="90" zoomScaleNormal="90" workbookViewId="0">
      <selection activeCell="D29" sqref="D29"/>
    </sheetView>
  </sheetViews>
  <sheetFormatPr defaultColWidth="9.140625" defaultRowHeight="12.75"/>
  <cols>
    <col min="1" max="1" width="6.5703125" style="19" customWidth="1"/>
    <col min="2" max="2" width="67.42578125" style="20" customWidth="1"/>
    <col min="3" max="3" width="41.5703125" style="19" bestFit="1" customWidth="1"/>
    <col min="4" max="4" width="9.42578125" style="19" customWidth="1"/>
    <col min="5" max="5" width="16.140625" style="20" customWidth="1"/>
    <col min="6" max="6" width="16.140625" style="19" customWidth="1"/>
    <col min="7" max="7" width="15.7109375" style="19" customWidth="1"/>
    <col min="8" max="8" width="17.42578125" style="20" customWidth="1"/>
    <col min="9" max="9" width="38.28515625" style="20" customWidth="1"/>
    <col min="10" max="10" width="27.85546875" style="21" customWidth="1"/>
    <col min="11" max="11" width="23.5703125" style="20" customWidth="1"/>
    <col min="12" max="12" width="46.5703125" style="20" customWidth="1"/>
    <col min="13" max="14" width="14" style="20" bestFit="1" customWidth="1"/>
    <col min="15" max="17" width="9.140625" style="20"/>
    <col min="18" max="18" width="14" style="20" bestFit="1" customWidth="1"/>
    <col min="19" max="16384" width="9.140625" style="20"/>
  </cols>
  <sheetData>
    <row r="1" spans="1:14" s="13" customFormat="1">
      <c r="A1" s="391" t="s">
        <v>185</v>
      </c>
      <c r="B1" s="391"/>
      <c r="C1" s="52"/>
      <c r="D1" s="30"/>
      <c r="F1" s="30"/>
      <c r="G1" s="53"/>
      <c r="J1" s="31"/>
    </row>
    <row r="2" spans="1:14" s="13" customFormat="1">
      <c r="A2" s="30"/>
      <c r="C2" s="30"/>
      <c r="D2" s="30"/>
      <c r="F2" s="30"/>
      <c r="G2" s="30"/>
      <c r="J2" s="31"/>
    </row>
    <row r="3" spans="1:14" s="13" customFormat="1" ht="38.25" customHeight="1">
      <c r="A3" s="54"/>
      <c r="B3" s="55" t="s">
        <v>96</v>
      </c>
      <c r="C3" s="54"/>
      <c r="D3" s="54"/>
      <c r="E3" s="55"/>
      <c r="F3" s="54"/>
      <c r="G3" s="54"/>
      <c r="H3" s="12"/>
      <c r="I3" s="12"/>
      <c r="J3" s="38"/>
      <c r="K3" s="12"/>
    </row>
    <row r="4" spans="1:14" s="13" customFormat="1" ht="13.5" thickBot="1">
      <c r="A4" s="30"/>
      <c r="C4" s="30"/>
      <c r="D4" s="30"/>
      <c r="F4" s="30"/>
      <c r="G4" s="30"/>
      <c r="J4" s="31"/>
    </row>
    <row r="5" spans="1:14" s="13" customFormat="1" ht="56.25" customHeight="1" thickBot="1">
      <c r="A5" s="56" t="s">
        <v>2</v>
      </c>
      <c r="B5" s="57" t="s">
        <v>3</v>
      </c>
      <c r="C5" s="56" t="s">
        <v>242</v>
      </c>
      <c r="D5" s="58" t="s">
        <v>186</v>
      </c>
      <c r="E5" s="56" t="s">
        <v>4</v>
      </c>
      <c r="F5" s="57" t="s">
        <v>5</v>
      </c>
      <c r="G5" s="82" t="s">
        <v>94</v>
      </c>
      <c r="H5" s="86" t="s">
        <v>187</v>
      </c>
      <c r="I5" s="87" t="s">
        <v>189</v>
      </c>
      <c r="J5" s="60" t="s">
        <v>188</v>
      </c>
      <c r="K5" s="59" t="s">
        <v>282</v>
      </c>
    </row>
    <row r="6" spans="1:14" s="12" customFormat="1" ht="71.25">
      <c r="A6" s="329" t="s">
        <v>150</v>
      </c>
      <c r="B6" s="330" t="s">
        <v>220</v>
      </c>
      <c r="C6" s="331" t="s">
        <v>66</v>
      </c>
      <c r="D6" s="332" t="s">
        <v>165</v>
      </c>
      <c r="E6" s="331" t="s">
        <v>330</v>
      </c>
      <c r="F6" s="333">
        <v>544941</v>
      </c>
      <c r="G6" s="334">
        <v>33</v>
      </c>
      <c r="H6" s="335"/>
      <c r="I6" s="336" t="s">
        <v>240</v>
      </c>
      <c r="J6" s="337" t="s">
        <v>787</v>
      </c>
      <c r="K6" s="338" t="s">
        <v>317</v>
      </c>
    </row>
    <row r="7" spans="1:14" s="12" customFormat="1" ht="35.1" customHeight="1">
      <c r="A7" s="61" t="s">
        <v>153</v>
      </c>
      <c r="B7" s="62" t="s">
        <v>20</v>
      </c>
      <c r="C7" s="63"/>
      <c r="D7" s="64"/>
      <c r="E7" s="63"/>
      <c r="F7" s="65"/>
      <c r="G7" s="83"/>
      <c r="H7" s="84"/>
      <c r="I7" s="85"/>
      <c r="J7" s="66"/>
      <c r="K7" s="67"/>
    </row>
    <row r="8" spans="1:14" s="12" customFormat="1" ht="35.1" customHeight="1">
      <c r="A8" s="61" t="s">
        <v>226</v>
      </c>
      <c r="B8" s="68" t="s">
        <v>788</v>
      </c>
      <c r="C8" s="61" t="s">
        <v>271</v>
      </c>
      <c r="D8" s="49"/>
      <c r="E8" s="61">
        <v>7221145002</v>
      </c>
      <c r="F8" s="49">
        <v>450717979</v>
      </c>
      <c r="G8" s="83"/>
      <c r="H8" s="84"/>
      <c r="I8" s="85"/>
      <c r="J8" s="66"/>
      <c r="K8" s="67"/>
    </row>
    <row r="9" spans="1:14" s="12" customFormat="1" ht="35.1" customHeight="1">
      <c r="A9" s="61" t="s">
        <v>227</v>
      </c>
      <c r="B9" s="68" t="s">
        <v>272</v>
      </c>
      <c r="C9" s="61" t="s">
        <v>21</v>
      </c>
      <c r="D9" s="49"/>
      <c r="E9" s="61">
        <v>7221317880</v>
      </c>
      <c r="F9" s="49" t="s">
        <v>30</v>
      </c>
      <c r="G9" s="83"/>
      <c r="H9" s="84"/>
      <c r="I9" s="85" t="s">
        <v>431</v>
      </c>
      <c r="J9" s="66"/>
      <c r="K9" s="67"/>
      <c r="L9" s="69"/>
    </row>
    <row r="10" spans="1:14" s="12" customFormat="1" ht="35.1" customHeight="1">
      <c r="A10" s="61" t="s">
        <v>228</v>
      </c>
      <c r="B10" s="70" t="s">
        <v>279</v>
      </c>
      <c r="C10" s="71" t="s">
        <v>22</v>
      </c>
      <c r="D10" s="72"/>
      <c r="E10" s="61">
        <v>7221145278</v>
      </c>
      <c r="F10" s="49" t="s">
        <v>31</v>
      </c>
      <c r="G10" s="83"/>
      <c r="H10" s="84"/>
      <c r="I10" s="85"/>
      <c r="J10" s="66"/>
      <c r="K10" s="67"/>
      <c r="M10" s="73"/>
    </row>
    <row r="11" spans="1:14" s="12" customFormat="1" ht="35.1" customHeight="1">
      <c r="A11" s="61" t="s">
        <v>229</v>
      </c>
      <c r="B11" s="70" t="s">
        <v>273</v>
      </c>
      <c r="C11" s="71" t="s">
        <v>23</v>
      </c>
      <c r="D11" s="72"/>
      <c r="E11" s="61">
        <v>7221144965</v>
      </c>
      <c r="F11" s="49">
        <v>451104925</v>
      </c>
      <c r="G11" s="83"/>
      <c r="H11" s="84"/>
      <c r="I11" s="85"/>
      <c r="J11" s="66"/>
      <c r="K11" s="67"/>
      <c r="M11" s="73"/>
    </row>
    <row r="12" spans="1:14" s="12" customFormat="1" ht="35.1" customHeight="1">
      <c r="A12" s="61" t="s">
        <v>230</v>
      </c>
      <c r="B12" s="70" t="s">
        <v>274</v>
      </c>
      <c r="C12" s="71" t="s">
        <v>24</v>
      </c>
      <c r="D12" s="72"/>
      <c r="E12" s="61">
        <v>7221145255</v>
      </c>
      <c r="F12" s="49" t="s">
        <v>32</v>
      </c>
      <c r="G12" s="83"/>
      <c r="H12" s="84"/>
      <c r="I12" s="85"/>
      <c r="J12" s="66"/>
      <c r="K12" s="67"/>
      <c r="M12" s="73"/>
    </row>
    <row r="13" spans="1:14" s="12" customFormat="1" ht="35.1" customHeight="1">
      <c r="A13" s="61" t="s">
        <v>231</v>
      </c>
      <c r="B13" s="70" t="s">
        <v>275</v>
      </c>
      <c r="C13" s="74" t="s">
        <v>25</v>
      </c>
      <c r="D13" s="72"/>
      <c r="E13" s="61">
        <v>7221145060</v>
      </c>
      <c r="F13" s="49">
        <v>451103357</v>
      </c>
      <c r="G13" s="83"/>
      <c r="H13" s="84"/>
      <c r="I13" s="85"/>
      <c r="J13" s="66"/>
      <c r="K13" s="67"/>
      <c r="M13" s="73"/>
      <c r="N13" s="17"/>
    </row>
    <row r="14" spans="1:14" s="12" customFormat="1" ht="35.1" customHeight="1">
      <c r="A14" s="61" t="s">
        <v>232</v>
      </c>
      <c r="B14" s="70" t="s">
        <v>280</v>
      </c>
      <c r="C14" s="74" t="s">
        <v>281</v>
      </c>
      <c r="D14" s="72"/>
      <c r="E14" s="61">
        <v>7221145309</v>
      </c>
      <c r="F14" s="49" t="s">
        <v>33</v>
      </c>
      <c r="G14" s="83"/>
      <c r="H14" s="84"/>
      <c r="I14" s="85"/>
      <c r="J14" s="66"/>
      <c r="K14" s="67"/>
    </row>
    <row r="15" spans="1:14" s="12" customFormat="1" ht="35.1" customHeight="1">
      <c r="A15" s="61" t="s">
        <v>233</v>
      </c>
      <c r="B15" s="70" t="s">
        <v>276</v>
      </c>
      <c r="C15" s="74" t="s">
        <v>26</v>
      </c>
      <c r="D15" s="72"/>
      <c r="E15" s="61">
        <v>7221145373</v>
      </c>
      <c r="F15" s="49">
        <v>451104948</v>
      </c>
      <c r="G15" s="83"/>
      <c r="H15" s="84"/>
      <c r="I15" s="85"/>
      <c r="J15" s="66"/>
      <c r="K15" s="67"/>
    </row>
    <row r="16" spans="1:14" s="12" customFormat="1" ht="35.1" customHeight="1">
      <c r="A16" s="61" t="s">
        <v>29</v>
      </c>
      <c r="B16" s="70" t="s">
        <v>277</v>
      </c>
      <c r="C16" s="74" t="s">
        <v>27</v>
      </c>
      <c r="D16" s="72"/>
      <c r="E16" s="61">
        <v>7221145344</v>
      </c>
      <c r="F16" s="49">
        <v>451104871</v>
      </c>
      <c r="G16" s="83"/>
      <c r="H16" s="84"/>
      <c r="I16" s="85"/>
      <c r="J16" s="66"/>
      <c r="K16" s="67"/>
    </row>
    <row r="17" spans="1:12" s="12" customFormat="1" ht="35.1" customHeight="1">
      <c r="A17" s="61" t="s">
        <v>234</v>
      </c>
      <c r="B17" s="70" t="s">
        <v>278</v>
      </c>
      <c r="C17" s="74" t="s">
        <v>28</v>
      </c>
      <c r="D17" s="72"/>
      <c r="E17" s="75">
        <v>7221145120</v>
      </c>
      <c r="F17" s="76">
        <v>451104888</v>
      </c>
      <c r="G17" s="83"/>
      <c r="H17" s="84"/>
      <c r="I17" s="85"/>
      <c r="J17" s="66"/>
      <c r="K17" s="67"/>
    </row>
    <row r="18" spans="1:12" s="12" customFormat="1" ht="35.1" customHeight="1">
      <c r="A18" s="61" t="s">
        <v>155</v>
      </c>
      <c r="B18" s="62" t="s">
        <v>222</v>
      </c>
      <c r="C18" s="63" t="s">
        <v>301</v>
      </c>
      <c r="D18" s="64" t="s">
        <v>183</v>
      </c>
      <c r="E18" s="63" t="s">
        <v>259</v>
      </c>
      <c r="F18" s="64">
        <v>450094372</v>
      </c>
      <c r="G18" s="83">
        <v>15</v>
      </c>
      <c r="H18" s="84" t="s">
        <v>112</v>
      </c>
      <c r="I18" s="85" t="s">
        <v>112</v>
      </c>
      <c r="J18" s="66"/>
      <c r="K18" s="67"/>
    </row>
    <row r="19" spans="1:12" s="12" customFormat="1" ht="34.9" customHeight="1">
      <c r="A19" s="61" t="s">
        <v>157</v>
      </c>
      <c r="B19" s="62" t="s">
        <v>223</v>
      </c>
      <c r="C19" s="63" t="s">
        <v>251</v>
      </c>
      <c r="D19" s="64" t="s">
        <v>163</v>
      </c>
      <c r="E19" s="63" t="s">
        <v>259</v>
      </c>
      <c r="F19" s="65" t="s">
        <v>34</v>
      </c>
      <c r="G19" s="83">
        <v>6</v>
      </c>
      <c r="H19" s="84" t="s">
        <v>19</v>
      </c>
      <c r="I19" s="85" t="s">
        <v>108</v>
      </c>
      <c r="J19" s="314">
        <v>704500</v>
      </c>
      <c r="K19" s="307"/>
      <c r="L19" s="25"/>
    </row>
    <row r="20" spans="1:12" s="12" customFormat="1" ht="35.1" customHeight="1">
      <c r="A20" s="61" t="s">
        <v>158</v>
      </c>
      <c r="B20" s="62" t="s">
        <v>224</v>
      </c>
      <c r="C20" s="63" t="s">
        <v>327</v>
      </c>
      <c r="D20" s="64" t="s">
        <v>184</v>
      </c>
      <c r="E20" s="63" t="s">
        <v>259</v>
      </c>
      <c r="F20" s="64">
        <v>450010033</v>
      </c>
      <c r="G20" s="83" t="s">
        <v>19</v>
      </c>
      <c r="H20" s="84" t="s">
        <v>19</v>
      </c>
      <c r="I20" s="85" t="s">
        <v>19</v>
      </c>
      <c r="J20" s="66" t="s">
        <v>19</v>
      </c>
      <c r="K20" s="67"/>
    </row>
    <row r="21" spans="1:12" s="12" customFormat="1" ht="41.25" customHeight="1">
      <c r="A21" s="61" t="s">
        <v>205</v>
      </c>
      <c r="B21" s="62" t="s">
        <v>221</v>
      </c>
      <c r="C21" s="63" t="s">
        <v>252</v>
      </c>
      <c r="D21" s="64" t="s">
        <v>162</v>
      </c>
      <c r="E21" s="63" t="s">
        <v>259</v>
      </c>
      <c r="F21" s="65" t="s">
        <v>35</v>
      </c>
      <c r="G21" s="83">
        <v>69</v>
      </c>
      <c r="H21" s="84">
        <v>409</v>
      </c>
      <c r="I21" s="85" t="s">
        <v>108</v>
      </c>
      <c r="J21" s="306">
        <v>7025371</v>
      </c>
      <c r="K21" s="307"/>
    </row>
    <row r="22" spans="1:12" s="12" customFormat="1" ht="35.1" customHeight="1">
      <c r="A22" s="61" t="s">
        <v>206</v>
      </c>
      <c r="B22" s="62" t="s">
        <v>310</v>
      </c>
      <c r="C22" s="63" t="s">
        <v>253</v>
      </c>
      <c r="D22" s="64" t="s">
        <v>162</v>
      </c>
      <c r="E22" s="63" t="s">
        <v>259</v>
      </c>
      <c r="F22" s="65" t="s">
        <v>36</v>
      </c>
      <c r="G22" s="83">
        <v>29</v>
      </c>
      <c r="H22" s="84">
        <v>133</v>
      </c>
      <c r="I22" s="85" t="s">
        <v>19</v>
      </c>
      <c r="J22" s="66" t="s">
        <v>19</v>
      </c>
      <c r="K22" s="67"/>
    </row>
    <row r="23" spans="1:12" s="12" customFormat="1" ht="35.1" customHeight="1" thickBot="1">
      <c r="A23" s="119" t="s">
        <v>207</v>
      </c>
      <c r="B23" s="120" t="s">
        <v>225</v>
      </c>
      <c r="C23" s="121" t="s">
        <v>254</v>
      </c>
      <c r="D23" s="122" t="s">
        <v>162</v>
      </c>
      <c r="E23" s="121" t="s">
        <v>259</v>
      </c>
      <c r="F23" s="123" t="s">
        <v>37</v>
      </c>
      <c r="G23" s="124">
        <v>13</v>
      </c>
      <c r="H23" s="125">
        <v>53</v>
      </c>
      <c r="I23" s="126" t="s">
        <v>19</v>
      </c>
      <c r="J23" s="127" t="s">
        <v>19</v>
      </c>
      <c r="K23" s="128"/>
    </row>
    <row r="24" spans="1:12" s="13" customFormat="1">
      <c r="A24" s="30"/>
      <c r="C24" s="30"/>
      <c r="D24" s="30"/>
      <c r="F24" s="30"/>
      <c r="G24" s="30"/>
      <c r="H24" s="37"/>
      <c r="I24" s="37"/>
      <c r="J24" s="31"/>
    </row>
    <row r="25" spans="1:12" s="13" customFormat="1">
      <c r="A25" s="30"/>
      <c r="C25" s="30"/>
      <c r="D25" s="30"/>
      <c r="F25" s="30"/>
      <c r="G25" s="30"/>
      <c r="J25" s="31"/>
    </row>
    <row r="26" spans="1:12" s="13" customFormat="1">
      <c r="A26" s="30"/>
      <c r="C26" s="30"/>
      <c r="D26" s="30"/>
      <c r="F26" s="30"/>
      <c r="G26" s="30"/>
      <c r="J26" s="31"/>
    </row>
  </sheetData>
  <mergeCells count="1">
    <mergeCell ref="A1:B1"/>
  </mergeCells>
  <phoneticPr fontId="1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3E4E9-55C8-4B8D-B657-6738C4914397}">
  <dimension ref="A3:AD70"/>
  <sheetViews>
    <sheetView topLeftCell="A39" zoomScale="66" zoomScaleNormal="66" workbookViewId="0">
      <selection activeCell="F74" sqref="F74"/>
    </sheetView>
  </sheetViews>
  <sheetFormatPr defaultRowHeight="12.75"/>
  <cols>
    <col min="1" max="1" width="4.28515625" style="37" customWidth="1"/>
    <col min="2" max="2" width="28.7109375" style="47" customWidth="1"/>
    <col min="3" max="3" width="28.7109375" style="37" customWidth="1"/>
    <col min="4" max="4" width="14.140625" style="37" customWidth="1"/>
    <col min="5" max="5" width="14.5703125" style="37" customWidth="1"/>
    <col min="6" max="6" width="15.5703125" style="37" customWidth="1"/>
    <col min="7" max="7" width="14.7109375" style="37" customWidth="1"/>
    <col min="8" max="9" width="21.28515625" style="48" customWidth="1"/>
    <col min="10" max="10" width="32.5703125" style="37" customWidth="1"/>
    <col min="11" max="11" width="34.28515625" style="37" customWidth="1"/>
    <col min="12" max="12" width="28.28515625" style="37" bestFit="1" customWidth="1"/>
    <col min="13" max="13" width="29.85546875" style="37" customWidth="1"/>
    <col min="14" max="15" width="38.85546875" style="37" customWidth="1"/>
    <col min="16" max="16" width="29.85546875" style="37" customWidth="1"/>
    <col min="17" max="17" width="12.85546875" style="37" customWidth="1"/>
    <col min="18" max="18" width="13.28515625" style="37" customWidth="1"/>
    <col min="19" max="19" width="16.85546875" style="37" customWidth="1"/>
    <col min="20" max="20" width="12.140625" style="37" customWidth="1"/>
    <col min="21" max="21" width="12.5703125" style="37" customWidth="1"/>
    <col min="22" max="22" width="14.42578125" style="37" customWidth="1"/>
    <col min="23" max="23" width="16.7109375" style="37" customWidth="1"/>
    <col min="24" max="24" width="12.7109375" style="37" customWidth="1"/>
    <col min="25" max="25" width="16.5703125" style="37" customWidth="1"/>
    <col min="26" max="26" width="13.7109375" style="37" customWidth="1"/>
    <col min="27" max="27" width="24.85546875" style="12" customWidth="1"/>
    <col min="28" max="30" width="8.85546875" style="12"/>
  </cols>
  <sheetData>
    <row r="3" spans="1:26">
      <c r="A3" s="8" t="s">
        <v>203</v>
      </c>
      <c r="J3" s="7"/>
    </row>
    <row r="4" spans="1:26">
      <c r="A4" s="7"/>
      <c r="J4" s="7"/>
    </row>
    <row r="5" spans="1:26">
      <c r="A5" s="7"/>
      <c r="J5" s="7"/>
    </row>
    <row r="6" spans="1:26">
      <c r="A6" s="400" t="s">
        <v>9</v>
      </c>
      <c r="B6" s="395" t="s">
        <v>1</v>
      </c>
      <c r="C6" s="395" t="s">
        <v>39</v>
      </c>
      <c r="D6" s="395" t="s">
        <v>40</v>
      </c>
      <c r="E6" s="395" t="s">
        <v>243</v>
      </c>
      <c r="F6" s="395" t="s">
        <v>97</v>
      </c>
      <c r="G6" s="395" t="s">
        <v>244</v>
      </c>
      <c r="H6" s="398" t="s">
        <v>264</v>
      </c>
      <c r="I6" s="398" t="s">
        <v>265</v>
      </c>
      <c r="J6" s="395" t="s">
        <v>95</v>
      </c>
      <c r="K6" s="395" t="s">
        <v>6</v>
      </c>
      <c r="L6" s="396" t="s">
        <v>98</v>
      </c>
      <c r="M6" s="396"/>
      <c r="N6" s="396"/>
      <c r="O6" s="397" t="s">
        <v>393</v>
      </c>
      <c r="P6" s="396" t="s">
        <v>212</v>
      </c>
      <c r="Q6" s="395" t="s">
        <v>313</v>
      </c>
      <c r="R6" s="395"/>
      <c r="S6" s="395"/>
      <c r="T6" s="395"/>
      <c r="U6" s="395"/>
      <c r="V6" s="395"/>
      <c r="W6" s="395" t="s">
        <v>190</v>
      </c>
      <c r="X6" s="395" t="s">
        <v>191</v>
      </c>
      <c r="Y6" s="395" t="s">
        <v>192</v>
      </c>
      <c r="Z6" s="395" t="s">
        <v>193</v>
      </c>
    </row>
    <row r="7" spans="1:26" ht="51">
      <c r="A7" s="400"/>
      <c r="B7" s="395"/>
      <c r="C7" s="395"/>
      <c r="D7" s="395"/>
      <c r="E7" s="395"/>
      <c r="F7" s="395"/>
      <c r="G7" s="395"/>
      <c r="H7" s="399"/>
      <c r="I7" s="399"/>
      <c r="J7" s="395"/>
      <c r="K7" s="395"/>
      <c r="L7" s="114" t="s">
        <v>99</v>
      </c>
      <c r="M7" s="114" t="s">
        <v>100</v>
      </c>
      <c r="N7" s="114" t="s">
        <v>101</v>
      </c>
      <c r="O7" s="397"/>
      <c r="P7" s="396"/>
      <c r="Q7" s="79" t="s">
        <v>102</v>
      </c>
      <c r="R7" s="79" t="s">
        <v>103</v>
      </c>
      <c r="S7" s="79" t="s">
        <v>104</v>
      </c>
      <c r="T7" s="79" t="s">
        <v>105</v>
      </c>
      <c r="U7" s="79" t="s">
        <v>106</v>
      </c>
      <c r="V7" s="79" t="s">
        <v>107</v>
      </c>
      <c r="W7" s="395"/>
      <c r="X7" s="395"/>
      <c r="Y7" s="395"/>
      <c r="Z7" s="395"/>
    </row>
    <row r="8" spans="1:26">
      <c r="A8" s="392" t="s">
        <v>241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4"/>
    </row>
    <row r="9" spans="1:26" ht="51">
      <c r="A9" s="89">
        <v>1</v>
      </c>
      <c r="B9" s="141" t="s">
        <v>55</v>
      </c>
      <c r="C9" s="89" t="s">
        <v>56</v>
      </c>
      <c r="D9" s="195" t="s">
        <v>57</v>
      </c>
      <c r="E9" s="23"/>
      <c r="F9" s="23" t="s">
        <v>108</v>
      </c>
      <c r="G9" s="89">
        <v>1988</v>
      </c>
      <c r="H9" s="187">
        <v>3521000</v>
      </c>
      <c r="I9" s="187" t="s">
        <v>266</v>
      </c>
      <c r="J9" s="201" t="s">
        <v>324</v>
      </c>
      <c r="K9" s="89" t="s">
        <v>66</v>
      </c>
      <c r="L9" s="89" t="s">
        <v>115</v>
      </c>
      <c r="M9" s="89" t="s">
        <v>116</v>
      </c>
      <c r="N9" s="89" t="s">
        <v>117</v>
      </c>
      <c r="O9" s="89"/>
      <c r="P9" s="89" t="s">
        <v>325</v>
      </c>
      <c r="Q9" s="192" t="s">
        <v>119</v>
      </c>
      <c r="R9" s="26" t="s">
        <v>119</v>
      </c>
      <c r="S9" s="26" t="s">
        <v>119</v>
      </c>
      <c r="T9" s="26" t="s">
        <v>119</v>
      </c>
      <c r="U9" s="26" t="s">
        <v>118</v>
      </c>
      <c r="V9" s="26" t="s">
        <v>119</v>
      </c>
      <c r="W9" s="193">
        <v>749.76</v>
      </c>
      <c r="X9" s="193">
        <v>3</v>
      </c>
      <c r="Y9" s="193" t="s">
        <v>41</v>
      </c>
      <c r="Z9" s="23" t="s">
        <v>41</v>
      </c>
    </row>
    <row r="10" spans="1:26" ht="76.5">
      <c r="A10" s="89">
        <v>2</v>
      </c>
      <c r="B10" s="141" t="s">
        <v>58</v>
      </c>
      <c r="C10" s="89" t="s">
        <v>59</v>
      </c>
      <c r="D10" s="195" t="s">
        <v>57</v>
      </c>
      <c r="E10" s="23"/>
      <c r="F10" s="23" t="s">
        <v>108</v>
      </c>
      <c r="G10" s="89">
        <v>2000</v>
      </c>
      <c r="H10" s="164">
        <v>492261.86</v>
      </c>
      <c r="I10" s="164" t="s">
        <v>267</v>
      </c>
      <c r="J10" s="89" t="s">
        <v>67</v>
      </c>
      <c r="K10" s="89" t="s">
        <v>68</v>
      </c>
      <c r="L10" s="89" t="s">
        <v>120</v>
      </c>
      <c r="M10" s="89" t="s">
        <v>121</v>
      </c>
      <c r="N10" s="89" t="s">
        <v>122</v>
      </c>
      <c r="O10" s="89"/>
      <c r="P10" s="89"/>
      <c r="Q10" s="192" t="s">
        <v>123</v>
      </c>
      <c r="R10" s="26" t="s">
        <v>123</v>
      </c>
      <c r="S10" s="26" t="s">
        <v>124</v>
      </c>
      <c r="T10" s="26" t="s">
        <v>123</v>
      </c>
      <c r="U10" s="26" t="s">
        <v>118</v>
      </c>
      <c r="V10" s="26" t="s">
        <v>119</v>
      </c>
      <c r="W10" s="193">
        <v>279.35000000000002</v>
      </c>
      <c r="X10" s="193">
        <v>2</v>
      </c>
      <c r="Y10" s="193" t="s">
        <v>41</v>
      </c>
      <c r="Z10" s="23" t="s">
        <v>108</v>
      </c>
    </row>
    <row r="11" spans="1:26" ht="25.5">
      <c r="A11" s="89">
        <v>3</v>
      </c>
      <c r="B11" s="141" t="s">
        <v>60</v>
      </c>
      <c r="C11" s="89" t="s">
        <v>43</v>
      </c>
      <c r="D11" s="195" t="s">
        <v>57</v>
      </c>
      <c r="E11" s="23"/>
      <c r="F11" s="23" t="s">
        <v>108</v>
      </c>
      <c r="G11" s="89"/>
      <c r="H11" s="142">
        <v>268000</v>
      </c>
      <c r="I11" s="142" t="s">
        <v>268</v>
      </c>
      <c r="J11" s="89"/>
      <c r="K11" s="89" t="s">
        <v>69</v>
      </c>
      <c r="L11" s="89"/>
      <c r="M11" s="89"/>
      <c r="N11" s="89"/>
      <c r="O11" s="89"/>
      <c r="P11" s="89"/>
      <c r="Q11" s="200"/>
      <c r="R11" s="27"/>
      <c r="S11" s="26"/>
      <c r="T11" s="27"/>
      <c r="U11" s="27"/>
      <c r="V11" s="27"/>
      <c r="W11" s="193"/>
      <c r="X11" s="193">
        <v>1</v>
      </c>
      <c r="Y11" s="193" t="s">
        <v>108</v>
      </c>
      <c r="Z11" s="23" t="s">
        <v>108</v>
      </c>
    </row>
    <row r="12" spans="1:26" ht="38.25">
      <c r="A12" s="89">
        <v>4</v>
      </c>
      <c r="B12" s="141" t="s">
        <v>61</v>
      </c>
      <c r="C12" s="89" t="s">
        <v>62</v>
      </c>
      <c r="D12" s="195" t="s">
        <v>57</v>
      </c>
      <c r="E12" s="23"/>
      <c r="F12" s="23" t="s">
        <v>108</v>
      </c>
      <c r="G12" s="89">
        <v>1998</v>
      </c>
      <c r="H12" s="142">
        <v>299000</v>
      </c>
      <c r="I12" s="142" t="s">
        <v>268</v>
      </c>
      <c r="J12" s="89" t="s">
        <v>70</v>
      </c>
      <c r="K12" s="89" t="s">
        <v>71</v>
      </c>
      <c r="L12" s="89" t="s">
        <v>125</v>
      </c>
      <c r="M12" s="89" t="s">
        <v>126</v>
      </c>
      <c r="N12" s="89" t="s">
        <v>194</v>
      </c>
      <c r="O12" s="89"/>
      <c r="P12" s="89"/>
      <c r="Q12" s="192" t="s">
        <v>119</v>
      </c>
      <c r="R12" s="26" t="s">
        <v>119</v>
      </c>
      <c r="S12" s="26" t="s">
        <v>263</v>
      </c>
      <c r="T12" s="26" t="s">
        <v>119</v>
      </c>
      <c r="U12" s="26" t="s">
        <v>118</v>
      </c>
      <c r="V12" s="26" t="s">
        <v>119</v>
      </c>
      <c r="W12" s="193">
        <v>89.51</v>
      </c>
      <c r="X12" s="193">
        <v>1</v>
      </c>
      <c r="Y12" s="193" t="s">
        <v>108</v>
      </c>
      <c r="Z12" s="23" t="s">
        <v>108</v>
      </c>
    </row>
    <row r="13" spans="1:26" ht="76.5">
      <c r="A13" s="89">
        <v>5</v>
      </c>
      <c r="B13" s="141" t="s">
        <v>63</v>
      </c>
      <c r="C13" s="89" t="s">
        <v>195</v>
      </c>
      <c r="D13" s="195" t="s">
        <v>57</v>
      </c>
      <c r="E13" s="23"/>
      <c r="F13" s="23" t="s">
        <v>108</v>
      </c>
      <c r="G13" s="89">
        <v>2008</v>
      </c>
      <c r="H13" s="164">
        <v>1476347.21</v>
      </c>
      <c r="I13" s="164" t="s">
        <v>267</v>
      </c>
      <c r="J13" s="89" t="s">
        <v>72</v>
      </c>
      <c r="K13" s="89" t="s">
        <v>73</v>
      </c>
      <c r="L13" s="89" t="s">
        <v>127</v>
      </c>
      <c r="M13" s="89" t="s">
        <v>128</v>
      </c>
      <c r="N13" s="89" t="s">
        <v>129</v>
      </c>
      <c r="O13" s="89"/>
      <c r="P13" s="89"/>
      <c r="Q13" s="192" t="s">
        <v>123</v>
      </c>
      <c r="R13" s="26" t="s">
        <v>123</v>
      </c>
      <c r="S13" s="26" t="s">
        <v>123</v>
      </c>
      <c r="T13" s="26" t="s">
        <v>123</v>
      </c>
      <c r="U13" s="26" t="s">
        <v>123</v>
      </c>
      <c r="V13" s="26" t="s">
        <v>123</v>
      </c>
      <c r="W13" s="193">
        <v>560.5</v>
      </c>
      <c r="X13" s="193">
        <v>1</v>
      </c>
      <c r="Y13" s="193" t="s">
        <v>108</v>
      </c>
      <c r="Z13" s="23" t="s">
        <v>108</v>
      </c>
    </row>
    <row r="14" spans="1:26" ht="51">
      <c r="A14" s="89">
        <v>6</v>
      </c>
      <c r="B14" s="141" t="s">
        <v>64</v>
      </c>
      <c r="C14" s="89" t="s">
        <v>65</v>
      </c>
      <c r="D14" s="195" t="s">
        <v>57</v>
      </c>
      <c r="E14" s="23"/>
      <c r="F14" s="23" t="s">
        <v>108</v>
      </c>
      <c r="G14" s="89">
        <v>2010</v>
      </c>
      <c r="H14" s="142">
        <v>500000</v>
      </c>
      <c r="I14" s="142" t="s">
        <v>268</v>
      </c>
      <c r="J14" s="89" t="s">
        <v>74</v>
      </c>
      <c r="K14" s="89" t="s">
        <v>75</v>
      </c>
      <c r="L14" s="89" t="s">
        <v>130</v>
      </c>
      <c r="M14" s="89"/>
      <c r="N14" s="89" t="s">
        <v>131</v>
      </c>
      <c r="O14" s="89"/>
      <c r="P14" s="89" t="s">
        <v>249</v>
      </c>
      <c r="Q14" s="192" t="s">
        <v>123</v>
      </c>
      <c r="R14" s="26" t="s">
        <v>123</v>
      </c>
      <c r="S14" s="26" t="s">
        <v>132</v>
      </c>
      <c r="T14" s="26" t="s">
        <v>123</v>
      </c>
      <c r="U14" s="26" t="s">
        <v>118</v>
      </c>
      <c r="V14" s="26" t="s">
        <v>123</v>
      </c>
      <c r="W14" s="193">
        <v>64</v>
      </c>
      <c r="X14" s="193">
        <v>1</v>
      </c>
      <c r="Y14" s="193" t="s">
        <v>108</v>
      </c>
      <c r="Z14" s="23" t="s">
        <v>108</v>
      </c>
    </row>
    <row r="15" spans="1:26" ht="51">
      <c r="A15" s="89">
        <v>7</v>
      </c>
      <c r="B15" s="141" t="s">
        <v>166</v>
      </c>
      <c r="C15" s="89" t="s">
        <v>167</v>
      </c>
      <c r="D15" s="195" t="s">
        <v>57</v>
      </c>
      <c r="E15" s="23"/>
      <c r="F15" s="23" t="s">
        <v>170</v>
      </c>
      <c r="G15" s="89">
        <v>2012</v>
      </c>
      <c r="H15" s="164">
        <v>1045850.59</v>
      </c>
      <c r="I15" s="164" t="s">
        <v>267</v>
      </c>
      <c r="J15" s="89" t="s">
        <v>171</v>
      </c>
      <c r="K15" s="89" t="s">
        <v>172</v>
      </c>
      <c r="L15" s="89" t="s">
        <v>174</v>
      </c>
      <c r="M15" s="89" t="s">
        <v>175</v>
      </c>
      <c r="N15" s="89" t="s">
        <v>176</v>
      </c>
      <c r="O15" s="89"/>
      <c r="P15" s="89"/>
      <c r="Q15" s="192" t="s">
        <v>123</v>
      </c>
      <c r="R15" s="26" t="s">
        <v>123</v>
      </c>
      <c r="S15" s="26" t="s">
        <v>123</v>
      </c>
      <c r="T15" s="26" t="s">
        <v>123</v>
      </c>
      <c r="U15" s="26" t="s">
        <v>118</v>
      </c>
      <c r="V15" s="26" t="s">
        <v>123</v>
      </c>
      <c r="W15" s="193">
        <v>353.84</v>
      </c>
      <c r="X15" s="193">
        <v>1</v>
      </c>
      <c r="Y15" s="193" t="s">
        <v>108</v>
      </c>
      <c r="Z15" s="23" t="s">
        <v>108</v>
      </c>
    </row>
    <row r="16" spans="1:26" ht="25.5">
      <c r="A16" s="89">
        <v>8</v>
      </c>
      <c r="B16" s="141" t="s">
        <v>168</v>
      </c>
      <c r="C16" s="89" t="s">
        <v>169</v>
      </c>
      <c r="D16" s="195" t="s">
        <v>57</v>
      </c>
      <c r="E16" s="23"/>
      <c r="F16" s="23" t="s">
        <v>170</v>
      </c>
      <c r="G16" s="89">
        <v>2011</v>
      </c>
      <c r="H16" s="164">
        <v>652042.19999999995</v>
      </c>
      <c r="I16" s="164" t="s">
        <v>267</v>
      </c>
      <c r="J16" s="89"/>
      <c r="K16" s="89" t="s">
        <v>173</v>
      </c>
      <c r="L16" s="89" t="s">
        <v>177</v>
      </c>
      <c r="M16" s="89"/>
      <c r="N16" s="89" t="s">
        <v>177</v>
      </c>
      <c r="O16" s="89"/>
      <c r="P16" s="89"/>
      <c r="Q16" s="192" t="s">
        <v>123</v>
      </c>
      <c r="R16" s="26" t="s">
        <v>123</v>
      </c>
      <c r="S16" s="26" t="s">
        <v>123</v>
      </c>
      <c r="T16" s="26" t="s">
        <v>118</v>
      </c>
      <c r="U16" s="26" t="s">
        <v>118</v>
      </c>
      <c r="V16" s="26" t="s">
        <v>118</v>
      </c>
      <c r="W16" s="193">
        <v>630</v>
      </c>
      <c r="X16" s="193">
        <v>1</v>
      </c>
      <c r="Y16" s="193" t="s">
        <v>108</v>
      </c>
      <c r="Z16" s="23" t="s">
        <v>108</v>
      </c>
    </row>
    <row r="17" spans="1:30" ht="25.5">
      <c r="A17" s="89">
        <v>9</v>
      </c>
      <c r="B17" s="141" t="s">
        <v>326</v>
      </c>
      <c r="C17" s="188" t="s">
        <v>284</v>
      </c>
      <c r="D17" s="188" t="s">
        <v>57</v>
      </c>
      <c r="E17" s="23"/>
      <c r="F17" s="188" t="s">
        <v>170</v>
      </c>
      <c r="G17" s="89">
        <v>2018</v>
      </c>
      <c r="H17" s="32">
        <v>1000000</v>
      </c>
      <c r="I17" s="142" t="s">
        <v>268</v>
      </c>
      <c r="J17" s="89" t="s">
        <v>19</v>
      </c>
      <c r="K17" s="89" t="s">
        <v>285</v>
      </c>
      <c r="L17" s="159" t="s">
        <v>446</v>
      </c>
      <c r="M17" s="159" t="s">
        <v>446</v>
      </c>
      <c r="N17" s="159" t="s">
        <v>447</v>
      </c>
      <c r="O17" s="89"/>
      <c r="P17" s="89"/>
      <c r="Q17" s="145" t="s">
        <v>123</v>
      </c>
      <c r="R17" s="89" t="s">
        <v>123</v>
      </c>
      <c r="S17" s="89" t="s">
        <v>123</v>
      </c>
      <c r="T17" s="89" t="s">
        <v>118</v>
      </c>
      <c r="U17" s="89" t="s">
        <v>118</v>
      </c>
      <c r="V17" s="23" t="s">
        <v>118</v>
      </c>
      <c r="W17" s="23"/>
      <c r="X17" s="23"/>
      <c r="Y17" s="23"/>
      <c r="Z17" s="23"/>
      <c r="AA17" s="37"/>
      <c r="AB17" s="37"/>
      <c r="AC17" s="37"/>
      <c r="AD17" s="37"/>
    </row>
    <row r="18" spans="1:30" ht="51">
      <c r="A18" s="89">
        <v>10</v>
      </c>
      <c r="B18" s="350" t="s">
        <v>443</v>
      </c>
      <c r="C18" s="196" t="s">
        <v>169</v>
      </c>
      <c r="D18" s="188" t="s">
        <v>170</v>
      </c>
      <c r="E18" s="23"/>
      <c r="F18" s="188" t="s">
        <v>170</v>
      </c>
      <c r="G18" s="89">
        <v>2023</v>
      </c>
      <c r="H18" s="387">
        <v>4000000</v>
      </c>
      <c r="I18" s="142" t="s">
        <v>268</v>
      </c>
      <c r="J18" s="159" t="s">
        <v>445</v>
      </c>
      <c r="K18" s="159" t="s">
        <v>76</v>
      </c>
      <c r="L18" s="159" t="s">
        <v>446</v>
      </c>
      <c r="M18" s="159" t="s">
        <v>446</v>
      </c>
      <c r="N18" s="89"/>
      <c r="O18" s="89"/>
      <c r="P18" s="89"/>
      <c r="Q18" s="189" t="s">
        <v>123</v>
      </c>
      <c r="R18" s="189" t="s">
        <v>123</v>
      </c>
      <c r="S18" s="189" t="s">
        <v>123</v>
      </c>
      <c r="T18" s="159" t="s">
        <v>118</v>
      </c>
      <c r="U18" s="159" t="s">
        <v>118</v>
      </c>
      <c r="V18" s="23"/>
      <c r="W18" s="23">
        <v>14790</v>
      </c>
      <c r="X18" s="23">
        <v>1</v>
      </c>
      <c r="Y18" s="23" t="s">
        <v>108</v>
      </c>
      <c r="Z18" s="23" t="s">
        <v>108</v>
      </c>
      <c r="AA18" s="37"/>
      <c r="AB18" s="37"/>
      <c r="AC18" s="37"/>
      <c r="AD18" s="37"/>
    </row>
    <row r="19" spans="1:30" ht="25.5">
      <c r="A19" s="89">
        <v>11</v>
      </c>
      <c r="B19" s="351" t="s">
        <v>444</v>
      </c>
      <c r="C19" s="139"/>
      <c r="D19" s="139"/>
      <c r="E19" s="130"/>
      <c r="F19" s="139"/>
      <c r="G19" s="129"/>
      <c r="H19" s="195">
        <v>75000</v>
      </c>
      <c r="I19" s="164" t="s">
        <v>267</v>
      </c>
      <c r="J19" s="129"/>
      <c r="K19" s="205" t="s">
        <v>448</v>
      </c>
      <c r="L19" s="129"/>
      <c r="M19" s="129"/>
      <c r="N19" s="129"/>
      <c r="O19" s="129"/>
      <c r="P19" s="129"/>
      <c r="Q19" s="137"/>
      <c r="R19" s="129"/>
      <c r="S19" s="129"/>
      <c r="T19" s="129"/>
      <c r="U19" s="129"/>
      <c r="V19" s="130"/>
      <c r="W19" s="130"/>
      <c r="X19" s="130"/>
      <c r="Y19" s="130"/>
      <c r="Z19" s="130"/>
      <c r="AA19" s="140"/>
      <c r="AB19" s="140"/>
      <c r="AC19" s="140"/>
      <c r="AD19" s="140"/>
    </row>
    <row r="20" spans="1:30">
      <c r="A20" s="401" t="s">
        <v>0</v>
      </c>
      <c r="B20" s="401" t="s">
        <v>0</v>
      </c>
      <c r="C20" s="401"/>
      <c r="D20" s="401"/>
      <c r="E20" s="401"/>
      <c r="F20" s="221"/>
      <c r="G20" s="221"/>
      <c r="H20" s="222">
        <f>SUM(H9:H19)</f>
        <v>13329501.859999999</v>
      </c>
      <c r="I20" s="222"/>
      <c r="J20" s="212"/>
      <c r="K20" s="212"/>
      <c r="L20" s="212"/>
      <c r="M20" s="212"/>
      <c r="N20" s="212"/>
      <c r="O20" s="212"/>
      <c r="P20" s="339"/>
      <c r="Q20" s="209"/>
      <c r="R20" s="212"/>
      <c r="S20" s="212"/>
      <c r="T20" s="212"/>
      <c r="U20" s="212"/>
      <c r="V20" s="212"/>
      <c r="W20" s="212"/>
      <c r="X20" s="212"/>
      <c r="Y20" s="212"/>
      <c r="Z20" s="212"/>
      <c r="AA20" s="9"/>
      <c r="AB20" s="9"/>
      <c r="AC20" s="9"/>
      <c r="AD20" s="9"/>
    </row>
    <row r="21" spans="1:30">
      <c r="A21" s="392" t="s">
        <v>17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4"/>
    </row>
    <row r="22" spans="1:30" ht="51">
      <c r="A22" s="150">
        <v>1</v>
      </c>
      <c r="B22" s="349" t="s">
        <v>77</v>
      </c>
      <c r="C22" s="150" t="s">
        <v>78</v>
      </c>
      <c r="D22" s="208" t="s">
        <v>57</v>
      </c>
      <c r="E22" s="216"/>
      <c r="F22" s="216" t="s">
        <v>108</v>
      </c>
      <c r="G22" s="150">
        <v>1964</v>
      </c>
      <c r="H22" s="384">
        <v>500000</v>
      </c>
      <c r="I22" s="190" t="s">
        <v>329</v>
      </c>
      <c r="J22" s="211" t="s">
        <v>79</v>
      </c>
      <c r="K22" s="150" t="s">
        <v>80</v>
      </c>
      <c r="L22" s="150" t="s">
        <v>133</v>
      </c>
      <c r="M22" s="150" t="s">
        <v>134</v>
      </c>
      <c r="N22" s="150" t="s">
        <v>135</v>
      </c>
      <c r="O22" s="150"/>
      <c r="P22" s="89"/>
      <c r="Q22" s="217" t="s">
        <v>119</v>
      </c>
      <c r="R22" s="215" t="s">
        <v>119</v>
      </c>
      <c r="S22" s="215" t="s">
        <v>119</v>
      </c>
      <c r="T22" s="215" t="s">
        <v>119</v>
      </c>
      <c r="U22" s="215" t="s">
        <v>118</v>
      </c>
      <c r="V22" s="215" t="s">
        <v>119</v>
      </c>
      <c r="W22" s="210"/>
      <c r="X22" s="207"/>
      <c r="Y22" s="207"/>
      <c r="Z22" s="216" t="s">
        <v>108</v>
      </c>
    </row>
    <row r="23" spans="1:30" ht="25.5">
      <c r="A23" s="89">
        <v>2</v>
      </c>
      <c r="B23" s="141" t="s">
        <v>81</v>
      </c>
      <c r="C23" s="89" t="s">
        <v>78</v>
      </c>
      <c r="D23" s="195" t="s">
        <v>57</v>
      </c>
      <c r="E23" s="23"/>
      <c r="F23" s="23" t="s">
        <v>108</v>
      </c>
      <c r="G23" s="89">
        <v>1956</v>
      </c>
      <c r="H23" s="156">
        <v>200000</v>
      </c>
      <c r="I23" s="142" t="s">
        <v>329</v>
      </c>
      <c r="J23" s="89" t="s">
        <v>82</v>
      </c>
      <c r="K23" s="89" t="s">
        <v>83</v>
      </c>
      <c r="L23" s="89" t="s">
        <v>136</v>
      </c>
      <c r="M23" s="89" t="s">
        <v>137</v>
      </c>
      <c r="N23" s="89" t="s">
        <v>138</v>
      </c>
      <c r="O23" s="89"/>
      <c r="P23" s="89"/>
      <c r="Q23" s="192" t="s">
        <v>123</v>
      </c>
      <c r="R23" s="26" t="s">
        <v>119</v>
      </c>
      <c r="S23" s="26" t="s">
        <v>119</v>
      </c>
      <c r="T23" s="26" t="s">
        <v>139</v>
      </c>
      <c r="U23" s="26" t="s">
        <v>118</v>
      </c>
      <c r="V23" s="26" t="s">
        <v>119</v>
      </c>
      <c r="W23" s="185"/>
      <c r="X23" s="193">
        <v>1</v>
      </c>
      <c r="Y23" s="193" t="s">
        <v>108</v>
      </c>
      <c r="Z23" s="23" t="s">
        <v>108</v>
      </c>
    </row>
    <row r="24" spans="1:30" ht="25.5">
      <c r="A24" s="89">
        <v>3</v>
      </c>
      <c r="B24" s="141" t="s">
        <v>84</v>
      </c>
      <c r="C24" s="89" t="s">
        <v>78</v>
      </c>
      <c r="D24" s="195" t="s">
        <v>57</v>
      </c>
      <c r="E24" s="23"/>
      <c r="F24" s="23" t="s">
        <v>108</v>
      </c>
      <c r="G24" s="89">
        <v>1990</v>
      </c>
      <c r="H24" s="156">
        <v>350000</v>
      </c>
      <c r="I24" s="142" t="s">
        <v>268</v>
      </c>
      <c r="J24" s="89" t="s">
        <v>85</v>
      </c>
      <c r="K24" s="89" t="s">
        <v>86</v>
      </c>
      <c r="L24" s="89" t="s">
        <v>140</v>
      </c>
      <c r="M24" s="89" t="s">
        <v>137</v>
      </c>
      <c r="N24" s="89" t="s">
        <v>141</v>
      </c>
      <c r="O24" s="89"/>
      <c r="P24" s="89"/>
      <c r="Q24" s="192" t="s">
        <v>119</v>
      </c>
      <c r="R24" s="26" t="s">
        <v>119</v>
      </c>
      <c r="S24" s="26" t="s">
        <v>142</v>
      </c>
      <c r="T24" s="26" t="s">
        <v>119</v>
      </c>
      <c r="U24" s="26" t="s">
        <v>118</v>
      </c>
      <c r="V24" s="26" t="s">
        <v>119</v>
      </c>
      <c r="W24" s="193">
        <v>360</v>
      </c>
      <c r="X24" s="193">
        <v>1</v>
      </c>
      <c r="Y24" s="193" t="s">
        <v>108</v>
      </c>
      <c r="Z24" s="23" t="s">
        <v>108</v>
      </c>
    </row>
    <row r="25" spans="1:30" ht="76.5">
      <c r="A25" s="89">
        <v>4</v>
      </c>
      <c r="B25" s="141" t="s">
        <v>87</v>
      </c>
      <c r="C25" s="89" t="s">
        <v>91</v>
      </c>
      <c r="D25" s="195" t="s">
        <v>57</v>
      </c>
      <c r="E25" s="23"/>
      <c r="F25" s="23" t="s">
        <v>108</v>
      </c>
      <c r="G25" s="89">
        <v>2008</v>
      </c>
      <c r="H25" s="156">
        <v>500000</v>
      </c>
      <c r="I25" s="142" t="s">
        <v>268</v>
      </c>
      <c r="J25" s="89" t="s">
        <v>88</v>
      </c>
      <c r="K25" s="89" t="s">
        <v>89</v>
      </c>
      <c r="L25" s="89" t="s">
        <v>127</v>
      </c>
      <c r="M25" s="89" t="s">
        <v>128</v>
      </c>
      <c r="N25" s="89" t="s">
        <v>129</v>
      </c>
      <c r="O25" s="89"/>
      <c r="P25" s="89"/>
      <c r="Q25" s="192" t="s">
        <v>123</v>
      </c>
      <c r="R25" s="26" t="s">
        <v>123</v>
      </c>
      <c r="S25" s="26" t="s">
        <v>123</v>
      </c>
      <c r="T25" s="26" t="s">
        <v>123</v>
      </c>
      <c r="U25" s="26" t="s">
        <v>143</v>
      </c>
      <c r="V25" s="26" t="s">
        <v>123</v>
      </c>
      <c r="W25" s="185"/>
      <c r="X25" s="193"/>
      <c r="Y25" s="193"/>
      <c r="Z25" s="23" t="s">
        <v>108</v>
      </c>
    </row>
    <row r="26" spans="1:30" ht="25.5">
      <c r="A26" s="89">
        <v>5</v>
      </c>
      <c r="B26" s="141" t="s">
        <v>90</v>
      </c>
      <c r="C26" s="89" t="s">
        <v>91</v>
      </c>
      <c r="D26" s="195" t="s">
        <v>57</v>
      </c>
      <c r="E26" s="89"/>
      <c r="F26" s="23" t="s">
        <v>108</v>
      </c>
      <c r="G26" s="23"/>
      <c r="H26" s="156">
        <v>800000</v>
      </c>
      <c r="I26" s="142" t="s">
        <v>268</v>
      </c>
      <c r="J26" s="89" t="s">
        <v>92</v>
      </c>
      <c r="K26" s="89" t="s">
        <v>93</v>
      </c>
      <c r="L26" s="89" t="s">
        <v>144</v>
      </c>
      <c r="M26" s="89" t="s">
        <v>145</v>
      </c>
      <c r="N26" s="89" t="s">
        <v>146</v>
      </c>
      <c r="O26" s="89"/>
      <c r="P26" s="89"/>
      <c r="Q26" s="192" t="s">
        <v>123</v>
      </c>
      <c r="R26" s="26" t="s">
        <v>123</v>
      </c>
      <c r="S26" s="26" t="s">
        <v>123</v>
      </c>
      <c r="T26" s="26" t="s">
        <v>123</v>
      </c>
      <c r="U26" s="26" t="s">
        <v>118</v>
      </c>
      <c r="V26" s="26" t="s">
        <v>123</v>
      </c>
      <c r="W26" s="185"/>
      <c r="X26" s="193"/>
      <c r="Y26" s="193"/>
      <c r="Z26" s="23" t="s">
        <v>108</v>
      </c>
    </row>
    <row r="27" spans="1:30">
      <c r="A27" s="395" t="s">
        <v>0</v>
      </c>
      <c r="B27" s="395" t="s">
        <v>0</v>
      </c>
      <c r="C27" s="395"/>
      <c r="D27" s="395"/>
      <c r="E27" s="395"/>
      <c r="F27" s="79"/>
      <c r="G27" s="79"/>
      <c r="H27" s="156">
        <f>SUM(H22:H26)</f>
        <v>2350000</v>
      </c>
      <c r="I27" s="156"/>
      <c r="J27" s="89"/>
      <c r="K27" s="23"/>
      <c r="L27" s="23"/>
      <c r="M27" s="23"/>
      <c r="N27" s="23"/>
      <c r="O27" s="23"/>
      <c r="P27" s="23"/>
      <c r="Q27" s="117"/>
      <c r="R27" s="23"/>
      <c r="S27" s="23"/>
      <c r="T27" s="23"/>
      <c r="U27" s="23"/>
      <c r="V27" s="23"/>
      <c r="W27" s="116"/>
      <c r="X27" s="49"/>
      <c r="Y27" s="49"/>
      <c r="Z27" s="117"/>
    </row>
    <row r="28" spans="1:30">
      <c r="A28" s="392" t="s">
        <v>245</v>
      </c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4"/>
    </row>
    <row r="29" spans="1:30">
      <c r="A29" s="89">
        <v>1</v>
      </c>
      <c r="B29" s="141" t="s">
        <v>261</v>
      </c>
      <c r="C29" s="89" t="s">
        <v>261</v>
      </c>
      <c r="D29" s="89" t="s">
        <v>41</v>
      </c>
      <c r="E29" s="89" t="s">
        <v>108</v>
      </c>
      <c r="F29" s="89" t="s">
        <v>108</v>
      </c>
      <c r="G29" s="89" t="s">
        <v>208</v>
      </c>
      <c r="H29" s="154">
        <v>3813647.6</v>
      </c>
      <c r="I29" s="164" t="s">
        <v>267</v>
      </c>
      <c r="J29" s="143" t="s">
        <v>419</v>
      </c>
      <c r="K29" s="89" t="s">
        <v>302</v>
      </c>
      <c r="L29" s="89" t="s">
        <v>196</v>
      </c>
      <c r="M29" s="89" t="s">
        <v>197</v>
      </c>
      <c r="N29" s="89" t="s">
        <v>198</v>
      </c>
      <c r="O29" s="89" t="s">
        <v>108</v>
      </c>
      <c r="P29" s="89" t="s">
        <v>118</v>
      </c>
      <c r="Q29" s="145" t="s">
        <v>182</v>
      </c>
      <c r="R29" s="89" t="s">
        <v>182</v>
      </c>
      <c r="S29" s="89" t="s">
        <v>182</v>
      </c>
      <c r="T29" s="89" t="s">
        <v>182</v>
      </c>
      <c r="U29" s="89" t="s">
        <v>308</v>
      </c>
      <c r="V29" s="89" t="s">
        <v>182</v>
      </c>
      <c r="W29" s="23"/>
      <c r="X29" s="23" t="s">
        <v>118</v>
      </c>
      <c r="Y29" s="23" t="s">
        <v>215</v>
      </c>
      <c r="Z29" s="23" t="s">
        <v>215</v>
      </c>
    </row>
    <row r="30" spans="1:30">
      <c r="A30" s="89">
        <v>2</v>
      </c>
      <c r="B30" s="141" t="s">
        <v>442</v>
      </c>
      <c r="C30" s="89" t="s">
        <v>199</v>
      </c>
      <c r="D30" s="89" t="s">
        <v>41</v>
      </c>
      <c r="E30" s="89" t="s">
        <v>108</v>
      </c>
      <c r="F30" s="89" t="s">
        <v>108</v>
      </c>
      <c r="G30" s="89" t="s">
        <v>46</v>
      </c>
      <c r="H30" s="154">
        <v>3545232.75</v>
      </c>
      <c r="I30" s="164" t="s">
        <v>267</v>
      </c>
      <c r="J30" s="89" t="s">
        <v>18</v>
      </c>
      <c r="K30" s="89" t="s">
        <v>48</v>
      </c>
      <c r="L30" s="89" t="s">
        <v>196</v>
      </c>
      <c r="M30" s="89" t="s">
        <v>197</v>
      </c>
      <c r="N30" s="89" t="s">
        <v>198</v>
      </c>
      <c r="O30" s="89" t="s">
        <v>108</v>
      </c>
      <c r="P30" s="89" t="s">
        <v>118</v>
      </c>
      <c r="Q30" s="145" t="s">
        <v>182</v>
      </c>
      <c r="R30" s="89" t="s">
        <v>182</v>
      </c>
      <c r="S30" s="89" t="s">
        <v>182</v>
      </c>
      <c r="T30" s="89" t="s">
        <v>182</v>
      </c>
      <c r="U30" s="89" t="s">
        <v>308</v>
      </c>
      <c r="V30" s="89" t="s">
        <v>182</v>
      </c>
      <c r="W30" s="23"/>
      <c r="X30" s="23" t="s">
        <v>118</v>
      </c>
      <c r="Y30" s="23" t="s">
        <v>215</v>
      </c>
      <c r="Z30" s="23" t="s">
        <v>215</v>
      </c>
    </row>
    <row r="31" spans="1:30">
      <c r="A31" s="89">
        <v>3</v>
      </c>
      <c r="B31" s="141" t="s">
        <v>49</v>
      </c>
      <c r="C31" s="89" t="s">
        <v>199</v>
      </c>
      <c r="D31" s="89" t="s">
        <v>41</v>
      </c>
      <c r="E31" s="89" t="s">
        <v>108</v>
      </c>
      <c r="F31" s="89" t="s">
        <v>108</v>
      </c>
      <c r="G31" s="89">
        <v>1994</v>
      </c>
      <c r="H31" s="154">
        <v>2836578.54</v>
      </c>
      <c r="I31" s="164" t="s">
        <v>267</v>
      </c>
      <c r="J31" s="89" t="s">
        <v>18</v>
      </c>
      <c r="K31" s="89" t="s">
        <v>50</v>
      </c>
      <c r="L31" s="89" t="s">
        <v>196</v>
      </c>
      <c r="M31" s="89" t="s">
        <v>197</v>
      </c>
      <c r="N31" s="89" t="s">
        <v>198</v>
      </c>
      <c r="O31" s="89" t="s">
        <v>108</v>
      </c>
      <c r="P31" s="89" t="s">
        <v>118</v>
      </c>
      <c r="Q31" s="145" t="s">
        <v>182</v>
      </c>
      <c r="R31" s="89" t="s">
        <v>182</v>
      </c>
      <c r="S31" s="89" t="s">
        <v>182</v>
      </c>
      <c r="T31" s="89" t="s">
        <v>182</v>
      </c>
      <c r="U31" s="89" t="s">
        <v>308</v>
      </c>
      <c r="V31" s="89" t="s">
        <v>182</v>
      </c>
      <c r="W31" s="23"/>
      <c r="X31" s="23" t="s">
        <v>118</v>
      </c>
      <c r="Y31" s="23" t="s">
        <v>215</v>
      </c>
      <c r="Z31" s="23" t="s">
        <v>215</v>
      </c>
    </row>
    <row r="32" spans="1:30">
      <c r="A32" s="89">
        <v>4</v>
      </c>
      <c r="B32" s="141" t="s">
        <v>304</v>
      </c>
      <c r="C32" s="89" t="s">
        <v>199</v>
      </c>
      <c r="D32" s="89" t="s">
        <v>41</v>
      </c>
      <c r="E32" s="89" t="s">
        <v>108</v>
      </c>
      <c r="F32" s="89" t="s">
        <v>108</v>
      </c>
      <c r="G32" s="89">
        <v>1997</v>
      </c>
      <c r="H32" s="154">
        <v>505685.92</v>
      </c>
      <c r="I32" s="164" t="s">
        <v>267</v>
      </c>
      <c r="J32" s="89" t="s">
        <v>18</v>
      </c>
      <c r="K32" s="89" t="s">
        <v>51</v>
      </c>
      <c r="L32" s="89" t="s">
        <v>196</v>
      </c>
      <c r="M32" s="89" t="s">
        <v>197</v>
      </c>
      <c r="N32" s="89" t="s">
        <v>198</v>
      </c>
      <c r="O32" s="89" t="s">
        <v>108</v>
      </c>
      <c r="P32" s="89" t="s">
        <v>118</v>
      </c>
      <c r="Q32" s="145" t="s">
        <v>182</v>
      </c>
      <c r="R32" s="89" t="s">
        <v>182</v>
      </c>
      <c r="S32" s="89" t="s">
        <v>182</v>
      </c>
      <c r="T32" s="89" t="s">
        <v>182</v>
      </c>
      <c r="U32" s="89" t="s">
        <v>308</v>
      </c>
      <c r="V32" s="89" t="s">
        <v>182</v>
      </c>
      <c r="W32" s="23"/>
      <c r="X32" s="23" t="s">
        <v>118</v>
      </c>
      <c r="Y32" s="23" t="s">
        <v>215</v>
      </c>
      <c r="Z32" s="23" t="s">
        <v>215</v>
      </c>
    </row>
    <row r="33" spans="1:27">
      <c r="A33" s="89">
        <v>5</v>
      </c>
      <c r="B33" s="141" t="s">
        <v>305</v>
      </c>
      <c r="C33" s="89" t="s">
        <v>199</v>
      </c>
      <c r="D33" s="89" t="s">
        <v>41</v>
      </c>
      <c r="E33" s="89" t="s">
        <v>108</v>
      </c>
      <c r="F33" s="89" t="s">
        <v>108</v>
      </c>
      <c r="G33" s="89">
        <v>1993</v>
      </c>
      <c r="H33" s="154">
        <v>231024.15</v>
      </c>
      <c r="I33" s="164" t="s">
        <v>267</v>
      </c>
      <c r="J33" s="89" t="s">
        <v>18</v>
      </c>
      <c r="K33" s="89" t="s">
        <v>303</v>
      </c>
      <c r="L33" s="89" t="s">
        <v>196</v>
      </c>
      <c r="M33" s="89" t="s">
        <v>197</v>
      </c>
      <c r="N33" s="89" t="s">
        <v>200</v>
      </c>
      <c r="O33" s="89" t="s">
        <v>108</v>
      </c>
      <c r="P33" s="89" t="s">
        <v>118</v>
      </c>
      <c r="Q33" s="145" t="s">
        <v>182</v>
      </c>
      <c r="R33" s="89" t="s">
        <v>182</v>
      </c>
      <c r="S33" s="89" t="s">
        <v>182</v>
      </c>
      <c r="T33" s="89" t="s">
        <v>182</v>
      </c>
      <c r="U33" s="89" t="s">
        <v>308</v>
      </c>
      <c r="V33" s="89" t="s">
        <v>182</v>
      </c>
      <c r="W33" s="23"/>
      <c r="X33" s="23" t="s">
        <v>118</v>
      </c>
      <c r="Y33" s="23" t="s">
        <v>215</v>
      </c>
      <c r="Z33" s="23" t="s">
        <v>215</v>
      </c>
    </row>
    <row r="34" spans="1:27">
      <c r="A34" s="89">
        <v>6</v>
      </c>
      <c r="B34" s="141" t="s">
        <v>52</v>
      </c>
      <c r="C34" s="89" t="s">
        <v>199</v>
      </c>
      <c r="D34" s="89" t="s">
        <v>41</v>
      </c>
      <c r="E34" s="89" t="s">
        <v>108</v>
      </c>
      <c r="F34" s="89" t="s">
        <v>108</v>
      </c>
      <c r="G34" s="89" t="s">
        <v>209</v>
      </c>
      <c r="H34" s="154">
        <v>1866786.53</v>
      </c>
      <c r="I34" s="164" t="s">
        <v>267</v>
      </c>
      <c r="J34" s="89" t="s">
        <v>18</v>
      </c>
      <c r="K34" s="89" t="s">
        <v>53</v>
      </c>
      <c r="L34" s="89" t="s">
        <v>196</v>
      </c>
      <c r="M34" s="89" t="s">
        <v>197</v>
      </c>
      <c r="N34" s="89" t="s">
        <v>198</v>
      </c>
      <c r="O34" s="89" t="s">
        <v>108</v>
      </c>
      <c r="P34" s="89" t="s">
        <v>118</v>
      </c>
      <c r="Q34" s="145" t="s">
        <v>182</v>
      </c>
      <c r="R34" s="89" t="s">
        <v>182</v>
      </c>
      <c r="S34" s="89" t="s">
        <v>182</v>
      </c>
      <c r="T34" s="89" t="s">
        <v>182</v>
      </c>
      <c r="U34" s="89" t="s">
        <v>308</v>
      </c>
      <c r="V34" s="89" t="s">
        <v>182</v>
      </c>
      <c r="W34" s="23"/>
      <c r="X34" s="23" t="s">
        <v>118</v>
      </c>
      <c r="Y34" s="23" t="s">
        <v>215</v>
      </c>
      <c r="Z34" s="23" t="s">
        <v>215</v>
      </c>
    </row>
    <row r="35" spans="1:27" ht="25.5">
      <c r="A35" s="89">
        <v>8</v>
      </c>
      <c r="B35" s="141" t="s">
        <v>306</v>
      </c>
      <c r="C35" s="89" t="s">
        <v>307</v>
      </c>
      <c r="D35" s="89" t="s">
        <v>41</v>
      </c>
      <c r="E35" s="89" t="s">
        <v>108</v>
      </c>
      <c r="F35" s="89" t="s">
        <v>108</v>
      </c>
      <c r="G35" s="89">
        <v>1949</v>
      </c>
      <c r="H35" s="154">
        <v>40547.82</v>
      </c>
      <c r="I35" s="164" t="s">
        <v>267</v>
      </c>
      <c r="J35" s="89" t="s">
        <v>18</v>
      </c>
      <c r="K35" s="89" t="s">
        <v>262</v>
      </c>
      <c r="L35" s="89" t="s">
        <v>196</v>
      </c>
      <c r="M35" s="89" t="s">
        <v>47</v>
      </c>
      <c r="N35" s="89" t="s">
        <v>210</v>
      </c>
      <c r="O35" s="89" t="s">
        <v>108</v>
      </c>
      <c r="P35" s="89" t="s">
        <v>118</v>
      </c>
      <c r="Q35" s="145" t="s">
        <v>213</v>
      </c>
      <c r="R35" s="89" t="s">
        <v>182</v>
      </c>
      <c r="S35" s="89" t="s">
        <v>214</v>
      </c>
      <c r="T35" s="89" t="s">
        <v>182</v>
      </c>
      <c r="U35" s="89" t="s">
        <v>308</v>
      </c>
      <c r="V35" s="89" t="s">
        <v>182</v>
      </c>
      <c r="W35" s="23"/>
      <c r="X35" s="23" t="s">
        <v>118</v>
      </c>
      <c r="Y35" s="23" t="s">
        <v>215</v>
      </c>
      <c r="Z35" s="23" t="s">
        <v>215</v>
      </c>
    </row>
    <row r="36" spans="1:27">
      <c r="A36" s="89">
        <v>9</v>
      </c>
      <c r="B36" s="141" t="s">
        <v>54</v>
      </c>
      <c r="C36" s="89" t="s">
        <v>255</v>
      </c>
      <c r="D36" s="89" t="s">
        <v>41</v>
      </c>
      <c r="E36" s="89" t="s">
        <v>108</v>
      </c>
      <c r="F36" s="89" t="s">
        <v>108</v>
      </c>
      <c r="G36" s="89">
        <v>1966</v>
      </c>
      <c r="H36" s="154">
        <v>13496.05</v>
      </c>
      <c r="I36" s="164" t="s">
        <v>267</v>
      </c>
      <c r="J36" s="89" t="s">
        <v>18</v>
      </c>
      <c r="K36" s="89" t="s">
        <v>262</v>
      </c>
      <c r="L36" s="89" t="s">
        <v>211</v>
      </c>
      <c r="M36" s="89" t="s">
        <v>197</v>
      </c>
      <c r="N36" s="89" t="s">
        <v>200</v>
      </c>
      <c r="O36" s="89" t="s">
        <v>108</v>
      </c>
      <c r="P36" s="89" t="s">
        <v>118</v>
      </c>
      <c r="Q36" s="145" t="s">
        <v>213</v>
      </c>
      <c r="R36" s="89" t="s">
        <v>213</v>
      </c>
      <c r="S36" s="89" t="s">
        <v>47</v>
      </c>
      <c r="T36" s="89" t="s">
        <v>213</v>
      </c>
      <c r="U36" s="89" t="s">
        <v>308</v>
      </c>
      <c r="V36" s="89" t="s">
        <v>47</v>
      </c>
      <c r="W36" s="23"/>
      <c r="X36" s="23" t="s">
        <v>118</v>
      </c>
      <c r="Y36" s="23" t="s">
        <v>215</v>
      </c>
      <c r="Z36" s="23" t="s">
        <v>215</v>
      </c>
    </row>
    <row r="37" spans="1:27">
      <c r="A37" s="395" t="s">
        <v>0</v>
      </c>
      <c r="B37" s="395"/>
      <c r="C37" s="395"/>
      <c r="D37" s="395"/>
      <c r="E37" s="395"/>
      <c r="F37" s="79"/>
      <c r="G37" s="79"/>
      <c r="H37" s="156">
        <f>SUM(H29:H36)</f>
        <v>12852999.360000001</v>
      </c>
      <c r="I37" s="156"/>
      <c r="J37" s="89"/>
      <c r="K37" s="23"/>
      <c r="L37" s="23"/>
      <c r="M37" s="23"/>
      <c r="N37" s="23"/>
      <c r="O37" s="23"/>
      <c r="P37" s="23"/>
      <c r="Q37" s="117"/>
      <c r="R37" s="23"/>
      <c r="S37" s="23"/>
      <c r="T37" s="23"/>
      <c r="U37" s="23"/>
      <c r="V37" s="23"/>
      <c r="W37" s="23"/>
      <c r="X37" s="23"/>
      <c r="Y37" s="23"/>
      <c r="Z37" s="23"/>
    </row>
    <row r="38" spans="1:27">
      <c r="A38" s="392" t="s">
        <v>246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4"/>
    </row>
    <row r="39" spans="1:27" ht="51">
      <c r="A39" s="89">
        <v>1</v>
      </c>
      <c r="B39" s="141" t="s">
        <v>42</v>
      </c>
      <c r="C39" s="89" t="s">
        <v>43</v>
      </c>
      <c r="D39" s="89" t="s">
        <v>41</v>
      </c>
      <c r="E39" s="23" t="s">
        <v>108</v>
      </c>
      <c r="F39" s="23" t="s">
        <v>108</v>
      </c>
      <c r="G39" s="89">
        <v>1992</v>
      </c>
      <c r="H39" s="387">
        <v>5000000</v>
      </c>
      <c r="I39" s="142" t="s">
        <v>268</v>
      </c>
      <c r="J39" s="143" t="s">
        <v>44</v>
      </c>
      <c r="K39" s="89" t="s">
        <v>45</v>
      </c>
      <c r="L39" s="89" t="s">
        <v>109</v>
      </c>
      <c r="M39" s="89" t="s">
        <v>110</v>
      </c>
      <c r="N39" s="89" t="s">
        <v>111</v>
      </c>
      <c r="O39" s="89"/>
      <c r="P39" s="144" t="s">
        <v>249</v>
      </c>
      <c r="Q39" s="145" t="s">
        <v>113</v>
      </c>
      <c r="R39" s="89" t="s">
        <v>164</v>
      </c>
      <c r="S39" s="89" t="s">
        <v>114</v>
      </c>
      <c r="T39" s="89" t="s">
        <v>113</v>
      </c>
      <c r="U39" s="89" t="s">
        <v>112</v>
      </c>
      <c r="V39" s="89" t="s">
        <v>432</v>
      </c>
      <c r="W39" s="23">
        <v>1020</v>
      </c>
      <c r="X39" s="23">
        <v>2</v>
      </c>
      <c r="Y39" s="23" t="s">
        <v>215</v>
      </c>
      <c r="Z39" s="23" t="s">
        <v>215</v>
      </c>
    </row>
    <row r="40" spans="1:27">
      <c r="A40" s="89"/>
      <c r="B40" s="395" t="s">
        <v>0</v>
      </c>
      <c r="C40" s="395"/>
      <c r="D40" s="395"/>
      <c r="E40" s="395"/>
      <c r="F40" s="79"/>
      <c r="G40" s="79"/>
      <c r="H40" s="156">
        <f>SUM(H39:H39)</f>
        <v>5000000</v>
      </c>
      <c r="I40" s="156"/>
      <c r="J40" s="23"/>
      <c r="K40" s="23"/>
      <c r="L40" s="23"/>
      <c r="M40" s="23"/>
      <c r="N40" s="23"/>
      <c r="O40" s="23"/>
      <c r="P40" s="23"/>
      <c r="Q40" s="117"/>
      <c r="R40" s="23"/>
      <c r="S40" s="23"/>
      <c r="T40" s="23"/>
      <c r="U40" s="23"/>
      <c r="V40" s="23"/>
      <c r="W40" s="23"/>
      <c r="X40" s="23"/>
      <c r="Y40" s="23"/>
      <c r="Z40" s="23"/>
    </row>
    <row r="41" spans="1:27">
      <c r="A41" s="392" t="s">
        <v>247</v>
      </c>
      <c r="B41" s="393"/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4"/>
    </row>
    <row r="42" spans="1:27">
      <c r="A42" s="89"/>
      <c r="B42" s="79" t="s">
        <v>18</v>
      </c>
      <c r="C42" s="89"/>
      <c r="D42" s="89"/>
      <c r="E42" s="89" t="s">
        <v>19</v>
      </c>
      <c r="F42" s="89"/>
      <c r="G42" s="89"/>
      <c r="H42" s="111" t="s">
        <v>19</v>
      </c>
      <c r="I42" s="112"/>
      <c r="J42" s="113" t="s">
        <v>19</v>
      </c>
      <c r="K42" s="89" t="s">
        <v>19</v>
      </c>
      <c r="L42" s="23"/>
      <c r="M42" s="23"/>
      <c r="N42" s="23"/>
      <c r="O42" s="23"/>
      <c r="P42" s="23"/>
      <c r="Q42" s="117"/>
      <c r="R42" s="23"/>
      <c r="S42" s="23"/>
      <c r="T42" s="23"/>
      <c r="U42" s="23"/>
      <c r="V42" s="23"/>
      <c r="W42" s="23"/>
      <c r="X42" s="23"/>
      <c r="Y42" s="23"/>
      <c r="Z42" s="23"/>
    </row>
    <row r="43" spans="1:27">
      <c r="A43" s="392" t="s">
        <v>318</v>
      </c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4"/>
    </row>
    <row r="44" spans="1:27" ht="76.5">
      <c r="A44" s="89">
        <v>1</v>
      </c>
      <c r="B44" s="141" t="s">
        <v>38</v>
      </c>
      <c r="C44" s="89" t="s">
        <v>283</v>
      </c>
      <c r="D44" s="89" t="s">
        <v>41</v>
      </c>
      <c r="E44" s="89" t="s">
        <v>108</v>
      </c>
      <c r="F44" s="89" t="s">
        <v>108</v>
      </c>
      <c r="G44" s="89">
        <v>1962</v>
      </c>
      <c r="H44" s="156">
        <v>3200000</v>
      </c>
      <c r="I44" s="142" t="s">
        <v>268</v>
      </c>
      <c r="J44" s="160" t="s">
        <v>433</v>
      </c>
      <c r="K44" s="89" t="s">
        <v>410</v>
      </c>
      <c r="L44" s="23"/>
      <c r="M44" s="23"/>
      <c r="N44" s="23"/>
      <c r="O44" s="23" t="s">
        <v>108</v>
      </c>
      <c r="P44" s="89" t="s">
        <v>218</v>
      </c>
      <c r="Q44" s="145" t="s">
        <v>219</v>
      </c>
      <c r="R44" s="89" t="s">
        <v>219</v>
      </c>
      <c r="S44" s="89" t="s">
        <v>411</v>
      </c>
      <c r="T44" s="89" t="s">
        <v>411</v>
      </c>
      <c r="U44" s="89" t="s">
        <v>218</v>
      </c>
      <c r="V44" s="89" t="s">
        <v>411</v>
      </c>
      <c r="W44" s="23">
        <v>1231</v>
      </c>
      <c r="X44" s="23">
        <v>2</v>
      </c>
      <c r="Y44" s="23" t="s">
        <v>57</v>
      </c>
      <c r="Z44" s="23" t="s">
        <v>57</v>
      </c>
    </row>
    <row r="45" spans="1:27" ht="51">
      <c r="A45" s="89">
        <v>2</v>
      </c>
      <c r="B45" s="141" t="s">
        <v>408</v>
      </c>
      <c r="C45" s="89" t="s">
        <v>283</v>
      </c>
      <c r="D45" s="89" t="s">
        <v>41</v>
      </c>
      <c r="E45" s="89" t="s">
        <v>108</v>
      </c>
      <c r="F45" s="89" t="s">
        <v>108</v>
      </c>
      <c r="G45" s="89">
        <v>2002</v>
      </c>
      <c r="H45" s="154">
        <v>5850943.0199999996</v>
      </c>
      <c r="I45" s="164" t="s">
        <v>267</v>
      </c>
      <c r="J45" s="160" t="s">
        <v>217</v>
      </c>
      <c r="K45" s="89" t="s">
        <v>410</v>
      </c>
      <c r="L45" s="23"/>
      <c r="M45" s="23"/>
      <c r="N45" s="23"/>
      <c r="O45" s="23" t="s">
        <v>108</v>
      </c>
      <c r="P45" s="89" t="s">
        <v>249</v>
      </c>
      <c r="Q45" s="145" t="s">
        <v>219</v>
      </c>
      <c r="R45" s="89" t="s">
        <v>219</v>
      </c>
      <c r="S45" s="89" t="s">
        <v>411</v>
      </c>
      <c r="T45" s="89" t="s">
        <v>411</v>
      </c>
      <c r="U45" s="89" t="s">
        <v>218</v>
      </c>
      <c r="V45" s="89" t="s">
        <v>411</v>
      </c>
      <c r="W45" s="23">
        <v>3366.5</v>
      </c>
      <c r="X45" s="23">
        <v>2</v>
      </c>
      <c r="Y45" s="23" t="s">
        <v>108</v>
      </c>
      <c r="Z45" s="23" t="s">
        <v>57</v>
      </c>
      <c r="AA45" s="43"/>
    </row>
    <row r="46" spans="1:27">
      <c r="A46" s="89">
        <v>3</v>
      </c>
      <c r="B46" s="141" t="s">
        <v>216</v>
      </c>
      <c r="C46" s="89"/>
      <c r="D46" s="89" t="s">
        <v>41</v>
      </c>
      <c r="E46" s="89" t="s">
        <v>108</v>
      </c>
      <c r="F46" s="89" t="s">
        <v>108</v>
      </c>
      <c r="G46" s="89">
        <v>2002</v>
      </c>
      <c r="H46" s="154">
        <v>111748.1</v>
      </c>
      <c r="I46" s="164" t="s">
        <v>267</v>
      </c>
      <c r="J46" s="89"/>
      <c r="K46" s="89" t="s">
        <v>410</v>
      </c>
      <c r="L46" s="23"/>
      <c r="M46" s="23"/>
      <c r="N46" s="23"/>
      <c r="O46" s="23"/>
      <c r="P46" s="23"/>
      <c r="Q46" s="117"/>
      <c r="R46" s="23"/>
      <c r="S46" s="23"/>
      <c r="T46" s="23"/>
      <c r="U46" s="23"/>
      <c r="V46" s="23"/>
      <c r="W46" s="23"/>
      <c r="X46" s="23"/>
      <c r="Y46" s="23"/>
      <c r="Z46" s="23"/>
    </row>
    <row r="47" spans="1:27" ht="25.5">
      <c r="A47" s="89">
        <v>4</v>
      </c>
      <c r="B47" s="141" t="s">
        <v>409</v>
      </c>
      <c r="C47" s="89"/>
      <c r="D47" s="89"/>
      <c r="E47" s="89" t="s">
        <v>108</v>
      </c>
      <c r="F47" s="89" t="s">
        <v>108</v>
      </c>
      <c r="G47" s="89">
        <v>2022</v>
      </c>
      <c r="H47" s="154">
        <v>49989</v>
      </c>
      <c r="I47" s="164" t="s">
        <v>267</v>
      </c>
      <c r="J47" s="145"/>
      <c r="K47" s="89" t="s">
        <v>410</v>
      </c>
      <c r="L47" s="23"/>
      <c r="M47" s="23"/>
      <c r="N47" s="23"/>
      <c r="O47" s="23"/>
      <c r="P47" s="23"/>
      <c r="Q47" s="117"/>
      <c r="R47" s="23"/>
      <c r="S47" s="23"/>
      <c r="T47" s="23"/>
      <c r="U47" s="23"/>
      <c r="V47" s="23"/>
      <c r="W47" s="23"/>
      <c r="X47" s="23"/>
      <c r="Y47" s="23"/>
      <c r="Z47" s="23"/>
    </row>
    <row r="48" spans="1:27">
      <c r="A48" s="395" t="s">
        <v>0</v>
      </c>
      <c r="B48" s="395"/>
      <c r="C48" s="395"/>
      <c r="D48" s="395"/>
      <c r="E48" s="395"/>
      <c r="F48" s="79"/>
      <c r="G48" s="79"/>
      <c r="H48" s="156">
        <f>SUM(H44:H47)</f>
        <v>9212680.1199999992</v>
      </c>
      <c r="I48" s="156"/>
      <c r="J48" s="145"/>
      <c r="K48" s="23"/>
      <c r="L48" s="23"/>
      <c r="M48" s="23"/>
      <c r="N48" s="23"/>
      <c r="O48" s="23"/>
      <c r="P48" s="23"/>
      <c r="Q48" s="117"/>
      <c r="R48" s="23"/>
      <c r="S48" s="23"/>
      <c r="T48" s="23"/>
      <c r="U48" s="23"/>
      <c r="V48" s="23"/>
      <c r="W48" s="23"/>
      <c r="X48" s="23"/>
      <c r="Y48" s="23"/>
      <c r="Z48" s="23"/>
    </row>
    <row r="49" spans="1:30">
      <c r="A49" s="392" t="s">
        <v>257</v>
      </c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4"/>
    </row>
    <row r="50" spans="1:30" ht="76.5">
      <c r="A50" s="89">
        <v>1</v>
      </c>
      <c r="B50" s="141" t="s">
        <v>38</v>
      </c>
      <c r="C50" s="89" t="s">
        <v>179</v>
      </c>
      <c r="D50" s="89" t="s">
        <v>41</v>
      </c>
      <c r="E50" s="89" t="s">
        <v>108</v>
      </c>
      <c r="F50" s="89" t="s">
        <v>108</v>
      </c>
      <c r="G50" s="89">
        <v>1954</v>
      </c>
      <c r="H50" s="190">
        <v>2500000</v>
      </c>
      <c r="I50" s="142" t="s">
        <v>268</v>
      </c>
      <c r="J50" s="160" t="s">
        <v>397</v>
      </c>
      <c r="K50" s="89" t="s">
        <v>180</v>
      </c>
      <c r="L50" s="158" t="s">
        <v>394</v>
      </c>
      <c r="M50" s="158" t="s">
        <v>395</v>
      </c>
      <c r="N50" s="158" t="s">
        <v>396</v>
      </c>
      <c r="O50" s="89" t="s">
        <v>215</v>
      </c>
      <c r="P50" s="89" t="s">
        <v>239</v>
      </c>
      <c r="Q50" s="117" t="s">
        <v>123</v>
      </c>
      <c r="R50" s="23" t="s">
        <v>123</v>
      </c>
      <c r="S50" s="23" t="s">
        <v>123</v>
      </c>
      <c r="T50" s="23" t="s">
        <v>123</v>
      </c>
      <c r="U50" s="23" t="s">
        <v>181</v>
      </c>
      <c r="V50" s="23" t="s">
        <v>182</v>
      </c>
      <c r="W50" s="23">
        <v>1209.79</v>
      </c>
      <c r="X50" s="23">
        <v>2</v>
      </c>
      <c r="Y50" s="23" t="s">
        <v>356</v>
      </c>
      <c r="Z50" s="23" t="s">
        <v>215</v>
      </c>
      <c r="AA50" s="43"/>
    </row>
    <row r="51" spans="1:30">
      <c r="A51" s="89">
        <v>2</v>
      </c>
      <c r="B51" s="141" t="s">
        <v>331</v>
      </c>
      <c r="C51" s="89" t="s">
        <v>332</v>
      </c>
      <c r="D51" s="89" t="s">
        <v>41</v>
      </c>
      <c r="E51" s="89" t="s">
        <v>108</v>
      </c>
      <c r="F51" s="89" t="s">
        <v>108</v>
      </c>
      <c r="G51" s="89">
        <v>2008</v>
      </c>
      <c r="H51" s="154">
        <v>372555.45</v>
      </c>
      <c r="I51" s="385" t="s">
        <v>267</v>
      </c>
      <c r="J51" s="89"/>
      <c r="K51" s="89" t="s">
        <v>180</v>
      </c>
      <c r="L51" s="89"/>
      <c r="M51" s="89"/>
      <c r="N51" s="89">
        <v>2</v>
      </c>
      <c r="O51" s="89"/>
      <c r="P51" s="89"/>
      <c r="Q51" s="117"/>
      <c r="R51" s="23"/>
      <c r="S51" s="23"/>
      <c r="T51" s="23"/>
      <c r="U51" s="23"/>
      <c r="V51" s="23"/>
      <c r="W51" s="23" t="s">
        <v>333</v>
      </c>
      <c r="X51" s="23" t="s">
        <v>170</v>
      </c>
      <c r="Y51" s="23" t="s">
        <v>170</v>
      </c>
      <c r="Z51" s="23" t="s">
        <v>170</v>
      </c>
      <c r="AA51" s="43"/>
    </row>
    <row r="52" spans="1:30">
      <c r="A52" s="89">
        <v>3</v>
      </c>
      <c r="B52" s="141" t="s">
        <v>370</v>
      </c>
      <c r="C52" s="89" t="s">
        <v>371</v>
      </c>
      <c r="D52" s="89" t="s">
        <v>41</v>
      </c>
      <c r="E52" s="89" t="s">
        <v>108</v>
      </c>
      <c r="F52" s="89" t="s">
        <v>108</v>
      </c>
      <c r="G52" s="89">
        <v>2021</v>
      </c>
      <c r="H52" s="154">
        <v>10000</v>
      </c>
      <c r="I52" s="385" t="s">
        <v>267</v>
      </c>
      <c r="J52" s="89"/>
      <c r="K52" s="89" t="s">
        <v>180</v>
      </c>
      <c r="L52" s="89"/>
      <c r="M52" s="89"/>
      <c r="N52" s="89"/>
      <c r="O52" s="89"/>
      <c r="P52" s="89"/>
      <c r="Q52" s="117"/>
      <c r="R52" s="23"/>
      <c r="S52" s="23"/>
      <c r="T52" s="23"/>
      <c r="U52" s="23"/>
      <c r="V52" s="23"/>
      <c r="W52" s="23">
        <v>26.25</v>
      </c>
      <c r="X52" s="23"/>
      <c r="Y52" s="23"/>
      <c r="Z52" s="23"/>
      <c r="AA52" s="43"/>
    </row>
    <row r="53" spans="1:30">
      <c r="A53" s="89">
        <v>4</v>
      </c>
      <c r="B53" s="141" t="s">
        <v>370</v>
      </c>
      <c r="C53" s="89" t="s">
        <v>371</v>
      </c>
      <c r="D53" s="89" t="s">
        <v>41</v>
      </c>
      <c r="E53" s="89" t="s">
        <v>108</v>
      </c>
      <c r="F53" s="89" t="s">
        <v>108</v>
      </c>
      <c r="G53" s="89">
        <v>2021</v>
      </c>
      <c r="H53" s="154">
        <v>10000</v>
      </c>
      <c r="I53" s="385" t="s">
        <v>267</v>
      </c>
      <c r="J53" s="89"/>
      <c r="K53" s="89" t="s">
        <v>180</v>
      </c>
      <c r="L53" s="89"/>
      <c r="M53" s="89"/>
      <c r="N53" s="89"/>
      <c r="O53" s="89"/>
      <c r="P53" s="89"/>
      <c r="Q53" s="117"/>
      <c r="R53" s="23"/>
      <c r="S53" s="23"/>
      <c r="T53" s="23"/>
      <c r="U53" s="23"/>
      <c r="V53" s="23"/>
      <c r="W53" s="23">
        <v>26.25</v>
      </c>
      <c r="X53" s="23"/>
      <c r="Y53" s="23"/>
      <c r="Z53" s="23"/>
      <c r="AA53" s="43"/>
    </row>
    <row r="54" spans="1:30" ht="25.5">
      <c r="A54" s="89">
        <v>5</v>
      </c>
      <c r="B54" s="141" t="s">
        <v>438</v>
      </c>
      <c r="C54" s="89" t="s">
        <v>439</v>
      </c>
      <c r="D54" s="89" t="s">
        <v>41</v>
      </c>
      <c r="E54" s="89" t="s">
        <v>108</v>
      </c>
      <c r="F54" s="89" t="s">
        <v>108</v>
      </c>
      <c r="G54" s="89">
        <v>2022</v>
      </c>
      <c r="H54" s="154">
        <v>22111.52</v>
      </c>
      <c r="I54" s="385" t="s">
        <v>267</v>
      </c>
      <c r="J54" s="89"/>
      <c r="K54" s="89" t="s">
        <v>180</v>
      </c>
      <c r="L54" s="89"/>
      <c r="M54" s="89"/>
      <c r="N54" s="89"/>
      <c r="O54" s="89"/>
      <c r="P54" s="89"/>
      <c r="Q54" s="117"/>
      <c r="R54" s="23"/>
      <c r="S54" s="23"/>
      <c r="T54" s="23"/>
      <c r="U54" s="23"/>
      <c r="V54" s="23"/>
      <c r="W54" s="23">
        <v>40</v>
      </c>
      <c r="X54" s="23"/>
      <c r="Y54" s="23"/>
      <c r="Z54" s="23"/>
      <c r="AA54" s="43"/>
    </row>
    <row r="55" spans="1:30">
      <c r="A55" s="395" t="s">
        <v>0</v>
      </c>
      <c r="B55" s="395"/>
      <c r="C55" s="395"/>
      <c r="D55" s="395"/>
      <c r="E55" s="395"/>
      <c r="F55" s="136"/>
      <c r="G55" s="136"/>
      <c r="H55" s="156">
        <f>SUM(H50:H54)</f>
        <v>2914666.97</v>
      </c>
      <c r="I55" s="156"/>
      <c r="J55" s="129"/>
      <c r="K55" s="130"/>
      <c r="L55" s="130"/>
      <c r="M55" s="130"/>
      <c r="N55" s="130"/>
      <c r="O55" s="130"/>
      <c r="P55" s="130"/>
      <c r="Q55" s="131"/>
      <c r="R55" s="130"/>
      <c r="S55" s="130"/>
      <c r="T55" s="130"/>
      <c r="U55" s="130"/>
      <c r="V55" s="130"/>
      <c r="W55" s="130"/>
      <c r="X55" s="130"/>
      <c r="Y55" s="130"/>
      <c r="Z55" s="130"/>
      <c r="AA55" s="9"/>
      <c r="AB55" s="9"/>
      <c r="AC55" s="9"/>
      <c r="AD55" s="9"/>
    </row>
    <row r="56" spans="1:30">
      <c r="A56" s="392" t="s">
        <v>258</v>
      </c>
      <c r="B56" s="393"/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4"/>
    </row>
    <row r="57" spans="1:30" ht="38.25">
      <c r="A57" s="89">
        <v>1</v>
      </c>
      <c r="B57" s="141" t="s">
        <v>38</v>
      </c>
      <c r="C57" s="89" t="s">
        <v>201</v>
      </c>
      <c r="D57" s="89" t="s">
        <v>41</v>
      </c>
      <c r="E57" s="23" t="s">
        <v>108</v>
      </c>
      <c r="F57" s="89" t="s">
        <v>108</v>
      </c>
      <c r="G57" s="89">
        <v>1953</v>
      </c>
      <c r="H57" s="154">
        <v>1600000</v>
      </c>
      <c r="I57" s="142" t="s">
        <v>268</v>
      </c>
      <c r="J57" s="160" t="s">
        <v>354</v>
      </c>
      <c r="K57" s="89" t="s">
        <v>178</v>
      </c>
      <c r="L57" s="158" t="s">
        <v>295</v>
      </c>
      <c r="M57" s="158" t="s">
        <v>296</v>
      </c>
      <c r="N57" s="158" t="s">
        <v>297</v>
      </c>
      <c r="O57" s="158"/>
      <c r="P57" s="23"/>
      <c r="Q57" s="117"/>
      <c r="R57" s="23"/>
      <c r="S57" s="23"/>
      <c r="T57" s="23"/>
      <c r="U57" s="23"/>
      <c r="V57" s="23"/>
      <c r="W57" s="23"/>
      <c r="X57" s="23"/>
      <c r="Y57" s="23"/>
      <c r="Z57" s="23"/>
    </row>
    <row r="58" spans="1:30" ht="76.5">
      <c r="A58" s="272">
        <v>2</v>
      </c>
      <c r="B58" s="327" t="s">
        <v>355</v>
      </c>
      <c r="C58" s="272"/>
      <c r="D58" s="272" t="s">
        <v>356</v>
      </c>
      <c r="E58" s="273"/>
      <c r="F58" s="272"/>
      <c r="G58" s="272">
        <v>2020</v>
      </c>
      <c r="H58" s="274">
        <v>27000</v>
      </c>
      <c r="I58" s="386" t="s">
        <v>267</v>
      </c>
      <c r="J58" s="275"/>
      <c r="K58" s="272" t="s">
        <v>357</v>
      </c>
      <c r="L58" s="276" t="s">
        <v>420</v>
      </c>
      <c r="M58" s="276"/>
      <c r="N58" s="276"/>
      <c r="O58" s="276"/>
      <c r="P58" s="23"/>
      <c r="Q58" s="277"/>
      <c r="R58" s="273"/>
      <c r="S58" s="273"/>
      <c r="T58" s="273"/>
      <c r="U58" s="273"/>
      <c r="V58" s="273"/>
      <c r="W58" s="273"/>
      <c r="X58" s="273"/>
      <c r="Y58" s="273"/>
      <c r="Z58" s="273"/>
    </row>
    <row r="59" spans="1:30">
      <c r="A59" s="401" t="s">
        <v>0</v>
      </c>
      <c r="B59" s="401"/>
      <c r="C59" s="401"/>
      <c r="D59" s="401"/>
      <c r="E59" s="401"/>
      <c r="F59" s="221"/>
      <c r="G59" s="221"/>
      <c r="H59" s="222">
        <f>SUM(H57:H58)</f>
        <v>1627000</v>
      </c>
      <c r="I59" s="222"/>
      <c r="J59" s="272"/>
      <c r="K59" s="273"/>
      <c r="L59" s="273"/>
      <c r="M59" s="273"/>
      <c r="N59" s="273"/>
      <c r="O59" s="273"/>
      <c r="P59" s="23"/>
      <c r="Q59" s="277"/>
      <c r="R59" s="273"/>
      <c r="S59" s="273"/>
      <c r="T59" s="273"/>
      <c r="U59" s="273"/>
      <c r="V59" s="273"/>
      <c r="W59" s="273"/>
      <c r="X59" s="273"/>
      <c r="Y59" s="273"/>
      <c r="Z59" s="273"/>
    </row>
    <row r="60" spans="1:30" ht="13.5" thickBot="1">
      <c r="A60" s="90"/>
      <c r="B60" s="90"/>
      <c r="C60" s="90"/>
      <c r="D60" s="90"/>
      <c r="E60" s="90"/>
      <c r="F60" s="90"/>
      <c r="G60" s="90"/>
      <c r="H60" s="78"/>
      <c r="I60" s="78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30" ht="26.45" customHeight="1" thickBot="1">
      <c r="E61" s="7"/>
      <c r="F61" s="7"/>
      <c r="G61" s="390" t="s">
        <v>0</v>
      </c>
      <c r="H61" s="389">
        <f>H20+H27+H37+H40+H48+H55+H59</f>
        <v>47286848.309999995</v>
      </c>
      <c r="I61" s="388"/>
    </row>
    <row r="64" spans="1:30">
      <c r="H64" s="50"/>
    </row>
    <row r="65" spans="8:8">
      <c r="H65" s="51"/>
    </row>
    <row r="66" spans="8:8">
      <c r="H66" s="51"/>
    </row>
    <row r="67" spans="8:8">
      <c r="H67" s="51"/>
    </row>
    <row r="70" spans="8:8">
      <c r="H70" s="50"/>
    </row>
  </sheetData>
  <mergeCells count="34">
    <mergeCell ref="A59:E59"/>
    <mergeCell ref="A27:E27"/>
    <mergeCell ref="A28:Z28"/>
    <mergeCell ref="A37:E37"/>
    <mergeCell ref="A38:Z38"/>
    <mergeCell ref="B40:E40"/>
    <mergeCell ref="A41:Z41"/>
    <mergeCell ref="A43:Z43"/>
    <mergeCell ref="A48:E48"/>
    <mergeCell ref="A49:Z49"/>
    <mergeCell ref="A55:E55"/>
    <mergeCell ref="A56:Z56"/>
    <mergeCell ref="X6:X7"/>
    <mergeCell ref="Y6:Y7"/>
    <mergeCell ref="Z6:Z7"/>
    <mergeCell ref="A8:Z8"/>
    <mergeCell ref="A20:E20"/>
    <mergeCell ref="F6:F7"/>
    <mergeCell ref="A21:Z21"/>
    <mergeCell ref="K6:K7"/>
    <mergeCell ref="L6:N6"/>
    <mergeCell ref="O6:O7"/>
    <mergeCell ref="P6:P7"/>
    <mergeCell ref="Q6:V6"/>
    <mergeCell ref="W6:W7"/>
    <mergeCell ref="G6:G7"/>
    <mergeCell ref="H6:H7"/>
    <mergeCell ref="I6:I7"/>
    <mergeCell ref="J6:J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G685"/>
  <sheetViews>
    <sheetView topLeftCell="A84" zoomScaleNormal="100" zoomScaleSheetLayoutView="75" workbookViewId="0">
      <selection activeCell="D191" sqref="D191"/>
    </sheetView>
  </sheetViews>
  <sheetFormatPr defaultColWidth="9.140625" defaultRowHeight="12.75"/>
  <cols>
    <col min="1" max="1" width="5.5703125" style="12" customWidth="1"/>
    <col min="2" max="2" width="54.5703125" style="25" customWidth="1"/>
    <col min="3" max="3" width="13.28515625" style="95" customWidth="1"/>
    <col min="4" max="4" width="14.140625" style="40" customWidth="1"/>
    <col min="5" max="5" width="27.5703125" style="12" customWidth="1"/>
    <col min="6" max="6" width="17.5703125" style="12" customWidth="1"/>
    <col min="7" max="7" width="74" style="6" customWidth="1"/>
    <col min="8" max="8" width="10.85546875" style="6" customWidth="1"/>
    <col min="9" max="9" width="11.7109375" style="6" customWidth="1"/>
    <col min="10" max="16384" width="9.140625" style="6"/>
  </cols>
  <sheetData>
    <row r="1" spans="1:6" s="1" customFormat="1">
      <c r="A1" s="3" t="s">
        <v>204</v>
      </c>
      <c r="B1" s="25"/>
      <c r="C1" s="95"/>
      <c r="D1" s="10"/>
      <c r="E1" s="12"/>
      <c r="F1" s="12"/>
    </row>
    <row r="2" spans="1:6" s="1" customFormat="1">
      <c r="A2" s="12"/>
      <c r="B2" s="25"/>
      <c r="C2" s="95"/>
      <c r="D2" s="40"/>
      <c r="E2" s="12"/>
      <c r="F2" s="12"/>
    </row>
    <row r="3" spans="1:6" s="1" customFormat="1">
      <c r="A3" s="403" t="s">
        <v>311</v>
      </c>
      <c r="B3" s="403"/>
      <c r="C3" s="403"/>
      <c r="D3" s="403"/>
      <c r="E3" s="12"/>
      <c r="F3" s="12"/>
    </row>
    <row r="4" spans="1:6" s="1" customFormat="1" ht="38.25">
      <c r="A4" s="79" t="s">
        <v>9</v>
      </c>
      <c r="B4" s="79" t="s">
        <v>10</v>
      </c>
      <c r="C4" s="94" t="s">
        <v>11</v>
      </c>
      <c r="D4" s="32" t="s">
        <v>12</v>
      </c>
      <c r="E4" s="12"/>
      <c r="F4" s="12"/>
    </row>
    <row r="5" spans="1:6" s="12" customFormat="1">
      <c r="A5" s="392" t="s">
        <v>241</v>
      </c>
      <c r="B5" s="393"/>
      <c r="C5" s="393"/>
      <c r="D5" s="394"/>
    </row>
    <row r="6" spans="1:6" s="12" customFormat="1" ht="12.75" customHeight="1">
      <c r="A6" s="159">
        <v>1</v>
      </c>
      <c r="B6" s="157" t="s">
        <v>287</v>
      </c>
      <c r="C6" s="96">
        <v>2019</v>
      </c>
      <c r="D6" s="344">
        <v>982</v>
      </c>
    </row>
    <row r="7" spans="1:6" s="12" customFormat="1" ht="12.75" customHeight="1">
      <c r="A7" s="159">
        <v>2</v>
      </c>
      <c r="B7" s="157" t="s">
        <v>288</v>
      </c>
      <c r="C7" s="96">
        <v>2019</v>
      </c>
      <c r="D7" s="344">
        <v>4178</v>
      </c>
    </row>
    <row r="8" spans="1:6" s="12" customFormat="1" ht="12.75" customHeight="1">
      <c r="A8" s="159">
        <v>3</v>
      </c>
      <c r="B8" s="157" t="s">
        <v>320</v>
      </c>
      <c r="C8" s="96">
        <v>2019</v>
      </c>
      <c r="D8" s="344">
        <v>5319.75</v>
      </c>
    </row>
    <row r="9" spans="1:6" s="12" customFormat="1" ht="12.75" customHeight="1">
      <c r="A9" s="159">
        <v>4</v>
      </c>
      <c r="B9" s="157" t="s">
        <v>321</v>
      </c>
      <c r="C9" s="96">
        <v>2020</v>
      </c>
      <c r="D9" s="344">
        <v>4988.33</v>
      </c>
    </row>
    <row r="10" spans="1:6" s="12" customFormat="1" ht="12.75" customHeight="1">
      <c r="A10" s="159">
        <v>5</v>
      </c>
      <c r="B10" s="204" t="s">
        <v>322</v>
      </c>
      <c r="C10" s="177">
        <v>2020</v>
      </c>
      <c r="D10" s="345">
        <v>5078.24</v>
      </c>
    </row>
    <row r="11" spans="1:6" s="12" customFormat="1" ht="12.75" customHeight="1">
      <c r="A11" s="159">
        <v>6</v>
      </c>
      <c r="B11" s="204" t="s">
        <v>323</v>
      </c>
      <c r="C11" s="177">
        <v>2020</v>
      </c>
      <c r="D11" s="345">
        <v>3740</v>
      </c>
    </row>
    <row r="12" spans="1:6" s="12" customFormat="1" ht="12.75" customHeight="1">
      <c r="A12" s="159">
        <v>7</v>
      </c>
      <c r="B12" s="204" t="s">
        <v>374</v>
      </c>
      <c r="C12" s="177">
        <v>2020</v>
      </c>
      <c r="D12" s="345">
        <v>950</v>
      </c>
    </row>
    <row r="13" spans="1:6" s="12" customFormat="1" ht="12.75" customHeight="1">
      <c r="A13" s="159">
        <v>8</v>
      </c>
      <c r="B13" s="204" t="s">
        <v>375</v>
      </c>
      <c r="C13" s="180">
        <v>2021</v>
      </c>
      <c r="D13" s="346">
        <v>2690</v>
      </c>
    </row>
    <row r="14" spans="1:6" s="12" customFormat="1" ht="12.75" customHeight="1">
      <c r="A14" s="159">
        <v>9</v>
      </c>
      <c r="B14" s="204" t="s">
        <v>376</v>
      </c>
      <c r="C14" s="180">
        <v>2021</v>
      </c>
      <c r="D14" s="346">
        <v>3000</v>
      </c>
    </row>
    <row r="15" spans="1:6" s="12" customFormat="1" ht="12.75" customHeight="1">
      <c r="A15" s="159">
        <v>10</v>
      </c>
      <c r="B15" s="204" t="s">
        <v>377</v>
      </c>
      <c r="C15" s="180">
        <v>2021</v>
      </c>
      <c r="D15" s="346">
        <v>2465.0100000000002</v>
      </c>
    </row>
    <row r="16" spans="1:6" s="12" customFormat="1" ht="12.75" customHeight="1">
      <c r="A16" s="159">
        <v>11</v>
      </c>
      <c r="B16" s="204" t="s">
        <v>378</v>
      </c>
      <c r="C16" s="180">
        <v>2021</v>
      </c>
      <c r="D16" s="346">
        <v>4664.43</v>
      </c>
    </row>
    <row r="17" spans="1:5" s="12" customFormat="1" ht="12.75" customHeight="1">
      <c r="A17" s="159">
        <v>12</v>
      </c>
      <c r="B17" s="204" t="s">
        <v>379</v>
      </c>
      <c r="C17" s="180">
        <v>2021</v>
      </c>
      <c r="D17" s="346">
        <v>565</v>
      </c>
    </row>
    <row r="18" spans="1:5" s="33" customFormat="1" ht="12.75" customHeight="1">
      <c r="A18" s="159">
        <v>13</v>
      </c>
      <c r="B18" s="203" t="s">
        <v>380</v>
      </c>
      <c r="C18" s="184">
        <v>2021</v>
      </c>
      <c r="D18" s="346">
        <v>1772</v>
      </c>
      <c r="E18" s="80"/>
    </row>
    <row r="19" spans="1:5" s="12" customFormat="1" ht="12.75" customHeight="1">
      <c r="A19" s="159">
        <v>14</v>
      </c>
      <c r="B19" s="204" t="s">
        <v>381</v>
      </c>
      <c r="C19" s="180">
        <v>2021</v>
      </c>
      <c r="D19" s="346">
        <v>5652</v>
      </c>
    </row>
    <row r="20" spans="1:5" s="12" customFormat="1" ht="12.75" customHeight="1">
      <c r="A20" s="159">
        <v>15</v>
      </c>
      <c r="B20" s="204" t="s">
        <v>383</v>
      </c>
      <c r="C20" s="180">
        <v>2021</v>
      </c>
      <c r="D20" s="346">
        <v>1074</v>
      </c>
    </row>
    <row r="21" spans="1:5" s="12" customFormat="1" ht="12.75" customHeight="1">
      <c r="A21" s="159">
        <v>16</v>
      </c>
      <c r="B21" s="204" t="s">
        <v>384</v>
      </c>
      <c r="C21" s="180">
        <v>2021</v>
      </c>
      <c r="D21" s="346">
        <v>1546</v>
      </c>
    </row>
    <row r="22" spans="1:5" s="12" customFormat="1" ht="12.75" customHeight="1">
      <c r="A22" s="159">
        <v>17</v>
      </c>
      <c r="B22" s="204" t="s">
        <v>385</v>
      </c>
      <c r="C22" s="180">
        <v>2021</v>
      </c>
      <c r="D22" s="346">
        <v>2280</v>
      </c>
    </row>
    <row r="23" spans="1:5" s="12" customFormat="1" ht="12.75" customHeight="1">
      <c r="A23" s="159">
        <v>18</v>
      </c>
      <c r="B23" s="204" t="s">
        <v>386</v>
      </c>
      <c r="C23" s="180">
        <v>2021</v>
      </c>
      <c r="D23" s="346">
        <v>1300</v>
      </c>
    </row>
    <row r="24" spans="1:5" s="12" customFormat="1" ht="12.75" customHeight="1">
      <c r="A24" s="159">
        <v>19</v>
      </c>
      <c r="B24" s="204" t="s">
        <v>387</v>
      </c>
      <c r="C24" s="180">
        <v>2021</v>
      </c>
      <c r="D24" s="346">
        <v>62200</v>
      </c>
    </row>
    <row r="25" spans="1:5" s="33" customFormat="1" ht="12.75" customHeight="1">
      <c r="A25" s="159">
        <v>20</v>
      </c>
      <c r="B25" s="203" t="s">
        <v>428</v>
      </c>
      <c r="C25" s="184">
        <v>2022</v>
      </c>
      <c r="D25" s="346">
        <v>4649.3999999999996</v>
      </c>
    </row>
    <row r="26" spans="1:5" s="12" customFormat="1" ht="12.75" customHeight="1">
      <c r="A26" s="159">
        <v>21</v>
      </c>
      <c r="B26" s="204" t="s">
        <v>428</v>
      </c>
      <c r="C26" s="180">
        <v>2022</v>
      </c>
      <c r="D26" s="346">
        <v>4649.3999999999996</v>
      </c>
    </row>
    <row r="27" spans="1:5" s="12" customFormat="1" ht="12.75" customHeight="1">
      <c r="A27" s="159">
        <v>22</v>
      </c>
      <c r="B27" s="204" t="s">
        <v>428</v>
      </c>
      <c r="C27" s="180">
        <v>2022</v>
      </c>
      <c r="D27" s="346">
        <v>4649.3999999999996</v>
      </c>
    </row>
    <row r="28" spans="1:5" s="12" customFormat="1" ht="12.75" customHeight="1">
      <c r="A28" s="159">
        <v>23</v>
      </c>
      <c r="B28" s="183" t="s">
        <v>428</v>
      </c>
      <c r="C28" s="182">
        <v>2022</v>
      </c>
      <c r="D28" s="347">
        <v>4649.3999999999996</v>
      </c>
    </row>
    <row r="29" spans="1:5" s="12" customFormat="1" ht="12.75" customHeight="1">
      <c r="A29" s="159">
        <v>24</v>
      </c>
      <c r="B29" s="186" t="s">
        <v>428</v>
      </c>
      <c r="C29" s="175">
        <v>2022</v>
      </c>
      <c r="D29" s="342">
        <v>4649.3999999999996</v>
      </c>
    </row>
    <row r="30" spans="1:5" s="12" customFormat="1" ht="12.75" customHeight="1">
      <c r="A30" s="159">
        <v>25</v>
      </c>
      <c r="B30" s="186" t="s">
        <v>428</v>
      </c>
      <c r="C30" s="175">
        <v>2022</v>
      </c>
      <c r="D30" s="342">
        <v>4649.3999999999996</v>
      </c>
    </row>
    <row r="31" spans="1:5" s="12" customFormat="1" ht="12.75" customHeight="1">
      <c r="A31" s="159">
        <v>26</v>
      </c>
      <c r="B31" s="186" t="s">
        <v>428</v>
      </c>
      <c r="C31" s="175">
        <v>2022</v>
      </c>
      <c r="D31" s="342">
        <v>4649.3999999999996</v>
      </c>
    </row>
    <row r="32" spans="1:5" s="12" customFormat="1" ht="12.75" customHeight="1">
      <c r="A32" s="159">
        <v>27</v>
      </c>
      <c r="B32" s="186" t="s">
        <v>428</v>
      </c>
      <c r="C32" s="175">
        <v>2022</v>
      </c>
      <c r="D32" s="342">
        <v>4649.3999999999996</v>
      </c>
    </row>
    <row r="33" spans="1:4" s="12" customFormat="1" ht="12.75" customHeight="1">
      <c r="A33" s="159">
        <v>28</v>
      </c>
      <c r="B33" s="186" t="s">
        <v>428</v>
      </c>
      <c r="C33" s="175">
        <v>2022</v>
      </c>
      <c r="D33" s="342">
        <v>4649.3999999999996</v>
      </c>
    </row>
    <row r="34" spans="1:4" s="12" customFormat="1" ht="12.75" customHeight="1">
      <c r="A34" s="159">
        <v>29</v>
      </c>
      <c r="B34" s="186" t="s">
        <v>428</v>
      </c>
      <c r="C34" s="175">
        <v>2022</v>
      </c>
      <c r="D34" s="342">
        <v>4649.3999999999996</v>
      </c>
    </row>
    <row r="35" spans="1:4" s="12" customFormat="1" ht="12.75" customHeight="1">
      <c r="A35" s="159">
        <v>30</v>
      </c>
      <c r="B35" s="186" t="s">
        <v>428</v>
      </c>
      <c r="C35" s="175">
        <v>2022</v>
      </c>
      <c r="D35" s="342">
        <v>5509.17</v>
      </c>
    </row>
    <row r="36" spans="1:4" s="12" customFormat="1" ht="12.75" customHeight="1">
      <c r="A36" s="159">
        <v>31</v>
      </c>
      <c r="B36" s="186" t="s">
        <v>428</v>
      </c>
      <c r="C36" s="175">
        <v>2022</v>
      </c>
      <c r="D36" s="342">
        <v>5509.17</v>
      </c>
    </row>
    <row r="37" spans="1:4" s="12" customFormat="1" ht="12.75" customHeight="1">
      <c r="A37" s="159">
        <v>32</v>
      </c>
      <c r="B37" s="186" t="s">
        <v>428</v>
      </c>
      <c r="C37" s="175">
        <v>2022</v>
      </c>
      <c r="D37" s="342">
        <v>5509.17</v>
      </c>
    </row>
    <row r="38" spans="1:4" s="12" customFormat="1" ht="12.75" customHeight="1">
      <c r="A38" s="159">
        <v>33</v>
      </c>
      <c r="B38" s="198" t="s">
        <v>428</v>
      </c>
      <c r="C38" s="191">
        <v>2022</v>
      </c>
      <c r="D38" s="348">
        <v>5509.17</v>
      </c>
    </row>
    <row r="39" spans="1:4" s="12" customFormat="1" ht="12.75" customHeight="1">
      <c r="A39" s="159">
        <v>34</v>
      </c>
      <c r="B39" s="198" t="s">
        <v>428</v>
      </c>
      <c r="C39" s="191">
        <v>2022</v>
      </c>
      <c r="D39" s="348">
        <v>5509.17</v>
      </c>
    </row>
    <row r="40" spans="1:4" s="12" customFormat="1" ht="12.75" customHeight="1">
      <c r="A40" s="159">
        <v>35</v>
      </c>
      <c r="B40" s="198" t="s">
        <v>428</v>
      </c>
      <c r="C40" s="191">
        <v>2022</v>
      </c>
      <c r="D40" s="348">
        <v>5509.17</v>
      </c>
    </row>
    <row r="41" spans="1:4" s="12" customFormat="1" ht="12.75" customHeight="1">
      <c r="A41" s="159">
        <v>36</v>
      </c>
      <c r="B41" s="198" t="s">
        <v>428</v>
      </c>
      <c r="C41" s="191">
        <v>2022</v>
      </c>
      <c r="D41" s="348">
        <v>9253.2900000000009</v>
      </c>
    </row>
    <row r="42" spans="1:4" s="12" customFormat="1" ht="12.75" customHeight="1">
      <c r="A42" s="159">
        <v>37</v>
      </c>
      <c r="B42" s="198" t="s">
        <v>429</v>
      </c>
      <c r="C42" s="191">
        <v>2022</v>
      </c>
      <c r="D42" s="348">
        <v>859.77</v>
      </c>
    </row>
    <row r="43" spans="1:4" s="12" customFormat="1" ht="12.75" customHeight="1">
      <c r="A43" s="159">
        <v>38</v>
      </c>
      <c r="B43" s="198" t="s">
        <v>430</v>
      </c>
      <c r="C43" s="191">
        <v>2022</v>
      </c>
      <c r="D43" s="348">
        <v>3382.5</v>
      </c>
    </row>
    <row r="44" spans="1:4" s="12" customFormat="1" ht="15">
      <c r="A44" s="206"/>
      <c r="B44" s="178" t="s">
        <v>0</v>
      </c>
      <c r="C44" s="194"/>
      <c r="D44" s="181">
        <f>SUM(D6:D43)</f>
        <v>207489.34000000003</v>
      </c>
    </row>
    <row r="45" spans="1:4" s="12" customFormat="1" ht="12.75" customHeight="1">
      <c r="A45" s="392" t="s">
        <v>17</v>
      </c>
      <c r="B45" s="393"/>
      <c r="C45" s="393"/>
      <c r="D45" s="394"/>
    </row>
    <row r="46" spans="1:4" s="12" customFormat="1">
      <c r="A46" s="89"/>
      <c r="B46" s="22" t="s">
        <v>18</v>
      </c>
      <c r="C46" s="96"/>
      <c r="D46" s="41"/>
    </row>
    <row r="47" spans="1:4" s="12" customFormat="1" ht="12.75" customHeight="1">
      <c r="A47" s="404" t="s">
        <v>245</v>
      </c>
      <c r="B47" s="404"/>
      <c r="C47" s="404"/>
      <c r="D47" s="404"/>
    </row>
    <row r="48" spans="1:4" s="12" customFormat="1">
      <c r="A48" s="158">
        <v>1</v>
      </c>
      <c r="B48" s="157" t="s">
        <v>289</v>
      </c>
      <c r="C48" s="96">
        <v>2019</v>
      </c>
      <c r="D48" s="308">
        <v>4303.8900000000003</v>
      </c>
    </row>
    <row r="49" spans="1:6" s="18" customFormat="1" ht="12.75" customHeight="1">
      <c r="A49" s="173"/>
      <c r="B49" s="174" t="s">
        <v>0</v>
      </c>
      <c r="C49" s="94"/>
      <c r="D49" s="149">
        <f>SUM(D48:D48)</f>
        <v>4303.8900000000003</v>
      </c>
      <c r="E49" s="12"/>
      <c r="F49" s="12"/>
    </row>
    <row r="50" spans="1:6" s="12" customFormat="1" ht="12.75" customHeight="1">
      <c r="A50" s="392" t="s">
        <v>246</v>
      </c>
      <c r="B50" s="393"/>
      <c r="C50" s="393"/>
      <c r="D50" s="394"/>
    </row>
    <row r="51" spans="1:6" s="81" customFormat="1">
      <c r="A51" s="146">
        <v>1</v>
      </c>
      <c r="B51" s="147" t="s">
        <v>388</v>
      </c>
      <c r="C51" s="148">
        <v>2019</v>
      </c>
      <c r="D51" s="321">
        <v>1600</v>
      </c>
      <c r="E51" s="80"/>
      <c r="F51" s="77"/>
    </row>
    <row r="52" spans="1:6" s="81" customFormat="1">
      <c r="A52" s="146">
        <v>2</v>
      </c>
      <c r="B52" s="147" t="s">
        <v>389</v>
      </c>
      <c r="C52" s="148">
        <v>2021</v>
      </c>
      <c r="D52" s="321">
        <v>6433</v>
      </c>
      <c r="E52" s="80"/>
      <c r="F52" s="77"/>
    </row>
    <row r="53" spans="1:6" s="18" customFormat="1">
      <c r="A53" s="24"/>
      <c r="B53" s="22" t="s">
        <v>0</v>
      </c>
      <c r="C53" s="96"/>
      <c r="D53" s="149">
        <f>SUM(D51:D52)</f>
        <v>8033</v>
      </c>
      <c r="E53" s="12"/>
      <c r="F53" s="43"/>
    </row>
    <row r="54" spans="1:6" s="12" customFormat="1" ht="12.75" customHeight="1">
      <c r="A54" s="404" t="s">
        <v>247</v>
      </c>
      <c r="B54" s="404"/>
      <c r="C54" s="404"/>
      <c r="D54" s="404"/>
    </row>
    <row r="55" spans="1:6" s="18" customFormat="1" ht="25.5">
      <c r="A55" s="89">
        <v>1</v>
      </c>
      <c r="B55" s="147" t="s">
        <v>362</v>
      </c>
      <c r="C55" s="148">
        <v>2019</v>
      </c>
      <c r="D55" s="321">
        <v>3274</v>
      </c>
      <c r="E55" s="33"/>
      <c r="F55" s="12"/>
    </row>
    <row r="56" spans="1:6" s="18" customFormat="1">
      <c r="A56" s="89">
        <v>2</v>
      </c>
      <c r="B56" s="151" t="s">
        <v>363</v>
      </c>
      <c r="C56" s="96">
        <v>2019</v>
      </c>
      <c r="D56" s="321">
        <v>2867</v>
      </c>
      <c r="E56" s="12"/>
      <c r="F56" s="12"/>
    </row>
    <row r="57" spans="1:6" s="18" customFormat="1">
      <c r="A57" s="89">
        <v>3</v>
      </c>
      <c r="B57" s="151" t="s">
        <v>364</v>
      </c>
      <c r="C57" s="96">
        <v>2020</v>
      </c>
      <c r="D57" s="321">
        <v>2565</v>
      </c>
      <c r="E57" s="12"/>
      <c r="F57" s="12"/>
    </row>
    <row r="58" spans="1:6" s="18" customFormat="1" ht="14.25" customHeight="1">
      <c r="A58" s="89">
        <v>4</v>
      </c>
      <c r="B58" s="151" t="s">
        <v>365</v>
      </c>
      <c r="C58" s="96">
        <v>2021</v>
      </c>
      <c r="D58" s="321">
        <v>1200</v>
      </c>
      <c r="E58" s="37"/>
      <c r="F58" s="12"/>
    </row>
    <row r="59" spans="1:6" s="18" customFormat="1">
      <c r="A59" s="89">
        <v>5</v>
      </c>
      <c r="B59" s="151" t="s">
        <v>366</v>
      </c>
      <c r="C59" s="96">
        <v>2021</v>
      </c>
      <c r="D59" s="321">
        <v>1130</v>
      </c>
      <c r="E59" s="37"/>
      <c r="F59" s="12"/>
    </row>
    <row r="60" spans="1:6" s="18" customFormat="1">
      <c r="A60" s="89">
        <v>6</v>
      </c>
      <c r="B60" s="151" t="s">
        <v>367</v>
      </c>
      <c r="C60" s="96">
        <v>2021</v>
      </c>
      <c r="D60" s="321">
        <v>1486</v>
      </c>
      <c r="E60" s="12"/>
      <c r="F60" s="12"/>
    </row>
    <row r="61" spans="1:6" s="18" customFormat="1">
      <c r="A61" s="89"/>
      <c r="B61" s="405" t="s">
        <v>0</v>
      </c>
      <c r="C61" s="406"/>
      <c r="D61" s="149">
        <f>SUM(D55:D60)</f>
        <v>12522</v>
      </c>
      <c r="E61" s="12"/>
      <c r="F61" s="12"/>
    </row>
    <row r="62" spans="1:6" s="12" customFormat="1">
      <c r="A62" s="404" t="s">
        <v>256</v>
      </c>
      <c r="B62" s="404"/>
      <c r="C62" s="404"/>
      <c r="D62" s="404"/>
    </row>
    <row r="63" spans="1:6" s="12" customFormat="1" ht="25.5">
      <c r="A63" s="159">
        <v>1</v>
      </c>
      <c r="B63" s="157" t="s">
        <v>412</v>
      </c>
      <c r="C63" s="96">
        <v>2018</v>
      </c>
      <c r="D63" s="308">
        <v>2437.17</v>
      </c>
      <c r="E63" s="43"/>
    </row>
    <row r="64" spans="1:6" s="12" customFormat="1">
      <c r="A64" s="158">
        <v>2</v>
      </c>
      <c r="B64" s="157" t="s">
        <v>413</v>
      </c>
      <c r="C64" s="96">
        <v>2018</v>
      </c>
      <c r="D64" s="308">
        <v>8875.68</v>
      </c>
    </row>
    <row r="65" spans="1:4" s="12" customFormat="1">
      <c r="A65" s="159">
        <v>3</v>
      </c>
      <c r="B65" s="157" t="s">
        <v>290</v>
      </c>
      <c r="C65" s="96">
        <v>2018</v>
      </c>
      <c r="D65" s="308">
        <v>11685</v>
      </c>
    </row>
    <row r="66" spans="1:4" s="12" customFormat="1">
      <c r="A66" s="158">
        <v>4</v>
      </c>
      <c r="B66" s="157" t="s">
        <v>291</v>
      </c>
      <c r="C66" s="96">
        <v>2018</v>
      </c>
      <c r="D66" s="308">
        <v>9102</v>
      </c>
    </row>
    <row r="67" spans="1:4" s="12" customFormat="1">
      <c r="A67" s="159">
        <v>5</v>
      </c>
      <c r="B67" s="157" t="s">
        <v>292</v>
      </c>
      <c r="C67" s="96">
        <v>2018</v>
      </c>
      <c r="D67" s="308">
        <v>9102</v>
      </c>
    </row>
    <row r="68" spans="1:4" s="12" customFormat="1">
      <c r="A68" s="158">
        <v>6</v>
      </c>
      <c r="B68" s="157" t="s">
        <v>293</v>
      </c>
      <c r="C68" s="96">
        <v>2018</v>
      </c>
      <c r="D68" s="308">
        <v>15990</v>
      </c>
    </row>
    <row r="69" spans="1:4" s="12" customFormat="1">
      <c r="A69" s="159">
        <v>7</v>
      </c>
      <c r="B69" s="157" t="s">
        <v>338</v>
      </c>
      <c r="C69" s="96">
        <v>2019</v>
      </c>
      <c r="D69" s="308">
        <v>2180.79</v>
      </c>
    </row>
    <row r="70" spans="1:4" s="12" customFormat="1">
      <c r="A70" s="158">
        <v>8</v>
      </c>
      <c r="B70" s="157" t="s">
        <v>338</v>
      </c>
      <c r="C70" s="96">
        <v>2019</v>
      </c>
      <c r="D70" s="308">
        <v>2180.79</v>
      </c>
    </row>
    <row r="71" spans="1:4" s="12" customFormat="1">
      <c r="A71" s="159">
        <v>9</v>
      </c>
      <c r="B71" s="161" t="s">
        <v>339</v>
      </c>
      <c r="C71" s="109">
        <v>2020</v>
      </c>
      <c r="D71" s="309">
        <v>1783.5</v>
      </c>
    </row>
    <row r="72" spans="1:4" s="12" customFormat="1">
      <c r="A72" s="158">
        <v>10</v>
      </c>
      <c r="B72" s="161" t="s">
        <v>340</v>
      </c>
      <c r="C72" s="109">
        <v>2019</v>
      </c>
      <c r="D72" s="309">
        <v>2347.08</v>
      </c>
    </row>
    <row r="73" spans="1:4" s="12" customFormat="1">
      <c r="A73" s="159">
        <v>11</v>
      </c>
      <c r="B73" s="161" t="s">
        <v>341</v>
      </c>
      <c r="C73" s="109">
        <v>2019</v>
      </c>
      <c r="D73" s="309">
        <v>2099</v>
      </c>
    </row>
    <row r="74" spans="1:4" s="12" customFormat="1">
      <c r="A74" s="158">
        <v>12</v>
      </c>
      <c r="B74" s="161" t="s">
        <v>342</v>
      </c>
      <c r="C74" s="109">
        <v>2019</v>
      </c>
      <c r="D74" s="309">
        <v>553.5</v>
      </c>
    </row>
    <row r="75" spans="1:4" s="12" customFormat="1">
      <c r="A75" s="159">
        <v>13</v>
      </c>
      <c r="B75" s="157" t="s">
        <v>343</v>
      </c>
      <c r="C75" s="109">
        <v>2020</v>
      </c>
      <c r="D75" s="309">
        <v>607.71</v>
      </c>
    </row>
    <row r="76" spans="1:4" s="12" customFormat="1">
      <c r="A76" s="158">
        <v>14</v>
      </c>
      <c r="B76" s="157" t="s">
        <v>344</v>
      </c>
      <c r="C76" s="96">
        <v>2018</v>
      </c>
      <c r="D76" s="308">
        <v>2380</v>
      </c>
    </row>
    <row r="77" spans="1:4" s="12" customFormat="1">
      <c r="A77" s="159">
        <v>15</v>
      </c>
      <c r="B77" s="157" t="s">
        <v>345</v>
      </c>
      <c r="C77" s="96">
        <v>2018</v>
      </c>
      <c r="D77" s="308">
        <v>569</v>
      </c>
    </row>
    <row r="78" spans="1:4" s="12" customFormat="1">
      <c r="A78" s="158">
        <v>16</v>
      </c>
      <c r="B78" s="157" t="s">
        <v>414</v>
      </c>
      <c r="C78" s="96">
        <v>2021</v>
      </c>
      <c r="D78" s="308">
        <v>16656.18</v>
      </c>
    </row>
    <row r="79" spans="1:4" s="12" customFormat="1">
      <c r="A79" s="159">
        <v>17</v>
      </c>
      <c r="B79" s="157" t="s">
        <v>434</v>
      </c>
      <c r="C79" s="96">
        <v>2021</v>
      </c>
      <c r="D79" s="308">
        <v>2999</v>
      </c>
    </row>
    <row r="80" spans="1:4" s="12" customFormat="1">
      <c r="A80" s="158">
        <v>18</v>
      </c>
      <c r="B80" s="157" t="s">
        <v>437</v>
      </c>
      <c r="C80" s="96">
        <v>2022</v>
      </c>
      <c r="D80" s="308">
        <v>649</v>
      </c>
    </row>
    <row r="81" spans="1:7" s="18" customFormat="1">
      <c r="A81" s="89"/>
      <c r="B81" s="42" t="s">
        <v>0</v>
      </c>
      <c r="C81" s="96"/>
      <c r="D81" s="149">
        <f>SUM(D63:D80)</f>
        <v>92197.4</v>
      </c>
      <c r="E81" s="12"/>
      <c r="F81" s="12"/>
      <c r="G81" s="88"/>
    </row>
    <row r="82" spans="1:7" s="12" customFormat="1" ht="12.75" customHeight="1">
      <c r="A82" s="392" t="s">
        <v>257</v>
      </c>
      <c r="B82" s="393"/>
      <c r="C82" s="393"/>
      <c r="D82" s="394"/>
      <c r="F82" s="3"/>
    </row>
    <row r="83" spans="1:7" s="12" customFormat="1">
      <c r="A83" s="158">
        <v>1</v>
      </c>
      <c r="B83" s="170" t="s">
        <v>398</v>
      </c>
      <c r="C83" s="168">
        <v>2018</v>
      </c>
      <c r="D83" s="340">
        <v>15051</v>
      </c>
      <c r="F83" s="43"/>
    </row>
    <row r="84" spans="1:7" s="12" customFormat="1">
      <c r="A84" s="159">
        <v>2</v>
      </c>
      <c r="B84" s="157" t="s">
        <v>399</v>
      </c>
      <c r="C84" s="96">
        <v>2018</v>
      </c>
      <c r="D84" s="308">
        <v>3100</v>
      </c>
    </row>
    <row r="85" spans="1:7" s="12" customFormat="1">
      <c r="A85" s="158">
        <v>3</v>
      </c>
      <c r="B85" s="157" t="s">
        <v>400</v>
      </c>
      <c r="C85" s="96">
        <v>2018</v>
      </c>
      <c r="D85" s="308">
        <v>2322</v>
      </c>
    </row>
    <row r="86" spans="1:7" s="12" customFormat="1">
      <c r="A86" s="159">
        <v>4</v>
      </c>
      <c r="B86" s="157" t="s">
        <v>401</v>
      </c>
      <c r="C86" s="96">
        <v>2018</v>
      </c>
      <c r="D86" s="308">
        <v>4999</v>
      </c>
    </row>
    <row r="87" spans="1:7" s="12" customFormat="1">
      <c r="A87" s="158">
        <v>5</v>
      </c>
      <c r="B87" s="169" t="s">
        <v>402</v>
      </c>
      <c r="C87" s="148">
        <v>2018</v>
      </c>
      <c r="D87" s="308">
        <v>20204</v>
      </c>
      <c r="E87" s="407"/>
    </row>
    <row r="88" spans="1:7" s="12" customFormat="1">
      <c r="A88" s="159">
        <v>6</v>
      </c>
      <c r="B88" s="169" t="s">
        <v>403</v>
      </c>
      <c r="C88" s="148">
        <v>2018</v>
      </c>
      <c r="D88" s="308">
        <v>10471</v>
      </c>
      <c r="E88" s="407"/>
    </row>
    <row r="89" spans="1:7" s="12" customFormat="1">
      <c r="A89" s="158">
        <v>7</v>
      </c>
      <c r="B89" s="157" t="s">
        <v>334</v>
      </c>
      <c r="C89" s="96">
        <v>2020</v>
      </c>
      <c r="D89" s="308">
        <v>6991</v>
      </c>
      <c r="E89" s="37"/>
    </row>
    <row r="90" spans="1:7" s="12" customFormat="1">
      <c r="A90" s="159">
        <v>8</v>
      </c>
      <c r="B90" s="157" t="s">
        <v>404</v>
      </c>
      <c r="C90" s="96">
        <v>2021</v>
      </c>
      <c r="D90" s="308">
        <v>4899</v>
      </c>
      <c r="E90" s="37"/>
    </row>
    <row r="91" spans="1:7" s="12" customFormat="1">
      <c r="A91" s="158">
        <v>9</v>
      </c>
      <c r="B91" s="157" t="s">
        <v>405</v>
      </c>
      <c r="C91" s="96">
        <v>2022</v>
      </c>
      <c r="D91" s="308">
        <v>3947</v>
      </c>
      <c r="E91" s="37"/>
    </row>
    <row r="92" spans="1:7" s="12" customFormat="1">
      <c r="A92" s="159">
        <v>10</v>
      </c>
      <c r="B92" s="157" t="s">
        <v>440</v>
      </c>
      <c r="C92" s="96">
        <v>2023</v>
      </c>
      <c r="D92" s="308">
        <v>2000</v>
      </c>
      <c r="E92" s="37"/>
    </row>
    <row r="93" spans="1:7" s="12" customFormat="1" ht="14.25" customHeight="1">
      <c r="A93" s="89"/>
      <c r="B93" s="22" t="s">
        <v>0</v>
      </c>
      <c r="C93" s="96"/>
      <c r="D93" s="166">
        <f>SUM(D83:D92)</f>
        <v>73984</v>
      </c>
    </row>
    <row r="94" spans="1:7" s="1" customFormat="1" ht="12.75" customHeight="1">
      <c r="A94" s="392" t="s">
        <v>258</v>
      </c>
      <c r="B94" s="393"/>
      <c r="C94" s="393"/>
      <c r="D94" s="394"/>
      <c r="E94" s="12"/>
      <c r="F94" s="12"/>
    </row>
    <row r="95" spans="1:7" s="100" customFormat="1">
      <c r="A95" s="158">
        <v>1</v>
      </c>
      <c r="B95" s="170" t="s">
        <v>298</v>
      </c>
      <c r="C95" s="168">
        <v>2018</v>
      </c>
      <c r="D95" s="340">
        <v>14400</v>
      </c>
    </row>
    <row r="96" spans="1:7" s="100" customFormat="1">
      <c r="A96" s="159">
        <v>2</v>
      </c>
      <c r="B96" s="157" t="s">
        <v>299</v>
      </c>
      <c r="C96" s="96">
        <v>2018</v>
      </c>
      <c r="D96" s="308">
        <v>24500</v>
      </c>
    </row>
    <row r="97" spans="1:6" s="100" customFormat="1">
      <c r="A97" s="23"/>
      <c r="B97" s="22" t="s">
        <v>0</v>
      </c>
      <c r="C97" s="96"/>
      <c r="D97" s="166">
        <f>SUM(D95:D96)</f>
        <v>38900</v>
      </c>
    </row>
    <row r="98" spans="1:6" s="1" customFormat="1">
      <c r="A98" s="403" t="s">
        <v>312</v>
      </c>
      <c r="B98" s="403"/>
      <c r="C98" s="403"/>
      <c r="D98" s="403"/>
      <c r="E98" s="12"/>
      <c r="F98" s="12"/>
    </row>
    <row r="99" spans="1:6" s="1" customFormat="1" ht="38.25">
      <c r="A99" s="79" t="s">
        <v>9</v>
      </c>
      <c r="B99" s="79" t="s">
        <v>10</v>
      </c>
      <c r="C99" s="94" t="s">
        <v>11</v>
      </c>
      <c r="D99" s="32" t="s">
        <v>12</v>
      </c>
      <c r="E99" s="12"/>
      <c r="F99" s="12"/>
    </row>
    <row r="100" spans="1:6" s="1" customFormat="1">
      <c r="A100" s="404" t="s">
        <v>241</v>
      </c>
      <c r="B100" s="404"/>
      <c r="C100" s="404"/>
      <c r="D100" s="404"/>
      <c r="E100" s="12"/>
      <c r="F100" s="12"/>
    </row>
    <row r="101" spans="1:6" s="12" customFormat="1">
      <c r="A101" s="197">
        <v>1</v>
      </c>
      <c r="B101" s="176" t="s">
        <v>286</v>
      </c>
      <c r="C101" s="179">
        <v>2019</v>
      </c>
      <c r="D101" s="342">
        <v>698.8</v>
      </c>
    </row>
    <row r="102" spans="1:6" s="12" customFormat="1">
      <c r="A102" s="159">
        <v>2</v>
      </c>
      <c r="B102" s="176" t="s">
        <v>319</v>
      </c>
      <c r="C102" s="179">
        <v>2020</v>
      </c>
      <c r="D102" s="342">
        <v>1671.57</v>
      </c>
    </row>
    <row r="103" spans="1:6" s="12" customFormat="1">
      <c r="A103" s="197">
        <v>3</v>
      </c>
      <c r="B103" s="186" t="s">
        <v>425</v>
      </c>
      <c r="C103" s="179">
        <v>2020</v>
      </c>
      <c r="D103" s="342">
        <v>1499.99</v>
      </c>
    </row>
    <row r="104" spans="1:6" s="12" customFormat="1">
      <c r="A104" s="159">
        <v>4</v>
      </c>
      <c r="B104" s="186" t="s">
        <v>426</v>
      </c>
      <c r="C104" s="179">
        <v>2020</v>
      </c>
      <c r="D104" s="342">
        <v>1564</v>
      </c>
    </row>
    <row r="105" spans="1:6" s="12" customFormat="1">
      <c r="A105" s="197">
        <v>5</v>
      </c>
      <c r="B105" s="186" t="s">
        <v>373</v>
      </c>
      <c r="C105" s="179">
        <v>2021</v>
      </c>
      <c r="D105" s="342">
        <v>590.4</v>
      </c>
    </row>
    <row r="106" spans="1:6" s="12" customFormat="1">
      <c r="A106" s="159">
        <v>6</v>
      </c>
      <c r="B106" s="202" t="s">
        <v>382</v>
      </c>
      <c r="C106" s="199">
        <v>2021</v>
      </c>
      <c r="D106" s="342">
        <v>618</v>
      </c>
      <c r="E106" s="3"/>
    </row>
    <row r="107" spans="1:6" s="12" customFormat="1">
      <c r="A107" s="197">
        <v>7</v>
      </c>
      <c r="B107" s="186" t="s">
        <v>427</v>
      </c>
      <c r="C107" s="179">
        <v>2021</v>
      </c>
      <c r="D107" s="342">
        <v>1750.29</v>
      </c>
    </row>
    <row r="108" spans="1:6" s="12" customFormat="1">
      <c r="A108" s="159">
        <v>8</v>
      </c>
      <c r="B108" s="219" t="s">
        <v>449</v>
      </c>
      <c r="C108" s="218">
        <v>2022</v>
      </c>
      <c r="D108" s="343">
        <v>2458.77</v>
      </c>
    </row>
    <row r="109" spans="1:6" s="12" customFormat="1">
      <c r="A109" s="197">
        <v>9</v>
      </c>
      <c r="B109" s="219" t="s">
        <v>450</v>
      </c>
      <c r="C109" s="218">
        <v>2022</v>
      </c>
      <c r="D109" s="343">
        <v>5530.81</v>
      </c>
    </row>
    <row r="110" spans="1:6" s="12" customFormat="1">
      <c r="A110" s="159">
        <v>10</v>
      </c>
      <c r="B110" s="219" t="s">
        <v>451</v>
      </c>
      <c r="C110" s="218">
        <v>2023</v>
      </c>
      <c r="D110" s="343">
        <v>5282</v>
      </c>
    </row>
    <row r="111" spans="1:6" s="12" customFormat="1">
      <c r="A111" s="89"/>
      <c r="B111" s="22" t="s">
        <v>0</v>
      </c>
      <c r="C111" s="96"/>
      <c r="D111" s="149">
        <f>SUM(D101:D110)</f>
        <v>21664.63</v>
      </c>
    </row>
    <row r="112" spans="1:6" s="18" customFormat="1">
      <c r="A112" s="404" t="s">
        <v>17</v>
      </c>
      <c r="B112" s="404"/>
      <c r="C112" s="404"/>
      <c r="D112" s="404"/>
      <c r="E112" s="12"/>
      <c r="F112" s="43"/>
    </row>
    <row r="113" spans="1:6" s="18" customFormat="1">
      <c r="A113" s="89"/>
      <c r="B113" s="22" t="s">
        <v>18</v>
      </c>
      <c r="C113" s="96"/>
      <c r="D113" s="41"/>
      <c r="E113" s="12"/>
      <c r="F113" s="12"/>
    </row>
    <row r="114" spans="1:6" s="18" customFormat="1">
      <c r="A114" s="404" t="s">
        <v>245</v>
      </c>
      <c r="B114" s="404"/>
      <c r="C114" s="404"/>
      <c r="D114" s="404"/>
      <c r="E114" s="12"/>
      <c r="F114" s="12"/>
    </row>
    <row r="115" spans="1:6" s="18" customFormat="1" ht="12.75" customHeight="1">
      <c r="A115" s="138"/>
      <c r="B115" s="22" t="s">
        <v>18</v>
      </c>
      <c r="C115" s="323"/>
      <c r="D115" s="324"/>
      <c r="E115" s="12"/>
      <c r="F115" s="12"/>
    </row>
    <row r="116" spans="1:6" s="18" customFormat="1" ht="12.75" customHeight="1">
      <c r="A116" s="392" t="s">
        <v>246</v>
      </c>
      <c r="B116" s="393"/>
      <c r="C116" s="393"/>
      <c r="D116" s="394"/>
      <c r="E116" s="12"/>
      <c r="F116" s="12"/>
    </row>
    <row r="117" spans="1:6" s="18" customFormat="1" ht="12.75" customHeight="1">
      <c r="A117" s="150">
        <v>1</v>
      </c>
      <c r="B117" s="151" t="s">
        <v>418</v>
      </c>
      <c r="C117" s="96">
        <v>2021</v>
      </c>
      <c r="D117" s="322">
        <v>2949</v>
      </c>
      <c r="E117" s="12"/>
      <c r="F117" s="12"/>
    </row>
    <row r="118" spans="1:6" s="18" customFormat="1" ht="12.75" customHeight="1">
      <c r="A118" s="152"/>
      <c r="B118" s="22" t="s">
        <v>0</v>
      </c>
      <c r="C118" s="94"/>
      <c r="D118" s="153">
        <f>SUM(D117)</f>
        <v>2949</v>
      </c>
      <c r="E118" s="12"/>
      <c r="F118" s="12"/>
    </row>
    <row r="119" spans="1:6" s="1" customFormat="1">
      <c r="A119" s="404" t="s">
        <v>247</v>
      </c>
      <c r="B119" s="404"/>
      <c r="C119" s="404"/>
      <c r="D119" s="404"/>
      <c r="E119" s="12"/>
      <c r="F119" s="12"/>
    </row>
    <row r="120" spans="1:6" s="18" customFormat="1">
      <c r="A120" s="89">
        <v>1</v>
      </c>
      <c r="B120" s="141" t="s">
        <v>368</v>
      </c>
      <c r="C120" s="89">
        <v>2020</v>
      </c>
      <c r="D120" s="41">
        <v>2850</v>
      </c>
      <c r="E120" s="12"/>
      <c r="F120" s="12"/>
    </row>
    <row r="121" spans="1:6" s="18" customFormat="1">
      <c r="A121" s="89">
        <v>2</v>
      </c>
      <c r="B121" s="172" t="s">
        <v>369</v>
      </c>
      <c r="C121" s="109">
        <v>2021</v>
      </c>
      <c r="D121" s="328">
        <v>2441</v>
      </c>
      <c r="E121" s="12"/>
      <c r="F121" s="12"/>
    </row>
    <row r="122" spans="1:6" s="18" customFormat="1">
      <c r="A122" s="89"/>
      <c r="B122" s="22" t="s">
        <v>0</v>
      </c>
      <c r="C122" s="96"/>
      <c r="D122" s="149">
        <f>SUM(D120:D121)</f>
        <v>5291</v>
      </c>
      <c r="E122" s="12"/>
      <c r="F122" s="12"/>
    </row>
    <row r="123" spans="1:6" s="1" customFormat="1" ht="14.25" customHeight="1">
      <c r="A123" s="404" t="s">
        <v>256</v>
      </c>
      <c r="B123" s="404"/>
      <c r="C123" s="404"/>
      <c r="D123" s="404"/>
      <c r="E123" s="12"/>
      <c r="F123" s="12"/>
    </row>
    <row r="124" spans="1:6" s="100" customFormat="1">
      <c r="A124" s="159">
        <v>1</v>
      </c>
      <c r="B124" s="157" t="s">
        <v>361</v>
      </c>
      <c r="C124" s="96">
        <v>2018</v>
      </c>
      <c r="D124" s="308">
        <v>33042.720000000001</v>
      </c>
      <c r="E124" s="102"/>
    </row>
    <row r="125" spans="1:6" s="103" customFormat="1" ht="13.5" customHeight="1">
      <c r="A125" s="159">
        <v>2</v>
      </c>
      <c r="B125" s="157" t="s">
        <v>294</v>
      </c>
      <c r="C125" s="96">
        <v>2018</v>
      </c>
      <c r="D125" s="308">
        <v>849.99</v>
      </c>
    </row>
    <row r="126" spans="1:6" s="100" customFormat="1">
      <c r="A126" s="159">
        <v>3</v>
      </c>
      <c r="B126" s="151" t="s">
        <v>314</v>
      </c>
      <c r="C126" s="96">
        <v>2018</v>
      </c>
      <c r="D126" s="312">
        <v>1774.89</v>
      </c>
    </row>
    <row r="127" spans="1:6" s="103" customFormat="1">
      <c r="A127" s="159">
        <v>4</v>
      </c>
      <c r="B127" s="147" t="s">
        <v>415</v>
      </c>
      <c r="C127" s="148">
        <v>2019</v>
      </c>
      <c r="D127" s="312">
        <v>46000</v>
      </c>
    </row>
    <row r="128" spans="1:6" s="103" customFormat="1">
      <c r="A128" s="159">
        <v>5</v>
      </c>
      <c r="B128" s="147" t="s">
        <v>346</v>
      </c>
      <c r="C128" s="148">
        <v>2019</v>
      </c>
      <c r="D128" s="312">
        <v>1920</v>
      </c>
    </row>
    <row r="129" spans="1:5" s="103" customFormat="1">
      <c r="A129" s="159">
        <v>6</v>
      </c>
      <c r="B129" s="147" t="s">
        <v>347</v>
      </c>
      <c r="C129" s="148">
        <v>2019</v>
      </c>
      <c r="D129" s="312">
        <v>2200</v>
      </c>
    </row>
    <row r="130" spans="1:5" s="100" customFormat="1">
      <c r="A130" s="159">
        <v>7</v>
      </c>
      <c r="B130" s="147" t="s">
        <v>348</v>
      </c>
      <c r="C130" s="148">
        <v>2019</v>
      </c>
      <c r="D130" s="312">
        <v>1450</v>
      </c>
    </row>
    <row r="131" spans="1:5" s="100" customFormat="1" ht="13.5" customHeight="1">
      <c r="A131" s="159">
        <v>8</v>
      </c>
      <c r="B131" s="147" t="s">
        <v>349</v>
      </c>
      <c r="C131" s="148">
        <v>2019</v>
      </c>
      <c r="D131" s="312">
        <v>1609</v>
      </c>
      <c r="E131" s="107"/>
    </row>
    <row r="132" spans="1:5" s="103" customFormat="1">
      <c r="A132" s="159">
        <v>9</v>
      </c>
      <c r="B132" s="147" t="s">
        <v>349</v>
      </c>
      <c r="C132" s="148">
        <v>2019</v>
      </c>
      <c r="D132" s="312">
        <v>1609</v>
      </c>
      <c r="E132" s="108"/>
    </row>
    <row r="133" spans="1:5" s="103" customFormat="1">
      <c r="A133" s="159">
        <v>10</v>
      </c>
      <c r="B133" s="147" t="s">
        <v>350</v>
      </c>
      <c r="C133" s="148">
        <v>2020</v>
      </c>
      <c r="D133" s="312">
        <v>4836.3599999999997</v>
      </c>
      <c r="E133" s="105"/>
    </row>
    <row r="134" spans="1:5" s="103" customFormat="1">
      <c r="A134" s="159">
        <v>11</v>
      </c>
      <c r="B134" s="147" t="s">
        <v>351</v>
      </c>
      <c r="C134" s="148">
        <v>2019</v>
      </c>
      <c r="D134" s="312">
        <v>1529.5</v>
      </c>
      <c r="E134" s="105"/>
    </row>
    <row r="135" spans="1:5" s="103" customFormat="1" ht="13.5" customHeight="1">
      <c r="A135" s="159">
        <v>12</v>
      </c>
      <c r="B135" s="147" t="s">
        <v>352</v>
      </c>
      <c r="C135" s="148">
        <v>2019</v>
      </c>
      <c r="D135" s="312">
        <v>1920</v>
      </c>
      <c r="E135" s="105"/>
    </row>
    <row r="136" spans="1:5" s="103" customFormat="1" ht="13.5" customHeight="1">
      <c r="A136" s="159">
        <v>13</v>
      </c>
      <c r="B136" s="147" t="s">
        <v>353</v>
      </c>
      <c r="C136" s="148">
        <v>2021</v>
      </c>
      <c r="D136" s="311">
        <v>12000</v>
      </c>
      <c r="E136" s="105"/>
    </row>
    <row r="137" spans="1:5" s="106" customFormat="1" ht="76.5">
      <c r="A137" s="159">
        <v>14</v>
      </c>
      <c r="B137" s="147" t="s">
        <v>390</v>
      </c>
      <c r="C137" s="148">
        <v>2021</v>
      </c>
      <c r="D137" s="311">
        <v>32580</v>
      </c>
    </row>
    <row r="138" spans="1:5" s="106" customFormat="1">
      <c r="A138" s="159">
        <v>15</v>
      </c>
      <c r="B138" s="151" t="s">
        <v>416</v>
      </c>
      <c r="C138" s="96">
        <v>2021</v>
      </c>
      <c r="D138" s="311">
        <v>106500</v>
      </c>
    </row>
    <row r="139" spans="1:5" s="106" customFormat="1">
      <c r="A139" s="159">
        <v>16</v>
      </c>
      <c r="B139" s="151" t="s">
        <v>417</v>
      </c>
      <c r="C139" s="96">
        <v>2022</v>
      </c>
      <c r="D139" s="311">
        <v>3600</v>
      </c>
    </row>
    <row r="140" spans="1:5" s="106" customFormat="1">
      <c r="A140" s="159">
        <v>17</v>
      </c>
      <c r="B140" s="151" t="s">
        <v>417</v>
      </c>
      <c r="C140" s="96">
        <v>2022</v>
      </c>
      <c r="D140" s="311">
        <v>3600</v>
      </c>
    </row>
    <row r="141" spans="1:5" s="106" customFormat="1">
      <c r="A141" s="159">
        <v>18</v>
      </c>
      <c r="B141" s="151" t="s">
        <v>435</v>
      </c>
      <c r="C141" s="96">
        <v>2022</v>
      </c>
      <c r="D141" s="311">
        <v>3989</v>
      </c>
    </row>
    <row r="142" spans="1:5" s="106" customFormat="1">
      <c r="A142" s="159">
        <v>19</v>
      </c>
      <c r="B142" s="151" t="s">
        <v>435</v>
      </c>
      <c r="C142" s="96">
        <v>2022</v>
      </c>
      <c r="D142" s="311">
        <v>3989</v>
      </c>
    </row>
    <row r="143" spans="1:5" s="106" customFormat="1">
      <c r="A143" s="159">
        <v>20</v>
      </c>
      <c r="B143" s="151" t="s">
        <v>435</v>
      </c>
      <c r="C143" s="96">
        <v>2022</v>
      </c>
      <c r="D143" s="311">
        <v>3989</v>
      </c>
    </row>
    <row r="144" spans="1:5" s="106" customFormat="1">
      <c r="A144" s="159">
        <v>21</v>
      </c>
      <c r="B144" s="151" t="s">
        <v>436</v>
      </c>
      <c r="C144" s="96">
        <v>2021</v>
      </c>
      <c r="D144" s="311">
        <v>886.83</v>
      </c>
    </row>
    <row r="145" spans="1:6" s="106" customFormat="1">
      <c r="A145" s="159">
        <v>22</v>
      </c>
      <c r="B145" s="151" t="s">
        <v>436</v>
      </c>
      <c r="C145" s="96">
        <v>2021</v>
      </c>
      <c r="D145" s="311">
        <v>886.83</v>
      </c>
    </row>
    <row r="146" spans="1:6" s="100" customFormat="1">
      <c r="A146" s="132"/>
      <c r="B146" s="22" t="s">
        <v>0</v>
      </c>
      <c r="C146" s="162"/>
      <c r="D146" s="163">
        <f>SUM(D124:D145)</f>
        <v>270762.12000000005</v>
      </c>
      <c r="F146" s="118"/>
    </row>
    <row r="147" spans="1:6" s="1" customFormat="1">
      <c r="A147" s="404" t="s">
        <v>257</v>
      </c>
      <c r="B147" s="404"/>
      <c r="C147" s="404"/>
      <c r="D147" s="404"/>
      <c r="E147" s="12"/>
      <c r="F147" s="3"/>
    </row>
    <row r="148" spans="1:6" s="18" customFormat="1">
      <c r="A148" s="144">
        <v>1</v>
      </c>
      <c r="B148" s="165" t="s">
        <v>316</v>
      </c>
      <c r="C148" s="167">
        <v>2019</v>
      </c>
      <c r="D148" s="341">
        <v>23920</v>
      </c>
      <c r="E148" s="407"/>
      <c r="F148" s="12"/>
    </row>
    <row r="149" spans="1:6" s="18" customFormat="1">
      <c r="A149" s="144">
        <v>2</v>
      </c>
      <c r="B149" s="165" t="s">
        <v>407</v>
      </c>
      <c r="C149" s="167">
        <v>2020</v>
      </c>
      <c r="D149" s="341">
        <v>8000</v>
      </c>
      <c r="E149" s="407"/>
      <c r="F149" s="12"/>
    </row>
    <row r="150" spans="1:6" s="18" customFormat="1">
      <c r="A150" s="144">
        <v>3</v>
      </c>
      <c r="B150" s="171" t="s">
        <v>335</v>
      </c>
      <c r="C150" s="109">
        <v>2020</v>
      </c>
      <c r="D150" s="341">
        <v>4996.84</v>
      </c>
      <c r="E150" s="37"/>
      <c r="F150" s="12"/>
    </row>
    <row r="151" spans="1:6" s="18" customFormat="1">
      <c r="A151" s="144">
        <v>4</v>
      </c>
      <c r="B151" s="171" t="s">
        <v>335</v>
      </c>
      <c r="C151" s="109">
        <v>2020</v>
      </c>
      <c r="D151" s="341">
        <v>4149.92</v>
      </c>
      <c r="E151" s="37"/>
      <c r="F151" s="12"/>
    </row>
    <row r="152" spans="1:6" s="18" customFormat="1">
      <c r="A152" s="144">
        <v>5</v>
      </c>
      <c r="B152" s="171" t="s">
        <v>336</v>
      </c>
      <c r="C152" s="109">
        <v>2021</v>
      </c>
      <c r="D152" s="341">
        <v>3133.86</v>
      </c>
      <c r="E152" s="37"/>
      <c r="F152" s="12"/>
    </row>
    <row r="153" spans="1:6" s="18" customFormat="1">
      <c r="A153" s="144">
        <v>6</v>
      </c>
      <c r="B153" s="171" t="s">
        <v>337</v>
      </c>
      <c r="C153" s="109">
        <v>2021</v>
      </c>
      <c r="D153" s="341">
        <v>2600</v>
      </c>
      <c r="E153" s="37"/>
      <c r="F153" s="12"/>
    </row>
    <row r="154" spans="1:6" s="18" customFormat="1" ht="76.5">
      <c r="A154" s="144">
        <v>7</v>
      </c>
      <c r="B154" s="147" t="s">
        <v>391</v>
      </c>
      <c r="C154" s="148">
        <v>2021</v>
      </c>
      <c r="D154" s="311">
        <v>22740</v>
      </c>
      <c r="E154" s="37"/>
      <c r="F154" s="43"/>
    </row>
    <row r="155" spans="1:6" s="18" customFormat="1">
      <c r="A155" s="144">
        <v>8</v>
      </c>
      <c r="B155" s="147" t="s">
        <v>406</v>
      </c>
      <c r="C155" s="148">
        <v>2021</v>
      </c>
      <c r="D155" s="311">
        <v>4999</v>
      </c>
      <c r="E155" s="37"/>
      <c r="F155" s="43"/>
    </row>
    <row r="156" spans="1:6" s="18" customFormat="1">
      <c r="A156" s="144">
        <v>9</v>
      </c>
      <c r="B156" s="147" t="s">
        <v>441</v>
      </c>
      <c r="C156" s="148">
        <v>2023</v>
      </c>
      <c r="D156" s="311">
        <v>2500</v>
      </c>
      <c r="E156" s="37"/>
      <c r="F156" s="43"/>
    </row>
    <row r="157" spans="1:6" s="18" customFormat="1">
      <c r="A157" s="144"/>
      <c r="B157" s="223" t="s">
        <v>0</v>
      </c>
      <c r="C157" s="224"/>
      <c r="D157" s="225">
        <f>SUM(D148:D156)</f>
        <v>77039.62</v>
      </c>
      <c r="E157" s="12"/>
      <c r="F157" s="12"/>
    </row>
    <row r="158" spans="1:6" s="1" customFormat="1" ht="12.75" customHeight="1">
      <c r="A158" s="392" t="s">
        <v>258</v>
      </c>
      <c r="B158" s="393"/>
      <c r="C158" s="393"/>
      <c r="D158" s="394"/>
      <c r="E158" s="12"/>
      <c r="F158" s="12"/>
    </row>
    <row r="159" spans="1:6" s="100" customFormat="1">
      <c r="A159" s="89">
        <v>1</v>
      </c>
      <c r="B159" s="151" t="s">
        <v>300</v>
      </c>
      <c r="C159" s="96">
        <v>2018</v>
      </c>
      <c r="D159" s="41">
        <v>6600</v>
      </c>
    </row>
    <row r="160" spans="1:6" s="100" customFormat="1">
      <c r="A160" s="89">
        <v>2</v>
      </c>
      <c r="B160" s="151" t="s">
        <v>328</v>
      </c>
      <c r="C160" s="97">
        <v>2020</v>
      </c>
      <c r="D160" s="312">
        <v>6000</v>
      </c>
    </row>
    <row r="161" spans="1:6" s="100" customFormat="1">
      <c r="A161" s="89">
        <v>3</v>
      </c>
      <c r="B161" s="151" t="s">
        <v>315</v>
      </c>
      <c r="C161" s="97">
        <v>2019</v>
      </c>
      <c r="D161" s="312">
        <v>21000</v>
      </c>
    </row>
    <row r="162" spans="1:6" s="12" customFormat="1" ht="76.5">
      <c r="A162" s="89">
        <v>4</v>
      </c>
      <c r="B162" s="147" t="s">
        <v>392</v>
      </c>
      <c r="C162" s="97">
        <v>2021</v>
      </c>
      <c r="D162" s="312">
        <v>17820</v>
      </c>
    </row>
    <row r="163" spans="1:6" s="12" customFormat="1">
      <c r="A163" s="89">
        <v>5</v>
      </c>
      <c r="B163" s="147" t="s">
        <v>421</v>
      </c>
      <c r="C163" s="97">
        <v>2022</v>
      </c>
      <c r="D163" s="312">
        <v>30000</v>
      </c>
    </row>
    <row r="164" spans="1:6" s="100" customFormat="1">
      <c r="A164" s="22"/>
      <c r="B164" s="22" t="s">
        <v>0</v>
      </c>
      <c r="C164" s="96"/>
      <c r="D164" s="166">
        <f>SUM(D159:D163)</f>
        <v>81420</v>
      </c>
    </row>
    <row r="165" spans="1:6" s="18" customFormat="1">
      <c r="A165" s="25"/>
      <c r="B165" s="25"/>
      <c r="C165" s="95"/>
      <c r="D165" s="44"/>
      <c r="E165" s="12"/>
      <c r="F165" s="12"/>
    </row>
    <row r="166" spans="1:6" s="1" customFormat="1">
      <c r="A166" s="403" t="s">
        <v>16</v>
      </c>
      <c r="B166" s="403"/>
      <c r="C166" s="403"/>
      <c r="D166" s="403"/>
      <c r="E166" s="12"/>
      <c r="F166" s="12"/>
    </row>
    <row r="167" spans="1:6" s="1" customFormat="1" ht="38.25">
      <c r="A167" s="79" t="s">
        <v>9</v>
      </c>
      <c r="B167" s="79" t="s">
        <v>10</v>
      </c>
      <c r="C167" s="94" t="s">
        <v>11</v>
      </c>
      <c r="D167" s="32" t="s">
        <v>12</v>
      </c>
      <c r="E167" s="12"/>
      <c r="F167" s="12"/>
    </row>
    <row r="168" spans="1:6" s="1" customFormat="1">
      <c r="A168" s="404" t="s">
        <v>241</v>
      </c>
      <c r="B168" s="404"/>
      <c r="C168" s="404"/>
      <c r="D168" s="404"/>
      <c r="E168" s="12"/>
      <c r="F168" s="12"/>
    </row>
    <row r="169" spans="1:6" s="100" customFormat="1">
      <c r="A169" s="89">
        <v>1</v>
      </c>
      <c r="B169" s="172" t="s">
        <v>372</v>
      </c>
      <c r="C169" s="96">
        <v>2021</v>
      </c>
      <c r="D169" s="321">
        <v>6534.56</v>
      </c>
    </row>
    <row r="170" spans="1:6" s="100" customFormat="1">
      <c r="A170" s="89">
        <v>2</v>
      </c>
      <c r="B170" s="172" t="s">
        <v>372</v>
      </c>
      <c r="C170" s="96">
        <v>2021</v>
      </c>
      <c r="D170" s="321">
        <v>6534.56</v>
      </c>
    </row>
    <row r="171" spans="1:6" s="100" customFormat="1">
      <c r="A171" s="89"/>
      <c r="B171" s="22" t="s">
        <v>0</v>
      </c>
      <c r="C171" s="96"/>
      <c r="D171" s="149">
        <f>SUM(D169:D170)</f>
        <v>13069.12</v>
      </c>
    </row>
    <row r="172" spans="1:6" s="1" customFormat="1">
      <c r="A172" s="404" t="s">
        <v>17</v>
      </c>
      <c r="B172" s="404"/>
      <c r="C172" s="404"/>
      <c r="D172" s="404"/>
      <c r="E172" s="12"/>
      <c r="F172" s="115"/>
    </row>
    <row r="173" spans="1:6" s="12" customFormat="1">
      <c r="A173" s="89"/>
      <c r="B173" s="45" t="s">
        <v>18</v>
      </c>
      <c r="C173" s="98"/>
      <c r="D173" s="46"/>
    </row>
    <row r="174" spans="1:6" s="12" customFormat="1">
      <c r="A174" s="404" t="s">
        <v>245</v>
      </c>
      <c r="B174" s="404"/>
      <c r="C174" s="404"/>
      <c r="D174" s="404"/>
    </row>
    <row r="175" spans="1:6" s="12" customFormat="1">
      <c r="A175" s="89"/>
      <c r="B175" s="45" t="s">
        <v>18</v>
      </c>
      <c r="C175" s="98"/>
      <c r="D175" s="46"/>
    </row>
    <row r="176" spans="1:6" s="12" customFormat="1">
      <c r="A176" s="392" t="s">
        <v>246</v>
      </c>
      <c r="B176" s="393"/>
      <c r="C176" s="393"/>
      <c r="D176" s="394"/>
    </row>
    <row r="177" spans="1:7" s="12" customFormat="1">
      <c r="A177" s="89"/>
      <c r="B177" s="42" t="s">
        <v>18</v>
      </c>
      <c r="C177" s="98"/>
      <c r="D177" s="46"/>
    </row>
    <row r="178" spans="1:7" s="1" customFormat="1">
      <c r="A178" s="404" t="s">
        <v>247</v>
      </c>
      <c r="B178" s="404"/>
      <c r="C178" s="404"/>
      <c r="D178" s="404"/>
      <c r="E178" s="12"/>
      <c r="F178" s="12"/>
    </row>
    <row r="179" spans="1:7" s="12" customFormat="1">
      <c r="A179" s="24"/>
      <c r="B179" s="42" t="s">
        <v>18</v>
      </c>
      <c r="C179" s="109"/>
      <c r="D179" s="110"/>
    </row>
    <row r="180" spans="1:7" s="12" customFormat="1">
      <c r="A180" s="404" t="s">
        <v>256</v>
      </c>
      <c r="B180" s="404"/>
      <c r="C180" s="404"/>
      <c r="D180" s="404"/>
    </row>
    <row r="181" spans="1:7" s="100" customFormat="1">
      <c r="A181" s="155">
        <v>1</v>
      </c>
      <c r="B181" s="214" t="s">
        <v>360</v>
      </c>
      <c r="C181" s="213">
        <v>2020</v>
      </c>
      <c r="D181" s="325">
        <v>2450</v>
      </c>
      <c r="F181" s="104"/>
    </row>
    <row r="182" spans="1:7" s="100" customFormat="1">
      <c r="A182" s="42"/>
      <c r="B182" s="22" t="s">
        <v>0</v>
      </c>
      <c r="C182" s="213"/>
      <c r="D182" s="163">
        <f>SUM(D181)</f>
        <v>2450</v>
      </c>
      <c r="F182" s="104"/>
    </row>
    <row r="183" spans="1:7" s="12" customFormat="1">
      <c r="A183" s="404" t="s">
        <v>257</v>
      </c>
      <c r="B183" s="404"/>
      <c r="C183" s="404"/>
      <c r="D183" s="404"/>
      <c r="F183" s="3"/>
    </row>
    <row r="184" spans="1:7" s="12" customFormat="1">
      <c r="A184" s="89"/>
      <c r="B184" s="22" t="s">
        <v>18</v>
      </c>
      <c r="C184" s="97"/>
      <c r="D184" s="41"/>
      <c r="E184" s="17"/>
      <c r="F184" s="3"/>
    </row>
    <row r="185" spans="1:7" s="12" customFormat="1">
      <c r="A185" s="404" t="s">
        <v>258</v>
      </c>
      <c r="B185" s="404"/>
      <c r="C185" s="404"/>
      <c r="D185" s="404"/>
    </row>
    <row r="186" spans="1:7" s="12" customFormat="1" ht="25.5">
      <c r="A186" s="89">
        <v>1</v>
      </c>
      <c r="B186" s="151" t="s">
        <v>358</v>
      </c>
      <c r="C186" s="97">
        <v>2021</v>
      </c>
      <c r="D186" s="41">
        <v>15000</v>
      </c>
    </row>
    <row r="187" spans="1:7" s="12" customFormat="1">
      <c r="A187" s="89"/>
      <c r="B187" s="22" t="s">
        <v>0</v>
      </c>
      <c r="C187" s="97"/>
      <c r="D187" s="166">
        <f>SUM(D186)</f>
        <v>15000</v>
      </c>
    </row>
    <row r="188" spans="1:7" s="1" customFormat="1">
      <c r="A188" s="133"/>
      <c r="B188" s="133"/>
      <c r="C188" s="134"/>
      <c r="D188" s="135"/>
      <c r="E188" s="12"/>
      <c r="F188" s="12"/>
    </row>
    <row r="189" spans="1:7" s="1" customFormat="1">
      <c r="A189" s="25"/>
      <c r="B189" s="402" t="s">
        <v>13</v>
      </c>
      <c r="C189" s="402"/>
      <c r="D189" s="11">
        <f>SUM(D44,D49,D53,D81,D93,D61,D97)</f>
        <v>437429.63</v>
      </c>
      <c r="E189" s="12"/>
      <c r="F189" s="12"/>
    </row>
    <row r="190" spans="1:7" s="1" customFormat="1">
      <c r="A190" s="25"/>
      <c r="B190" s="402" t="s">
        <v>14</v>
      </c>
      <c r="C190" s="402"/>
      <c r="D190" s="11">
        <f>SUM(D111,D115,D118,D122,D146,D157,D164)</f>
        <v>459126.37000000005</v>
      </c>
      <c r="E190" s="12"/>
      <c r="F190" s="12"/>
      <c r="G190" s="14"/>
    </row>
    <row r="191" spans="1:7" s="1" customFormat="1">
      <c r="A191" s="25"/>
      <c r="B191" s="402" t="s">
        <v>359</v>
      </c>
      <c r="C191" s="402"/>
      <c r="D191" s="101">
        <f>SUM(D171,D182,D187)</f>
        <v>30519.120000000003</v>
      </c>
      <c r="E191" s="12"/>
      <c r="F191" s="43"/>
    </row>
    <row r="192" spans="1:7" s="1" customFormat="1">
      <c r="A192" s="25"/>
      <c r="B192" s="25"/>
      <c r="C192" s="95"/>
      <c r="D192" s="44"/>
      <c r="E192" s="12"/>
      <c r="F192" s="12"/>
    </row>
    <row r="193" spans="1:6" s="1" customFormat="1">
      <c r="A193" s="25"/>
      <c r="B193" s="25"/>
      <c r="C193" s="99" t="s">
        <v>0</v>
      </c>
      <c r="D193" s="15">
        <f>SUM(D189:D191)</f>
        <v>927075.12</v>
      </c>
      <c r="E193" s="12"/>
      <c r="F193" s="12"/>
    </row>
    <row r="194" spans="1:6" s="1" customFormat="1">
      <c r="A194" s="25"/>
      <c r="B194" s="25"/>
      <c r="C194" s="95"/>
      <c r="D194" s="44"/>
      <c r="E194" s="12"/>
      <c r="F194" s="12"/>
    </row>
    <row r="195" spans="1:6" s="1" customFormat="1">
      <c r="A195" s="25"/>
      <c r="B195" s="25"/>
      <c r="C195" s="95"/>
      <c r="D195" s="44"/>
      <c r="E195" s="12"/>
      <c r="F195" s="12"/>
    </row>
    <row r="196" spans="1:6" s="1" customFormat="1">
      <c r="A196" s="25"/>
      <c r="B196" s="25"/>
      <c r="C196" s="95"/>
      <c r="D196" s="44"/>
      <c r="E196" s="12"/>
      <c r="F196" s="12"/>
    </row>
    <row r="197" spans="1:6" s="1" customFormat="1">
      <c r="A197" s="25"/>
      <c r="B197" s="25"/>
      <c r="C197" s="95"/>
      <c r="D197" s="44"/>
      <c r="E197" s="12"/>
      <c r="F197" s="12"/>
    </row>
    <row r="198" spans="1:6" s="1" customFormat="1">
      <c r="A198" s="25"/>
      <c r="B198" s="25"/>
      <c r="C198" s="95"/>
      <c r="D198" s="44"/>
      <c r="E198" s="12"/>
      <c r="F198" s="12"/>
    </row>
    <row r="199" spans="1:6" s="1" customFormat="1">
      <c r="A199" s="25"/>
      <c r="B199" s="25"/>
      <c r="C199" s="95"/>
      <c r="D199" s="44"/>
      <c r="E199" s="12"/>
      <c r="F199" s="12"/>
    </row>
    <row r="200" spans="1:6" s="1" customFormat="1">
      <c r="A200" s="25"/>
      <c r="B200" s="25"/>
      <c r="C200" s="95"/>
      <c r="D200" s="44"/>
      <c r="E200" s="12"/>
      <c r="F200" s="12"/>
    </row>
    <row r="201" spans="1:6" s="1" customFormat="1">
      <c r="A201" s="25"/>
      <c r="B201" s="25"/>
      <c r="C201" s="95"/>
      <c r="D201" s="44"/>
      <c r="E201" s="12"/>
      <c r="F201" s="12"/>
    </row>
    <row r="202" spans="1:6" s="1" customFormat="1">
      <c r="A202" s="25"/>
      <c r="B202" s="25"/>
      <c r="C202" s="95"/>
      <c r="D202" s="44"/>
      <c r="E202" s="12"/>
      <c r="F202" s="12"/>
    </row>
    <row r="203" spans="1:6" s="1" customFormat="1">
      <c r="A203" s="25"/>
      <c r="B203" s="25"/>
      <c r="C203" s="95"/>
      <c r="D203" s="44"/>
      <c r="E203" s="12"/>
      <c r="F203" s="12"/>
    </row>
    <row r="204" spans="1:6" s="1" customFormat="1">
      <c r="A204" s="25"/>
      <c r="B204" s="25"/>
      <c r="C204" s="95"/>
      <c r="D204" s="44"/>
      <c r="E204" s="12"/>
      <c r="F204" s="12"/>
    </row>
    <row r="205" spans="1:6" s="1" customFormat="1">
      <c r="A205" s="25"/>
      <c r="B205" s="25"/>
      <c r="C205" s="95"/>
      <c r="D205" s="44"/>
      <c r="E205" s="12"/>
      <c r="F205" s="12"/>
    </row>
    <row r="206" spans="1:6" s="1" customFormat="1">
      <c r="A206" s="25"/>
      <c r="B206" s="25"/>
      <c r="C206" s="95"/>
      <c r="D206" s="44"/>
      <c r="E206" s="12"/>
      <c r="F206" s="12"/>
    </row>
    <row r="207" spans="1:6" s="1" customFormat="1">
      <c r="A207" s="25"/>
      <c r="B207" s="25"/>
      <c r="C207" s="95"/>
      <c r="D207" s="44"/>
      <c r="E207" s="12"/>
      <c r="F207" s="12"/>
    </row>
    <row r="208" spans="1:6" s="1" customFormat="1">
      <c r="A208" s="25"/>
      <c r="B208" s="25"/>
      <c r="C208" s="95"/>
      <c r="D208" s="44"/>
      <c r="E208" s="12"/>
      <c r="F208" s="12"/>
    </row>
    <row r="209" spans="1:6" s="1" customFormat="1">
      <c r="A209" s="25"/>
      <c r="B209" s="25"/>
      <c r="C209" s="95"/>
      <c r="D209" s="44"/>
      <c r="E209" s="12"/>
      <c r="F209" s="12"/>
    </row>
    <row r="210" spans="1:6" s="1" customFormat="1">
      <c r="A210" s="25"/>
      <c r="B210" s="25"/>
      <c r="C210" s="95"/>
      <c r="D210" s="44"/>
      <c r="E210" s="12"/>
      <c r="F210" s="12"/>
    </row>
    <row r="211" spans="1:6" s="1" customFormat="1">
      <c r="A211" s="25"/>
      <c r="B211" s="25"/>
      <c r="C211" s="95"/>
      <c r="D211" s="44"/>
      <c r="E211" s="12"/>
      <c r="F211" s="12"/>
    </row>
    <row r="212" spans="1:6" s="1" customFormat="1" ht="14.25" customHeight="1">
      <c r="A212" s="25"/>
      <c r="B212" s="25"/>
      <c r="C212" s="95"/>
      <c r="D212" s="44"/>
      <c r="E212" s="12"/>
      <c r="F212" s="12"/>
    </row>
    <row r="213" spans="1:6" s="1" customFormat="1">
      <c r="A213" s="25"/>
      <c r="B213" s="25"/>
      <c r="C213" s="95"/>
      <c r="D213" s="44"/>
      <c r="E213" s="12"/>
      <c r="F213" s="12"/>
    </row>
    <row r="214" spans="1:6" s="1" customFormat="1">
      <c r="A214" s="25"/>
      <c r="B214" s="25"/>
      <c r="C214" s="95"/>
      <c r="D214" s="44"/>
      <c r="E214" s="12"/>
      <c r="F214" s="12"/>
    </row>
    <row r="215" spans="1:6" s="1" customFormat="1" ht="14.25" customHeight="1">
      <c r="A215" s="25"/>
      <c r="B215" s="25"/>
      <c r="C215" s="95"/>
      <c r="D215" s="44"/>
      <c r="E215" s="12"/>
      <c r="F215" s="12"/>
    </row>
    <row r="216" spans="1:6" s="1" customFormat="1">
      <c r="A216" s="25"/>
      <c r="B216" s="25"/>
      <c r="C216" s="95"/>
      <c r="D216" s="44"/>
      <c r="E216" s="12"/>
      <c r="F216" s="12"/>
    </row>
    <row r="217" spans="1:6" s="1" customFormat="1">
      <c r="A217" s="25"/>
      <c r="B217" s="25"/>
      <c r="C217" s="95"/>
      <c r="D217" s="44"/>
      <c r="E217" s="12"/>
      <c r="F217" s="12"/>
    </row>
    <row r="218" spans="1:6" s="1" customFormat="1">
      <c r="A218" s="25"/>
      <c r="B218" s="25"/>
      <c r="C218" s="95"/>
      <c r="D218" s="44"/>
      <c r="E218" s="12"/>
      <c r="F218" s="12"/>
    </row>
    <row r="219" spans="1:6" s="1" customFormat="1">
      <c r="A219" s="25"/>
      <c r="B219" s="25"/>
      <c r="C219" s="95"/>
      <c r="D219" s="44"/>
      <c r="E219" s="12"/>
      <c r="F219" s="12"/>
    </row>
    <row r="220" spans="1:6" s="1" customFormat="1">
      <c r="A220" s="25"/>
      <c r="B220" s="25"/>
      <c r="C220" s="95"/>
      <c r="D220" s="44"/>
      <c r="E220" s="12"/>
      <c r="F220" s="12"/>
    </row>
    <row r="221" spans="1:6" s="1" customFormat="1">
      <c r="A221" s="25"/>
      <c r="B221" s="25"/>
      <c r="C221" s="95"/>
      <c r="D221" s="44"/>
      <c r="E221" s="12"/>
      <c r="F221" s="12"/>
    </row>
    <row r="222" spans="1:6" s="1" customFormat="1">
      <c r="A222" s="25"/>
      <c r="B222" s="25"/>
      <c r="C222" s="95"/>
      <c r="D222" s="44"/>
      <c r="E222" s="12"/>
      <c r="F222" s="12"/>
    </row>
    <row r="223" spans="1:6" s="1" customFormat="1">
      <c r="A223" s="25"/>
      <c r="B223" s="25"/>
      <c r="C223" s="95"/>
      <c r="D223" s="44"/>
      <c r="E223" s="12"/>
      <c r="F223" s="12"/>
    </row>
    <row r="224" spans="1:6" s="1" customFormat="1" ht="12.75" customHeight="1">
      <c r="A224" s="25"/>
      <c r="B224" s="25"/>
      <c r="C224" s="95"/>
      <c r="D224" s="44"/>
      <c r="E224" s="12"/>
      <c r="F224" s="12"/>
    </row>
    <row r="225" spans="1:6" s="1" customFormat="1">
      <c r="A225" s="25"/>
      <c r="B225" s="25"/>
      <c r="C225" s="95"/>
      <c r="D225" s="44"/>
      <c r="E225" s="12"/>
      <c r="F225" s="12"/>
    </row>
    <row r="226" spans="1:6" s="1" customFormat="1">
      <c r="A226" s="25"/>
      <c r="B226" s="25"/>
      <c r="C226" s="95"/>
      <c r="D226" s="44"/>
      <c r="E226" s="12"/>
      <c r="F226" s="12"/>
    </row>
    <row r="227" spans="1:6" s="1" customFormat="1">
      <c r="A227" s="25"/>
      <c r="B227" s="25"/>
      <c r="C227" s="95"/>
      <c r="D227" s="44"/>
      <c r="E227" s="12"/>
      <c r="F227" s="12"/>
    </row>
    <row r="228" spans="1:6" s="1" customFormat="1">
      <c r="A228" s="25"/>
      <c r="B228" s="25"/>
      <c r="C228" s="95"/>
      <c r="D228" s="44"/>
      <c r="E228" s="12"/>
      <c r="F228" s="12"/>
    </row>
    <row r="229" spans="1:6" s="1" customFormat="1">
      <c r="A229" s="25"/>
      <c r="B229" s="25"/>
      <c r="C229" s="95"/>
      <c r="D229" s="44"/>
      <c r="E229" s="12"/>
      <c r="F229" s="12"/>
    </row>
    <row r="230" spans="1:6" s="1" customFormat="1">
      <c r="A230" s="25"/>
      <c r="B230" s="25"/>
      <c r="C230" s="95"/>
      <c r="D230" s="44"/>
      <c r="E230" s="12"/>
      <c r="F230" s="12"/>
    </row>
    <row r="231" spans="1:6" s="1" customFormat="1">
      <c r="A231" s="25"/>
      <c r="B231" s="25"/>
      <c r="C231" s="95"/>
      <c r="D231" s="44"/>
      <c r="E231" s="12"/>
      <c r="F231" s="12"/>
    </row>
    <row r="232" spans="1:6" s="1" customFormat="1" ht="18" customHeight="1">
      <c r="A232" s="25"/>
      <c r="B232" s="25"/>
      <c r="C232" s="95"/>
      <c r="D232" s="44"/>
      <c r="E232" s="12"/>
      <c r="F232" s="12"/>
    </row>
    <row r="233" spans="1:6" s="1" customFormat="1">
      <c r="A233" s="25"/>
      <c r="B233" s="25"/>
      <c r="C233" s="95"/>
      <c r="D233" s="44"/>
      <c r="E233" s="12"/>
      <c r="F233" s="12"/>
    </row>
    <row r="234" spans="1:6" s="1" customFormat="1">
      <c r="A234" s="25"/>
      <c r="B234" s="25"/>
      <c r="C234" s="95"/>
      <c r="D234" s="44"/>
      <c r="E234" s="12"/>
      <c r="F234" s="12"/>
    </row>
    <row r="235" spans="1:6" s="1" customFormat="1">
      <c r="A235" s="25"/>
      <c r="B235" s="25"/>
      <c r="C235" s="95"/>
      <c r="D235" s="44"/>
      <c r="E235" s="12"/>
      <c r="F235" s="12"/>
    </row>
    <row r="236" spans="1:6" s="1" customFormat="1">
      <c r="A236" s="25"/>
      <c r="B236" s="25"/>
      <c r="C236" s="95"/>
      <c r="D236" s="44"/>
      <c r="E236" s="12"/>
      <c r="F236" s="12"/>
    </row>
    <row r="237" spans="1:6" s="1" customFormat="1" ht="12.75" customHeight="1">
      <c r="A237" s="25"/>
      <c r="B237" s="25"/>
      <c r="C237" s="95"/>
      <c r="D237" s="44"/>
      <c r="E237" s="12"/>
      <c r="F237" s="12"/>
    </row>
    <row r="238" spans="1:6" s="1" customFormat="1">
      <c r="A238" s="25"/>
      <c r="B238" s="25"/>
      <c r="C238" s="95"/>
      <c r="D238" s="44"/>
      <c r="E238" s="12"/>
      <c r="F238" s="12"/>
    </row>
    <row r="239" spans="1:6" s="1" customFormat="1">
      <c r="A239" s="25"/>
      <c r="B239" s="25"/>
      <c r="C239" s="95"/>
      <c r="D239" s="44"/>
      <c r="E239" s="12"/>
      <c r="F239" s="12"/>
    </row>
    <row r="240" spans="1:6" s="1" customFormat="1">
      <c r="A240" s="25"/>
      <c r="B240" s="25"/>
      <c r="C240" s="95"/>
      <c r="D240" s="44"/>
      <c r="E240" s="12"/>
      <c r="F240" s="12"/>
    </row>
    <row r="241" spans="1:6" s="1" customFormat="1">
      <c r="A241" s="25"/>
      <c r="B241" s="25"/>
      <c r="C241" s="95"/>
      <c r="D241" s="44"/>
      <c r="E241" s="12"/>
      <c r="F241" s="12"/>
    </row>
    <row r="242" spans="1:6" s="1" customFormat="1">
      <c r="A242" s="25"/>
      <c r="B242" s="25"/>
      <c r="C242" s="95"/>
      <c r="D242" s="44"/>
      <c r="E242" s="12"/>
      <c r="F242" s="12"/>
    </row>
    <row r="243" spans="1:6" s="1" customFormat="1">
      <c r="A243" s="25"/>
      <c r="B243" s="25"/>
      <c r="C243" s="95"/>
      <c r="D243" s="44"/>
      <c r="E243" s="12"/>
      <c r="F243" s="12"/>
    </row>
    <row r="244" spans="1:6" s="1" customFormat="1">
      <c r="A244" s="25"/>
      <c r="B244" s="25"/>
      <c r="C244" s="95"/>
      <c r="D244" s="44"/>
      <c r="E244" s="12"/>
      <c r="F244" s="12"/>
    </row>
    <row r="245" spans="1:6" s="1" customFormat="1">
      <c r="A245" s="25"/>
      <c r="B245" s="25"/>
      <c r="C245" s="95"/>
      <c r="D245" s="44"/>
      <c r="E245" s="12"/>
      <c r="F245" s="12"/>
    </row>
    <row r="246" spans="1:6" s="1" customFormat="1">
      <c r="A246" s="25"/>
      <c r="B246" s="25"/>
      <c r="C246" s="95"/>
      <c r="D246" s="44"/>
      <c r="E246" s="12"/>
      <c r="F246" s="12"/>
    </row>
    <row r="247" spans="1:6" s="1" customFormat="1" ht="14.25" customHeight="1">
      <c r="A247" s="25"/>
      <c r="B247" s="25"/>
      <c r="C247" s="95"/>
      <c r="D247" s="44"/>
      <c r="E247" s="12"/>
      <c r="F247" s="12"/>
    </row>
    <row r="248" spans="1:6" s="1" customFormat="1">
      <c r="A248" s="25"/>
      <c r="B248" s="25"/>
      <c r="C248" s="95"/>
      <c r="D248" s="44"/>
      <c r="E248" s="12"/>
      <c r="F248" s="12"/>
    </row>
    <row r="249" spans="1:6" s="1" customFormat="1">
      <c r="A249" s="25"/>
      <c r="B249" s="25"/>
      <c r="C249" s="95"/>
      <c r="D249" s="44"/>
      <c r="E249" s="12"/>
      <c r="F249" s="12"/>
    </row>
    <row r="250" spans="1:6" s="1" customFormat="1">
      <c r="A250" s="25"/>
      <c r="B250" s="25"/>
      <c r="C250" s="95"/>
      <c r="D250" s="44"/>
      <c r="E250" s="12"/>
      <c r="F250" s="12"/>
    </row>
    <row r="251" spans="1:6" s="1" customFormat="1">
      <c r="A251" s="25"/>
      <c r="B251" s="25"/>
      <c r="C251" s="95"/>
      <c r="D251" s="44"/>
      <c r="E251" s="12"/>
      <c r="F251" s="12"/>
    </row>
    <row r="252" spans="1:6" s="1" customFormat="1">
      <c r="A252" s="25"/>
      <c r="B252" s="25"/>
      <c r="C252" s="95"/>
      <c r="D252" s="44"/>
      <c r="E252" s="12"/>
      <c r="F252" s="12"/>
    </row>
    <row r="253" spans="1:6" s="1" customFormat="1">
      <c r="A253" s="25"/>
      <c r="B253" s="25"/>
      <c r="C253" s="95"/>
      <c r="D253" s="44"/>
      <c r="E253" s="12"/>
      <c r="F253" s="12"/>
    </row>
    <row r="254" spans="1:6" s="1" customFormat="1">
      <c r="A254" s="25"/>
      <c r="B254" s="25"/>
      <c r="C254" s="95"/>
      <c r="D254" s="44"/>
      <c r="E254" s="12"/>
      <c r="F254" s="12"/>
    </row>
    <row r="255" spans="1:6" s="1" customFormat="1">
      <c r="A255" s="25"/>
      <c r="B255" s="25"/>
      <c r="C255" s="95"/>
      <c r="D255" s="44"/>
      <c r="E255" s="12"/>
      <c r="F255" s="12"/>
    </row>
    <row r="256" spans="1:6" s="1" customFormat="1">
      <c r="A256" s="25"/>
      <c r="B256" s="25"/>
      <c r="C256" s="95"/>
      <c r="D256" s="44"/>
      <c r="E256" s="12"/>
      <c r="F256" s="12"/>
    </row>
    <row r="257" spans="1:6" s="1" customFormat="1">
      <c r="A257" s="25"/>
      <c r="B257" s="25"/>
      <c r="C257" s="95"/>
      <c r="D257" s="44"/>
      <c r="E257" s="12"/>
      <c r="F257" s="12"/>
    </row>
    <row r="258" spans="1:6" s="1" customFormat="1">
      <c r="A258" s="25"/>
      <c r="B258" s="25"/>
      <c r="C258" s="95"/>
      <c r="D258" s="44"/>
      <c r="E258" s="12"/>
      <c r="F258" s="12"/>
    </row>
    <row r="259" spans="1:6" s="1" customFormat="1">
      <c r="A259" s="25"/>
      <c r="B259" s="25"/>
      <c r="C259" s="95"/>
      <c r="D259" s="44"/>
      <c r="E259" s="12"/>
      <c r="F259" s="12"/>
    </row>
    <row r="260" spans="1:6" s="1" customFormat="1">
      <c r="A260" s="25"/>
      <c r="B260" s="25"/>
      <c r="C260" s="95"/>
      <c r="D260" s="44"/>
      <c r="E260" s="12"/>
      <c r="F260" s="12"/>
    </row>
    <row r="261" spans="1:6" s="1" customFormat="1">
      <c r="A261" s="25"/>
      <c r="B261" s="25"/>
      <c r="C261" s="95"/>
      <c r="D261" s="44"/>
      <c r="E261" s="12"/>
      <c r="F261" s="12"/>
    </row>
    <row r="262" spans="1:6" s="1" customFormat="1">
      <c r="A262" s="25"/>
      <c r="B262" s="25"/>
      <c r="C262" s="95"/>
      <c r="D262" s="44"/>
      <c r="E262" s="12"/>
      <c r="F262" s="12"/>
    </row>
    <row r="263" spans="1:6" s="1" customFormat="1">
      <c r="A263" s="25"/>
      <c r="B263" s="25"/>
      <c r="C263" s="95"/>
      <c r="D263" s="44"/>
      <c r="E263" s="12"/>
      <c r="F263" s="12"/>
    </row>
    <row r="264" spans="1:6" s="1" customFormat="1">
      <c r="A264" s="25"/>
      <c r="B264" s="25"/>
      <c r="C264" s="95"/>
      <c r="D264" s="44"/>
      <c r="E264" s="12"/>
      <c r="F264" s="12"/>
    </row>
    <row r="265" spans="1:6" s="1" customFormat="1">
      <c r="A265" s="25"/>
      <c r="B265" s="25"/>
      <c r="C265" s="95"/>
      <c r="D265" s="44"/>
      <c r="E265" s="12"/>
      <c r="F265" s="12"/>
    </row>
    <row r="266" spans="1:6" s="1" customFormat="1">
      <c r="A266" s="25"/>
      <c r="B266" s="25"/>
      <c r="C266" s="95"/>
      <c r="D266" s="44"/>
      <c r="E266" s="12"/>
      <c r="F266" s="12"/>
    </row>
    <row r="267" spans="1:6" s="1" customFormat="1">
      <c r="A267" s="25"/>
      <c r="B267" s="25"/>
      <c r="C267" s="95"/>
      <c r="D267" s="44"/>
      <c r="E267" s="12"/>
      <c r="F267" s="12"/>
    </row>
    <row r="268" spans="1:6" s="1" customFormat="1">
      <c r="A268" s="25"/>
      <c r="B268" s="25"/>
      <c r="C268" s="95"/>
      <c r="D268" s="44"/>
      <c r="E268" s="12"/>
      <c r="F268" s="12"/>
    </row>
    <row r="269" spans="1:6" s="1" customFormat="1">
      <c r="A269" s="25"/>
      <c r="B269" s="25"/>
      <c r="C269" s="95"/>
      <c r="D269" s="44"/>
      <c r="E269" s="12"/>
      <c r="F269" s="12"/>
    </row>
    <row r="270" spans="1:6" s="1" customFormat="1">
      <c r="A270" s="25"/>
      <c r="B270" s="25"/>
      <c r="C270" s="95"/>
      <c r="D270" s="44"/>
      <c r="E270" s="12"/>
      <c r="F270" s="12"/>
    </row>
    <row r="271" spans="1:6" s="1" customFormat="1">
      <c r="A271" s="25"/>
      <c r="B271" s="25"/>
      <c r="C271" s="95"/>
      <c r="D271" s="44"/>
      <c r="E271" s="12"/>
      <c r="F271" s="12"/>
    </row>
    <row r="272" spans="1:6" s="1" customFormat="1">
      <c r="A272" s="25"/>
      <c r="B272" s="25"/>
      <c r="C272" s="95"/>
      <c r="D272" s="44"/>
      <c r="E272" s="12"/>
      <c r="F272" s="12"/>
    </row>
    <row r="273" spans="1:6" s="1" customFormat="1">
      <c r="A273" s="25"/>
      <c r="B273" s="25"/>
      <c r="C273" s="95"/>
      <c r="D273" s="44"/>
      <c r="E273" s="12"/>
      <c r="F273" s="12"/>
    </row>
    <row r="274" spans="1:6" s="1" customFormat="1">
      <c r="A274" s="25"/>
      <c r="B274" s="25"/>
      <c r="C274" s="95"/>
      <c r="D274" s="44"/>
      <c r="E274" s="12"/>
      <c r="F274" s="12"/>
    </row>
    <row r="275" spans="1:6" s="1" customFormat="1">
      <c r="A275" s="25"/>
      <c r="B275" s="25"/>
      <c r="C275" s="95"/>
      <c r="D275" s="44"/>
      <c r="E275" s="12"/>
      <c r="F275" s="12"/>
    </row>
    <row r="276" spans="1:6" s="1" customFormat="1">
      <c r="A276" s="25"/>
      <c r="B276" s="25"/>
      <c r="C276" s="95"/>
      <c r="D276" s="44"/>
      <c r="E276" s="12"/>
      <c r="F276" s="12"/>
    </row>
    <row r="277" spans="1:6" s="1" customFormat="1">
      <c r="A277" s="25"/>
      <c r="B277" s="25"/>
      <c r="C277" s="95"/>
      <c r="D277" s="44"/>
      <c r="E277" s="12"/>
      <c r="F277" s="12"/>
    </row>
    <row r="278" spans="1:6" s="1" customFormat="1">
      <c r="A278" s="25"/>
      <c r="B278" s="25"/>
      <c r="C278" s="95"/>
      <c r="D278" s="44"/>
      <c r="E278" s="12"/>
      <c r="F278" s="12"/>
    </row>
    <row r="279" spans="1:6" s="1" customFormat="1">
      <c r="A279" s="25"/>
      <c r="B279" s="25"/>
      <c r="C279" s="95"/>
      <c r="D279" s="44"/>
      <c r="E279" s="12"/>
      <c r="F279" s="12"/>
    </row>
    <row r="280" spans="1:6" s="1" customFormat="1">
      <c r="A280" s="25"/>
      <c r="B280" s="25"/>
      <c r="C280" s="95"/>
      <c r="D280" s="44"/>
      <c r="E280" s="12"/>
      <c r="F280" s="12"/>
    </row>
    <row r="281" spans="1:6" s="1" customFormat="1">
      <c r="A281" s="25"/>
      <c r="B281" s="25"/>
      <c r="C281" s="95"/>
      <c r="D281" s="44"/>
      <c r="E281" s="12"/>
      <c r="F281" s="12"/>
    </row>
    <row r="282" spans="1:6" s="1" customFormat="1">
      <c r="A282" s="25"/>
      <c r="B282" s="25"/>
      <c r="C282" s="95"/>
      <c r="D282" s="44"/>
      <c r="E282" s="12"/>
      <c r="F282" s="12"/>
    </row>
    <row r="283" spans="1:6" s="1" customFormat="1">
      <c r="A283" s="25"/>
      <c r="B283" s="25"/>
      <c r="C283" s="95"/>
      <c r="D283" s="44"/>
      <c r="E283" s="12"/>
      <c r="F283" s="12"/>
    </row>
    <row r="284" spans="1:6" s="1" customFormat="1">
      <c r="A284" s="25"/>
      <c r="B284" s="25"/>
      <c r="C284" s="95"/>
      <c r="D284" s="44"/>
      <c r="E284" s="12"/>
      <c r="F284" s="12"/>
    </row>
    <row r="285" spans="1:6" s="1" customFormat="1">
      <c r="A285" s="25"/>
      <c r="B285" s="25"/>
      <c r="C285" s="95"/>
      <c r="D285" s="44"/>
      <c r="E285" s="12"/>
      <c r="F285" s="12"/>
    </row>
    <row r="286" spans="1:6" s="1" customFormat="1">
      <c r="A286" s="25"/>
      <c r="B286" s="25"/>
      <c r="C286" s="95"/>
      <c r="D286" s="44"/>
      <c r="E286" s="12"/>
      <c r="F286" s="12"/>
    </row>
    <row r="287" spans="1:6" s="1" customFormat="1">
      <c r="A287" s="25"/>
      <c r="B287" s="25"/>
      <c r="C287" s="95"/>
      <c r="D287" s="44"/>
      <c r="E287" s="12"/>
      <c r="F287" s="12"/>
    </row>
    <row r="288" spans="1:6" s="1" customFormat="1">
      <c r="A288" s="25"/>
      <c r="B288" s="25"/>
      <c r="C288" s="95"/>
      <c r="D288" s="44"/>
      <c r="E288" s="12"/>
      <c r="F288" s="12"/>
    </row>
    <row r="289" spans="1:6" s="1" customFormat="1">
      <c r="A289" s="25"/>
      <c r="B289" s="25"/>
      <c r="C289" s="95"/>
      <c r="D289" s="44"/>
      <c r="E289" s="12"/>
      <c r="F289" s="12"/>
    </row>
    <row r="290" spans="1:6" s="1" customFormat="1">
      <c r="A290" s="25"/>
      <c r="B290" s="25"/>
      <c r="C290" s="95"/>
      <c r="D290" s="44"/>
      <c r="E290" s="12"/>
      <c r="F290" s="12"/>
    </row>
    <row r="291" spans="1:6" s="1" customFormat="1">
      <c r="A291" s="25"/>
      <c r="B291" s="25"/>
      <c r="C291" s="95"/>
      <c r="D291" s="44"/>
      <c r="E291" s="12"/>
      <c r="F291" s="12"/>
    </row>
    <row r="292" spans="1:6" s="1" customFormat="1">
      <c r="A292" s="25"/>
      <c r="B292" s="25"/>
      <c r="C292" s="95"/>
      <c r="D292" s="44"/>
      <c r="E292" s="12"/>
      <c r="F292" s="12"/>
    </row>
    <row r="293" spans="1:6" s="1" customFormat="1">
      <c r="A293" s="25"/>
      <c r="B293" s="25"/>
      <c r="C293" s="95"/>
      <c r="D293" s="44"/>
      <c r="E293" s="12"/>
      <c r="F293" s="12"/>
    </row>
    <row r="294" spans="1:6" s="1" customFormat="1">
      <c r="A294" s="25"/>
      <c r="B294" s="25"/>
      <c r="C294" s="95"/>
      <c r="D294" s="44"/>
      <c r="E294" s="12"/>
      <c r="F294" s="12"/>
    </row>
    <row r="295" spans="1:6" s="1" customFormat="1">
      <c r="A295" s="25"/>
      <c r="B295" s="25"/>
      <c r="C295" s="95"/>
      <c r="D295" s="44"/>
      <c r="E295" s="12"/>
      <c r="F295" s="12"/>
    </row>
    <row r="296" spans="1:6" s="1" customFormat="1">
      <c r="A296" s="25"/>
      <c r="B296" s="25"/>
      <c r="C296" s="95"/>
      <c r="D296" s="44"/>
      <c r="E296" s="12"/>
      <c r="F296" s="12"/>
    </row>
    <row r="297" spans="1:6" s="1" customFormat="1">
      <c r="A297" s="25"/>
      <c r="B297" s="25"/>
      <c r="C297" s="95"/>
      <c r="D297" s="44"/>
      <c r="E297" s="12"/>
      <c r="F297" s="12"/>
    </row>
    <row r="298" spans="1:6" s="1" customFormat="1">
      <c r="A298" s="25"/>
      <c r="B298" s="25"/>
      <c r="C298" s="95"/>
      <c r="D298" s="44"/>
      <c r="E298" s="12"/>
      <c r="F298" s="12"/>
    </row>
    <row r="299" spans="1:6" s="1" customFormat="1">
      <c r="A299" s="25"/>
      <c r="B299" s="25"/>
      <c r="C299" s="95"/>
      <c r="D299" s="44"/>
      <c r="E299" s="12"/>
      <c r="F299" s="12"/>
    </row>
    <row r="300" spans="1:6" s="1" customFormat="1">
      <c r="A300" s="25"/>
      <c r="B300" s="25"/>
      <c r="C300" s="95"/>
      <c r="D300" s="44"/>
      <c r="E300" s="12"/>
      <c r="F300" s="12"/>
    </row>
    <row r="301" spans="1:6" s="1" customFormat="1">
      <c r="A301" s="25"/>
      <c r="B301" s="25"/>
      <c r="C301" s="95"/>
      <c r="D301" s="44"/>
      <c r="E301" s="12"/>
      <c r="F301" s="12"/>
    </row>
    <row r="302" spans="1:6" s="1" customFormat="1">
      <c r="A302" s="25"/>
      <c r="B302" s="25"/>
      <c r="C302" s="95"/>
      <c r="D302" s="44"/>
      <c r="E302" s="12"/>
      <c r="F302" s="12"/>
    </row>
    <row r="303" spans="1:6" s="1" customFormat="1">
      <c r="A303" s="25"/>
      <c r="B303" s="25"/>
      <c r="C303" s="95"/>
      <c r="D303" s="44"/>
      <c r="E303" s="12"/>
      <c r="F303" s="12"/>
    </row>
    <row r="304" spans="1:6" s="1" customFormat="1">
      <c r="A304" s="25"/>
      <c r="B304" s="25"/>
      <c r="C304" s="95"/>
      <c r="D304" s="44"/>
      <c r="E304" s="12"/>
      <c r="F304" s="12"/>
    </row>
    <row r="305" spans="1:6" s="1" customFormat="1">
      <c r="A305" s="25"/>
      <c r="B305" s="25"/>
      <c r="C305" s="95"/>
      <c r="D305" s="44"/>
      <c r="E305" s="12"/>
      <c r="F305" s="12"/>
    </row>
    <row r="306" spans="1:6" s="1" customFormat="1">
      <c r="A306" s="25"/>
      <c r="B306" s="25"/>
      <c r="C306" s="95"/>
      <c r="D306" s="44"/>
      <c r="E306" s="12"/>
      <c r="F306" s="12"/>
    </row>
    <row r="307" spans="1:6" s="1" customFormat="1">
      <c r="A307" s="25"/>
      <c r="B307" s="25"/>
      <c r="C307" s="95"/>
      <c r="D307" s="44"/>
      <c r="E307" s="12"/>
      <c r="F307" s="12"/>
    </row>
    <row r="308" spans="1:6" s="1" customFormat="1" ht="18" customHeight="1">
      <c r="A308" s="25"/>
      <c r="B308" s="25"/>
      <c r="C308" s="95"/>
      <c r="D308" s="44"/>
      <c r="E308" s="12"/>
      <c r="F308" s="12"/>
    </row>
    <row r="309" spans="1:6">
      <c r="A309" s="25"/>
      <c r="D309" s="44"/>
    </row>
    <row r="310" spans="1:6" s="1" customFormat="1">
      <c r="A310" s="25"/>
      <c r="B310" s="25"/>
      <c r="C310" s="95"/>
      <c r="D310" s="44"/>
      <c r="E310" s="12"/>
      <c r="F310" s="12"/>
    </row>
    <row r="311" spans="1:6" s="1" customFormat="1">
      <c r="A311" s="25"/>
      <c r="B311" s="25"/>
      <c r="C311" s="95"/>
      <c r="D311" s="44"/>
      <c r="E311" s="12"/>
      <c r="F311" s="12"/>
    </row>
    <row r="312" spans="1:6" s="1" customFormat="1">
      <c r="A312" s="25"/>
      <c r="B312" s="25"/>
      <c r="C312" s="95"/>
      <c r="D312" s="44"/>
      <c r="E312" s="12"/>
      <c r="F312" s="12"/>
    </row>
    <row r="313" spans="1:6" s="1" customFormat="1" ht="18" customHeight="1">
      <c r="A313" s="25"/>
      <c r="B313" s="25"/>
      <c r="C313" s="95"/>
      <c r="D313" s="44"/>
      <c r="E313" s="12"/>
      <c r="F313" s="12"/>
    </row>
    <row r="314" spans="1:6">
      <c r="A314" s="25"/>
      <c r="D314" s="44"/>
    </row>
    <row r="315" spans="1:6" ht="14.25" customHeight="1">
      <c r="A315" s="25"/>
      <c r="D315" s="44"/>
    </row>
    <row r="316" spans="1:6" ht="14.25" customHeight="1">
      <c r="A316" s="25"/>
      <c r="D316" s="44"/>
    </row>
    <row r="317" spans="1:6" ht="14.25" customHeight="1">
      <c r="A317" s="25"/>
      <c r="D317" s="44"/>
    </row>
    <row r="318" spans="1:6">
      <c r="A318" s="25"/>
      <c r="D318" s="44"/>
    </row>
    <row r="319" spans="1:6" ht="14.25" customHeight="1">
      <c r="A319" s="25"/>
      <c r="D319" s="44"/>
    </row>
    <row r="320" spans="1:6">
      <c r="A320" s="25"/>
      <c r="D320" s="44"/>
    </row>
    <row r="321" spans="1:6" ht="14.25" customHeight="1">
      <c r="A321" s="25"/>
      <c r="D321" s="44"/>
    </row>
    <row r="322" spans="1:6">
      <c r="A322" s="25"/>
      <c r="D322" s="44"/>
    </row>
    <row r="323" spans="1:6" s="1" customFormat="1" ht="30" customHeight="1">
      <c r="A323" s="25"/>
      <c r="B323" s="25"/>
      <c r="C323" s="95"/>
      <c r="D323" s="44"/>
      <c r="E323" s="12"/>
      <c r="F323" s="12"/>
    </row>
    <row r="324" spans="1:6" s="1" customFormat="1">
      <c r="A324" s="25"/>
      <c r="B324" s="25"/>
      <c r="C324" s="95"/>
      <c r="D324" s="44"/>
      <c r="E324" s="12"/>
      <c r="F324" s="12"/>
    </row>
    <row r="325" spans="1:6" s="1" customFormat="1">
      <c r="A325" s="25"/>
      <c r="B325" s="25"/>
      <c r="C325" s="95"/>
      <c r="D325" s="44"/>
      <c r="E325" s="12"/>
      <c r="F325" s="12"/>
    </row>
    <row r="326" spans="1:6" s="1" customFormat="1">
      <c r="A326" s="25"/>
      <c r="B326" s="25"/>
      <c r="C326" s="95"/>
      <c r="D326" s="44"/>
      <c r="E326" s="12"/>
      <c r="F326" s="12"/>
    </row>
    <row r="327" spans="1:6" s="1" customFormat="1">
      <c r="A327" s="25"/>
      <c r="B327" s="25"/>
      <c r="C327" s="95"/>
      <c r="D327" s="44"/>
      <c r="E327" s="12"/>
      <c r="F327" s="12"/>
    </row>
    <row r="328" spans="1:6" s="1" customFormat="1">
      <c r="A328" s="25"/>
      <c r="B328" s="25"/>
      <c r="C328" s="95"/>
      <c r="D328" s="44"/>
      <c r="E328" s="12"/>
      <c r="F328" s="12"/>
    </row>
    <row r="329" spans="1:6" s="1" customFormat="1">
      <c r="A329" s="25"/>
      <c r="B329" s="25"/>
      <c r="C329" s="95"/>
      <c r="D329" s="44"/>
      <c r="E329" s="12"/>
      <c r="F329" s="12"/>
    </row>
    <row r="330" spans="1:6" s="1" customFormat="1">
      <c r="A330" s="25"/>
      <c r="B330" s="25"/>
      <c r="C330" s="95"/>
      <c r="D330" s="44"/>
      <c r="E330" s="12"/>
      <c r="F330" s="12"/>
    </row>
    <row r="331" spans="1:6" s="1" customFormat="1">
      <c r="A331" s="25"/>
      <c r="B331" s="25"/>
      <c r="C331" s="95"/>
      <c r="D331" s="44"/>
      <c r="E331" s="12"/>
      <c r="F331" s="12"/>
    </row>
    <row r="332" spans="1:6" s="1" customFormat="1">
      <c r="A332" s="25"/>
      <c r="B332" s="25"/>
      <c r="C332" s="95"/>
      <c r="D332" s="44"/>
      <c r="E332" s="12"/>
      <c r="F332" s="12"/>
    </row>
    <row r="333" spans="1:6" s="1" customFormat="1">
      <c r="A333" s="25"/>
      <c r="B333" s="25"/>
      <c r="C333" s="95"/>
      <c r="D333" s="44"/>
      <c r="E333" s="12"/>
      <c r="F333" s="12"/>
    </row>
    <row r="334" spans="1:6" s="1" customFormat="1">
      <c r="A334" s="25"/>
      <c r="B334" s="25"/>
      <c r="C334" s="95"/>
      <c r="D334" s="44"/>
      <c r="E334" s="12"/>
      <c r="F334" s="12"/>
    </row>
    <row r="335" spans="1:6" s="1" customFormat="1">
      <c r="A335" s="25"/>
      <c r="B335" s="25"/>
      <c r="C335" s="95"/>
      <c r="D335" s="44"/>
      <c r="E335" s="12"/>
      <c r="F335" s="12"/>
    </row>
    <row r="336" spans="1:6" s="1" customFormat="1">
      <c r="A336" s="25"/>
      <c r="B336" s="25"/>
      <c r="C336" s="95"/>
      <c r="D336" s="44"/>
      <c r="E336" s="12"/>
      <c r="F336" s="12"/>
    </row>
    <row r="337" spans="1:6" s="1" customFormat="1">
      <c r="A337" s="25"/>
      <c r="B337" s="25"/>
      <c r="C337" s="95"/>
      <c r="D337" s="44"/>
      <c r="E337" s="12"/>
      <c r="F337" s="12"/>
    </row>
    <row r="338" spans="1:6">
      <c r="A338" s="25"/>
      <c r="D338" s="44"/>
    </row>
    <row r="339" spans="1:6">
      <c r="A339" s="25"/>
      <c r="D339" s="44"/>
    </row>
    <row r="340" spans="1:6" ht="18" customHeight="1">
      <c r="A340" s="25"/>
      <c r="D340" s="44"/>
    </row>
    <row r="341" spans="1:6" ht="20.25" customHeight="1">
      <c r="A341" s="25"/>
      <c r="D341" s="44"/>
    </row>
    <row r="342" spans="1:6">
      <c r="A342" s="25"/>
      <c r="D342" s="44"/>
    </row>
    <row r="343" spans="1:6">
      <c r="A343" s="25"/>
      <c r="D343" s="44"/>
    </row>
    <row r="344" spans="1:6">
      <c r="A344" s="25"/>
      <c r="D344" s="44"/>
    </row>
    <row r="345" spans="1:6">
      <c r="A345" s="25"/>
      <c r="D345" s="44"/>
    </row>
    <row r="346" spans="1:6">
      <c r="A346" s="25"/>
      <c r="D346" s="44"/>
    </row>
    <row r="347" spans="1:6">
      <c r="A347" s="25"/>
      <c r="D347" s="44"/>
    </row>
    <row r="348" spans="1:6">
      <c r="A348" s="25"/>
      <c r="D348" s="44"/>
      <c r="E348" s="6"/>
      <c r="F348" s="6"/>
    </row>
    <row r="349" spans="1:6">
      <c r="A349" s="25"/>
      <c r="D349" s="44"/>
      <c r="E349" s="6"/>
      <c r="F349" s="6"/>
    </row>
    <row r="350" spans="1:6">
      <c r="A350" s="25"/>
      <c r="D350" s="44"/>
      <c r="E350" s="6"/>
      <c r="F350" s="6"/>
    </row>
    <row r="351" spans="1:6">
      <c r="A351" s="25"/>
      <c r="D351" s="44"/>
      <c r="E351" s="6"/>
      <c r="F351" s="6"/>
    </row>
    <row r="352" spans="1:6">
      <c r="A352" s="25"/>
      <c r="D352" s="44"/>
      <c r="E352" s="6"/>
      <c r="F352" s="6"/>
    </row>
    <row r="353" spans="1:6">
      <c r="A353" s="25"/>
      <c r="D353" s="44"/>
      <c r="E353" s="6"/>
      <c r="F353" s="6"/>
    </row>
    <row r="354" spans="1:6">
      <c r="A354" s="25"/>
      <c r="D354" s="44"/>
      <c r="E354" s="6"/>
      <c r="F354" s="6"/>
    </row>
    <row r="355" spans="1:6">
      <c r="A355" s="25"/>
      <c r="D355" s="44"/>
      <c r="E355" s="6"/>
      <c r="F355" s="6"/>
    </row>
    <row r="356" spans="1:6">
      <c r="A356" s="25"/>
      <c r="D356" s="44"/>
      <c r="E356" s="6"/>
      <c r="F356" s="6"/>
    </row>
    <row r="357" spans="1:6">
      <c r="A357" s="25"/>
      <c r="D357" s="44"/>
      <c r="E357" s="6"/>
      <c r="F357" s="6"/>
    </row>
    <row r="358" spans="1:6">
      <c r="A358" s="25"/>
      <c r="D358" s="44"/>
      <c r="E358" s="6"/>
      <c r="F358" s="6"/>
    </row>
    <row r="359" spans="1:6">
      <c r="A359" s="25"/>
      <c r="D359" s="44"/>
      <c r="E359" s="6"/>
      <c r="F359" s="6"/>
    </row>
    <row r="360" spans="1:6">
      <c r="A360" s="25"/>
      <c r="D360" s="44"/>
      <c r="E360" s="6"/>
      <c r="F360" s="6"/>
    </row>
    <row r="361" spans="1:6">
      <c r="A361" s="25"/>
      <c r="D361" s="44"/>
      <c r="E361" s="6"/>
      <c r="F361" s="6"/>
    </row>
    <row r="362" spans="1:6">
      <c r="A362" s="25"/>
      <c r="D362" s="44"/>
      <c r="E362" s="6"/>
      <c r="F362" s="6"/>
    </row>
    <row r="363" spans="1:6">
      <c r="A363" s="25"/>
      <c r="D363" s="44"/>
      <c r="E363" s="6"/>
      <c r="F363" s="6"/>
    </row>
    <row r="364" spans="1:6">
      <c r="A364" s="25"/>
      <c r="D364" s="44"/>
      <c r="E364" s="6"/>
      <c r="F364" s="6"/>
    </row>
    <row r="365" spans="1:6">
      <c r="A365" s="25"/>
      <c r="D365" s="44"/>
      <c r="E365" s="6"/>
      <c r="F365" s="6"/>
    </row>
    <row r="366" spans="1:6">
      <c r="A366" s="25"/>
      <c r="D366" s="44"/>
      <c r="E366" s="6"/>
      <c r="F366" s="6"/>
    </row>
    <row r="367" spans="1:6">
      <c r="A367" s="25"/>
      <c r="D367" s="44"/>
      <c r="E367" s="6"/>
      <c r="F367" s="6"/>
    </row>
    <row r="368" spans="1:6">
      <c r="A368" s="25"/>
      <c r="D368" s="44"/>
      <c r="E368" s="6"/>
      <c r="F368" s="6"/>
    </row>
    <row r="369" spans="1:6">
      <c r="A369" s="25"/>
      <c r="D369" s="44"/>
      <c r="E369" s="6"/>
      <c r="F369" s="6"/>
    </row>
    <row r="370" spans="1:6">
      <c r="A370" s="25"/>
      <c r="D370" s="44"/>
      <c r="E370" s="6"/>
      <c r="F370" s="6"/>
    </row>
    <row r="371" spans="1:6">
      <c r="A371" s="25"/>
      <c r="D371" s="44"/>
      <c r="E371" s="6"/>
      <c r="F371" s="6"/>
    </row>
    <row r="372" spans="1:6">
      <c r="A372" s="25"/>
      <c r="D372" s="44"/>
      <c r="E372" s="6"/>
      <c r="F372" s="6"/>
    </row>
    <row r="373" spans="1:6">
      <c r="A373" s="25"/>
      <c r="D373" s="44"/>
      <c r="E373" s="6"/>
      <c r="F373" s="6"/>
    </row>
    <row r="374" spans="1:6">
      <c r="A374" s="25"/>
      <c r="D374" s="44"/>
      <c r="E374" s="6"/>
      <c r="F374" s="6"/>
    </row>
    <row r="375" spans="1:6">
      <c r="A375" s="25"/>
      <c r="D375" s="44"/>
      <c r="E375" s="6"/>
      <c r="F375" s="6"/>
    </row>
    <row r="376" spans="1:6">
      <c r="A376" s="25"/>
      <c r="D376" s="44"/>
      <c r="E376" s="6"/>
      <c r="F376" s="6"/>
    </row>
    <row r="377" spans="1:6">
      <c r="A377" s="25"/>
      <c r="D377" s="44"/>
      <c r="E377" s="6"/>
      <c r="F377" s="6"/>
    </row>
    <row r="378" spans="1:6">
      <c r="A378" s="25"/>
      <c r="D378" s="44"/>
      <c r="E378" s="6"/>
      <c r="F378" s="6"/>
    </row>
    <row r="379" spans="1:6">
      <c r="A379" s="25"/>
      <c r="D379" s="44"/>
      <c r="E379" s="6"/>
      <c r="F379" s="6"/>
    </row>
    <row r="380" spans="1:6">
      <c r="A380" s="25"/>
      <c r="D380" s="44"/>
      <c r="E380" s="6"/>
      <c r="F380" s="6"/>
    </row>
    <row r="381" spans="1:6">
      <c r="A381" s="25"/>
      <c r="D381" s="44"/>
      <c r="E381" s="6"/>
      <c r="F381" s="6"/>
    </row>
    <row r="382" spans="1:6">
      <c r="A382" s="25"/>
      <c r="D382" s="44"/>
      <c r="E382" s="6"/>
      <c r="F382" s="6"/>
    </row>
    <row r="383" spans="1:6">
      <c r="A383" s="25"/>
      <c r="D383" s="44"/>
      <c r="E383" s="6"/>
      <c r="F383" s="6"/>
    </row>
    <row r="384" spans="1:6">
      <c r="A384" s="25"/>
      <c r="D384" s="44"/>
      <c r="E384" s="6"/>
      <c r="F384" s="6"/>
    </row>
    <row r="385" spans="1:6">
      <c r="A385" s="25"/>
      <c r="D385" s="44"/>
      <c r="E385" s="6"/>
      <c r="F385" s="6"/>
    </row>
    <row r="386" spans="1:6">
      <c r="A386" s="25"/>
      <c r="D386" s="44"/>
      <c r="E386" s="6"/>
      <c r="F386" s="6"/>
    </row>
    <row r="387" spans="1:6">
      <c r="A387" s="25"/>
      <c r="D387" s="44"/>
      <c r="E387" s="6"/>
      <c r="F387" s="6"/>
    </row>
    <row r="388" spans="1:6">
      <c r="A388" s="25"/>
      <c r="D388" s="44"/>
      <c r="E388" s="6"/>
      <c r="F388" s="6"/>
    </row>
    <row r="389" spans="1:6">
      <c r="A389" s="25"/>
      <c r="D389" s="44"/>
      <c r="E389" s="6"/>
      <c r="F389" s="6"/>
    </row>
    <row r="390" spans="1:6">
      <c r="A390" s="25"/>
      <c r="D390" s="44"/>
      <c r="E390" s="6"/>
      <c r="F390" s="6"/>
    </row>
    <row r="391" spans="1:6">
      <c r="A391" s="25"/>
      <c r="D391" s="44"/>
      <c r="E391" s="6"/>
      <c r="F391" s="6"/>
    </row>
    <row r="392" spans="1:6">
      <c r="A392" s="25"/>
      <c r="D392" s="44"/>
      <c r="E392" s="6"/>
      <c r="F392" s="6"/>
    </row>
    <row r="393" spans="1:6">
      <c r="A393" s="25"/>
      <c r="D393" s="44"/>
      <c r="E393" s="6"/>
      <c r="F393" s="6"/>
    </row>
    <row r="394" spans="1:6">
      <c r="A394" s="25"/>
      <c r="D394" s="44"/>
      <c r="E394" s="6"/>
      <c r="F394" s="6"/>
    </row>
    <row r="395" spans="1:6">
      <c r="A395" s="25"/>
      <c r="D395" s="44"/>
      <c r="E395" s="6"/>
      <c r="F395" s="6"/>
    </row>
    <row r="396" spans="1:6">
      <c r="A396" s="25"/>
      <c r="D396" s="44"/>
      <c r="E396" s="6"/>
      <c r="F396" s="6"/>
    </row>
    <row r="397" spans="1:6">
      <c r="A397" s="25"/>
      <c r="D397" s="44"/>
      <c r="E397" s="6"/>
      <c r="F397" s="6"/>
    </row>
    <row r="398" spans="1:6">
      <c r="A398" s="25"/>
      <c r="D398" s="44"/>
      <c r="E398" s="6"/>
      <c r="F398" s="6"/>
    </row>
    <row r="399" spans="1:6">
      <c r="A399" s="25"/>
      <c r="D399" s="44"/>
      <c r="E399" s="6"/>
      <c r="F399" s="6"/>
    </row>
    <row r="400" spans="1:6">
      <c r="A400" s="25"/>
      <c r="D400" s="44"/>
      <c r="E400" s="6"/>
      <c r="F400" s="6"/>
    </row>
    <row r="401" spans="1:6">
      <c r="A401" s="25"/>
      <c r="D401" s="44"/>
      <c r="E401" s="6"/>
      <c r="F401" s="6"/>
    </row>
    <row r="402" spans="1:6">
      <c r="A402" s="25"/>
      <c r="D402" s="44"/>
      <c r="E402" s="6"/>
      <c r="F402" s="6"/>
    </row>
    <row r="403" spans="1:6">
      <c r="A403" s="25"/>
      <c r="D403" s="44"/>
      <c r="E403" s="6"/>
      <c r="F403" s="6"/>
    </row>
    <row r="404" spans="1:6">
      <c r="A404" s="25"/>
      <c r="D404" s="44"/>
      <c r="E404" s="6"/>
      <c r="F404" s="6"/>
    </row>
    <row r="405" spans="1:6">
      <c r="A405" s="25"/>
      <c r="D405" s="44"/>
      <c r="E405" s="6"/>
      <c r="F405" s="6"/>
    </row>
    <row r="406" spans="1:6">
      <c r="A406" s="25"/>
      <c r="D406" s="44"/>
      <c r="E406" s="6"/>
      <c r="F406" s="6"/>
    </row>
    <row r="407" spans="1:6">
      <c r="A407" s="25"/>
      <c r="D407" s="44"/>
      <c r="E407" s="6"/>
      <c r="F407" s="6"/>
    </row>
    <row r="408" spans="1:6">
      <c r="A408" s="25"/>
      <c r="D408" s="44"/>
      <c r="E408" s="6"/>
      <c r="F408" s="6"/>
    </row>
    <row r="409" spans="1:6">
      <c r="A409" s="25"/>
      <c r="D409" s="44"/>
      <c r="E409" s="6"/>
      <c r="F409" s="6"/>
    </row>
    <row r="410" spans="1:6">
      <c r="A410" s="25"/>
      <c r="D410" s="44"/>
      <c r="E410" s="6"/>
      <c r="F410" s="6"/>
    </row>
    <row r="411" spans="1:6">
      <c r="A411" s="25"/>
      <c r="D411" s="44"/>
      <c r="E411" s="6"/>
      <c r="F411" s="6"/>
    </row>
    <row r="412" spans="1:6">
      <c r="A412" s="25"/>
      <c r="D412" s="44"/>
      <c r="E412" s="6"/>
      <c r="F412" s="6"/>
    </row>
    <row r="413" spans="1:6">
      <c r="A413" s="25"/>
      <c r="D413" s="44"/>
      <c r="E413" s="6"/>
      <c r="F413" s="6"/>
    </row>
    <row r="414" spans="1:6">
      <c r="A414" s="25"/>
      <c r="D414" s="44"/>
      <c r="E414" s="6"/>
      <c r="F414" s="6"/>
    </row>
    <row r="415" spans="1:6">
      <c r="A415" s="25"/>
      <c r="D415" s="44"/>
      <c r="E415" s="6"/>
      <c r="F415" s="6"/>
    </row>
    <row r="416" spans="1:6">
      <c r="A416" s="25"/>
      <c r="D416" s="44"/>
      <c r="E416" s="6"/>
      <c r="F416" s="6"/>
    </row>
    <row r="417" spans="1:6">
      <c r="A417" s="25"/>
      <c r="D417" s="44"/>
      <c r="E417" s="6"/>
      <c r="F417" s="6"/>
    </row>
    <row r="418" spans="1:6">
      <c r="A418" s="25"/>
      <c r="D418" s="44"/>
      <c r="E418" s="6"/>
      <c r="F418" s="6"/>
    </row>
    <row r="419" spans="1:6">
      <c r="A419" s="25"/>
      <c r="D419" s="44"/>
      <c r="E419" s="6"/>
      <c r="F419" s="6"/>
    </row>
    <row r="420" spans="1:6">
      <c r="A420" s="25"/>
      <c r="D420" s="44"/>
      <c r="E420" s="6"/>
      <c r="F420" s="6"/>
    </row>
    <row r="421" spans="1:6">
      <c r="A421" s="25"/>
      <c r="D421" s="44"/>
      <c r="E421" s="6"/>
      <c r="F421" s="6"/>
    </row>
    <row r="422" spans="1:6">
      <c r="A422" s="25"/>
      <c r="D422" s="44"/>
      <c r="E422" s="6"/>
      <c r="F422" s="6"/>
    </row>
    <row r="423" spans="1:6">
      <c r="A423" s="25"/>
      <c r="D423" s="44"/>
      <c r="E423" s="6"/>
      <c r="F423" s="6"/>
    </row>
    <row r="424" spans="1:6">
      <c r="A424" s="25"/>
      <c r="D424" s="44"/>
      <c r="E424" s="6"/>
      <c r="F424" s="6"/>
    </row>
    <row r="425" spans="1:6">
      <c r="A425" s="25"/>
      <c r="D425" s="44"/>
      <c r="E425" s="6"/>
      <c r="F425" s="6"/>
    </row>
    <row r="426" spans="1:6">
      <c r="A426" s="25"/>
      <c r="D426" s="44"/>
      <c r="E426" s="6"/>
      <c r="F426" s="6"/>
    </row>
    <row r="427" spans="1:6">
      <c r="A427" s="25"/>
      <c r="D427" s="44"/>
      <c r="E427" s="6"/>
      <c r="F427" s="6"/>
    </row>
    <row r="428" spans="1:6">
      <c r="A428" s="25"/>
      <c r="D428" s="44"/>
      <c r="E428" s="6"/>
      <c r="F428" s="6"/>
    </row>
    <row r="429" spans="1:6">
      <c r="A429" s="25"/>
      <c r="D429" s="44"/>
      <c r="E429" s="6"/>
      <c r="F429" s="6"/>
    </row>
    <row r="430" spans="1:6">
      <c r="A430" s="25"/>
      <c r="D430" s="44"/>
      <c r="E430" s="6"/>
      <c r="F430" s="6"/>
    </row>
    <row r="431" spans="1:6">
      <c r="A431" s="25"/>
      <c r="D431" s="44"/>
      <c r="E431" s="6"/>
      <c r="F431" s="6"/>
    </row>
    <row r="432" spans="1:6">
      <c r="A432" s="25"/>
      <c r="D432" s="44"/>
      <c r="E432" s="6"/>
      <c r="F432" s="6"/>
    </row>
    <row r="433" spans="1:6">
      <c r="A433" s="25"/>
      <c r="D433" s="44"/>
      <c r="E433" s="6"/>
      <c r="F433" s="6"/>
    </row>
    <row r="434" spans="1:6">
      <c r="A434" s="25"/>
      <c r="D434" s="44"/>
      <c r="E434" s="6"/>
      <c r="F434" s="6"/>
    </row>
    <row r="435" spans="1:6">
      <c r="A435" s="25"/>
      <c r="D435" s="44"/>
      <c r="E435" s="6"/>
      <c r="F435" s="6"/>
    </row>
    <row r="436" spans="1:6">
      <c r="A436" s="25"/>
      <c r="D436" s="44"/>
      <c r="E436" s="6"/>
      <c r="F436" s="6"/>
    </row>
    <row r="437" spans="1:6">
      <c r="A437" s="25"/>
      <c r="D437" s="44"/>
      <c r="E437" s="6"/>
      <c r="F437" s="6"/>
    </row>
    <row r="438" spans="1:6">
      <c r="A438" s="25"/>
      <c r="D438" s="44"/>
      <c r="E438" s="6"/>
      <c r="F438" s="6"/>
    </row>
    <row r="439" spans="1:6">
      <c r="A439" s="25"/>
      <c r="D439" s="44"/>
      <c r="E439" s="6"/>
      <c r="F439" s="6"/>
    </row>
    <row r="440" spans="1:6">
      <c r="A440" s="25"/>
      <c r="D440" s="44"/>
      <c r="E440" s="6"/>
      <c r="F440" s="6"/>
    </row>
    <row r="441" spans="1:6">
      <c r="A441" s="25"/>
      <c r="D441" s="44"/>
      <c r="E441" s="6"/>
      <c r="F441" s="6"/>
    </row>
    <row r="442" spans="1:6">
      <c r="A442" s="25"/>
      <c r="D442" s="44"/>
      <c r="E442" s="6"/>
      <c r="F442" s="6"/>
    </row>
    <row r="443" spans="1:6">
      <c r="A443" s="25"/>
      <c r="D443" s="44"/>
      <c r="E443" s="6"/>
      <c r="F443" s="6"/>
    </row>
    <row r="444" spans="1:6">
      <c r="A444" s="25"/>
      <c r="D444" s="44"/>
      <c r="E444" s="6"/>
      <c r="F444" s="6"/>
    </row>
    <row r="445" spans="1:6">
      <c r="A445" s="25"/>
      <c r="D445" s="44"/>
      <c r="E445" s="6"/>
      <c r="F445" s="6"/>
    </row>
    <row r="446" spans="1:6">
      <c r="A446" s="25"/>
      <c r="D446" s="44"/>
      <c r="E446" s="6"/>
      <c r="F446" s="6"/>
    </row>
    <row r="447" spans="1:6">
      <c r="A447" s="25"/>
      <c r="D447" s="44"/>
      <c r="E447" s="6"/>
      <c r="F447" s="6"/>
    </row>
    <row r="448" spans="1:6">
      <c r="A448" s="25"/>
      <c r="D448" s="44"/>
      <c r="E448" s="6"/>
      <c r="F448" s="6"/>
    </row>
    <row r="449" spans="1:6">
      <c r="A449" s="25"/>
      <c r="D449" s="44"/>
      <c r="E449" s="6"/>
      <c r="F449" s="6"/>
    </row>
    <row r="450" spans="1:6">
      <c r="A450" s="25"/>
      <c r="D450" s="44"/>
      <c r="E450" s="6"/>
      <c r="F450" s="6"/>
    </row>
    <row r="451" spans="1:6">
      <c r="A451" s="25"/>
      <c r="D451" s="44"/>
      <c r="E451" s="6"/>
      <c r="F451" s="6"/>
    </row>
    <row r="452" spans="1:6">
      <c r="A452" s="25"/>
      <c r="D452" s="44"/>
      <c r="E452" s="6"/>
      <c r="F452" s="6"/>
    </row>
    <row r="453" spans="1:6">
      <c r="A453" s="25"/>
      <c r="D453" s="44"/>
      <c r="E453" s="6"/>
      <c r="F453" s="6"/>
    </row>
    <row r="454" spans="1:6">
      <c r="A454" s="25"/>
      <c r="D454" s="44"/>
      <c r="E454" s="6"/>
      <c r="F454" s="6"/>
    </row>
    <row r="455" spans="1:6">
      <c r="A455" s="25"/>
      <c r="D455" s="44"/>
      <c r="E455" s="6"/>
      <c r="F455" s="6"/>
    </row>
    <row r="456" spans="1:6">
      <c r="A456" s="25"/>
      <c r="D456" s="44"/>
      <c r="E456" s="6"/>
      <c r="F456" s="6"/>
    </row>
    <row r="457" spans="1:6">
      <c r="A457" s="25"/>
      <c r="D457" s="44"/>
      <c r="E457" s="6"/>
      <c r="F457" s="6"/>
    </row>
    <row r="458" spans="1:6">
      <c r="A458" s="25"/>
      <c r="D458" s="44"/>
      <c r="E458" s="6"/>
      <c r="F458" s="6"/>
    </row>
    <row r="459" spans="1:6">
      <c r="A459" s="25"/>
      <c r="D459" s="44"/>
      <c r="E459" s="6"/>
      <c r="F459" s="6"/>
    </row>
    <row r="460" spans="1:6">
      <c r="A460" s="25"/>
      <c r="D460" s="44"/>
      <c r="E460" s="6"/>
      <c r="F460" s="6"/>
    </row>
    <row r="461" spans="1:6">
      <c r="A461" s="25"/>
      <c r="D461" s="44"/>
      <c r="E461" s="6"/>
      <c r="F461" s="6"/>
    </row>
    <row r="462" spans="1:6">
      <c r="A462" s="25"/>
      <c r="D462" s="44"/>
      <c r="E462" s="6"/>
      <c r="F462" s="6"/>
    </row>
    <row r="463" spans="1:6">
      <c r="A463" s="25"/>
      <c r="D463" s="44"/>
      <c r="E463" s="6"/>
      <c r="F463" s="6"/>
    </row>
    <row r="464" spans="1:6">
      <c r="A464" s="25"/>
      <c r="D464" s="44"/>
      <c r="E464" s="6"/>
      <c r="F464" s="6"/>
    </row>
    <row r="465" spans="1:6">
      <c r="A465" s="25"/>
      <c r="D465" s="44"/>
      <c r="E465" s="6"/>
      <c r="F465" s="6"/>
    </row>
    <row r="466" spans="1:6">
      <c r="A466" s="25"/>
      <c r="D466" s="44"/>
      <c r="E466" s="6"/>
      <c r="F466" s="6"/>
    </row>
    <row r="467" spans="1:6">
      <c r="A467" s="25"/>
      <c r="D467" s="44"/>
      <c r="E467" s="6"/>
      <c r="F467" s="6"/>
    </row>
    <row r="468" spans="1:6">
      <c r="A468" s="25"/>
      <c r="D468" s="44"/>
      <c r="E468" s="6"/>
      <c r="F468" s="6"/>
    </row>
    <row r="469" spans="1:6">
      <c r="A469" s="25"/>
      <c r="D469" s="44"/>
      <c r="E469" s="6"/>
      <c r="F469" s="6"/>
    </row>
    <row r="470" spans="1:6">
      <c r="A470" s="25"/>
      <c r="D470" s="44"/>
      <c r="E470" s="6"/>
      <c r="F470" s="6"/>
    </row>
    <row r="471" spans="1:6">
      <c r="A471" s="25"/>
      <c r="D471" s="44"/>
      <c r="E471" s="6"/>
      <c r="F471" s="6"/>
    </row>
    <row r="472" spans="1:6">
      <c r="A472" s="25"/>
      <c r="D472" s="44"/>
      <c r="E472" s="6"/>
      <c r="F472" s="6"/>
    </row>
    <row r="473" spans="1:6">
      <c r="A473" s="25"/>
      <c r="D473" s="44"/>
      <c r="E473" s="6"/>
      <c r="F473" s="6"/>
    </row>
    <row r="474" spans="1:6">
      <c r="A474" s="25"/>
      <c r="D474" s="44"/>
      <c r="E474" s="6"/>
      <c r="F474" s="6"/>
    </row>
    <row r="475" spans="1:6">
      <c r="A475" s="25"/>
      <c r="D475" s="44"/>
      <c r="E475" s="6"/>
      <c r="F475" s="6"/>
    </row>
    <row r="476" spans="1:6">
      <c r="A476" s="25"/>
      <c r="D476" s="44"/>
      <c r="E476" s="6"/>
      <c r="F476" s="6"/>
    </row>
    <row r="477" spans="1:6">
      <c r="A477" s="25"/>
      <c r="D477" s="44"/>
      <c r="E477" s="6"/>
      <c r="F477" s="6"/>
    </row>
    <row r="478" spans="1:6">
      <c r="A478" s="25"/>
      <c r="D478" s="44"/>
      <c r="E478" s="6"/>
      <c r="F478" s="6"/>
    </row>
    <row r="479" spans="1:6">
      <c r="A479" s="25"/>
      <c r="D479" s="44"/>
      <c r="E479" s="6"/>
      <c r="F479" s="6"/>
    </row>
    <row r="480" spans="1:6">
      <c r="A480" s="25"/>
      <c r="D480" s="44"/>
      <c r="E480" s="6"/>
      <c r="F480" s="6"/>
    </row>
    <row r="481" spans="1:6">
      <c r="A481" s="25"/>
      <c r="D481" s="44"/>
      <c r="E481" s="6"/>
      <c r="F481" s="6"/>
    </row>
    <row r="482" spans="1:6">
      <c r="A482" s="25"/>
      <c r="D482" s="44"/>
      <c r="E482" s="6"/>
      <c r="F482" s="6"/>
    </row>
    <row r="483" spans="1:6">
      <c r="A483" s="25"/>
      <c r="D483" s="44"/>
      <c r="E483" s="6"/>
      <c r="F483" s="6"/>
    </row>
    <row r="484" spans="1:6">
      <c r="A484" s="25"/>
      <c r="D484" s="44"/>
      <c r="E484" s="6"/>
      <c r="F484" s="6"/>
    </row>
    <row r="485" spans="1:6">
      <c r="A485" s="25"/>
      <c r="D485" s="44"/>
      <c r="E485" s="6"/>
      <c r="F485" s="6"/>
    </row>
    <row r="486" spans="1:6">
      <c r="A486" s="25"/>
      <c r="D486" s="44"/>
      <c r="E486" s="6"/>
      <c r="F486" s="6"/>
    </row>
    <row r="487" spans="1:6">
      <c r="A487" s="25"/>
      <c r="D487" s="44"/>
      <c r="E487" s="6"/>
      <c r="F487" s="6"/>
    </row>
    <row r="488" spans="1:6">
      <c r="A488" s="25"/>
      <c r="D488" s="44"/>
      <c r="E488" s="6"/>
      <c r="F488" s="6"/>
    </row>
    <row r="489" spans="1:6">
      <c r="A489" s="25"/>
      <c r="D489" s="44"/>
      <c r="E489" s="6"/>
      <c r="F489" s="6"/>
    </row>
    <row r="490" spans="1:6">
      <c r="A490" s="25"/>
      <c r="D490" s="44"/>
      <c r="E490" s="6"/>
      <c r="F490" s="6"/>
    </row>
    <row r="491" spans="1:6">
      <c r="A491" s="25"/>
      <c r="D491" s="44"/>
      <c r="E491" s="6"/>
      <c r="F491" s="6"/>
    </row>
    <row r="492" spans="1:6">
      <c r="A492" s="25"/>
      <c r="D492" s="44"/>
      <c r="E492" s="6"/>
      <c r="F492" s="6"/>
    </row>
    <row r="493" spans="1:6">
      <c r="A493" s="25"/>
      <c r="D493" s="44"/>
      <c r="E493" s="6"/>
      <c r="F493" s="6"/>
    </row>
    <row r="494" spans="1:6">
      <c r="A494" s="25"/>
      <c r="D494" s="44"/>
      <c r="E494" s="6"/>
      <c r="F494" s="6"/>
    </row>
    <row r="495" spans="1:6">
      <c r="A495" s="25"/>
      <c r="D495" s="44"/>
      <c r="E495" s="6"/>
      <c r="F495" s="6"/>
    </row>
    <row r="496" spans="1:6">
      <c r="A496" s="25"/>
      <c r="D496" s="44"/>
      <c r="E496" s="6"/>
      <c r="F496" s="6"/>
    </row>
    <row r="497" spans="1:6">
      <c r="A497" s="25"/>
      <c r="D497" s="44"/>
      <c r="E497" s="6"/>
      <c r="F497" s="6"/>
    </row>
    <row r="498" spans="1:6">
      <c r="A498" s="25"/>
      <c r="D498" s="44"/>
      <c r="E498" s="6"/>
      <c r="F498" s="6"/>
    </row>
    <row r="499" spans="1:6">
      <c r="A499" s="25"/>
      <c r="D499" s="44"/>
      <c r="E499" s="6"/>
      <c r="F499" s="6"/>
    </row>
    <row r="500" spans="1:6">
      <c r="A500" s="25"/>
      <c r="D500" s="44"/>
      <c r="E500" s="6"/>
      <c r="F500" s="6"/>
    </row>
    <row r="501" spans="1:6">
      <c r="A501" s="25"/>
      <c r="D501" s="44"/>
      <c r="E501" s="6"/>
      <c r="F501" s="6"/>
    </row>
    <row r="502" spans="1:6">
      <c r="A502" s="25"/>
      <c r="D502" s="44"/>
      <c r="E502" s="6"/>
      <c r="F502" s="6"/>
    </row>
    <row r="503" spans="1:6">
      <c r="A503" s="25"/>
      <c r="D503" s="44"/>
      <c r="E503" s="6"/>
      <c r="F503" s="6"/>
    </row>
    <row r="504" spans="1:6">
      <c r="A504" s="25"/>
      <c r="D504" s="44"/>
      <c r="E504" s="6"/>
      <c r="F504" s="6"/>
    </row>
    <row r="505" spans="1:6">
      <c r="A505" s="25"/>
      <c r="D505" s="44"/>
      <c r="E505" s="6"/>
      <c r="F505" s="6"/>
    </row>
    <row r="506" spans="1:6">
      <c r="A506" s="25"/>
      <c r="D506" s="44"/>
      <c r="E506" s="6"/>
      <c r="F506" s="6"/>
    </row>
    <row r="507" spans="1:6">
      <c r="A507" s="25"/>
      <c r="D507" s="44"/>
      <c r="E507" s="6"/>
      <c r="F507" s="6"/>
    </row>
    <row r="508" spans="1:6">
      <c r="A508" s="25"/>
      <c r="D508" s="44"/>
      <c r="E508" s="6"/>
      <c r="F508" s="6"/>
    </row>
    <row r="509" spans="1:6">
      <c r="A509" s="25"/>
      <c r="D509" s="44"/>
      <c r="E509" s="6"/>
      <c r="F509" s="6"/>
    </row>
    <row r="510" spans="1:6">
      <c r="A510" s="25"/>
      <c r="D510" s="44"/>
      <c r="E510" s="6"/>
      <c r="F510" s="6"/>
    </row>
    <row r="511" spans="1:6">
      <c r="A511" s="25"/>
      <c r="D511" s="44"/>
      <c r="E511" s="6"/>
      <c r="F511" s="6"/>
    </row>
    <row r="512" spans="1:6">
      <c r="A512" s="25"/>
      <c r="D512" s="44"/>
      <c r="E512" s="6"/>
      <c r="F512" s="6"/>
    </row>
    <row r="513" spans="1:6">
      <c r="A513" s="25"/>
      <c r="D513" s="44"/>
      <c r="E513" s="6"/>
      <c r="F513" s="6"/>
    </row>
    <row r="514" spans="1:6">
      <c r="A514" s="25"/>
      <c r="D514" s="44"/>
      <c r="E514" s="6"/>
      <c r="F514" s="6"/>
    </row>
    <row r="515" spans="1:6">
      <c r="A515" s="25"/>
      <c r="D515" s="44"/>
      <c r="E515" s="6"/>
      <c r="F515" s="6"/>
    </row>
    <row r="516" spans="1:6">
      <c r="A516" s="25"/>
      <c r="D516" s="44"/>
      <c r="E516" s="6"/>
      <c r="F516" s="6"/>
    </row>
    <row r="517" spans="1:6">
      <c r="A517" s="25"/>
      <c r="D517" s="44"/>
      <c r="E517" s="6"/>
      <c r="F517" s="6"/>
    </row>
    <row r="518" spans="1:6">
      <c r="A518" s="25"/>
      <c r="D518" s="44"/>
      <c r="E518" s="6"/>
      <c r="F518" s="6"/>
    </row>
    <row r="519" spans="1:6">
      <c r="A519" s="25"/>
      <c r="D519" s="44"/>
      <c r="E519" s="6"/>
      <c r="F519" s="6"/>
    </row>
    <row r="520" spans="1:6">
      <c r="A520" s="25"/>
      <c r="D520" s="44"/>
      <c r="E520" s="6"/>
      <c r="F520" s="6"/>
    </row>
    <row r="521" spans="1:6">
      <c r="A521" s="25"/>
      <c r="D521" s="44"/>
      <c r="E521" s="6"/>
      <c r="F521" s="6"/>
    </row>
    <row r="522" spans="1:6">
      <c r="A522" s="25"/>
      <c r="D522" s="44"/>
      <c r="E522" s="6"/>
      <c r="F522" s="6"/>
    </row>
    <row r="523" spans="1:6">
      <c r="A523" s="25"/>
      <c r="D523" s="44"/>
      <c r="E523" s="6"/>
      <c r="F523" s="6"/>
    </row>
    <row r="524" spans="1:6">
      <c r="A524" s="25"/>
      <c r="D524" s="44"/>
      <c r="E524" s="6"/>
      <c r="F524" s="6"/>
    </row>
    <row r="525" spans="1:6">
      <c r="A525" s="25"/>
      <c r="D525" s="44"/>
      <c r="E525" s="6"/>
      <c r="F525" s="6"/>
    </row>
    <row r="526" spans="1:6">
      <c r="A526" s="25"/>
      <c r="D526" s="44"/>
      <c r="E526" s="6"/>
      <c r="F526" s="6"/>
    </row>
    <row r="527" spans="1:6">
      <c r="A527" s="25"/>
      <c r="D527" s="44"/>
      <c r="E527" s="6"/>
      <c r="F527" s="6"/>
    </row>
    <row r="528" spans="1:6">
      <c r="A528" s="25"/>
      <c r="D528" s="44"/>
      <c r="E528" s="6"/>
      <c r="F528" s="6"/>
    </row>
    <row r="529" spans="1:6">
      <c r="A529" s="25"/>
      <c r="D529" s="44"/>
      <c r="E529" s="6"/>
      <c r="F529" s="6"/>
    </row>
    <row r="530" spans="1:6">
      <c r="A530" s="25"/>
      <c r="D530" s="44"/>
      <c r="E530" s="6"/>
      <c r="F530" s="6"/>
    </row>
    <row r="531" spans="1:6">
      <c r="A531" s="25"/>
      <c r="D531" s="44"/>
      <c r="E531" s="6"/>
      <c r="F531" s="6"/>
    </row>
    <row r="532" spans="1:6">
      <c r="A532" s="25"/>
      <c r="D532" s="44"/>
      <c r="E532" s="6"/>
      <c r="F532" s="6"/>
    </row>
    <row r="533" spans="1:6">
      <c r="A533" s="25"/>
      <c r="D533" s="44"/>
      <c r="E533" s="6"/>
      <c r="F533" s="6"/>
    </row>
    <row r="534" spans="1:6">
      <c r="A534" s="25"/>
      <c r="D534" s="44"/>
      <c r="E534" s="6"/>
      <c r="F534" s="6"/>
    </row>
    <row r="535" spans="1:6">
      <c r="A535" s="25"/>
      <c r="D535" s="44"/>
      <c r="E535" s="6"/>
      <c r="F535" s="6"/>
    </row>
    <row r="536" spans="1:6">
      <c r="A536" s="25"/>
      <c r="D536" s="44"/>
      <c r="E536" s="6"/>
      <c r="F536" s="6"/>
    </row>
    <row r="537" spans="1:6">
      <c r="A537" s="25"/>
      <c r="D537" s="44"/>
      <c r="E537" s="6"/>
      <c r="F537" s="6"/>
    </row>
    <row r="538" spans="1:6">
      <c r="A538" s="25"/>
      <c r="D538" s="44"/>
      <c r="E538" s="6"/>
      <c r="F538" s="6"/>
    </row>
    <row r="539" spans="1:6">
      <c r="A539" s="25"/>
      <c r="D539" s="44"/>
      <c r="E539" s="6"/>
      <c r="F539" s="6"/>
    </row>
    <row r="540" spans="1:6">
      <c r="A540" s="25"/>
      <c r="D540" s="44"/>
      <c r="E540" s="6"/>
      <c r="F540" s="6"/>
    </row>
    <row r="541" spans="1:6">
      <c r="A541" s="25"/>
      <c r="D541" s="44"/>
      <c r="E541" s="6"/>
      <c r="F541" s="6"/>
    </row>
    <row r="542" spans="1:6">
      <c r="A542" s="25"/>
      <c r="D542" s="44"/>
      <c r="E542" s="6"/>
      <c r="F542" s="6"/>
    </row>
    <row r="543" spans="1:6">
      <c r="A543" s="25"/>
      <c r="D543" s="44"/>
      <c r="E543" s="6"/>
      <c r="F543" s="6"/>
    </row>
    <row r="544" spans="1:6">
      <c r="A544" s="25"/>
      <c r="D544" s="44"/>
      <c r="E544" s="6"/>
      <c r="F544" s="6"/>
    </row>
    <row r="545" spans="1:6">
      <c r="A545" s="25"/>
      <c r="D545" s="44"/>
      <c r="E545" s="6"/>
      <c r="F545" s="6"/>
    </row>
    <row r="546" spans="1:6">
      <c r="A546" s="25"/>
      <c r="D546" s="44"/>
      <c r="E546" s="6"/>
      <c r="F546" s="6"/>
    </row>
    <row r="547" spans="1:6">
      <c r="A547" s="25"/>
      <c r="D547" s="44"/>
      <c r="E547" s="6"/>
      <c r="F547" s="6"/>
    </row>
    <row r="548" spans="1:6">
      <c r="A548" s="25"/>
      <c r="D548" s="44"/>
      <c r="E548" s="6"/>
      <c r="F548" s="6"/>
    </row>
    <row r="549" spans="1:6">
      <c r="A549" s="25"/>
      <c r="D549" s="44"/>
      <c r="E549" s="6"/>
      <c r="F549" s="6"/>
    </row>
    <row r="550" spans="1:6">
      <c r="A550" s="25"/>
      <c r="D550" s="44"/>
      <c r="E550" s="6"/>
      <c r="F550" s="6"/>
    </row>
    <row r="551" spans="1:6">
      <c r="A551" s="25"/>
      <c r="D551" s="44"/>
      <c r="E551" s="6"/>
      <c r="F551" s="6"/>
    </row>
    <row r="552" spans="1:6">
      <c r="A552" s="25"/>
      <c r="D552" s="44"/>
      <c r="E552" s="6"/>
      <c r="F552" s="6"/>
    </row>
    <row r="553" spans="1:6">
      <c r="A553" s="25"/>
      <c r="D553" s="44"/>
      <c r="E553" s="6"/>
      <c r="F553" s="6"/>
    </row>
    <row r="554" spans="1:6">
      <c r="A554" s="25"/>
      <c r="D554" s="44"/>
      <c r="E554" s="6"/>
      <c r="F554" s="6"/>
    </row>
    <row r="555" spans="1:6">
      <c r="A555" s="25"/>
      <c r="D555" s="44"/>
      <c r="E555" s="6"/>
      <c r="F555" s="6"/>
    </row>
    <row r="556" spans="1:6">
      <c r="A556" s="25"/>
      <c r="D556" s="44"/>
      <c r="E556" s="6"/>
      <c r="F556" s="6"/>
    </row>
    <row r="557" spans="1:6">
      <c r="A557" s="25"/>
      <c r="D557" s="44"/>
      <c r="E557" s="6"/>
      <c r="F557" s="6"/>
    </row>
    <row r="558" spans="1:6">
      <c r="A558" s="25"/>
      <c r="D558" s="44"/>
      <c r="E558" s="6"/>
      <c r="F558" s="6"/>
    </row>
    <row r="559" spans="1:6">
      <c r="A559" s="25"/>
      <c r="D559" s="44"/>
      <c r="E559" s="6"/>
      <c r="F559" s="6"/>
    </row>
    <row r="560" spans="1:6">
      <c r="A560" s="25"/>
      <c r="D560" s="44"/>
      <c r="E560" s="6"/>
      <c r="F560" s="6"/>
    </row>
    <row r="561" spans="1:6">
      <c r="A561" s="25"/>
      <c r="D561" s="44"/>
      <c r="E561" s="6"/>
      <c r="F561" s="6"/>
    </row>
    <row r="562" spans="1:6">
      <c r="A562" s="25"/>
      <c r="D562" s="44"/>
      <c r="E562" s="6"/>
      <c r="F562" s="6"/>
    </row>
    <row r="563" spans="1:6">
      <c r="A563" s="25"/>
      <c r="D563" s="44"/>
      <c r="E563" s="6"/>
      <c r="F563" s="6"/>
    </row>
    <row r="564" spans="1:6">
      <c r="A564" s="25"/>
      <c r="D564" s="44"/>
      <c r="E564" s="6"/>
      <c r="F564" s="6"/>
    </row>
    <row r="565" spans="1:6">
      <c r="A565" s="25"/>
      <c r="D565" s="44"/>
      <c r="E565" s="6"/>
      <c r="F565" s="6"/>
    </row>
    <row r="566" spans="1:6">
      <c r="A566" s="25"/>
      <c r="D566" s="44"/>
      <c r="E566" s="6"/>
      <c r="F566" s="6"/>
    </row>
    <row r="567" spans="1:6">
      <c r="A567" s="25"/>
      <c r="D567" s="44"/>
      <c r="E567" s="6"/>
      <c r="F567" s="6"/>
    </row>
    <row r="568" spans="1:6">
      <c r="A568" s="25"/>
      <c r="D568" s="44"/>
      <c r="E568" s="6"/>
      <c r="F568" s="6"/>
    </row>
    <row r="569" spans="1:6">
      <c r="A569" s="25"/>
      <c r="D569" s="44"/>
      <c r="E569" s="6"/>
      <c r="F569" s="6"/>
    </row>
    <row r="570" spans="1:6">
      <c r="A570" s="25"/>
      <c r="D570" s="44"/>
      <c r="E570" s="6"/>
      <c r="F570" s="6"/>
    </row>
    <row r="571" spans="1:6">
      <c r="A571" s="25"/>
      <c r="D571" s="44"/>
      <c r="E571" s="6"/>
      <c r="F571" s="6"/>
    </row>
    <row r="572" spans="1:6">
      <c r="A572" s="25"/>
      <c r="D572" s="44"/>
      <c r="E572" s="6"/>
      <c r="F572" s="6"/>
    </row>
    <row r="573" spans="1:6">
      <c r="A573" s="25"/>
      <c r="D573" s="44"/>
      <c r="E573" s="6"/>
      <c r="F573" s="6"/>
    </row>
    <row r="574" spans="1:6">
      <c r="A574" s="25"/>
      <c r="D574" s="44"/>
      <c r="E574" s="6"/>
      <c r="F574" s="6"/>
    </row>
    <row r="575" spans="1:6">
      <c r="A575" s="25"/>
      <c r="D575" s="44"/>
      <c r="E575" s="6"/>
      <c r="F575" s="6"/>
    </row>
    <row r="576" spans="1:6">
      <c r="A576" s="25"/>
      <c r="D576" s="44"/>
      <c r="E576" s="6"/>
      <c r="F576" s="6"/>
    </row>
    <row r="577" spans="1:6">
      <c r="A577" s="25"/>
      <c r="D577" s="44"/>
      <c r="E577" s="6"/>
      <c r="F577" s="6"/>
    </row>
    <row r="578" spans="1:6">
      <c r="A578" s="25"/>
      <c r="D578" s="44"/>
      <c r="E578" s="6"/>
      <c r="F578" s="6"/>
    </row>
    <row r="579" spans="1:6">
      <c r="A579" s="25"/>
      <c r="D579" s="44"/>
      <c r="E579" s="6"/>
      <c r="F579" s="6"/>
    </row>
    <row r="580" spans="1:6">
      <c r="A580" s="25"/>
      <c r="D580" s="44"/>
      <c r="E580" s="6"/>
      <c r="F580" s="6"/>
    </row>
    <row r="581" spans="1:6">
      <c r="A581" s="25"/>
      <c r="D581" s="44"/>
      <c r="E581" s="6"/>
      <c r="F581" s="6"/>
    </row>
    <row r="582" spans="1:6">
      <c r="A582" s="25"/>
      <c r="D582" s="44"/>
      <c r="E582" s="6"/>
      <c r="F582" s="6"/>
    </row>
    <row r="583" spans="1:6">
      <c r="A583" s="25"/>
      <c r="D583" s="44"/>
      <c r="E583" s="6"/>
      <c r="F583" s="6"/>
    </row>
    <row r="584" spans="1:6">
      <c r="A584" s="25"/>
      <c r="D584" s="44"/>
      <c r="E584" s="6"/>
      <c r="F584" s="6"/>
    </row>
    <row r="585" spans="1:6">
      <c r="A585" s="25"/>
      <c r="D585" s="44"/>
      <c r="E585" s="6"/>
      <c r="F585" s="6"/>
    </row>
    <row r="586" spans="1:6">
      <c r="A586" s="25"/>
      <c r="D586" s="44"/>
      <c r="E586" s="6"/>
      <c r="F586" s="6"/>
    </row>
    <row r="587" spans="1:6">
      <c r="A587" s="25"/>
      <c r="D587" s="44"/>
      <c r="E587" s="6"/>
      <c r="F587" s="6"/>
    </row>
    <row r="588" spans="1:6">
      <c r="A588" s="25"/>
      <c r="D588" s="44"/>
      <c r="E588" s="6"/>
      <c r="F588" s="6"/>
    </row>
    <row r="589" spans="1:6">
      <c r="A589" s="25"/>
      <c r="D589" s="44"/>
      <c r="E589" s="6"/>
      <c r="F589" s="6"/>
    </row>
    <row r="590" spans="1:6">
      <c r="A590" s="25"/>
      <c r="D590" s="44"/>
      <c r="E590" s="6"/>
      <c r="F590" s="6"/>
    </row>
    <row r="591" spans="1:6">
      <c r="A591" s="25"/>
      <c r="D591" s="44"/>
      <c r="E591" s="6"/>
      <c r="F591" s="6"/>
    </row>
    <row r="592" spans="1:6">
      <c r="A592" s="25"/>
      <c r="D592" s="44"/>
      <c r="E592" s="6"/>
      <c r="F592" s="6"/>
    </row>
    <row r="593" spans="1:6">
      <c r="A593" s="25"/>
      <c r="D593" s="44"/>
      <c r="E593" s="6"/>
      <c r="F593" s="6"/>
    </row>
    <row r="594" spans="1:6">
      <c r="A594" s="25"/>
      <c r="D594" s="44"/>
      <c r="E594" s="6"/>
      <c r="F594" s="6"/>
    </row>
    <row r="595" spans="1:6">
      <c r="A595" s="25"/>
      <c r="D595" s="44"/>
      <c r="E595" s="6"/>
      <c r="F595" s="6"/>
    </row>
    <row r="596" spans="1:6">
      <c r="A596" s="25"/>
      <c r="D596" s="44"/>
      <c r="E596" s="6"/>
      <c r="F596" s="6"/>
    </row>
    <row r="597" spans="1:6">
      <c r="A597" s="25"/>
      <c r="D597" s="44"/>
      <c r="E597" s="6"/>
      <c r="F597" s="6"/>
    </row>
    <row r="598" spans="1:6">
      <c r="A598" s="25"/>
      <c r="D598" s="44"/>
      <c r="E598" s="6"/>
      <c r="F598" s="6"/>
    </row>
    <row r="599" spans="1:6">
      <c r="A599" s="25"/>
      <c r="D599" s="44"/>
      <c r="E599" s="6"/>
      <c r="F599" s="6"/>
    </row>
    <row r="600" spans="1:6">
      <c r="A600" s="25"/>
      <c r="D600" s="44"/>
      <c r="E600" s="6"/>
      <c r="F600" s="6"/>
    </row>
    <row r="601" spans="1:6">
      <c r="A601" s="25"/>
      <c r="D601" s="44"/>
      <c r="E601" s="6"/>
      <c r="F601" s="6"/>
    </row>
    <row r="602" spans="1:6">
      <c r="A602" s="25"/>
      <c r="D602" s="44"/>
      <c r="E602" s="6"/>
      <c r="F602" s="6"/>
    </row>
    <row r="603" spans="1:6">
      <c r="A603" s="25"/>
      <c r="D603" s="44"/>
      <c r="E603" s="6"/>
      <c r="F603" s="6"/>
    </row>
    <row r="604" spans="1:6">
      <c r="A604" s="25"/>
      <c r="D604" s="44"/>
      <c r="E604" s="6"/>
      <c r="F604" s="6"/>
    </row>
    <row r="605" spans="1:6">
      <c r="A605" s="25"/>
      <c r="D605" s="44"/>
      <c r="E605" s="6"/>
      <c r="F605" s="6"/>
    </row>
    <row r="606" spans="1:6">
      <c r="A606" s="25"/>
      <c r="D606" s="44"/>
      <c r="E606" s="6"/>
      <c r="F606" s="6"/>
    </row>
    <row r="607" spans="1:6">
      <c r="A607" s="25"/>
      <c r="D607" s="44"/>
      <c r="E607" s="6"/>
      <c r="F607" s="6"/>
    </row>
    <row r="608" spans="1:6">
      <c r="A608" s="25"/>
      <c r="D608" s="44"/>
      <c r="E608" s="6"/>
      <c r="F608" s="6"/>
    </row>
    <row r="609" spans="1:6">
      <c r="A609" s="25"/>
      <c r="D609" s="44"/>
      <c r="E609" s="6"/>
      <c r="F609" s="6"/>
    </row>
    <row r="610" spans="1:6">
      <c r="A610" s="25"/>
      <c r="D610" s="44"/>
      <c r="E610" s="6"/>
      <c r="F610" s="6"/>
    </row>
    <row r="611" spans="1:6">
      <c r="A611" s="25"/>
      <c r="D611" s="44"/>
      <c r="E611" s="6"/>
      <c r="F611" s="6"/>
    </row>
    <row r="612" spans="1:6">
      <c r="A612" s="25"/>
      <c r="D612" s="44"/>
      <c r="E612" s="6"/>
      <c r="F612" s="6"/>
    </row>
    <row r="613" spans="1:6">
      <c r="A613" s="25"/>
      <c r="D613" s="44"/>
      <c r="E613" s="6"/>
      <c r="F613" s="6"/>
    </row>
    <row r="614" spans="1:6">
      <c r="A614" s="25"/>
      <c r="D614" s="44"/>
      <c r="E614" s="6"/>
      <c r="F614" s="6"/>
    </row>
    <row r="615" spans="1:6">
      <c r="A615" s="25"/>
      <c r="D615" s="44"/>
      <c r="E615" s="6"/>
      <c r="F615" s="6"/>
    </row>
    <row r="616" spans="1:6">
      <c r="A616" s="25"/>
      <c r="D616" s="44"/>
      <c r="E616" s="6"/>
      <c r="F616" s="6"/>
    </row>
    <row r="617" spans="1:6">
      <c r="A617" s="25"/>
      <c r="D617" s="44"/>
      <c r="E617" s="6"/>
      <c r="F617" s="6"/>
    </row>
    <row r="618" spans="1:6">
      <c r="A618" s="25"/>
      <c r="D618" s="44"/>
      <c r="E618" s="6"/>
      <c r="F618" s="6"/>
    </row>
    <row r="619" spans="1:6">
      <c r="A619" s="25"/>
      <c r="D619" s="44"/>
      <c r="E619" s="6"/>
      <c r="F619" s="6"/>
    </row>
    <row r="620" spans="1:6">
      <c r="A620" s="25"/>
      <c r="D620" s="44"/>
      <c r="E620" s="6"/>
      <c r="F620" s="6"/>
    </row>
    <row r="621" spans="1:6">
      <c r="A621" s="25"/>
      <c r="D621" s="44"/>
      <c r="E621" s="6"/>
      <c r="F621" s="6"/>
    </row>
    <row r="622" spans="1:6">
      <c r="A622" s="25"/>
      <c r="D622" s="44"/>
      <c r="E622" s="6"/>
      <c r="F622" s="6"/>
    </row>
    <row r="623" spans="1:6">
      <c r="A623" s="25"/>
      <c r="D623" s="44"/>
      <c r="E623" s="6"/>
      <c r="F623" s="6"/>
    </row>
    <row r="624" spans="1:6">
      <c r="A624" s="25"/>
      <c r="D624" s="44"/>
      <c r="E624" s="6"/>
      <c r="F624" s="6"/>
    </row>
    <row r="625" spans="1:6">
      <c r="A625" s="25"/>
      <c r="D625" s="44"/>
      <c r="E625" s="6"/>
      <c r="F625" s="6"/>
    </row>
    <row r="626" spans="1:6">
      <c r="A626" s="25"/>
      <c r="D626" s="44"/>
      <c r="E626" s="6"/>
      <c r="F626" s="6"/>
    </row>
    <row r="627" spans="1:6">
      <c r="A627" s="25"/>
      <c r="D627" s="44"/>
      <c r="E627" s="6"/>
      <c r="F627" s="6"/>
    </row>
    <row r="628" spans="1:6">
      <c r="A628" s="25"/>
      <c r="D628" s="44"/>
      <c r="E628" s="6"/>
      <c r="F628" s="6"/>
    </row>
    <row r="629" spans="1:6">
      <c r="A629" s="25"/>
      <c r="D629" s="44"/>
      <c r="E629" s="6"/>
      <c r="F629" s="6"/>
    </row>
    <row r="630" spans="1:6">
      <c r="A630" s="25"/>
      <c r="D630" s="44"/>
      <c r="E630" s="6"/>
      <c r="F630" s="6"/>
    </row>
    <row r="631" spans="1:6">
      <c r="A631" s="25"/>
      <c r="D631" s="44"/>
      <c r="E631" s="6"/>
      <c r="F631" s="6"/>
    </row>
    <row r="632" spans="1:6">
      <c r="A632" s="25"/>
      <c r="D632" s="44"/>
      <c r="E632" s="6"/>
      <c r="F632" s="6"/>
    </row>
    <row r="633" spans="1:6">
      <c r="A633" s="25"/>
      <c r="D633" s="44"/>
      <c r="E633" s="6"/>
      <c r="F633" s="6"/>
    </row>
    <row r="634" spans="1:6">
      <c r="A634" s="25"/>
      <c r="D634" s="44"/>
      <c r="E634" s="6"/>
      <c r="F634" s="6"/>
    </row>
    <row r="635" spans="1:6">
      <c r="A635" s="25"/>
      <c r="D635" s="44"/>
      <c r="E635" s="6"/>
      <c r="F635" s="6"/>
    </row>
    <row r="636" spans="1:6">
      <c r="A636" s="25"/>
      <c r="D636" s="44"/>
      <c r="E636" s="6"/>
      <c r="F636" s="6"/>
    </row>
    <row r="637" spans="1:6">
      <c r="A637" s="25"/>
      <c r="D637" s="44"/>
      <c r="E637" s="6"/>
      <c r="F637" s="6"/>
    </row>
    <row r="638" spans="1:6">
      <c r="A638" s="25"/>
      <c r="D638" s="44"/>
      <c r="E638" s="6"/>
      <c r="F638" s="6"/>
    </row>
    <row r="639" spans="1:6">
      <c r="A639" s="25"/>
      <c r="D639" s="44"/>
      <c r="E639" s="6"/>
      <c r="F639" s="6"/>
    </row>
    <row r="640" spans="1:6">
      <c r="A640" s="25"/>
      <c r="D640" s="44"/>
      <c r="E640" s="6"/>
      <c r="F640" s="6"/>
    </row>
    <row r="641" spans="1:6">
      <c r="A641" s="25"/>
      <c r="D641" s="44"/>
      <c r="E641" s="6"/>
      <c r="F641" s="6"/>
    </row>
    <row r="642" spans="1:6">
      <c r="A642" s="25"/>
      <c r="D642" s="44"/>
      <c r="E642" s="6"/>
      <c r="F642" s="6"/>
    </row>
    <row r="643" spans="1:6">
      <c r="A643" s="25"/>
      <c r="D643" s="44"/>
      <c r="E643" s="6"/>
      <c r="F643" s="6"/>
    </row>
    <row r="644" spans="1:6">
      <c r="A644" s="25"/>
      <c r="D644" s="44"/>
      <c r="E644" s="6"/>
      <c r="F644" s="6"/>
    </row>
    <row r="645" spans="1:6">
      <c r="A645" s="25"/>
      <c r="D645" s="44"/>
      <c r="E645" s="6"/>
      <c r="F645" s="6"/>
    </row>
    <row r="646" spans="1:6">
      <c r="A646" s="25"/>
      <c r="D646" s="44"/>
      <c r="E646" s="6"/>
      <c r="F646" s="6"/>
    </row>
    <row r="647" spans="1:6">
      <c r="A647" s="25"/>
      <c r="D647" s="44"/>
      <c r="E647" s="6"/>
      <c r="F647" s="6"/>
    </row>
    <row r="648" spans="1:6">
      <c r="A648" s="25"/>
      <c r="D648" s="44"/>
      <c r="E648" s="6"/>
      <c r="F648" s="6"/>
    </row>
    <row r="649" spans="1:6">
      <c r="A649" s="25"/>
      <c r="D649" s="44"/>
      <c r="E649" s="6"/>
      <c r="F649" s="6"/>
    </row>
    <row r="650" spans="1:6">
      <c r="A650" s="25"/>
      <c r="D650" s="44"/>
      <c r="E650" s="6"/>
      <c r="F650" s="6"/>
    </row>
    <row r="651" spans="1:6">
      <c r="A651" s="25"/>
      <c r="D651" s="44"/>
      <c r="E651" s="6"/>
      <c r="F651" s="6"/>
    </row>
    <row r="652" spans="1:6">
      <c r="A652" s="25"/>
      <c r="D652" s="44"/>
      <c r="E652" s="6"/>
      <c r="F652" s="6"/>
    </row>
    <row r="653" spans="1:6">
      <c r="A653" s="25"/>
      <c r="D653" s="44"/>
      <c r="E653" s="6"/>
      <c r="F653" s="6"/>
    </row>
    <row r="654" spans="1:6">
      <c r="A654" s="25"/>
      <c r="D654" s="44"/>
      <c r="E654" s="6"/>
      <c r="F654" s="6"/>
    </row>
    <row r="655" spans="1:6">
      <c r="A655" s="25"/>
      <c r="D655" s="44"/>
      <c r="E655" s="6"/>
      <c r="F655" s="6"/>
    </row>
    <row r="656" spans="1:6">
      <c r="A656" s="25"/>
      <c r="D656" s="44"/>
      <c r="E656" s="6"/>
      <c r="F656" s="6"/>
    </row>
    <row r="657" spans="1:6">
      <c r="A657" s="25"/>
      <c r="D657" s="44"/>
      <c r="E657" s="6"/>
      <c r="F657" s="6"/>
    </row>
    <row r="658" spans="1:6">
      <c r="A658" s="25"/>
      <c r="D658" s="44"/>
      <c r="E658" s="6"/>
      <c r="F658" s="6"/>
    </row>
    <row r="659" spans="1:6">
      <c r="A659" s="25"/>
      <c r="D659" s="44"/>
      <c r="E659" s="6"/>
      <c r="F659" s="6"/>
    </row>
    <row r="660" spans="1:6">
      <c r="A660" s="25"/>
      <c r="D660" s="44"/>
      <c r="E660" s="6"/>
      <c r="F660" s="6"/>
    </row>
    <row r="661" spans="1:6">
      <c r="A661" s="25"/>
      <c r="D661" s="44"/>
      <c r="E661" s="6"/>
      <c r="F661" s="6"/>
    </row>
    <row r="662" spans="1:6">
      <c r="A662" s="25"/>
      <c r="D662" s="44"/>
      <c r="E662" s="6"/>
      <c r="F662" s="6"/>
    </row>
    <row r="663" spans="1:6">
      <c r="A663" s="25"/>
      <c r="D663" s="44"/>
      <c r="E663" s="6"/>
      <c r="F663" s="6"/>
    </row>
    <row r="664" spans="1:6">
      <c r="A664" s="25"/>
      <c r="D664" s="44"/>
      <c r="E664" s="6"/>
      <c r="F664" s="6"/>
    </row>
    <row r="665" spans="1:6">
      <c r="A665" s="25"/>
      <c r="D665" s="44"/>
      <c r="E665" s="6"/>
      <c r="F665" s="6"/>
    </row>
    <row r="666" spans="1:6">
      <c r="A666" s="25"/>
      <c r="D666" s="44"/>
      <c r="E666" s="6"/>
      <c r="F666" s="6"/>
    </row>
    <row r="667" spans="1:6">
      <c r="A667" s="25"/>
      <c r="D667" s="44"/>
      <c r="E667" s="6"/>
      <c r="F667" s="6"/>
    </row>
    <row r="668" spans="1:6">
      <c r="A668" s="25"/>
      <c r="D668" s="44"/>
      <c r="E668" s="6"/>
      <c r="F668" s="6"/>
    </row>
    <row r="669" spans="1:6">
      <c r="A669" s="25"/>
      <c r="D669" s="44"/>
      <c r="E669" s="6"/>
      <c r="F669" s="6"/>
    </row>
    <row r="670" spans="1:6">
      <c r="A670" s="25"/>
      <c r="D670" s="44"/>
      <c r="E670" s="6"/>
      <c r="F670" s="6"/>
    </row>
    <row r="671" spans="1:6">
      <c r="A671" s="25"/>
      <c r="D671" s="44"/>
      <c r="E671" s="6"/>
      <c r="F671" s="6"/>
    </row>
    <row r="672" spans="1:6">
      <c r="A672" s="25"/>
      <c r="D672" s="44"/>
      <c r="E672" s="6"/>
      <c r="F672" s="6"/>
    </row>
    <row r="673" spans="1:6">
      <c r="A673" s="25"/>
      <c r="D673" s="44"/>
      <c r="E673" s="6"/>
      <c r="F673" s="6"/>
    </row>
    <row r="674" spans="1:6">
      <c r="A674" s="25"/>
      <c r="D674" s="44"/>
      <c r="E674" s="6"/>
      <c r="F674" s="6"/>
    </row>
    <row r="675" spans="1:6">
      <c r="A675" s="25"/>
      <c r="D675" s="44"/>
      <c r="E675" s="6"/>
      <c r="F675" s="6"/>
    </row>
    <row r="676" spans="1:6">
      <c r="A676" s="25"/>
      <c r="D676" s="44"/>
      <c r="E676" s="6"/>
      <c r="F676" s="6"/>
    </row>
    <row r="677" spans="1:6">
      <c r="A677" s="25"/>
      <c r="D677" s="44"/>
      <c r="E677" s="6"/>
      <c r="F677" s="6"/>
    </row>
    <row r="678" spans="1:6">
      <c r="A678" s="25"/>
      <c r="D678" s="44"/>
      <c r="E678" s="6"/>
      <c r="F678" s="6"/>
    </row>
    <row r="679" spans="1:6">
      <c r="A679" s="25"/>
      <c r="D679" s="44"/>
      <c r="E679" s="6"/>
      <c r="F679" s="6"/>
    </row>
    <row r="680" spans="1:6">
      <c r="A680" s="25"/>
      <c r="D680" s="44"/>
      <c r="E680" s="6"/>
      <c r="F680" s="6"/>
    </row>
    <row r="681" spans="1:6">
      <c r="A681" s="25"/>
      <c r="D681" s="44"/>
      <c r="E681" s="6"/>
      <c r="F681" s="6"/>
    </row>
    <row r="682" spans="1:6">
      <c r="A682" s="25"/>
      <c r="D682" s="44"/>
      <c r="E682" s="6"/>
      <c r="F682" s="6"/>
    </row>
    <row r="683" spans="1:6">
      <c r="A683" s="25"/>
      <c r="D683" s="44"/>
      <c r="E683" s="6"/>
      <c r="F683" s="6"/>
    </row>
    <row r="684" spans="1:6">
      <c r="A684" s="25"/>
      <c r="D684" s="44"/>
      <c r="E684" s="6"/>
      <c r="F684" s="6"/>
    </row>
    <row r="685" spans="1:6">
      <c r="A685" s="25"/>
      <c r="D685" s="44"/>
      <c r="E685" s="6"/>
      <c r="F685" s="6"/>
    </row>
  </sheetData>
  <mergeCells count="33">
    <mergeCell ref="E148:E149"/>
    <mergeCell ref="E87:E88"/>
    <mergeCell ref="A180:D180"/>
    <mergeCell ref="A62:D62"/>
    <mergeCell ref="A100:D100"/>
    <mergeCell ref="A112:D112"/>
    <mergeCell ref="A98:D98"/>
    <mergeCell ref="A116:D116"/>
    <mergeCell ref="A183:D183"/>
    <mergeCell ref="A178:D178"/>
    <mergeCell ref="A168:D168"/>
    <mergeCell ref="B190:C190"/>
    <mergeCell ref="B189:C189"/>
    <mergeCell ref="A185:D185"/>
    <mergeCell ref="A174:D174"/>
    <mergeCell ref="A172:D172"/>
    <mergeCell ref="A176:D176"/>
    <mergeCell ref="B191:C191"/>
    <mergeCell ref="A3:D3"/>
    <mergeCell ref="A5:D5"/>
    <mergeCell ref="A45:D45"/>
    <mergeCell ref="A47:D47"/>
    <mergeCell ref="A54:D54"/>
    <mergeCell ref="A147:D147"/>
    <mergeCell ref="A123:D123"/>
    <mergeCell ref="A119:D119"/>
    <mergeCell ref="A166:D166"/>
    <mergeCell ref="A50:D50"/>
    <mergeCell ref="A82:D82"/>
    <mergeCell ref="A94:D94"/>
    <mergeCell ref="A114:D114"/>
    <mergeCell ref="A158:D158"/>
    <mergeCell ref="B61:C61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88" fitToHeight="3" orientation="portrait" r:id="rId1"/>
  <headerFooter alignWithMargins="0">
    <oddFooter>Strona &amp;P z &amp;N</oddFooter>
  </headerFooter>
  <rowBreaks count="2" manualBreakCount="2">
    <brk id="61" max="3" man="1"/>
    <brk id="9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1BA53-4C14-4C80-A23E-B24E658C597E}">
  <dimension ref="A1:Z64"/>
  <sheetViews>
    <sheetView topLeftCell="E1" zoomScaleNormal="100" workbookViewId="0">
      <selection activeCell="O48" sqref="O48"/>
    </sheetView>
  </sheetViews>
  <sheetFormatPr defaultRowHeight="12.75"/>
  <cols>
    <col min="1" max="1" width="5.85546875" style="20" customWidth="1"/>
    <col min="2" max="2" width="12.7109375" style="20" customWidth="1"/>
    <col min="3" max="3" width="18.7109375" style="20" customWidth="1"/>
    <col min="4" max="4" width="20.7109375" style="20" customWidth="1"/>
    <col min="5" max="5" width="12.42578125" style="13" customWidth="1"/>
    <col min="6" max="6" width="13.5703125" style="20" customWidth="1"/>
    <col min="7" max="7" width="9.140625" style="20"/>
    <col min="8" max="8" width="10.140625" style="20" customWidth="1"/>
    <col min="9" max="9" width="14.5703125" style="20" customWidth="1"/>
    <col min="10" max="10" width="7.85546875" style="20" customWidth="1"/>
    <col min="11" max="11" width="12.28515625" style="20" customWidth="1"/>
    <col min="12" max="12" width="14.85546875" style="20" customWidth="1"/>
    <col min="13" max="13" width="13.140625" style="20" customWidth="1"/>
    <col min="14" max="14" width="11.42578125" style="20" customWidth="1"/>
    <col min="15" max="15" width="15.42578125" style="20" customWidth="1"/>
    <col min="16" max="16" width="12" style="20" customWidth="1"/>
    <col min="17" max="17" width="11.5703125" style="20" customWidth="1"/>
    <col min="18" max="24" width="12" style="20" customWidth="1"/>
    <col min="25" max="25" width="47.7109375" style="20" customWidth="1"/>
    <col min="26" max="26" width="46.28515625" style="20" customWidth="1"/>
  </cols>
  <sheetData>
    <row r="1" spans="1:26">
      <c r="A1" s="8" t="s">
        <v>491</v>
      </c>
      <c r="B1" s="12"/>
      <c r="C1" s="12"/>
      <c r="D1" s="248"/>
      <c r="E1" s="12"/>
      <c r="F1" s="12"/>
      <c r="G1" s="12"/>
      <c r="H1" s="12"/>
      <c r="I1" s="249"/>
      <c r="J1" s="3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>
      <c r="A2" s="408" t="s">
        <v>492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12"/>
    </row>
    <row r="3" spans="1:26">
      <c r="A3" s="395" t="s">
        <v>9</v>
      </c>
      <c r="B3" s="395" t="s">
        <v>493</v>
      </c>
      <c r="C3" s="395" t="s">
        <v>494</v>
      </c>
      <c r="D3" s="395" t="s">
        <v>495</v>
      </c>
      <c r="E3" s="395" t="s">
        <v>496</v>
      </c>
      <c r="F3" s="395" t="s">
        <v>497</v>
      </c>
      <c r="G3" s="395" t="s">
        <v>498</v>
      </c>
      <c r="H3" s="395" t="s">
        <v>499</v>
      </c>
      <c r="I3" s="395" t="s">
        <v>500</v>
      </c>
      <c r="J3" s="395" t="s">
        <v>501</v>
      </c>
      <c r="K3" s="395" t="s">
        <v>502</v>
      </c>
      <c r="L3" s="395" t="s">
        <v>503</v>
      </c>
      <c r="M3" s="395" t="s">
        <v>504</v>
      </c>
      <c r="N3" s="401" t="s">
        <v>505</v>
      </c>
      <c r="O3" s="395" t="s">
        <v>506</v>
      </c>
      <c r="P3" s="395" t="s">
        <v>507</v>
      </c>
      <c r="Q3" s="395"/>
      <c r="R3" s="395" t="s">
        <v>508</v>
      </c>
      <c r="S3" s="395"/>
      <c r="T3" s="395" t="s">
        <v>509</v>
      </c>
      <c r="U3" s="395"/>
      <c r="V3" s="395" t="s">
        <v>510</v>
      </c>
      <c r="W3" s="395"/>
      <c r="X3" s="401" t="s">
        <v>511</v>
      </c>
      <c r="Y3" s="395" t="s">
        <v>512</v>
      </c>
      <c r="Z3" s="12"/>
    </row>
    <row r="4" spans="1:26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411"/>
      <c r="O4" s="395"/>
      <c r="P4" s="395"/>
      <c r="Q4" s="395"/>
      <c r="R4" s="395"/>
      <c r="S4" s="395"/>
      <c r="T4" s="395"/>
      <c r="U4" s="395"/>
      <c r="V4" s="395"/>
      <c r="W4" s="395"/>
      <c r="X4" s="409"/>
      <c r="Y4" s="395"/>
      <c r="Z4" s="12"/>
    </row>
    <row r="5" spans="1:26" ht="39" customHeight="1">
      <c r="A5" s="395"/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409"/>
      <c r="O5" s="395"/>
      <c r="P5" s="79" t="s">
        <v>513</v>
      </c>
      <c r="Q5" s="79" t="s">
        <v>514</v>
      </c>
      <c r="R5" s="79" t="s">
        <v>515</v>
      </c>
      <c r="S5" s="79" t="s">
        <v>516</v>
      </c>
      <c r="T5" s="79" t="s">
        <v>515</v>
      </c>
      <c r="U5" s="79" t="s">
        <v>516</v>
      </c>
      <c r="V5" s="79" t="s">
        <v>515</v>
      </c>
      <c r="W5" s="79" t="s">
        <v>516</v>
      </c>
      <c r="X5" s="79"/>
      <c r="Y5" s="395"/>
      <c r="Z5" s="12"/>
    </row>
    <row r="6" spans="1:26">
      <c r="A6" s="410" t="s">
        <v>517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12"/>
    </row>
    <row r="7" spans="1:26" s="13" customFormat="1" ht="38.25">
      <c r="A7" s="89">
        <v>1</v>
      </c>
      <c r="B7" s="89" t="s">
        <v>518</v>
      </c>
      <c r="C7" s="89" t="s">
        <v>519</v>
      </c>
      <c r="D7" s="89" t="s">
        <v>520</v>
      </c>
      <c r="E7" s="79" t="s">
        <v>521</v>
      </c>
      <c r="F7" s="89" t="s">
        <v>522</v>
      </c>
      <c r="G7" s="89">
        <v>11600</v>
      </c>
      <c r="H7" s="89">
        <v>2011</v>
      </c>
      <c r="I7" s="89" t="s">
        <v>523</v>
      </c>
      <c r="J7" s="89">
        <v>6</v>
      </c>
      <c r="K7" s="89">
        <v>5000</v>
      </c>
      <c r="L7" s="89">
        <v>12740</v>
      </c>
      <c r="M7" s="89" t="s">
        <v>108</v>
      </c>
      <c r="N7" s="89"/>
      <c r="O7" s="195"/>
      <c r="P7" s="23"/>
      <c r="Q7" s="89"/>
      <c r="R7" s="251" t="s">
        <v>525</v>
      </c>
      <c r="S7" s="251" t="s">
        <v>524</v>
      </c>
      <c r="T7" s="251" t="s">
        <v>525</v>
      </c>
      <c r="U7" s="251" t="s">
        <v>524</v>
      </c>
      <c r="V7" s="79" t="s">
        <v>19</v>
      </c>
      <c r="W7" s="79" t="s">
        <v>19</v>
      </c>
      <c r="X7" s="79"/>
      <c r="Y7" s="141" t="s">
        <v>526</v>
      </c>
      <c r="Z7" s="12"/>
    </row>
    <row r="8" spans="1:26" s="13" customFormat="1" ht="51">
      <c r="A8" s="89">
        <v>2</v>
      </c>
      <c r="B8" s="89" t="s">
        <v>527</v>
      </c>
      <c r="C8" s="89">
        <v>90</v>
      </c>
      <c r="D8" s="89" t="s">
        <v>528</v>
      </c>
      <c r="E8" s="79" t="s">
        <v>529</v>
      </c>
      <c r="F8" s="89" t="s">
        <v>530</v>
      </c>
      <c r="G8" s="89">
        <v>4580</v>
      </c>
      <c r="H8" s="89">
        <v>2005</v>
      </c>
      <c r="I8" s="252">
        <v>38742</v>
      </c>
      <c r="J8" s="89">
        <v>48</v>
      </c>
      <c r="K8" s="89" t="s">
        <v>19</v>
      </c>
      <c r="L8" s="89"/>
      <c r="M8" s="89" t="s">
        <v>108</v>
      </c>
      <c r="N8" s="89"/>
      <c r="O8" s="253"/>
      <c r="P8" s="253"/>
      <c r="Q8" s="24"/>
      <c r="R8" s="93" t="s">
        <v>531</v>
      </c>
      <c r="S8" s="93" t="s">
        <v>532</v>
      </c>
      <c r="T8" s="93" t="s">
        <v>531</v>
      </c>
      <c r="U8" s="93" t="s">
        <v>532</v>
      </c>
      <c r="V8" s="79" t="s">
        <v>19</v>
      </c>
      <c r="W8" s="79" t="s">
        <v>19</v>
      </c>
      <c r="X8" s="79"/>
      <c r="Y8" s="141" t="s">
        <v>533</v>
      </c>
      <c r="Z8" s="12"/>
    </row>
    <row r="9" spans="1:26" s="13" customFormat="1">
      <c r="A9" s="410" t="s">
        <v>534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12"/>
    </row>
    <row r="10" spans="1:26" s="13" customFormat="1" ht="24.75" customHeight="1">
      <c r="A10" s="89">
        <v>1</v>
      </c>
      <c r="B10" s="89" t="s">
        <v>535</v>
      </c>
      <c r="C10" s="89" t="s">
        <v>536</v>
      </c>
      <c r="D10" s="89" t="s">
        <v>537</v>
      </c>
      <c r="E10" s="79" t="s">
        <v>538</v>
      </c>
      <c r="F10" s="89" t="s">
        <v>539</v>
      </c>
      <c r="G10" s="89">
        <v>1242</v>
      </c>
      <c r="H10" s="89">
        <v>2014</v>
      </c>
      <c r="I10" s="89" t="s">
        <v>540</v>
      </c>
      <c r="J10" s="89">
        <v>5</v>
      </c>
      <c r="K10" s="89"/>
      <c r="L10" s="89"/>
      <c r="M10" s="89" t="s">
        <v>108</v>
      </c>
      <c r="N10" s="254">
        <v>119185</v>
      </c>
      <c r="O10" s="32"/>
      <c r="P10" s="89"/>
      <c r="Q10" s="89"/>
      <c r="R10" s="251" t="s">
        <v>541</v>
      </c>
      <c r="S10" s="251" t="s">
        <v>542</v>
      </c>
      <c r="T10" s="251" t="s">
        <v>541</v>
      </c>
      <c r="U10" s="251" t="s">
        <v>542</v>
      </c>
      <c r="V10" s="251" t="s">
        <v>19</v>
      </c>
      <c r="W10" s="251" t="s">
        <v>19</v>
      </c>
      <c r="X10" s="251"/>
      <c r="Y10" s="141" t="s">
        <v>543</v>
      </c>
      <c r="Z10" s="12"/>
    </row>
    <row r="11" spans="1:26" s="13" customFormat="1" ht="25.5">
      <c r="A11" s="89">
        <v>2</v>
      </c>
      <c r="B11" s="89" t="s">
        <v>544</v>
      </c>
      <c r="C11" s="89" t="s">
        <v>545</v>
      </c>
      <c r="D11" s="89" t="s">
        <v>546</v>
      </c>
      <c r="E11" s="79" t="s">
        <v>547</v>
      </c>
      <c r="F11" s="89" t="s">
        <v>548</v>
      </c>
      <c r="G11" s="89">
        <v>2402</v>
      </c>
      <c r="H11" s="89">
        <v>2001</v>
      </c>
      <c r="I11" s="254" t="s">
        <v>549</v>
      </c>
      <c r="J11" s="89">
        <v>8</v>
      </c>
      <c r="K11" s="89">
        <v>1310</v>
      </c>
      <c r="L11" s="89">
        <v>3280</v>
      </c>
      <c r="M11" s="89" t="s">
        <v>108</v>
      </c>
      <c r="N11" s="89"/>
      <c r="O11" s="251"/>
      <c r="P11" s="23"/>
      <c r="Q11" s="24"/>
      <c r="R11" s="79" t="s">
        <v>550</v>
      </c>
      <c r="S11" s="93" t="s">
        <v>551</v>
      </c>
      <c r="T11" s="79" t="s">
        <v>550</v>
      </c>
      <c r="U11" s="93" t="s">
        <v>551</v>
      </c>
      <c r="V11" s="79" t="s">
        <v>19</v>
      </c>
      <c r="W11" s="79" t="s">
        <v>19</v>
      </c>
      <c r="X11" s="79"/>
      <c r="Y11" s="255" t="s">
        <v>552</v>
      </c>
      <c r="Z11" s="3"/>
    </row>
    <row r="12" spans="1:26" s="13" customFormat="1" ht="25.5">
      <c r="A12" s="89">
        <v>3</v>
      </c>
      <c r="B12" s="89" t="s">
        <v>553</v>
      </c>
      <c r="C12" s="89" t="s">
        <v>554</v>
      </c>
      <c r="D12" s="89" t="s">
        <v>555</v>
      </c>
      <c r="E12" s="79" t="s">
        <v>556</v>
      </c>
      <c r="F12" s="89" t="s">
        <v>557</v>
      </c>
      <c r="G12" s="89">
        <v>493</v>
      </c>
      <c r="H12" s="89">
        <v>2009</v>
      </c>
      <c r="I12" s="254" t="s">
        <v>558</v>
      </c>
      <c r="J12" s="89">
        <v>2</v>
      </c>
      <c r="K12" s="89"/>
      <c r="L12" s="89"/>
      <c r="M12" s="89" t="s">
        <v>108</v>
      </c>
      <c r="N12" s="89"/>
      <c r="O12" s="251"/>
      <c r="P12" s="23"/>
      <c r="Q12" s="24"/>
      <c r="R12" s="79" t="s">
        <v>559</v>
      </c>
      <c r="S12" s="93" t="s">
        <v>560</v>
      </c>
      <c r="T12" s="79" t="s">
        <v>559</v>
      </c>
      <c r="U12" s="93" t="s">
        <v>560</v>
      </c>
      <c r="V12" s="79" t="s">
        <v>19</v>
      </c>
      <c r="W12" s="79" t="s">
        <v>19</v>
      </c>
      <c r="X12" s="79"/>
      <c r="Y12" s="255" t="s">
        <v>552</v>
      </c>
      <c r="Z12" s="3"/>
    </row>
    <row r="13" spans="1:26" s="13" customFormat="1" ht="25.15" customHeight="1">
      <c r="A13" s="89">
        <v>4</v>
      </c>
      <c r="B13" s="89" t="s">
        <v>561</v>
      </c>
      <c r="C13" s="89" t="s">
        <v>562</v>
      </c>
      <c r="D13" s="89" t="s">
        <v>563</v>
      </c>
      <c r="E13" s="79" t="s">
        <v>564</v>
      </c>
      <c r="F13" s="89" t="s">
        <v>522</v>
      </c>
      <c r="G13" s="89">
        <v>6842</v>
      </c>
      <c r="H13" s="89">
        <v>1995</v>
      </c>
      <c r="I13" s="254" t="s">
        <v>565</v>
      </c>
      <c r="J13" s="89">
        <v>8</v>
      </c>
      <c r="K13" s="89">
        <v>3600</v>
      </c>
      <c r="L13" s="89">
        <v>10500</v>
      </c>
      <c r="M13" s="89" t="s">
        <v>108</v>
      </c>
      <c r="N13" s="89"/>
      <c r="O13" s="251"/>
      <c r="P13" s="23"/>
      <c r="Q13" s="24"/>
      <c r="R13" s="79" t="s">
        <v>566</v>
      </c>
      <c r="S13" s="93" t="s">
        <v>637</v>
      </c>
      <c r="T13" s="79" t="s">
        <v>566</v>
      </c>
      <c r="U13" s="93" t="s">
        <v>637</v>
      </c>
      <c r="V13" s="79" t="s">
        <v>19</v>
      </c>
      <c r="W13" s="79" t="s">
        <v>19</v>
      </c>
      <c r="X13" s="79"/>
      <c r="Y13" s="255" t="s">
        <v>552</v>
      </c>
      <c r="Z13" s="3"/>
    </row>
    <row r="14" spans="1:26" ht="25.15" customHeight="1">
      <c r="A14" s="89">
        <v>5</v>
      </c>
      <c r="B14" s="89" t="s">
        <v>567</v>
      </c>
      <c r="C14" s="89" t="s">
        <v>568</v>
      </c>
      <c r="D14" s="89" t="s">
        <v>569</v>
      </c>
      <c r="E14" s="79" t="s">
        <v>570</v>
      </c>
      <c r="F14" s="89" t="s">
        <v>571</v>
      </c>
      <c r="G14" s="89">
        <v>2148</v>
      </c>
      <c r="H14" s="89">
        <v>2022</v>
      </c>
      <c r="I14" s="254" t="s">
        <v>572</v>
      </c>
      <c r="J14" s="89">
        <v>7</v>
      </c>
      <c r="K14" s="89">
        <v>1130</v>
      </c>
      <c r="L14" s="89">
        <v>3300</v>
      </c>
      <c r="M14" s="89" t="s">
        <v>108</v>
      </c>
      <c r="N14" s="89"/>
      <c r="O14" s="251" t="s">
        <v>798</v>
      </c>
      <c r="P14" s="23"/>
      <c r="Q14" s="24"/>
      <c r="R14" s="79" t="s">
        <v>573</v>
      </c>
      <c r="S14" s="93" t="s">
        <v>574</v>
      </c>
      <c r="T14" s="79" t="s">
        <v>573</v>
      </c>
      <c r="U14" s="93" t="s">
        <v>574</v>
      </c>
      <c r="V14" s="79" t="s">
        <v>566</v>
      </c>
      <c r="W14" s="93" t="s">
        <v>637</v>
      </c>
      <c r="X14" s="93"/>
      <c r="Y14" s="255" t="s">
        <v>552</v>
      </c>
      <c r="Z14" s="256"/>
    </row>
    <row r="15" spans="1:26" ht="38.25">
      <c r="A15" s="89">
        <v>6</v>
      </c>
      <c r="B15" s="89" t="s">
        <v>575</v>
      </c>
      <c r="C15" s="89" t="s">
        <v>576</v>
      </c>
      <c r="D15" s="89" t="s">
        <v>577</v>
      </c>
      <c r="E15" s="79" t="s">
        <v>578</v>
      </c>
      <c r="F15" s="89" t="s">
        <v>579</v>
      </c>
      <c r="G15" s="89" t="s">
        <v>19</v>
      </c>
      <c r="H15" s="89">
        <v>2022</v>
      </c>
      <c r="I15" s="254" t="s">
        <v>580</v>
      </c>
      <c r="J15" s="89" t="s">
        <v>19</v>
      </c>
      <c r="K15" s="89">
        <v>17100</v>
      </c>
      <c r="L15" s="89">
        <v>23000</v>
      </c>
      <c r="M15" s="89" t="s">
        <v>108</v>
      </c>
      <c r="N15" s="89"/>
      <c r="O15" s="251"/>
      <c r="P15" s="23"/>
      <c r="Q15" s="24"/>
      <c r="R15" s="79" t="s">
        <v>581</v>
      </c>
      <c r="S15" s="93" t="s">
        <v>582</v>
      </c>
      <c r="T15" s="79" t="s">
        <v>19</v>
      </c>
      <c r="U15" s="93" t="s">
        <v>19</v>
      </c>
      <c r="V15" s="79" t="s">
        <v>19</v>
      </c>
      <c r="W15" s="93" t="s">
        <v>19</v>
      </c>
      <c r="X15" s="93"/>
      <c r="Y15" s="255" t="s">
        <v>552</v>
      </c>
      <c r="Z15" s="256"/>
    </row>
    <row r="16" spans="1:26" ht="25.15" customHeight="1">
      <c r="A16" s="89">
        <v>7</v>
      </c>
      <c r="B16" s="89" t="s">
        <v>583</v>
      </c>
      <c r="C16" s="89" t="s">
        <v>584</v>
      </c>
      <c r="D16" s="89" t="s">
        <v>585</v>
      </c>
      <c r="E16" s="79" t="s">
        <v>586</v>
      </c>
      <c r="F16" s="89" t="s">
        <v>587</v>
      </c>
      <c r="G16" s="89">
        <v>7698</v>
      </c>
      <c r="H16" s="89">
        <v>2022</v>
      </c>
      <c r="I16" s="254" t="s">
        <v>580</v>
      </c>
      <c r="J16" s="89">
        <v>3</v>
      </c>
      <c r="K16" s="89">
        <v>11580</v>
      </c>
      <c r="L16" s="89">
        <v>26000</v>
      </c>
      <c r="M16" s="89" t="s">
        <v>108</v>
      </c>
      <c r="N16" s="89"/>
      <c r="O16" s="251"/>
      <c r="P16" s="23"/>
      <c r="Q16" s="24"/>
      <c r="R16" s="79" t="s">
        <v>581</v>
      </c>
      <c r="S16" s="93" t="s">
        <v>582</v>
      </c>
      <c r="T16" s="79" t="s">
        <v>581</v>
      </c>
      <c r="U16" s="93" t="s">
        <v>582</v>
      </c>
      <c r="V16" s="79" t="s">
        <v>19</v>
      </c>
      <c r="W16" s="93" t="s">
        <v>19</v>
      </c>
      <c r="X16" s="93"/>
      <c r="Y16" s="255" t="s">
        <v>552</v>
      </c>
      <c r="Z16" s="256"/>
    </row>
    <row r="17" spans="1:26" ht="25.15" customHeight="1">
      <c r="A17" s="89">
        <v>8</v>
      </c>
      <c r="B17" s="89" t="s">
        <v>588</v>
      </c>
      <c r="C17" s="89" t="s">
        <v>589</v>
      </c>
      <c r="D17" s="89" t="s">
        <v>590</v>
      </c>
      <c r="E17" s="79" t="s">
        <v>591</v>
      </c>
      <c r="F17" s="89" t="s">
        <v>592</v>
      </c>
      <c r="G17" s="89">
        <v>6057</v>
      </c>
      <c r="H17" s="89">
        <v>2022</v>
      </c>
      <c r="I17" s="254" t="s">
        <v>580</v>
      </c>
      <c r="J17" s="89">
        <v>2</v>
      </c>
      <c r="K17" s="89"/>
      <c r="L17" s="89">
        <v>10000</v>
      </c>
      <c r="M17" s="89" t="s">
        <v>108</v>
      </c>
      <c r="N17" s="89"/>
      <c r="O17" s="251"/>
      <c r="P17" s="23"/>
      <c r="Q17" s="24"/>
      <c r="R17" s="79" t="s">
        <v>581</v>
      </c>
      <c r="S17" s="93" t="s">
        <v>582</v>
      </c>
      <c r="T17" s="79" t="s">
        <v>581</v>
      </c>
      <c r="U17" s="93" t="s">
        <v>582</v>
      </c>
      <c r="V17" s="79" t="s">
        <v>19</v>
      </c>
      <c r="W17" s="93" t="s">
        <v>19</v>
      </c>
      <c r="X17" s="93"/>
      <c r="Y17" s="255" t="s">
        <v>552</v>
      </c>
      <c r="Z17" s="256"/>
    </row>
    <row r="18" spans="1:26" ht="25.15" customHeight="1">
      <c r="A18" s="89">
        <v>9</v>
      </c>
      <c r="B18" s="89" t="s">
        <v>593</v>
      </c>
      <c r="C18" s="257" t="s">
        <v>594</v>
      </c>
      <c r="D18" s="89" t="s">
        <v>595</v>
      </c>
      <c r="E18" s="79" t="s">
        <v>596</v>
      </c>
      <c r="F18" s="89" t="s">
        <v>522</v>
      </c>
      <c r="G18" s="89">
        <v>11100</v>
      </c>
      <c r="H18" s="89">
        <v>1987</v>
      </c>
      <c r="I18" s="254" t="s">
        <v>597</v>
      </c>
      <c r="J18" s="258"/>
      <c r="K18" s="89"/>
      <c r="L18" s="89"/>
      <c r="M18" s="89" t="s">
        <v>108</v>
      </c>
      <c r="N18" s="89"/>
      <c r="O18" s="251"/>
      <c r="P18" s="23"/>
      <c r="Q18" s="24"/>
      <c r="R18" s="79" t="s">
        <v>598</v>
      </c>
      <c r="S18" s="93" t="s">
        <v>599</v>
      </c>
      <c r="T18" s="79" t="s">
        <v>598</v>
      </c>
      <c r="U18" s="93" t="s">
        <v>599</v>
      </c>
      <c r="V18" s="79" t="s">
        <v>19</v>
      </c>
      <c r="W18" s="93" t="s">
        <v>19</v>
      </c>
      <c r="X18" s="93"/>
      <c r="Y18" s="255" t="s">
        <v>552</v>
      </c>
      <c r="Z18" s="256"/>
    </row>
    <row r="19" spans="1:26" ht="38.25">
      <c r="A19" s="89">
        <v>10</v>
      </c>
      <c r="B19" s="89" t="s">
        <v>600</v>
      </c>
      <c r="C19" s="257" t="s">
        <v>601</v>
      </c>
      <c r="D19" s="89" t="s">
        <v>602</v>
      </c>
      <c r="E19" s="79" t="s">
        <v>603</v>
      </c>
      <c r="F19" s="89" t="s">
        <v>539</v>
      </c>
      <c r="G19" s="89">
        <v>1968</v>
      </c>
      <c r="H19" s="89">
        <v>2019</v>
      </c>
      <c r="I19" s="254" t="s">
        <v>604</v>
      </c>
      <c r="J19" s="89">
        <v>5</v>
      </c>
      <c r="K19" s="89"/>
      <c r="L19" s="89"/>
      <c r="M19" s="89" t="s">
        <v>108</v>
      </c>
      <c r="N19" s="89">
        <v>38851</v>
      </c>
      <c r="O19" s="313" t="s">
        <v>605</v>
      </c>
      <c r="P19" s="23"/>
      <c r="Q19" s="24"/>
      <c r="R19" s="79" t="s">
        <v>606</v>
      </c>
      <c r="S19" s="93" t="s">
        <v>607</v>
      </c>
      <c r="T19" s="79" t="s">
        <v>606</v>
      </c>
      <c r="U19" s="93" t="s">
        <v>607</v>
      </c>
      <c r="V19" s="79" t="s">
        <v>606</v>
      </c>
      <c r="W19" s="93" t="s">
        <v>607</v>
      </c>
      <c r="X19" s="93" t="s">
        <v>41</v>
      </c>
      <c r="Y19" s="255" t="s">
        <v>552</v>
      </c>
      <c r="Z19" s="256"/>
    </row>
    <row r="20" spans="1:26" s="13" customFormat="1">
      <c r="A20" s="410" t="s">
        <v>17</v>
      </c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9"/>
      <c r="Z20" s="12"/>
    </row>
    <row r="21" spans="1:26" s="13" customFormat="1" ht="33.75">
      <c r="A21" s="89">
        <v>1</v>
      </c>
      <c r="B21" s="89" t="s">
        <v>593</v>
      </c>
      <c r="C21" s="89" t="s">
        <v>608</v>
      </c>
      <c r="D21" s="257" t="s">
        <v>609</v>
      </c>
      <c r="E21" s="79" t="s">
        <v>610</v>
      </c>
      <c r="F21" s="89" t="s">
        <v>522</v>
      </c>
      <c r="G21" s="89">
        <v>11100</v>
      </c>
      <c r="H21" s="89">
        <v>1974</v>
      </c>
      <c r="I21" s="254" t="s">
        <v>611</v>
      </c>
      <c r="J21" s="89">
        <v>8</v>
      </c>
      <c r="K21" s="89">
        <v>8600</v>
      </c>
      <c r="L21" s="89">
        <v>13800</v>
      </c>
      <c r="M21" s="89" t="s">
        <v>108</v>
      </c>
      <c r="N21" s="89"/>
      <c r="O21" s="251"/>
      <c r="P21" s="23"/>
      <c r="Q21" s="24"/>
      <c r="R21" s="79" t="s">
        <v>612</v>
      </c>
      <c r="S21" s="79" t="s">
        <v>613</v>
      </c>
      <c r="T21" s="79" t="s">
        <v>612</v>
      </c>
      <c r="U21" s="79" t="s">
        <v>613</v>
      </c>
      <c r="V21" s="79" t="s">
        <v>19</v>
      </c>
      <c r="W21" s="79" t="s">
        <v>19</v>
      </c>
      <c r="X21" s="79"/>
      <c r="Y21" s="260" t="s">
        <v>614</v>
      </c>
      <c r="Z21" s="12"/>
    </row>
    <row r="22" spans="1:26" s="13" customFormat="1" ht="25.5">
      <c r="A22" s="89">
        <v>2</v>
      </c>
      <c r="B22" s="89" t="s">
        <v>615</v>
      </c>
      <c r="C22" s="89" t="s">
        <v>616</v>
      </c>
      <c r="D22" s="257" t="s">
        <v>617</v>
      </c>
      <c r="E22" s="79" t="s">
        <v>618</v>
      </c>
      <c r="F22" s="89" t="s">
        <v>522</v>
      </c>
      <c r="G22" s="89">
        <v>6842</v>
      </c>
      <c r="H22" s="89">
        <v>1976</v>
      </c>
      <c r="I22" s="254" t="s">
        <v>619</v>
      </c>
      <c r="J22" s="89">
        <v>6</v>
      </c>
      <c r="K22" s="89" t="s">
        <v>19</v>
      </c>
      <c r="L22" s="89">
        <v>10700</v>
      </c>
      <c r="M22" s="89" t="s">
        <v>108</v>
      </c>
      <c r="N22" s="89"/>
      <c r="O22" s="251"/>
      <c r="P22" s="23"/>
      <c r="Q22" s="24"/>
      <c r="R22" s="79" t="s">
        <v>612</v>
      </c>
      <c r="S22" s="79" t="s">
        <v>613</v>
      </c>
      <c r="T22" s="79" t="s">
        <v>612</v>
      </c>
      <c r="U22" s="79" t="s">
        <v>613</v>
      </c>
      <c r="V22" s="79" t="s">
        <v>19</v>
      </c>
      <c r="W22" s="79" t="s">
        <v>19</v>
      </c>
      <c r="X22" s="79"/>
      <c r="Y22" s="260" t="s">
        <v>620</v>
      </c>
      <c r="Z22" s="12"/>
    </row>
    <row r="23" spans="1:26" s="13" customFormat="1" ht="25.5">
      <c r="A23" s="89">
        <v>3</v>
      </c>
      <c r="B23" s="89" t="s">
        <v>621</v>
      </c>
      <c r="C23" s="89" t="s">
        <v>622</v>
      </c>
      <c r="D23" s="89" t="s">
        <v>623</v>
      </c>
      <c r="E23" s="79" t="s">
        <v>624</v>
      </c>
      <c r="F23" s="89" t="s">
        <v>522</v>
      </c>
      <c r="G23" s="89">
        <v>4580</v>
      </c>
      <c r="H23" s="89">
        <v>2000</v>
      </c>
      <c r="I23" s="254" t="s">
        <v>625</v>
      </c>
      <c r="J23" s="89">
        <v>6</v>
      </c>
      <c r="K23" s="89" t="s">
        <v>19</v>
      </c>
      <c r="L23" s="89">
        <v>10500</v>
      </c>
      <c r="M23" s="89" t="s">
        <v>108</v>
      </c>
      <c r="N23" s="89"/>
      <c r="O23" s="251"/>
      <c r="P23" s="23"/>
      <c r="Q23" s="24"/>
      <c r="R23" s="79" t="s">
        <v>612</v>
      </c>
      <c r="S23" s="79" t="s">
        <v>613</v>
      </c>
      <c r="T23" s="79" t="s">
        <v>612</v>
      </c>
      <c r="U23" s="79" t="s">
        <v>613</v>
      </c>
      <c r="V23" s="79" t="s">
        <v>19</v>
      </c>
      <c r="W23" s="79" t="s">
        <v>19</v>
      </c>
      <c r="X23" s="79"/>
      <c r="Y23" s="260" t="s">
        <v>626</v>
      </c>
      <c r="Z23" s="12"/>
    </row>
    <row r="24" spans="1:26" s="13" customFormat="1" ht="25.5">
      <c r="A24" s="89">
        <v>4</v>
      </c>
      <c r="B24" s="89" t="s">
        <v>615</v>
      </c>
      <c r="C24" s="89"/>
      <c r="D24" s="89" t="s">
        <v>627</v>
      </c>
      <c r="E24" s="79" t="s">
        <v>628</v>
      </c>
      <c r="F24" s="89" t="s">
        <v>522</v>
      </c>
      <c r="G24" s="89">
        <v>6842</v>
      </c>
      <c r="H24" s="89">
        <v>1987</v>
      </c>
      <c r="I24" s="254" t="s">
        <v>629</v>
      </c>
      <c r="J24" s="89">
        <v>8</v>
      </c>
      <c r="K24" s="89"/>
      <c r="L24" s="89"/>
      <c r="M24" s="89" t="s">
        <v>108</v>
      </c>
      <c r="N24" s="89"/>
      <c r="O24" s="251"/>
      <c r="P24" s="23"/>
      <c r="Q24" s="24"/>
      <c r="R24" s="79" t="s">
        <v>630</v>
      </c>
      <c r="S24" s="93" t="s">
        <v>631</v>
      </c>
      <c r="T24" s="79" t="s">
        <v>630</v>
      </c>
      <c r="U24" s="93" t="s">
        <v>631</v>
      </c>
      <c r="V24" s="79" t="s">
        <v>19</v>
      </c>
      <c r="W24" s="79" t="s">
        <v>19</v>
      </c>
      <c r="X24" s="79"/>
      <c r="Y24" s="260" t="s">
        <v>632</v>
      </c>
      <c r="Z24" s="3"/>
    </row>
    <row r="25" spans="1:26" s="13" customFormat="1" ht="25.5">
      <c r="A25" s="89">
        <v>5</v>
      </c>
      <c r="B25" s="89" t="s">
        <v>561</v>
      </c>
      <c r="C25" s="89" t="s">
        <v>633</v>
      </c>
      <c r="D25" s="257" t="s">
        <v>634</v>
      </c>
      <c r="E25" s="79" t="s">
        <v>635</v>
      </c>
      <c r="F25" s="89" t="s">
        <v>522</v>
      </c>
      <c r="G25" s="89">
        <v>6842</v>
      </c>
      <c r="H25" s="89">
        <v>1980</v>
      </c>
      <c r="I25" s="254" t="s">
        <v>636</v>
      </c>
      <c r="J25" s="89">
        <v>6</v>
      </c>
      <c r="K25" s="89"/>
      <c r="L25" s="89"/>
      <c r="M25" s="89" t="s">
        <v>108</v>
      </c>
      <c r="N25" s="89"/>
      <c r="O25" s="251"/>
      <c r="P25" s="23"/>
      <c r="Q25" s="24"/>
      <c r="R25" s="79" t="s">
        <v>566</v>
      </c>
      <c r="S25" s="93" t="s">
        <v>637</v>
      </c>
      <c r="T25" s="79" t="s">
        <v>566</v>
      </c>
      <c r="U25" s="93" t="s">
        <v>637</v>
      </c>
      <c r="V25" s="79" t="s">
        <v>19</v>
      </c>
      <c r="W25" s="79" t="s">
        <v>19</v>
      </c>
      <c r="X25" s="79"/>
      <c r="Y25" s="260" t="s">
        <v>638</v>
      </c>
      <c r="Z25" s="3"/>
    </row>
    <row r="26" spans="1:26" s="13" customFormat="1" ht="33.75">
      <c r="A26" s="89">
        <v>6</v>
      </c>
      <c r="B26" s="89" t="s">
        <v>639</v>
      </c>
      <c r="C26" s="89" t="s">
        <v>640</v>
      </c>
      <c r="D26" s="257" t="s">
        <v>641</v>
      </c>
      <c r="E26" s="79" t="s">
        <v>642</v>
      </c>
      <c r="F26" s="89" t="s">
        <v>522</v>
      </c>
      <c r="G26" s="89">
        <v>2500</v>
      </c>
      <c r="H26" s="89">
        <v>1998</v>
      </c>
      <c r="I26" s="254" t="s">
        <v>643</v>
      </c>
      <c r="J26" s="89">
        <v>6</v>
      </c>
      <c r="K26" s="89"/>
      <c r="L26" s="89"/>
      <c r="M26" s="89" t="s">
        <v>108</v>
      </c>
      <c r="N26" s="89"/>
      <c r="O26" s="251"/>
      <c r="P26" s="23"/>
      <c r="Q26" s="24"/>
      <c r="R26" s="79" t="s">
        <v>644</v>
      </c>
      <c r="S26" s="93" t="s">
        <v>645</v>
      </c>
      <c r="T26" s="79" t="s">
        <v>644</v>
      </c>
      <c r="U26" s="93" t="s">
        <v>645</v>
      </c>
      <c r="V26" s="79" t="s">
        <v>19</v>
      </c>
      <c r="W26" s="79" t="s">
        <v>19</v>
      </c>
      <c r="X26" s="79"/>
      <c r="Y26" s="260" t="s">
        <v>646</v>
      </c>
      <c r="Z26" s="3"/>
    </row>
    <row r="27" spans="1:26" s="13" customFormat="1" ht="25.5">
      <c r="A27" s="89">
        <v>7</v>
      </c>
      <c r="B27" s="89" t="s">
        <v>593</v>
      </c>
      <c r="C27" s="89">
        <v>325</v>
      </c>
      <c r="D27" s="257" t="s">
        <v>647</v>
      </c>
      <c r="E27" s="79" t="s">
        <v>648</v>
      </c>
      <c r="F27" s="89" t="s">
        <v>522</v>
      </c>
      <c r="G27" s="89">
        <v>11100</v>
      </c>
      <c r="H27" s="89">
        <v>1984</v>
      </c>
      <c r="I27" s="254" t="s">
        <v>649</v>
      </c>
      <c r="J27" s="89">
        <v>6</v>
      </c>
      <c r="K27" s="89">
        <v>6900</v>
      </c>
      <c r="L27" s="89"/>
      <c r="M27" s="89" t="s">
        <v>108</v>
      </c>
      <c r="N27" s="89"/>
      <c r="O27" s="251"/>
      <c r="P27" s="23"/>
      <c r="Q27" s="24"/>
      <c r="R27" s="79" t="s">
        <v>650</v>
      </c>
      <c r="S27" s="93" t="s">
        <v>651</v>
      </c>
      <c r="T27" s="79" t="s">
        <v>650</v>
      </c>
      <c r="U27" s="93" t="s">
        <v>651</v>
      </c>
      <c r="V27" s="79" t="s">
        <v>19</v>
      </c>
      <c r="W27" s="79" t="s">
        <v>19</v>
      </c>
      <c r="X27" s="79"/>
      <c r="Y27" s="260" t="s">
        <v>652</v>
      </c>
      <c r="Z27" s="3"/>
    </row>
    <row r="28" spans="1:26" s="13" customFormat="1" ht="25.5">
      <c r="A28" s="89">
        <v>8</v>
      </c>
      <c r="B28" s="89" t="s">
        <v>615</v>
      </c>
      <c r="C28" s="89" t="s">
        <v>653</v>
      </c>
      <c r="D28" s="89" t="s">
        <v>654</v>
      </c>
      <c r="E28" s="79" t="s">
        <v>655</v>
      </c>
      <c r="F28" s="89" t="s">
        <v>522</v>
      </c>
      <c r="G28" s="89">
        <v>4580</v>
      </c>
      <c r="H28" s="89">
        <v>2004</v>
      </c>
      <c r="I28" s="89" t="s">
        <v>656</v>
      </c>
      <c r="J28" s="89">
        <v>6</v>
      </c>
      <c r="K28" s="89" t="s">
        <v>19</v>
      </c>
      <c r="L28" s="89">
        <v>12000</v>
      </c>
      <c r="M28" s="89" t="s">
        <v>108</v>
      </c>
      <c r="N28" s="89"/>
      <c r="O28" s="251"/>
      <c r="P28" s="23"/>
      <c r="Q28" s="24"/>
      <c r="R28" s="79" t="s">
        <v>566</v>
      </c>
      <c r="S28" s="79" t="s">
        <v>637</v>
      </c>
      <c r="T28" s="79" t="s">
        <v>566</v>
      </c>
      <c r="U28" s="79" t="s">
        <v>637</v>
      </c>
      <c r="V28" s="79" t="s">
        <v>19</v>
      </c>
      <c r="W28" s="79" t="s">
        <v>19</v>
      </c>
      <c r="X28" s="79"/>
      <c r="Y28" s="255" t="s">
        <v>657</v>
      </c>
      <c r="Z28" s="12"/>
    </row>
    <row r="29" spans="1:26" s="13" customFormat="1" ht="25.5">
      <c r="A29" s="89">
        <v>9</v>
      </c>
      <c r="B29" s="89" t="s">
        <v>615</v>
      </c>
      <c r="C29" s="89">
        <v>200</v>
      </c>
      <c r="D29" s="89">
        <v>58826</v>
      </c>
      <c r="E29" s="79" t="s">
        <v>658</v>
      </c>
      <c r="F29" s="89" t="s">
        <v>522</v>
      </c>
      <c r="G29" s="89">
        <v>6842</v>
      </c>
      <c r="H29" s="89">
        <v>1987</v>
      </c>
      <c r="I29" s="254" t="s">
        <v>659</v>
      </c>
      <c r="J29" s="89">
        <v>6</v>
      </c>
      <c r="K29" s="89">
        <v>4790</v>
      </c>
      <c r="L29" s="89">
        <v>10800</v>
      </c>
      <c r="M29" s="89" t="s">
        <v>108</v>
      </c>
      <c r="N29" s="89"/>
      <c r="O29" s="251"/>
      <c r="P29" s="23"/>
      <c r="Q29" s="24"/>
      <c r="R29" s="79" t="s">
        <v>660</v>
      </c>
      <c r="S29" s="79" t="s">
        <v>661</v>
      </c>
      <c r="T29" s="79" t="s">
        <v>660</v>
      </c>
      <c r="U29" s="79" t="s">
        <v>661</v>
      </c>
      <c r="V29" s="79" t="s">
        <v>19</v>
      </c>
      <c r="W29" s="79" t="s">
        <v>19</v>
      </c>
      <c r="X29" s="79"/>
      <c r="Y29" s="255" t="s">
        <v>662</v>
      </c>
      <c r="Z29" s="12"/>
    </row>
    <row r="30" spans="1:26" s="13" customFormat="1" ht="25.5">
      <c r="A30" s="89">
        <v>10</v>
      </c>
      <c r="B30" s="89" t="s">
        <v>561</v>
      </c>
      <c r="C30" s="89" t="s">
        <v>663</v>
      </c>
      <c r="D30" s="257">
        <v>2000268296</v>
      </c>
      <c r="E30" s="79" t="s">
        <v>664</v>
      </c>
      <c r="F30" s="89" t="s">
        <v>522</v>
      </c>
      <c r="G30" s="89">
        <v>6842</v>
      </c>
      <c r="H30" s="89">
        <v>1988</v>
      </c>
      <c r="I30" s="254" t="s">
        <v>665</v>
      </c>
      <c r="J30" s="89">
        <v>6</v>
      </c>
      <c r="K30" s="89"/>
      <c r="L30" s="89"/>
      <c r="M30" s="89" t="s">
        <v>108</v>
      </c>
      <c r="N30" s="89"/>
      <c r="O30" s="251"/>
      <c r="P30" s="251"/>
      <c r="Q30" s="23"/>
      <c r="R30" s="79" t="s">
        <v>666</v>
      </c>
      <c r="S30" s="93" t="s">
        <v>667</v>
      </c>
      <c r="T30" s="79" t="s">
        <v>666</v>
      </c>
      <c r="U30" s="93" t="s">
        <v>667</v>
      </c>
      <c r="V30" s="79" t="s">
        <v>19</v>
      </c>
      <c r="W30" s="79" t="s">
        <v>19</v>
      </c>
      <c r="X30" s="79"/>
      <c r="Y30" s="260" t="s">
        <v>668</v>
      </c>
      <c r="Z30" s="3"/>
    </row>
    <row r="31" spans="1:26" s="13" customFormat="1">
      <c r="A31" s="412" t="s">
        <v>669</v>
      </c>
      <c r="B31" s="413"/>
      <c r="C31" s="413"/>
      <c r="D31" s="413"/>
      <c r="E31" s="413"/>
      <c r="F31" s="413"/>
      <c r="G31" s="413"/>
      <c r="H31" s="413"/>
      <c r="I31" s="413"/>
      <c r="J31" s="413"/>
      <c r="K31" s="414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12"/>
    </row>
    <row r="32" spans="1:26" s="13" customFormat="1" ht="38.25">
      <c r="A32" s="89">
        <v>1</v>
      </c>
      <c r="B32" s="89" t="s">
        <v>670</v>
      </c>
      <c r="C32" s="89" t="s">
        <v>671</v>
      </c>
      <c r="D32" s="89">
        <v>80847127</v>
      </c>
      <c r="E32" s="79" t="s">
        <v>672</v>
      </c>
      <c r="F32" s="89" t="s">
        <v>673</v>
      </c>
      <c r="G32" s="89">
        <v>4750</v>
      </c>
      <c r="H32" s="89">
        <v>2008</v>
      </c>
      <c r="I32" s="252">
        <v>40682</v>
      </c>
      <c r="J32" s="89">
        <v>1</v>
      </c>
      <c r="K32" s="89" t="s">
        <v>19</v>
      </c>
      <c r="L32" s="89"/>
      <c r="M32" s="89" t="s">
        <v>108</v>
      </c>
      <c r="N32" s="89"/>
      <c r="O32" s="251"/>
      <c r="P32" s="251"/>
      <c r="Q32" s="24"/>
      <c r="R32" s="93" t="s">
        <v>674</v>
      </c>
      <c r="S32" s="93" t="s">
        <v>675</v>
      </c>
      <c r="T32" s="93" t="s">
        <v>674</v>
      </c>
      <c r="U32" s="93" t="s">
        <v>675</v>
      </c>
      <c r="V32" s="79" t="s">
        <v>19</v>
      </c>
      <c r="W32" s="79" t="s">
        <v>19</v>
      </c>
      <c r="X32" s="79"/>
      <c r="Y32" s="151" t="s">
        <v>676</v>
      </c>
      <c r="Z32" s="12"/>
    </row>
    <row r="33" spans="1:26" s="13" customFormat="1" ht="38.25">
      <c r="A33" s="89">
        <v>2</v>
      </c>
      <c r="B33" s="89" t="s">
        <v>583</v>
      </c>
      <c r="C33" s="89" t="s">
        <v>677</v>
      </c>
      <c r="D33" s="89" t="s">
        <v>678</v>
      </c>
      <c r="E33" s="79" t="s">
        <v>679</v>
      </c>
      <c r="F33" s="89" t="s">
        <v>571</v>
      </c>
      <c r="G33" s="89">
        <v>1149</v>
      </c>
      <c r="H33" s="89">
        <v>2002</v>
      </c>
      <c r="I33" s="252">
        <v>37442</v>
      </c>
      <c r="J33" s="89">
        <v>5</v>
      </c>
      <c r="K33" s="89">
        <v>0.75</v>
      </c>
      <c r="L33" s="89">
        <v>1805</v>
      </c>
      <c r="M33" s="89" t="s">
        <v>108</v>
      </c>
      <c r="N33" s="89"/>
      <c r="O33" s="251"/>
      <c r="P33" s="251"/>
      <c r="Q33" s="24"/>
      <c r="R33" s="93" t="s">
        <v>680</v>
      </c>
      <c r="S33" s="93" t="s">
        <v>681</v>
      </c>
      <c r="T33" s="93" t="s">
        <v>680</v>
      </c>
      <c r="U33" s="93" t="s">
        <v>681</v>
      </c>
      <c r="V33" s="79" t="s">
        <v>19</v>
      </c>
      <c r="W33" s="79" t="s">
        <v>19</v>
      </c>
      <c r="X33" s="79"/>
      <c r="Y33" s="151" t="s">
        <v>676</v>
      </c>
      <c r="Z33" s="12"/>
    </row>
    <row r="34" spans="1:26" s="13" customFormat="1" ht="38.25">
      <c r="A34" s="89">
        <v>3</v>
      </c>
      <c r="B34" s="89" t="s">
        <v>682</v>
      </c>
      <c r="C34" s="89"/>
      <c r="D34" s="89">
        <v>1665</v>
      </c>
      <c r="E34" s="79" t="s">
        <v>683</v>
      </c>
      <c r="F34" s="89" t="s">
        <v>684</v>
      </c>
      <c r="G34" s="89" t="s">
        <v>19</v>
      </c>
      <c r="H34" s="89">
        <v>1989</v>
      </c>
      <c r="I34" s="89">
        <v>1989</v>
      </c>
      <c r="J34" s="89" t="s">
        <v>19</v>
      </c>
      <c r="K34" s="89">
        <v>4</v>
      </c>
      <c r="L34" s="89"/>
      <c r="M34" s="89" t="s">
        <v>108</v>
      </c>
      <c r="N34" s="89"/>
      <c r="O34" s="251"/>
      <c r="P34" s="251"/>
      <c r="Q34" s="24"/>
      <c r="R34" s="93" t="s">
        <v>566</v>
      </c>
      <c r="S34" s="93" t="s">
        <v>637</v>
      </c>
      <c r="T34" s="89" t="s">
        <v>19</v>
      </c>
      <c r="U34" s="89" t="s">
        <v>19</v>
      </c>
      <c r="V34" s="79" t="s">
        <v>19</v>
      </c>
      <c r="W34" s="79" t="s">
        <v>19</v>
      </c>
      <c r="X34" s="79"/>
      <c r="Y34" s="151" t="s">
        <v>676</v>
      </c>
      <c r="Z34" s="12"/>
    </row>
    <row r="35" spans="1:26" s="13" customFormat="1" ht="38.25">
      <c r="A35" s="89">
        <v>4</v>
      </c>
      <c r="B35" s="89" t="s">
        <v>685</v>
      </c>
      <c r="C35" s="89"/>
      <c r="D35" s="89" t="s">
        <v>686</v>
      </c>
      <c r="E35" s="79" t="s">
        <v>687</v>
      </c>
      <c r="F35" s="89" t="s">
        <v>688</v>
      </c>
      <c r="G35" s="89" t="s">
        <v>19</v>
      </c>
      <c r="H35" s="89">
        <v>1997</v>
      </c>
      <c r="I35" s="89">
        <v>1997</v>
      </c>
      <c r="J35" s="89" t="s">
        <v>19</v>
      </c>
      <c r="K35" s="89">
        <v>0.55000000000000004</v>
      </c>
      <c r="L35" s="89"/>
      <c r="M35" s="89" t="s">
        <v>108</v>
      </c>
      <c r="N35" s="89"/>
      <c r="O35" s="251"/>
      <c r="P35" s="251"/>
      <c r="Q35" s="24"/>
      <c r="R35" s="93" t="s">
        <v>566</v>
      </c>
      <c r="S35" s="93" t="s">
        <v>637</v>
      </c>
      <c r="T35" s="89" t="s">
        <v>19</v>
      </c>
      <c r="U35" s="89" t="s">
        <v>19</v>
      </c>
      <c r="V35" s="79" t="s">
        <v>19</v>
      </c>
      <c r="W35" s="79" t="s">
        <v>19</v>
      </c>
      <c r="X35" s="79"/>
      <c r="Y35" s="151" t="s">
        <v>676</v>
      </c>
      <c r="Z35" s="12"/>
    </row>
    <row r="36" spans="1:26" s="13" customFormat="1" ht="38.25">
      <c r="A36" s="89">
        <v>5</v>
      </c>
      <c r="B36" s="89" t="s">
        <v>554</v>
      </c>
      <c r="C36" s="89"/>
      <c r="D36" s="89" t="s">
        <v>689</v>
      </c>
      <c r="E36" s="89" t="s">
        <v>19</v>
      </c>
      <c r="F36" s="89" t="s">
        <v>690</v>
      </c>
      <c r="G36" s="89" t="s">
        <v>19</v>
      </c>
      <c r="H36" s="89">
        <v>2006</v>
      </c>
      <c r="I36" s="89" t="s">
        <v>19</v>
      </c>
      <c r="J36" s="89">
        <v>1</v>
      </c>
      <c r="K36" s="89" t="s">
        <v>19</v>
      </c>
      <c r="L36" s="89"/>
      <c r="M36" s="89" t="s">
        <v>108</v>
      </c>
      <c r="N36" s="89"/>
      <c r="O36" s="251"/>
      <c r="P36" s="251"/>
      <c r="Q36" s="24"/>
      <c r="R36" s="93" t="s">
        <v>691</v>
      </c>
      <c r="S36" s="93" t="s">
        <v>692</v>
      </c>
      <c r="T36" s="93" t="s">
        <v>691</v>
      </c>
      <c r="U36" s="93" t="s">
        <v>692</v>
      </c>
      <c r="V36" s="79" t="s">
        <v>19</v>
      </c>
      <c r="W36" s="79" t="s">
        <v>19</v>
      </c>
      <c r="X36" s="79"/>
      <c r="Y36" s="151" t="s">
        <v>676</v>
      </c>
      <c r="Z36" s="12"/>
    </row>
    <row r="37" spans="1:26" s="13" customFormat="1" ht="38.25">
      <c r="A37" s="89">
        <v>6</v>
      </c>
      <c r="B37" s="89" t="s">
        <v>693</v>
      </c>
      <c r="C37" s="89">
        <v>120</v>
      </c>
      <c r="D37" s="89">
        <v>121145</v>
      </c>
      <c r="E37" s="89" t="s">
        <v>19</v>
      </c>
      <c r="F37" s="89" t="s">
        <v>694</v>
      </c>
      <c r="G37" s="89">
        <v>9800</v>
      </c>
      <c r="H37" s="89">
        <v>1989</v>
      </c>
      <c r="I37" s="89">
        <v>1989</v>
      </c>
      <c r="J37" s="89">
        <v>1</v>
      </c>
      <c r="K37" s="89" t="s">
        <v>19</v>
      </c>
      <c r="L37" s="89"/>
      <c r="M37" s="89" t="s">
        <v>108</v>
      </c>
      <c r="N37" s="89"/>
      <c r="O37" s="251"/>
      <c r="P37" s="251"/>
      <c r="Q37" s="24"/>
      <c r="R37" s="93" t="s">
        <v>566</v>
      </c>
      <c r="S37" s="93" t="s">
        <v>637</v>
      </c>
      <c r="T37" s="93" t="s">
        <v>566</v>
      </c>
      <c r="U37" s="93" t="s">
        <v>637</v>
      </c>
      <c r="V37" s="79" t="s">
        <v>19</v>
      </c>
      <c r="W37" s="79" t="s">
        <v>19</v>
      </c>
      <c r="X37" s="79"/>
      <c r="Y37" s="151" t="s">
        <v>676</v>
      </c>
      <c r="Z37" s="12"/>
    </row>
    <row r="38" spans="1:26" s="13" customFormat="1" ht="51">
      <c r="A38" s="89">
        <v>7</v>
      </c>
      <c r="B38" s="89" t="s">
        <v>695</v>
      </c>
      <c r="C38" s="89" t="s">
        <v>696</v>
      </c>
      <c r="D38" s="89">
        <v>90908515</v>
      </c>
      <c r="E38" s="79" t="s">
        <v>697</v>
      </c>
      <c r="F38" s="89" t="s">
        <v>684</v>
      </c>
      <c r="G38" s="89" t="s">
        <v>19</v>
      </c>
      <c r="H38" s="89">
        <v>1988</v>
      </c>
      <c r="I38" s="89">
        <v>1988</v>
      </c>
      <c r="J38" s="89" t="s">
        <v>19</v>
      </c>
      <c r="K38" s="89" t="s">
        <v>19</v>
      </c>
      <c r="L38" s="89"/>
      <c r="M38" s="89" t="s">
        <v>108</v>
      </c>
      <c r="N38" s="89"/>
      <c r="O38" s="251"/>
      <c r="P38" s="251"/>
      <c r="Q38" s="24"/>
      <c r="R38" s="93" t="s">
        <v>566</v>
      </c>
      <c r="S38" s="93" t="s">
        <v>637</v>
      </c>
      <c r="T38" s="89" t="s">
        <v>19</v>
      </c>
      <c r="U38" s="89" t="s">
        <v>19</v>
      </c>
      <c r="V38" s="79" t="s">
        <v>19</v>
      </c>
      <c r="W38" s="79" t="s">
        <v>19</v>
      </c>
      <c r="X38" s="79"/>
      <c r="Y38" s="151" t="s">
        <v>676</v>
      </c>
      <c r="Z38" s="12"/>
    </row>
    <row r="39" spans="1:26" s="13" customFormat="1" ht="38.25">
      <c r="A39" s="89">
        <v>8</v>
      </c>
      <c r="B39" s="89" t="s">
        <v>518</v>
      </c>
      <c r="C39" s="89"/>
      <c r="D39" s="89" t="s">
        <v>698</v>
      </c>
      <c r="E39" s="79" t="s">
        <v>699</v>
      </c>
      <c r="F39" s="89" t="s">
        <v>700</v>
      </c>
      <c r="G39" s="89">
        <v>8500</v>
      </c>
      <c r="H39" s="89">
        <v>1997</v>
      </c>
      <c r="I39" s="252">
        <v>35621</v>
      </c>
      <c r="J39" s="89">
        <v>2</v>
      </c>
      <c r="K39" s="89">
        <v>8</v>
      </c>
      <c r="L39" s="89"/>
      <c r="M39" s="89" t="s">
        <v>108</v>
      </c>
      <c r="N39" s="89"/>
      <c r="O39" s="251"/>
      <c r="P39" s="251"/>
      <c r="Q39" s="24"/>
      <c r="R39" s="93" t="s">
        <v>701</v>
      </c>
      <c r="S39" s="93" t="s">
        <v>702</v>
      </c>
      <c r="T39" s="93" t="s">
        <v>701</v>
      </c>
      <c r="U39" s="93" t="s">
        <v>702</v>
      </c>
      <c r="V39" s="79" t="s">
        <v>19</v>
      </c>
      <c r="W39" s="79" t="s">
        <v>19</v>
      </c>
      <c r="X39" s="79"/>
      <c r="Y39" s="151" t="s">
        <v>676</v>
      </c>
      <c r="Z39" s="12"/>
    </row>
    <row r="40" spans="1:26" s="13" customFormat="1" ht="38.25">
      <c r="A40" s="89">
        <v>9</v>
      </c>
      <c r="B40" s="89" t="s">
        <v>703</v>
      </c>
      <c r="C40" s="89"/>
      <c r="D40" s="89" t="s">
        <v>704</v>
      </c>
      <c r="E40" s="79" t="s">
        <v>705</v>
      </c>
      <c r="F40" s="89" t="s">
        <v>706</v>
      </c>
      <c r="G40" s="89">
        <v>2998</v>
      </c>
      <c r="H40" s="89">
        <v>2006</v>
      </c>
      <c r="I40" s="252">
        <v>38917</v>
      </c>
      <c r="J40" s="89">
        <v>3</v>
      </c>
      <c r="K40" s="89">
        <v>1.2</v>
      </c>
      <c r="L40" s="89">
        <v>3500</v>
      </c>
      <c r="M40" s="89" t="s">
        <v>108</v>
      </c>
      <c r="N40" s="89"/>
      <c r="O40" s="251"/>
      <c r="P40" s="251"/>
      <c r="Q40" s="24"/>
      <c r="R40" s="93" t="s">
        <v>707</v>
      </c>
      <c r="S40" s="93" t="s">
        <v>708</v>
      </c>
      <c r="T40" s="93" t="s">
        <v>707</v>
      </c>
      <c r="U40" s="93" t="s">
        <v>708</v>
      </c>
      <c r="V40" s="79" t="s">
        <v>19</v>
      </c>
      <c r="W40" s="79" t="s">
        <v>19</v>
      </c>
      <c r="X40" s="79"/>
      <c r="Y40" s="151" t="s">
        <v>676</v>
      </c>
      <c r="Z40" s="12"/>
    </row>
    <row r="41" spans="1:26" s="13" customFormat="1" ht="38.25">
      <c r="A41" s="89">
        <v>10</v>
      </c>
      <c r="B41" s="89" t="s">
        <v>709</v>
      </c>
      <c r="C41" s="89" t="s">
        <v>710</v>
      </c>
      <c r="D41" s="89">
        <v>669361</v>
      </c>
      <c r="E41" s="79" t="s">
        <v>711</v>
      </c>
      <c r="F41" s="89" t="s">
        <v>712</v>
      </c>
      <c r="G41" s="89" t="s">
        <v>19</v>
      </c>
      <c r="H41" s="89">
        <v>2005</v>
      </c>
      <c r="I41" s="89">
        <v>2005</v>
      </c>
      <c r="J41" s="89" t="s">
        <v>19</v>
      </c>
      <c r="K41" s="89">
        <v>3.5</v>
      </c>
      <c r="L41" s="89"/>
      <c r="M41" s="89" t="s">
        <v>108</v>
      </c>
      <c r="N41" s="89"/>
      <c r="O41" s="251"/>
      <c r="P41" s="251"/>
      <c r="Q41" s="24"/>
      <c r="R41" s="93" t="s">
        <v>713</v>
      </c>
      <c r="S41" s="93" t="s">
        <v>714</v>
      </c>
      <c r="T41" s="89" t="s">
        <v>19</v>
      </c>
      <c r="U41" s="89" t="s">
        <v>19</v>
      </c>
      <c r="V41" s="79" t="s">
        <v>19</v>
      </c>
      <c r="W41" s="79" t="s">
        <v>19</v>
      </c>
      <c r="X41" s="79"/>
      <c r="Y41" s="151" t="s">
        <v>676</v>
      </c>
      <c r="Z41" s="12"/>
    </row>
    <row r="42" spans="1:26" s="13" customFormat="1" ht="38.25">
      <c r="A42" s="89">
        <v>11</v>
      </c>
      <c r="B42" s="23" t="s">
        <v>703</v>
      </c>
      <c r="C42" s="89" t="s">
        <v>715</v>
      </c>
      <c r="D42" s="23" t="s">
        <v>716</v>
      </c>
      <c r="E42" s="79" t="s">
        <v>717</v>
      </c>
      <c r="F42" s="89" t="s">
        <v>706</v>
      </c>
      <c r="G42" s="23">
        <v>2998</v>
      </c>
      <c r="H42" s="23">
        <v>2010</v>
      </c>
      <c r="I42" s="261">
        <v>40504</v>
      </c>
      <c r="J42" s="23">
        <v>3</v>
      </c>
      <c r="K42" s="23">
        <v>1</v>
      </c>
      <c r="L42" s="89">
        <v>3490</v>
      </c>
      <c r="M42" s="89" t="s">
        <v>108</v>
      </c>
      <c r="N42" s="89"/>
      <c r="O42" s="262"/>
      <c r="P42" s="89"/>
      <c r="Q42" s="24"/>
      <c r="R42" s="93" t="s">
        <v>718</v>
      </c>
      <c r="S42" s="93" t="s">
        <v>719</v>
      </c>
      <c r="T42" s="93" t="s">
        <v>718</v>
      </c>
      <c r="U42" s="93" t="s">
        <v>719</v>
      </c>
      <c r="V42" s="79" t="s">
        <v>19</v>
      </c>
      <c r="W42" s="79" t="s">
        <v>19</v>
      </c>
      <c r="X42" s="79"/>
      <c r="Y42" s="151" t="s">
        <v>676</v>
      </c>
      <c r="Z42" s="12"/>
    </row>
    <row r="43" spans="1:26" s="13" customFormat="1" ht="38.25">
      <c r="A43" s="89">
        <v>12</v>
      </c>
      <c r="B43" s="89" t="s">
        <v>720</v>
      </c>
      <c r="C43" s="89" t="s">
        <v>721</v>
      </c>
      <c r="D43" s="89" t="s">
        <v>722</v>
      </c>
      <c r="E43" s="79" t="s">
        <v>723</v>
      </c>
      <c r="F43" s="89" t="s">
        <v>706</v>
      </c>
      <c r="G43" s="89">
        <v>1248</v>
      </c>
      <c r="H43" s="89">
        <v>2011</v>
      </c>
      <c r="I43" s="261">
        <v>40862</v>
      </c>
      <c r="J43" s="89">
        <v>2</v>
      </c>
      <c r="K43" s="89"/>
      <c r="L43" s="89"/>
      <c r="M43" s="89" t="s">
        <v>108</v>
      </c>
      <c r="N43" s="89"/>
      <c r="O43" s="195"/>
      <c r="P43" s="195"/>
      <c r="Q43" s="24"/>
      <c r="R43" s="263" t="s">
        <v>724</v>
      </c>
      <c r="S43" s="263" t="s">
        <v>725</v>
      </c>
      <c r="T43" s="263" t="s">
        <v>724</v>
      </c>
      <c r="U43" s="263" t="s">
        <v>725</v>
      </c>
      <c r="V43" s="79" t="s">
        <v>19</v>
      </c>
      <c r="W43" s="79" t="s">
        <v>19</v>
      </c>
      <c r="X43" s="79"/>
      <c r="Y43" s="151" t="s">
        <v>676</v>
      </c>
      <c r="Z43" s="12"/>
    </row>
    <row r="44" spans="1:26" s="13" customFormat="1" ht="38.25">
      <c r="A44" s="89">
        <v>13</v>
      </c>
      <c r="B44" s="89" t="s">
        <v>726</v>
      </c>
      <c r="C44" s="89" t="s">
        <v>727</v>
      </c>
      <c r="D44" s="89" t="s">
        <v>728</v>
      </c>
      <c r="E44" s="79" t="s">
        <v>729</v>
      </c>
      <c r="F44" s="89" t="s">
        <v>684</v>
      </c>
      <c r="G44" s="89" t="s">
        <v>19</v>
      </c>
      <c r="H44" s="89">
        <v>2015</v>
      </c>
      <c r="I44" s="252">
        <v>42164</v>
      </c>
      <c r="J44" s="89"/>
      <c r="K44" s="89"/>
      <c r="L44" s="89"/>
      <c r="M44" s="89" t="s">
        <v>108</v>
      </c>
      <c r="N44" s="89"/>
      <c r="O44" s="253"/>
      <c r="P44" s="12"/>
      <c r="Q44" s="24"/>
      <c r="R44" s="263" t="s">
        <v>730</v>
      </c>
      <c r="S44" s="263" t="s">
        <v>731</v>
      </c>
      <c r="T44" s="79" t="s">
        <v>19</v>
      </c>
      <c r="U44" s="79" t="s">
        <v>19</v>
      </c>
      <c r="V44" s="79" t="s">
        <v>19</v>
      </c>
      <c r="W44" s="79" t="s">
        <v>19</v>
      </c>
      <c r="X44" s="79"/>
      <c r="Y44" s="151" t="s">
        <v>676</v>
      </c>
      <c r="Z44" s="12"/>
    </row>
    <row r="45" spans="1:26" s="13" customFormat="1" ht="37.5" customHeight="1">
      <c r="A45" s="89">
        <v>14</v>
      </c>
      <c r="B45" s="89" t="s">
        <v>588</v>
      </c>
      <c r="C45" s="89" t="s">
        <v>732</v>
      </c>
      <c r="D45" s="89" t="s">
        <v>733</v>
      </c>
      <c r="E45" s="79" t="s">
        <v>734</v>
      </c>
      <c r="F45" s="89" t="s">
        <v>592</v>
      </c>
      <c r="G45" s="89">
        <v>4156</v>
      </c>
      <c r="H45" s="89">
        <v>2014</v>
      </c>
      <c r="I45" s="261" t="s">
        <v>735</v>
      </c>
      <c r="J45" s="89">
        <v>1</v>
      </c>
      <c r="K45" s="89"/>
      <c r="L45" s="89"/>
      <c r="M45" s="89" t="s">
        <v>108</v>
      </c>
      <c r="N45" s="89"/>
      <c r="O45" s="253"/>
      <c r="P45" s="253"/>
      <c r="Q45" s="24"/>
      <c r="R45" s="263" t="s">
        <v>736</v>
      </c>
      <c r="S45" s="263" t="s">
        <v>737</v>
      </c>
      <c r="T45" s="263" t="s">
        <v>736</v>
      </c>
      <c r="U45" s="263" t="s">
        <v>737</v>
      </c>
      <c r="V45" s="263" t="s">
        <v>19</v>
      </c>
      <c r="W45" s="263" t="s">
        <v>19</v>
      </c>
      <c r="X45" s="263"/>
      <c r="Y45" s="151" t="s">
        <v>676</v>
      </c>
      <c r="Z45" s="264"/>
    </row>
    <row r="46" spans="1:26" s="13" customFormat="1" ht="38.25">
      <c r="A46" s="89">
        <v>15</v>
      </c>
      <c r="B46" s="89" t="s">
        <v>738</v>
      </c>
      <c r="C46" s="89" t="s">
        <v>739</v>
      </c>
      <c r="D46" s="89" t="s">
        <v>740</v>
      </c>
      <c r="E46" s="79" t="s">
        <v>741</v>
      </c>
      <c r="F46" s="89" t="s">
        <v>742</v>
      </c>
      <c r="G46" s="89">
        <v>1560</v>
      </c>
      <c r="H46" s="89">
        <v>2015</v>
      </c>
      <c r="I46" s="261" t="s">
        <v>743</v>
      </c>
      <c r="J46" s="89">
        <v>5</v>
      </c>
      <c r="K46" s="89"/>
      <c r="L46" s="89">
        <v>2060</v>
      </c>
      <c r="M46" s="89" t="s">
        <v>108</v>
      </c>
      <c r="N46" s="254">
        <v>114606</v>
      </c>
      <c r="O46" s="32" t="s">
        <v>799</v>
      </c>
      <c r="P46" s="195"/>
      <c r="Q46" s="24"/>
      <c r="R46" s="263" t="s">
        <v>744</v>
      </c>
      <c r="S46" s="263" t="s">
        <v>745</v>
      </c>
      <c r="T46" s="263" t="s">
        <v>744</v>
      </c>
      <c r="U46" s="263" t="s">
        <v>745</v>
      </c>
      <c r="V46" s="263" t="s">
        <v>744</v>
      </c>
      <c r="W46" s="263" t="s">
        <v>745</v>
      </c>
      <c r="X46" s="263"/>
      <c r="Y46" s="151" t="s">
        <v>676</v>
      </c>
      <c r="Z46" s="12"/>
    </row>
    <row r="47" spans="1:26" s="13" customFormat="1" ht="38.25">
      <c r="A47" s="89">
        <v>16</v>
      </c>
      <c r="B47" s="89" t="s">
        <v>746</v>
      </c>
      <c r="C47" s="144" t="s">
        <v>747</v>
      </c>
      <c r="D47" s="89" t="s">
        <v>748</v>
      </c>
      <c r="E47" s="79" t="s">
        <v>749</v>
      </c>
      <c r="F47" s="89" t="s">
        <v>706</v>
      </c>
      <c r="G47" s="89">
        <v>2999</v>
      </c>
      <c r="H47" s="89">
        <v>2016</v>
      </c>
      <c r="I47" s="261" t="s">
        <v>750</v>
      </c>
      <c r="J47" s="89">
        <v>3</v>
      </c>
      <c r="K47" s="89" t="s">
        <v>751</v>
      </c>
      <c r="L47" s="89">
        <v>3500</v>
      </c>
      <c r="M47" s="89" t="s">
        <v>108</v>
      </c>
      <c r="N47" s="89"/>
      <c r="O47" s="253"/>
      <c r="P47" s="253"/>
      <c r="Q47" s="24"/>
      <c r="R47" s="263" t="s">
        <v>752</v>
      </c>
      <c r="S47" s="263" t="s">
        <v>753</v>
      </c>
      <c r="T47" s="263" t="s">
        <v>752</v>
      </c>
      <c r="U47" s="263" t="s">
        <v>753</v>
      </c>
      <c r="V47" s="263" t="s">
        <v>19</v>
      </c>
      <c r="W47" s="263" t="s">
        <v>19</v>
      </c>
      <c r="X47" s="263"/>
      <c r="Y47" s="151" t="s">
        <v>676</v>
      </c>
      <c r="Z47" s="12"/>
    </row>
    <row r="48" spans="1:26" s="13" customFormat="1" ht="38.25">
      <c r="A48" s="89">
        <v>17</v>
      </c>
      <c r="B48" s="89" t="s">
        <v>754</v>
      </c>
      <c r="C48" s="89" t="s">
        <v>755</v>
      </c>
      <c r="D48" s="89" t="s">
        <v>756</v>
      </c>
      <c r="E48" s="79" t="s">
        <v>19</v>
      </c>
      <c r="F48" s="89" t="s">
        <v>757</v>
      </c>
      <c r="G48" s="144">
        <v>1496</v>
      </c>
      <c r="H48" s="89">
        <v>2017</v>
      </c>
      <c r="I48" s="261" t="s">
        <v>19</v>
      </c>
      <c r="J48" s="89">
        <v>1</v>
      </c>
      <c r="K48" s="89"/>
      <c r="L48" s="89"/>
      <c r="M48" s="89" t="s">
        <v>108</v>
      </c>
      <c r="N48" s="89"/>
      <c r="O48" s="251"/>
      <c r="P48" s="32"/>
      <c r="Q48" s="253"/>
      <c r="R48" s="263" t="s">
        <v>758</v>
      </c>
      <c r="S48" s="263" t="s">
        <v>759</v>
      </c>
      <c r="T48" s="263" t="s">
        <v>758</v>
      </c>
      <c r="U48" s="263" t="s">
        <v>759</v>
      </c>
      <c r="V48" s="263" t="s">
        <v>19</v>
      </c>
      <c r="W48" s="263" t="s">
        <v>19</v>
      </c>
      <c r="X48" s="263"/>
      <c r="Y48" s="151" t="s">
        <v>676</v>
      </c>
      <c r="Z48" s="12"/>
    </row>
    <row r="49" spans="1:26" s="13" customFormat="1" ht="38.25">
      <c r="A49" s="89">
        <v>18</v>
      </c>
      <c r="B49" s="89" t="s">
        <v>760</v>
      </c>
      <c r="C49" s="89" t="s">
        <v>761</v>
      </c>
      <c r="D49" s="89">
        <v>253037</v>
      </c>
      <c r="E49" s="79" t="s">
        <v>19</v>
      </c>
      <c r="F49" s="89" t="s">
        <v>762</v>
      </c>
      <c r="G49" s="144">
        <v>5883</v>
      </c>
      <c r="H49" s="89">
        <v>2003</v>
      </c>
      <c r="I49" s="261"/>
      <c r="J49" s="89">
        <v>1</v>
      </c>
      <c r="K49" s="89"/>
      <c r="L49" s="89"/>
      <c r="M49" s="89" t="s">
        <v>108</v>
      </c>
      <c r="N49" s="89"/>
      <c r="O49" s="251"/>
      <c r="P49" s="32"/>
      <c r="Q49" s="253"/>
      <c r="R49" s="263" t="s">
        <v>606</v>
      </c>
      <c r="S49" s="263" t="s">
        <v>607</v>
      </c>
      <c r="T49" s="263" t="s">
        <v>606</v>
      </c>
      <c r="U49" s="263" t="s">
        <v>607</v>
      </c>
      <c r="V49" s="263" t="s">
        <v>19</v>
      </c>
      <c r="W49" s="263" t="s">
        <v>19</v>
      </c>
      <c r="X49" s="263"/>
      <c r="Y49" s="151" t="s">
        <v>676</v>
      </c>
      <c r="Z49" s="3"/>
    </row>
    <row r="50" spans="1:26" s="13" customFormat="1" ht="51">
      <c r="A50" s="89">
        <v>19</v>
      </c>
      <c r="B50" s="89" t="s">
        <v>763</v>
      </c>
      <c r="C50" s="89" t="s">
        <v>764</v>
      </c>
      <c r="D50" s="89" t="s">
        <v>765</v>
      </c>
      <c r="E50" s="79" t="s">
        <v>766</v>
      </c>
      <c r="F50" s="89" t="s">
        <v>767</v>
      </c>
      <c r="G50" s="89"/>
      <c r="H50" s="89">
        <v>2012</v>
      </c>
      <c r="I50" s="261" t="s">
        <v>768</v>
      </c>
      <c r="J50" s="89" t="s">
        <v>19</v>
      </c>
      <c r="K50" s="89"/>
      <c r="L50" s="89"/>
      <c r="M50" s="89" t="s">
        <v>108</v>
      </c>
      <c r="N50" s="89"/>
      <c r="O50" s="251"/>
      <c r="P50" s="32"/>
      <c r="Q50" s="195"/>
      <c r="R50" s="263" t="s">
        <v>769</v>
      </c>
      <c r="S50" s="263" t="s">
        <v>770</v>
      </c>
      <c r="T50" s="89" t="s">
        <v>19</v>
      </c>
      <c r="U50" s="89" t="s">
        <v>19</v>
      </c>
      <c r="V50" s="79" t="s">
        <v>19</v>
      </c>
      <c r="W50" s="79" t="s">
        <v>19</v>
      </c>
      <c r="X50" s="79"/>
      <c r="Y50" s="151" t="s">
        <v>676</v>
      </c>
      <c r="Z50" s="3"/>
    </row>
    <row r="51" spans="1:26" s="13" customFormat="1" ht="38.25">
      <c r="A51" s="89">
        <v>20</v>
      </c>
      <c r="B51" s="89" t="s">
        <v>518</v>
      </c>
      <c r="C51" s="89" t="s">
        <v>771</v>
      </c>
      <c r="D51" s="89" t="s">
        <v>772</v>
      </c>
      <c r="E51" s="79" t="s">
        <v>773</v>
      </c>
      <c r="F51" s="89" t="s">
        <v>774</v>
      </c>
      <c r="G51" s="89">
        <v>9000</v>
      </c>
      <c r="H51" s="89">
        <v>2004</v>
      </c>
      <c r="I51" s="261" t="s">
        <v>775</v>
      </c>
      <c r="J51" s="89">
        <v>3</v>
      </c>
      <c r="K51" s="89">
        <v>6575</v>
      </c>
      <c r="L51" s="89"/>
      <c r="M51" s="89" t="s">
        <v>108</v>
      </c>
      <c r="N51" s="89"/>
      <c r="O51" s="251"/>
      <c r="P51" s="32"/>
      <c r="Q51" s="253"/>
      <c r="R51" s="263" t="s">
        <v>776</v>
      </c>
      <c r="S51" s="263" t="s">
        <v>777</v>
      </c>
      <c r="T51" s="79" t="s">
        <v>776</v>
      </c>
      <c r="U51" s="79" t="s">
        <v>777</v>
      </c>
      <c r="V51" s="79" t="s">
        <v>19</v>
      </c>
      <c r="W51" s="79" t="s">
        <v>19</v>
      </c>
      <c r="X51" s="79"/>
      <c r="Y51" s="151" t="s">
        <v>676</v>
      </c>
      <c r="Z51" s="3"/>
    </row>
    <row r="52" spans="1:26" s="13" customFormat="1">
      <c r="A52" s="410" t="s">
        <v>246</v>
      </c>
      <c r="B52" s="410"/>
      <c r="C52" s="410"/>
      <c r="D52" s="410"/>
      <c r="E52" s="410"/>
      <c r="F52" s="410"/>
      <c r="G52" s="410"/>
      <c r="H52" s="410"/>
      <c r="I52" s="410"/>
      <c r="J52" s="410"/>
      <c r="K52" s="41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12"/>
    </row>
    <row r="53" spans="1:26" s="13" customFormat="1">
      <c r="A53" s="416" t="s">
        <v>18</v>
      </c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12"/>
    </row>
    <row r="54" spans="1:26" s="13" customFormat="1">
      <c r="A54" s="410" t="s">
        <v>247</v>
      </c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12"/>
    </row>
    <row r="55" spans="1:26" s="13" customFormat="1">
      <c r="A55" s="416" t="s">
        <v>18</v>
      </c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Y55" s="416"/>
      <c r="Z55" s="12"/>
    </row>
    <row r="56" spans="1:26" s="13" customFormat="1">
      <c r="A56" s="410" t="s">
        <v>256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12"/>
    </row>
    <row r="57" spans="1:26" s="13" customFormat="1" ht="38.25">
      <c r="A57" s="144">
        <v>1</v>
      </c>
      <c r="B57" s="89" t="s">
        <v>778</v>
      </c>
      <c r="C57" s="144" t="s">
        <v>779</v>
      </c>
      <c r="D57" s="144" t="s">
        <v>780</v>
      </c>
      <c r="E57" s="79" t="s">
        <v>781</v>
      </c>
      <c r="F57" s="144" t="s">
        <v>782</v>
      </c>
      <c r="G57" s="144">
        <v>49</v>
      </c>
      <c r="H57" s="144">
        <v>2006</v>
      </c>
      <c r="I57" s="144" t="s">
        <v>783</v>
      </c>
      <c r="J57" s="265">
        <v>2</v>
      </c>
      <c r="K57" s="144"/>
      <c r="L57" s="144"/>
      <c r="M57" s="144" t="s">
        <v>108</v>
      </c>
      <c r="N57" s="89">
        <v>700</v>
      </c>
      <c r="O57" s="266"/>
      <c r="P57" s="266"/>
      <c r="Q57" s="267"/>
      <c r="R57" s="268" t="s">
        <v>784</v>
      </c>
      <c r="S57" s="268" t="s">
        <v>785</v>
      </c>
      <c r="T57" s="268" t="s">
        <v>784</v>
      </c>
      <c r="U57" s="268" t="s">
        <v>785</v>
      </c>
      <c r="V57" s="79" t="s">
        <v>19</v>
      </c>
      <c r="W57" s="79" t="s">
        <v>19</v>
      </c>
      <c r="X57" s="79"/>
      <c r="Y57" s="147" t="s">
        <v>786</v>
      </c>
      <c r="Z57" s="33"/>
    </row>
    <row r="58" spans="1:26" s="13" customFormat="1">
      <c r="A58" s="410" t="s">
        <v>257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12"/>
    </row>
    <row r="59" spans="1:26" s="13" customFormat="1">
      <c r="A59" s="416" t="s">
        <v>18</v>
      </c>
      <c r="B59" s="416"/>
      <c r="C59" s="416"/>
      <c r="D59" s="416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6"/>
      <c r="X59" s="416"/>
      <c r="Y59" s="416"/>
      <c r="Z59" s="12"/>
    </row>
    <row r="60" spans="1:26" s="13" customFormat="1">
      <c r="A60" s="410" t="s">
        <v>258</v>
      </c>
      <c r="B60" s="410"/>
      <c r="C60" s="410"/>
      <c r="D60" s="410"/>
      <c r="E60" s="410"/>
      <c r="F60" s="410"/>
      <c r="G60" s="410"/>
      <c r="H60" s="410"/>
      <c r="I60" s="410"/>
      <c r="J60" s="410"/>
      <c r="K60" s="41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12"/>
    </row>
    <row r="61" spans="1:26" s="13" customFormat="1">
      <c r="A61" s="405" t="s">
        <v>18</v>
      </c>
      <c r="B61" s="415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06"/>
      <c r="Z61" s="12"/>
    </row>
    <row r="62" spans="1:26" s="13" customFormat="1"/>
    <row r="63" spans="1:26" s="13" customFormat="1"/>
    <row r="64" spans="1:26" s="13" customFormat="1"/>
  </sheetData>
  <mergeCells count="35">
    <mergeCell ref="A60:K60"/>
    <mergeCell ref="A61:Y61"/>
    <mergeCell ref="A53:Y53"/>
    <mergeCell ref="A54:K54"/>
    <mergeCell ref="A55:Y55"/>
    <mergeCell ref="A56:K56"/>
    <mergeCell ref="A58:K58"/>
    <mergeCell ref="A59:Y59"/>
    <mergeCell ref="A52:K52"/>
    <mergeCell ref="O3:O5"/>
    <mergeCell ref="P3:Q4"/>
    <mergeCell ref="R3:S4"/>
    <mergeCell ref="T3:U4"/>
    <mergeCell ref="J3:J5"/>
    <mergeCell ref="K3:K5"/>
    <mergeCell ref="L3:L5"/>
    <mergeCell ref="M3:M5"/>
    <mergeCell ref="N3:N5"/>
    <mergeCell ref="A6:K6"/>
    <mergeCell ref="A9:K9"/>
    <mergeCell ref="A20:K20"/>
    <mergeCell ref="A31:K3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Y3:Y5"/>
    <mergeCell ref="V3:W4"/>
    <mergeCell ref="X3:X4"/>
  </mergeCells>
  <pageMargins left="0" right="0" top="0.74803149606299213" bottom="0.74803149606299213" header="0.31496062992125984" footer="0.31496062992125984"/>
  <pageSetup paperSize="9" scale="42" orientation="landscape" verticalDpi="0" r:id="rId1"/>
  <colBreaks count="1" manualBreakCount="1">
    <brk id="25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8"/>
  <sheetViews>
    <sheetView topLeftCell="B1" zoomScaleNormal="100" workbookViewId="0">
      <selection activeCell="C12" sqref="C12"/>
    </sheetView>
  </sheetViews>
  <sheetFormatPr defaultRowHeight="12.75"/>
  <cols>
    <col min="1" max="1" width="5.85546875" style="30" customWidth="1"/>
    <col min="2" max="2" width="55.85546875" style="13" customWidth="1"/>
    <col min="3" max="4" width="20.140625" style="31" customWidth="1"/>
    <col min="5" max="5" width="46" style="13" customWidth="1"/>
    <col min="6" max="7" width="9.140625" style="13"/>
  </cols>
  <sheetData>
    <row r="1" spans="1:5" s="13" customFormat="1" ht="16.5">
      <c r="A1" s="30"/>
      <c r="B1" s="2" t="s">
        <v>250</v>
      </c>
      <c r="C1" s="31"/>
      <c r="D1" s="16"/>
    </row>
    <row r="2" spans="1:5" s="13" customFormat="1" ht="16.5">
      <c r="A2" s="30"/>
      <c r="B2" s="2"/>
      <c r="C2" s="31"/>
      <c r="D2" s="31"/>
    </row>
    <row r="3" spans="1:5" s="13" customFormat="1" ht="12.75" customHeight="1">
      <c r="A3" s="30"/>
      <c r="B3" s="417" t="s">
        <v>161</v>
      </c>
      <c r="C3" s="417"/>
      <c r="D3" s="30"/>
    </row>
    <row r="4" spans="1:5" s="12" customFormat="1" ht="25.5">
      <c r="A4" s="93" t="s">
        <v>9</v>
      </c>
      <c r="B4" s="93" t="s">
        <v>7</v>
      </c>
      <c r="C4" s="32" t="s">
        <v>15</v>
      </c>
      <c r="D4" s="32" t="s">
        <v>202</v>
      </c>
      <c r="E4" s="93" t="s">
        <v>248</v>
      </c>
    </row>
    <row r="5" spans="1:5" s="9" customFormat="1" ht="24.95" customHeight="1">
      <c r="A5" s="23">
        <v>1</v>
      </c>
      <c r="B5" s="24" t="s">
        <v>220</v>
      </c>
      <c r="C5" s="383">
        <v>7029665.8899999997</v>
      </c>
      <c r="D5" s="220">
        <v>0</v>
      </c>
      <c r="E5" s="89" t="s">
        <v>270</v>
      </c>
    </row>
    <row r="6" spans="1:5" s="9" customFormat="1" ht="24.95" customHeight="1">
      <c r="A6" s="317">
        <v>3</v>
      </c>
      <c r="B6" s="318" t="s">
        <v>235</v>
      </c>
      <c r="C6" s="319">
        <v>0</v>
      </c>
      <c r="D6" s="320">
        <v>0</v>
      </c>
      <c r="E6" s="317"/>
    </row>
    <row r="7" spans="1:5" s="9" customFormat="1" ht="24.95" customHeight="1">
      <c r="A7" s="23">
        <v>4</v>
      </c>
      <c r="B7" s="315" t="s">
        <v>223</v>
      </c>
      <c r="C7" s="316">
        <v>1295281.6399999999</v>
      </c>
      <c r="D7" s="316">
        <v>192725.26</v>
      </c>
      <c r="E7" s="89" t="s">
        <v>452</v>
      </c>
    </row>
    <row r="8" spans="1:5" s="9" customFormat="1" ht="24.95" customHeight="1">
      <c r="A8" s="23">
        <v>5</v>
      </c>
      <c r="B8" s="151" t="s">
        <v>224</v>
      </c>
      <c r="C8" s="326">
        <v>17253.75</v>
      </c>
      <c r="D8" s="316">
        <v>0</v>
      </c>
      <c r="E8" s="23"/>
    </row>
    <row r="9" spans="1:5" s="12" customFormat="1" ht="24.95" customHeight="1">
      <c r="A9" s="23">
        <v>6</v>
      </c>
      <c r="B9" s="151" t="s">
        <v>236</v>
      </c>
      <c r="C9" s="310">
        <f>2444829.12+14422.5+15984+15984</f>
        <v>2491219.62</v>
      </c>
      <c r="D9" s="220">
        <v>255101.46</v>
      </c>
      <c r="E9" s="23" t="s">
        <v>260</v>
      </c>
    </row>
    <row r="10" spans="1:5" s="12" customFormat="1" ht="24.95" customHeight="1">
      <c r="A10" s="23">
        <v>7</v>
      </c>
      <c r="B10" s="151" t="s">
        <v>237</v>
      </c>
      <c r="C10" s="321">
        <v>355773.28</v>
      </c>
      <c r="D10" s="328">
        <v>79707.5</v>
      </c>
      <c r="E10" s="24"/>
    </row>
    <row r="11" spans="1:5" s="9" customFormat="1" ht="24.95" customHeight="1">
      <c r="A11" s="130">
        <v>8</v>
      </c>
      <c r="B11" s="151" t="s">
        <v>238</v>
      </c>
      <c r="C11" s="321">
        <v>109716.56</v>
      </c>
      <c r="D11" s="321">
        <v>10876.25</v>
      </c>
      <c r="E11" s="132"/>
    </row>
    <row r="12" spans="1:5" s="12" customFormat="1" ht="24.95" customHeight="1">
      <c r="A12" s="23"/>
      <c r="B12" s="34" t="s">
        <v>8</v>
      </c>
      <c r="C12" s="35">
        <f>SUM(C5:C11)</f>
        <v>11298910.739999998</v>
      </c>
      <c r="D12" s="35">
        <f>SUM(D5:D11)</f>
        <v>538410.47</v>
      </c>
      <c r="E12" s="36"/>
    </row>
    <row r="13" spans="1:5" s="12" customFormat="1">
      <c r="A13" s="37"/>
      <c r="C13" s="38"/>
      <c r="D13" s="31"/>
    </row>
    <row r="14" spans="1:5" s="13" customFormat="1">
      <c r="A14" s="30"/>
      <c r="C14" s="31"/>
      <c r="D14" s="31"/>
      <c r="E14" s="39"/>
    </row>
    <row r="15" spans="1:5" s="13" customFormat="1">
      <c r="A15" s="30"/>
      <c r="C15" s="31"/>
      <c r="D15" s="31"/>
    </row>
    <row r="16" spans="1:5" s="13" customFormat="1">
      <c r="A16" s="30"/>
      <c r="C16" s="31"/>
      <c r="D16" s="31"/>
    </row>
    <row r="17" spans="1:4" s="13" customFormat="1">
      <c r="A17" s="30"/>
      <c r="C17" s="31"/>
      <c r="D17" s="31"/>
    </row>
    <row r="18" spans="1:4" s="13" customFormat="1">
      <c r="A18" s="30"/>
      <c r="C18" s="31"/>
      <c r="D18" s="31"/>
    </row>
    <row r="19" spans="1:4" s="13" customFormat="1">
      <c r="A19" s="30"/>
      <c r="C19" s="31"/>
      <c r="D19" s="31"/>
    </row>
    <row r="20" spans="1:4" s="13" customFormat="1">
      <c r="A20" s="30"/>
      <c r="C20" s="31"/>
      <c r="D20" s="31"/>
    </row>
    <row r="21" spans="1:4" s="13" customFormat="1">
      <c r="A21" s="30"/>
      <c r="C21" s="31"/>
      <c r="D21" s="31"/>
    </row>
    <row r="22" spans="1:4" s="13" customFormat="1">
      <c r="A22" s="30"/>
      <c r="C22" s="31"/>
      <c r="D22" s="31"/>
    </row>
    <row r="23" spans="1:4" s="13" customFormat="1">
      <c r="A23" s="30"/>
      <c r="C23" s="31"/>
      <c r="D23" s="31"/>
    </row>
    <row r="24" spans="1:4" s="13" customFormat="1">
      <c r="A24" s="30"/>
      <c r="C24" s="31"/>
      <c r="D24" s="31"/>
    </row>
    <row r="25" spans="1:4" s="13" customFormat="1">
      <c r="A25" s="30"/>
      <c r="C25" s="31"/>
      <c r="D25" s="31"/>
    </row>
    <row r="26" spans="1:4" s="13" customFormat="1">
      <c r="A26" s="30"/>
      <c r="C26" s="31"/>
      <c r="D26" s="31"/>
    </row>
    <row r="27" spans="1:4" s="13" customFormat="1">
      <c r="A27" s="30"/>
      <c r="C27" s="31"/>
      <c r="D27" s="31"/>
    </row>
    <row r="28" spans="1:4" s="13" customFormat="1">
      <c r="A28" s="30"/>
      <c r="C28" s="31"/>
      <c r="D28" s="31"/>
    </row>
  </sheetData>
  <mergeCells count="1">
    <mergeCell ref="B3:C3"/>
  </mergeCells>
  <phoneticPr fontId="1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zoomScaleNormal="100" workbookViewId="0">
      <selection activeCell="B12" sqref="B12"/>
    </sheetView>
  </sheetViews>
  <sheetFormatPr defaultRowHeight="12.75"/>
  <cols>
    <col min="1" max="1" width="4.42578125" customWidth="1"/>
    <col min="2" max="2" width="44.7109375" customWidth="1"/>
    <col min="3" max="3" width="36.5703125" customWidth="1"/>
  </cols>
  <sheetData>
    <row r="1" spans="1:3" ht="15">
      <c r="A1" s="5" t="s">
        <v>269</v>
      </c>
    </row>
    <row r="3" spans="1:3" ht="63.75" customHeight="1">
      <c r="A3" s="418" t="s">
        <v>160</v>
      </c>
      <c r="B3" s="418"/>
      <c r="C3" s="418"/>
    </row>
    <row r="4" spans="1:3" ht="15.75">
      <c r="A4" s="4"/>
      <c r="B4" s="4"/>
      <c r="C4" s="4"/>
    </row>
    <row r="5" spans="1:3" ht="57.75" customHeight="1">
      <c r="A5" s="419" t="s">
        <v>147</v>
      </c>
      <c r="B5" s="419"/>
      <c r="C5" s="419"/>
    </row>
    <row r="7" spans="1:3" s="13" customFormat="1" ht="38.25">
      <c r="A7" s="28" t="s">
        <v>9</v>
      </c>
      <c r="B7" s="28" t="s">
        <v>148</v>
      </c>
      <c r="C7" s="29" t="s">
        <v>149</v>
      </c>
    </row>
    <row r="8" spans="1:3" s="25" customFormat="1" ht="24.95" customHeight="1">
      <c r="A8" s="420" t="s">
        <v>241</v>
      </c>
      <c r="B8" s="421"/>
      <c r="C8" s="422"/>
    </row>
    <row r="9" spans="1:3" s="25" customFormat="1" ht="24.95" customHeight="1">
      <c r="A9" s="26" t="s">
        <v>150</v>
      </c>
      <c r="B9" s="27" t="s">
        <v>151</v>
      </c>
      <c r="C9" s="26" t="s">
        <v>152</v>
      </c>
    </row>
    <row r="10" spans="1:3" s="25" customFormat="1" ht="24.95" customHeight="1">
      <c r="A10" s="26" t="s">
        <v>153</v>
      </c>
      <c r="B10" s="27" t="s">
        <v>154</v>
      </c>
      <c r="C10" s="26" t="s">
        <v>422</v>
      </c>
    </row>
    <row r="11" spans="1:3" s="25" customFormat="1" ht="24.95" customHeight="1">
      <c r="A11" s="26" t="s">
        <v>155</v>
      </c>
      <c r="B11" s="27" t="s">
        <v>156</v>
      </c>
      <c r="C11" s="26" t="s">
        <v>423</v>
      </c>
    </row>
    <row r="12" spans="1:3" s="25" customFormat="1" ht="24.95" customHeight="1">
      <c r="A12" s="26" t="s">
        <v>157</v>
      </c>
      <c r="B12" s="27" t="s">
        <v>309</v>
      </c>
      <c r="C12" s="26" t="s">
        <v>424</v>
      </c>
    </row>
    <row r="13" spans="1:3" s="25" customFormat="1" ht="24.95" customHeight="1">
      <c r="A13" s="26" t="s">
        <v>158</v>
      </c>
      <c r="B13" s="27" t="s">
        <v>159</v>
      </c>
      <c r="C13" s="26" t="s">
        <v>424</v>
      </c>
    </row>
    <row r="14" spans="1:3" s="25" customFormat="1" ht="24.95" customHeight="1"/>
  </sheetData>
  <mergeCells count="3">
    <mergeCell ref="A3:C3"/>
    <mergeCell ref="A5:C5"/>
    <mergeCell ref="A8:C8"/>
  </mergeCells>
  <phoneticPr fontId="1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4DE5F-2854-4E82-816D-B3EC1C9E086D}">
  <dimension ref="A1:G36"/>
  <sheetViews>
    <sheetView topLeftCell="A22" zoomScaleNormal="100" workbookViewId="0">
      <selection sqref="A1:F1"/>
    </sheetView>
  </sheetViews>
  <sheetFormatPr defaultColWidth="9.140625" defaultRowHeight="12.75"/>
  <cols>
    <col min="1" max="1" width="29.85546875" style="227" customWidth="1"/>
    <col min="2" max="2" width="21.28515625" style="227" customWidth="1"/>
    <col min="3" max="3" width="15.5703125" style="228" customWidth="1"/>
    <col min="4" max="4" width="58.5703125" style="227" customWidth="1"/>
    <col min="5" max="5" width="22.28515625" style="228" customWidth="1"/>
    <col min="6" max="6" width="22.7109375" style="37" customWidth="1"/>
    <col min="7" max="7" width="13.7109375" style="6" customWidth="1"/>
    <col min="8" max="16384" width="9.140625" style="6"/>
  </cols>
  <sheetData>
    <row r="1" spans="1:7">
      <c r="A1" s="425" t="s">
        <v>800</v>
      </c>
      <c r="B1" s="425"/>
      <c r="C1" s="425"/>
      <c r="D1" s="425"/>
      <c r="E1" s="425"/>
      <c r="F1" s="425"/>
    </row>
    <row r="2" spans="1:7">
      <c r="A2" s="226"/>
      <c r="B2" s="226"/>
      <c r="C2" s="226"/>
      <c r="D2" s="226"/>
      <c r="E2" s="226"/>
      <c r="F2" s="47"/>
    </row>
    <row r="3" spans="1:7">
      <c r="A3" s="226"/>
      <c r="B3" s="226"/>
      <c r="C3" s="226"/>
      <c r="D3" s="226"/>
      <c r="E3" s="226"/>
      <c r="F3" s="47"/>
    </row>
    <row r="4" spans="1:7">
      <c r="A4" s="427" t="s">
        <v>477</v>
      </c>
      <c r="B4" s="427"/>
      <c r="C4" s="427"/>
    </row>
    <row r="5" spans="1:7" ht="13.5" thickBot="1"/>
    <row r="6" spans="1:7" ht="15.75" thickBot="1">
      <c r="A6" s="281" t="s">
        <v>453</v>
      </c>
      <c r="B6" s="282" t="s">
        <v>454</v>
      </c>
      <c r="C6" s="283" t="s">
        <v>455</v>
      </c>
      <c r="D6" s="282" t="s">
        <v>456</v>
      </c>
      <c r="E6" s="284" t="s">
        <v>457</v>
      </c>
      <c r="F6" s="294" t="s">
        <v>458</v>
      </c>
      <c r="G6" s="3" t="s">
        <v>793</v>
      </c>
    </row>
    <row r="7" spans="1:7" ht="15.75" thickBot="1">
      <c r="A7" s="428">
        <v>2020</v>
      </c>
      <c r="B7" s="429"/>
      <c r="C7" s="429"/>
      <c r="D7" s="429"/>
      <c r="E7" s="429"/>
      <c r="F7" s="430"/>
    </row>
    <row r="8" spans="1:7" ht="30.75" thickBot="1">
      <c r="A8" s="285" t="s">
        <v>220</v>
      </c>
      <c r="B8" s="286" t="s">
        <v>459</v>
      </c>
      <c r="C8" s="287">
        <v>43995</v>
      </c>
      <c r="D8" s="286" t="s">
        <v>475</v>
      </c>
      <c r="E8" s="292" t="s">
        <v>461</v>
      </c>
      <c r="F8" s="295">
        <v>2894.49</v>
      </c>
    </row>
    <row r="9" spans="1:7" ht="15.75" thickBot="1">
      <c r="A9" s="289"/>
      <c r="B9" s="290"/>
      <c r="C9" s="291"/>
      <c r="D9" s="290"/>
      <c r="E9" s="293" t="s">
        <v>789</v>
      </c>
      <c r="F9" s="296">
        <f>SUM(F8)</f>
        <v>2894.49</v>
      </c>
    </row>
    <row r="10" spans="1:7" ht="15.75" thickBot="1">
      <c r="A10" s="428">
        <v>2021</v>
      </c>
      <c r="B10" s="429"/>
      <c r="C10" s="429"/>
      <c r="D10" s="429"/>
      <c r="E10" s="429"/>
      <c r="F10" s="430"/>
    </row>
    <row r="11" spans="1:7" ht="45.75" thickBot="1">
      <c r="A11" s="285" t="s">
        <v>221</v>
      </c>
      <c r="B11" s="286" t="s">
        <v>459</v>
      </c>
      <c r="C11" s="287">
        <v>44490</v>
      </c>
      <c r="D11" s="286" t="s">
        <v>467</v>
      </c>
      <c r="E11" s="292" t="s">
        <v>461</v>
      </c>
      <c r="F11" s="295">
        <v>279</v>
      </c>
    </row>
    <row r="12" spans="1:7" ht="15.75" thickBot="1">
      <c r="A12" s="289"/>
      <c r="B12" s="290"/>
      <c r="C12" s="291"/>
      <c r="D12" s="290"/>
      <c r="E12" s="293" t="s">
        <v>790</v>
      </c>
      <c r="F12" s="296">
        <f>SUM(F11)</f>
        <v>279</v>
      </c>
    </row>
    <row r="13" spans="1:7" ht="15.75" thickBot="1">
      <c r="A13" s="428">
        <v>2022</v>
      </c>
      <c r="B13" s="429"/>
      <c r="C13" s="429"/>
      <c r="D13" s="429"/>
      <c r="E13" s="429"/>
      <c r="F13" s="430"/>
    </row>
    <row r="14" spans="1:7" ht="30">
      <c r="A14" s="285" t="s">
        <v>220</v>
      </c>
      <c r="B14" s="286" t="s">
        <v>459</v>
      </c>
      <c r="C14" s="287">
        <v>44609</v>
      </c>
      <c r="D14" s="286" t="s">
        <v>462</v>
      </c>
      <c r="E14" s="288" t="s">
        <v>461</v>
      </c>
      <c r="F14" s="297">
        <v>3874.5</v>
      </c>
    </row>
    <row r="15" spans="1:7" ht="30">
      <c r="A15" s="232" t="s">
        <v>220</v>
      </c>
      <c r="B15" s="229" t="s">
        <v>459</v>
      </c>
      <c r="C15" s="230">
        <v>44611</v>
      </c>
      <c r="D15" s="229" t="s">
        <v>463</v>
      </c>
      <c r="E15" s="231" t="s">
        <v>461</v>
      </c>
      <c r="F15" s="298">
        <f>2611.82+929.24</f>
        <v>3541.0600000000004</v>
      </c>
    </row>
    <row r="16" spans="1:7" ht="30">
      <c r="A16" s="232" t="s">
        <v>220</v>
      </c>
      <c r="B16" s="229" t="s">
        <v>459</v>
      </c>
      <c r="C16" s="230">
        <v>44611</v>
      </c>
      <c r="D16" s="229" t="s">
        <v>464</v>
      </c>
      <c r="E16" s="231" t="s">
        <v>461</v>
      </c>
      <c r="F16" s="298">
        <v>2597.0500000000002</v>
      </c>
    </row>
    <row r="17" spans="1:7" ht="15">
      <c r="A17" s="232" t="s">
        <v>220</v>
      </c>
      <c r="B17" s="229" t="s">
        <v>465</v>
      </c>
      <c r="C17" s="230">
        <v>44794</v>
      </c>
      <c r="D17" s="229" t="s">
        <v>466</v>
      </c>
      <c r="E17" s="231" t="s">
        <v>461</v>
      </c>
      <c r="F17" s="298">
        <v>6703.63</v>
      </c>
    </row>
    <row r="18" spans="1:7" ht="45">
      <c r="A18" s="232" t="s">
        <v>221</v>
      </c>
      <c r="B18" s="229" t="s">
        <v>459</v>
      </c>
      <c r="C18" s="230">
        <v>44629</v>
      </c>
      <c r="D18" s="229" t="s">
        <v>468</v>
      </c>
      <c r="E18" s="231" t="s">
        <v>461</v>
      </c>
      <c r="F18" s="298">
        <v>319.2</v>
      </c>
    </row>
    <row r="19" spans="1:7" ht="30.75" thickBot="1">
      <c r="A19" s="232" t="s">
        <v>220</v>
      </c>
      <c r="B19" s="229" t="s">
        <v>469</v>
      </c>
      <c r="C19" s="230">
        <v>44815</v>
      </c>
      <c r="D19" s="229" t="s">
        <v>471</v>
      </c>
      <c r="E19" s="243" t="s">
        <v>461</v>
      </c>
      <c r="F19" s="299">
        <v>4900</v>
      </c>
    </row>
    <row r="20" spans="1:7" ht="15.75" thickBot="1">
      <c r="A20" s="289"/>
      <c r="B20" s="290"/>
      <c r="C20" s="291"/>
      <c r="D20" s="290"/>
      <c r="E20" s="293" t="s">
        <v>791</v>
      </c>
      <c r="F20" s="296">
        <f>SUM(F14:F19)</f>
        <v>21935.440000000002</v>
      </c>
    </row>
    <row r="21" spans="1:7" ht="15.75" thickBot="1">
      <c r="A21" s="428">
        <v>2023</v>
      </c>
      <c r="B21" s="429"/>
      <c r="C21" s="429"/>
      <c r="D21" s="429"/>
      <c r="E21" s="429"/>
      <c r="F21" s="430"/>
    </row>
    <row r="22" spans="1:7" ht="30">
      <c r="A22" s="285" t="s">
        <v>220</v>
      </c>
      <c r="B22" s="286" t="s">
        <v>459</v>
      </c>
      <c r="C22" s="287">
        <v>44992</v>
      </c>
      <c r="D22" s="286" t="s">
        <v>460</v>
      </c>
      <c r="E22" s="288" t="s">
        <v>461</v>
      </c>
      <c r="F22" s="297">
        <f>6565.24+3274.76</f>
        <v>9840</v>
      </c>
    </row>
    <row r="23" spans="1:7" ht="45.75" thickBot="1">
      <c r="A23" s="233" t="s">
        <v>220</v>
      </c>
      <c r="B23" s="234" t="s">
        <v>470</v>
      </c>
      <c r="C23" s="235">
        <v>45100</v>
      </c>
      <c r="D23" s="234" t="s">
        <v>472</v>
      </c>
      <c r="E23" s="236" t="s">
        <v>461</v>
      </c>
      <c r="F23" s="300">
        <v>2500.31</v>
      </c>
      <c r="G23" s="302">
        <v>1999.69</v>
      </c>
    </row>
    <row r="24" spans="1:7" ht="15.75" thickBot="1">
      <c r="A24" s="278"/>
      <c r="B24" s="278"/>
      <c r="C24" s="279"/>
      <c r="D24" s="280"/>
      <c r="E24" s="293" t="s">
        <v>792</v>
      </c>
      <c r="F24" s="296">
        <f>SUM(F22:F23)</f>
        <v>12340.31</v>
      </c>
    </row>
    <row r="25" spans="1:7" ht="13.5" thickBot="1">
      <c r="D25" s="423" t="s">
        <v>0</v>
      </c>
      <c r="E25" s="424"/>
      <c r="F25" s="245">
        <f>SUM(F22:F23,F14:F19,F8,F11)</f>
        <v>37449.24</v>
      </c>
      <c r="G25" s="305">
        <f>SUM(G23:G24)</f>
        <v>1999.69</v>
      </c>
    </row>
    <row r="27" spans="1:7">
      <c r="A27" s="426" t="s">
        <v>476</v>
      </c>
      <c r="B27" s="426"/>
      <c r="C27" s="426"/>
    </row>
    <row r="28" spans="1:7" ht="13.5" thickBot="1">
      <c r="A28" s="8"/>
      <c r="B28" s="8"/>
      <c r="C28" s="8"/>
    </row>
    <row r="29" spans="1:7" ht="15.75" thickBot="1">
      <c r="A29" s="428">
        <v>2021</v>
      </c>
      <c r="B29" s="429"/>
      <c r="C29" s="429"/>
      <c r="D29" s="429"/>
      <c r="E29" s="429"/>
      <c r="F29" s="430"/>
    </row>
    <row r="30" spans="1:7" ht="30">
      <c r="A30" s="285" t="s">
        <v>222</v>
      </c>
      <c r="B30" s="286" t="s">
        <v>473</v>
      </c>
      <c r="C30" s="287">
        <v>44532</v>
      </c>
      <c r="D30" s="286" t="s">
        <v>474</v>
      </c>
      <c r="E30" s="288" t="s">
        <v>461</v>
      </c>
      <c r="F30" s="297">
        <v>6046.56</v>
      </c>
    </row>
    <row r="31" spans="1:7" ht="15.75" thickBot="1">
      <c r="A31" s="303" t="s">
        <v>794</v>
      </c>
      <c r="B31" s="241" t="s">
        <v>478</v>
      </c>
      <c r="C31" s="242">
        <v>44558</v>
      </c>
      <c r="D31" s="304" t="s">
        <v>795</v>
      </c>
      <c r="E31" s="243"/>
      <c r="F31" s="299">
        <v>3500</v>
      </c>
    </row>
    <row r="32" spans="1:7" ht="15.75" thickBot="1">
      <c r="A32" s="431">
        <v>2022</v>
      </c>
      <c r="B32" s="432"/>
      <c r="C32" s="432"/>
      <c r="D32" s="432"/>
      <c r="E32" s="432"/>
      <c r="F32" s="433"/>
    </row>
    <row r="33" spans="1:6" ht="13.5" thickBot="1">
      <c r="A33" s="434" t="s">
        <v>18</v>
      </c>
      <c r="B33" s="435"/>
      <c r="C33" s="435"/>
      <c r="D33" s="435"/>
      <c r="E33" s="435"/>
      <c r="F33" s="436"/>
    </row>
    <row r="34" spans="1:6" ht="15.75" thickBot="1">
      <c r="A34" s="431">
        <v>2023</v>
      </c>
      <c r="B34" s="432"/>
      <c r="C34" s="432"/>
      <c r="D34" s="432"/>
      <c r="E34" s="432"/>
      <c r="F34" s="433"/>
    </row>
    <row r="35" spans="1:6" ht="15.75" thickBot="1">
      <c r="A35" s="237" t="s">
        <v>794</v>
      </c>
      <c r="B35" s="238" t="s">
        <v>478</v>
      </c>
      <c r="C35" s="239">
        <v>45086</v>
      </c>
      <c r="D35" s="238" t="s">
        <v>795</v>
      </c>
      <c r="E35" s="240"/>
      <c r="F35" s="301">
        <v>10018</v>
      </c>
    </row>
    <row r="36" spans="1:6" ht="13.5" thickBot="1">
      <c r="D36" s="437" t="s">
        <v>0</v>
      </c>
      <c r="E36" s="438"/>
      <c r="F36" s="244">
        <f>F35+F31+F30</f>
        <v>19564.560000000001</v>
      </c>
    </row>
  </sheetData>
  <mergeCells count="13">
    <mergeCell ref="A29:F29"/>
    <mergeCell ref="A32:F32"/>
    <mergeCell ref="A34:F34"/>
    <mergeCell ref="A33:F33"/>
    <mergeCell ref="D36:E36"/>
    <mergeCell ref="D25:E25"/>
    <mergeCell ref="A1:F1"/>
    <mergeCell ref="A27:C27"/>
    <mergeCell ref="A4:C4"/>
    <mergeCell ref="A10:F10"/>
    <mergeCell ref="A13:F13"/>
    <mergeCell ref="A7:F7"/>
    <mergeCell ref="A21:F21"/>
  </mergeCells>
  <pageMargins left="0.7" right="0.7" top="0.75" bottom="0.75" header="0.3" footer="0.3"/>
  <pageSetup paperSize="9" scale="4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385BC-AAC6-4B18-B8FC-6475B23678E2}">
  <dimension ref="A1:E25"/>
  <sheetViews>
    <sheetView zoomScaleNormal="100" workbookViewId="0">
      <selection activeCell="D16" sqref="D16"/>
    </sheetView>
  </sheetViews>
  <sheetFormatPr defaultRowHeight="12.75"/>
  <cols>
    <col min="1" max="1" width="5" style="246" customWidth="1"/>
    <col min="2" max="2" width="25.5703125" style="246" customWidth="1"/>
    <col min="3" max="3" width="19.5703125" style="246" customWidth="1"/>
    <col min="4" max="4" width="19.28515625" style="246" customWidth="1"/>
    <col min="5" max="5" width="20.7109375" style="246" customWidth="1"/>
    <col min="6" max="256" width="9.140625" style="246"/>
    <col min="257" max="257" width="5" style="246" customWidth="1"/>
    <col min="258" max="258" width="25.5703125" style="246" customWidth="1"/>
    <col min="259" max="259" width="19.5703125" style="246" customWidth="1"/>
    <col min="260" max="260" width="19.28515625" style="246" customWidth="1"/>
    <col min="261" max="512" width="9.140625" style="246"/>
    <col min="513" max="513" width="5" style="246" customWidth="1"/>
    <col min="514" max="514" width="25.5703125" style="246" customWidth="1"/>
    <col min="515" max="515" width="19.5703125" style="246" customWidth="1"/>
    <col min="516" max="516" width="19.28515625" style="246" customWidth="1"/>
    <col min="517" max="768" width="9.140625" style="246"/>
    <col min="769" max="769" width="5" style="246" customWidth="1"/>
    <col min="770" max="770" width="25.5703125" style="246" customWidth="1"/>
    <col min="771" max="771" width="19.5703125" style="246" customWidth="1"/>
    <col min="772" max="772" width="19.28515625" style="246" customWidth="1"/>
    <col min="773" max="1024" width="9.140625" style="246"/>
    <col min="1025" max="1025" width="5" style="246" customWidth="1"/>
    <col min="1026" max="1026" width="25.5703125" style="246" customWidth="1"/>
    <col min="1027" max="1027" width="19.5703125" style="246" customWidth="1"/>
    <col min="1028" max="1028" width="19.28515625" style="246" customWidth="1"/>
    <col min="1029" max="1280" width="9.140625" style="246"/>
    <col min="1281" max="1281" width="5" style="246" customWidth="1"/>
    <col min="1282" max="1282" width="25.5703125" style="246" customWidth="1"/>
    <col min="1283" max="1283" width="19.5703125" style="246" customWidth="1"/>
    <col min="1284" max="1284" width="19.28515625" style="246" customWidth="1"/>
    <col min="1285" max="1536" width="9.140625" style="246"/>
    <col min="1537" max="1537" width="5" style="246" customWidth="1"/>
    <col min="1538" max="1538" width="25.5703125" style="246" customWidth="1"/>
    <col min="1539" max="1539" width="19.5703125" style="246" customWidth="1"/>
    <col min="1540" max="1540" width="19.28515625" style="246" customWidth="1"/>
    <col min="1541" max="1792" width="9.140625" style="246"/>
    <col min="1793" max="1793" width="5" style="246" customWidth="1"/>
    <col min="1794" max="1794" width="25.5703125" style="246" customWidth="1"/>
    <col min="1795" max="1795" width="19.5703125" style="246" customWidth="1"/>
    <col min="1796" max="1796" width="19.28515625" style="246" customWidth="1"/>
    <col min="1797" max="2048" width="9.140625" style="246"/>
    <col min="2049" max="2049" width="5" style="246" customWidth="1"/>
    <col min="2050" max="2050" width="25.5703125" style="246" customWidth="1"/>
    <col min="2051" max="2051" width="19.5703125" style="246" customWidth="1"/>
    <col min="2052" max="2052" width="19.28515625" style="246" customWidth="1"/>
    <col min="2053" max="2304" width="9.140625" style="246"/>
    <col min="2305" max="2305" width="5" style="246" customWidth="1"/>
    <col min="2306" max="2306" width="25.5703125" style="246" customWidth="1"/>
    <col min="2307" max="2307" width="19.5703125" style="246" customWidth="1"/>
    <col min="2308" max="2308" width="19.28515625" style="246" customWidth="1"/>
    <col min="2309" max="2560" width="9.140625" style="246"/>
    <col min="2561" max="2561" width="5" style="246" customWidth="1"/>
    <col min="2562" max="2562" width="25.5703125" style="246" customWidth="1"/>
    <col min="2563" max="2563" width="19.5703125" style="246" customWidth="1"/>
    <col min="2564" max="2564" width="19.28515625" style="246" customWidth="1"/>
    <col min="2565" max="2816" width="9.140625" style="246"/>
    <col min="2817" max="2817" width="5" style="246" customWidth="1"/>
    <col min="2818" max="2818" width="25.5703125" style="246" customWidth="1"/>
    <col min="2819" max="2819" width="19.5703125" style="246" customWidth="1"/>
    <col min="2820" max="2820" width="19.28515625" style="246" customWidth="1"/>
    <col min="2821" max="3072" width="9.140625" style="246"/>
    <col min="3073" max="3073" width="5" style="246" customWidth="1"/>
    <col min="3074" max="3074" width="25.5703125" style="246" customWidth="1"/>
    <col min="3075" max="3075" width="19.5703125" style="246" customWidth="1"/>
    <col min="3076" max="3076" width="19.28515625" style="246" customWidth="1"/>
    <col min="3077" max="3328" width="9.140625" style="246"/>
    <col min="3329" max="3329" width="5" style="246" customWidth="1"/>
    <col min="3330" max="3330" width="25.5703125" style="246" customWidth="1"/>
    <col min="3331" max="3331" width="19.5703125" style="246" customWidth="1"/>
    <col min="3332" max="3332" width="19.28515625" style="246" customWidth="1"/>
    <col min="3333" max="3584" width="9.140625" style="246"/>
    <col min="3585" max="3585" width="5" style="246" customWidth="1"/>
    <col min="3586" max="3586" width="25.5703125" style="246" customWidth="1"/>
    <col min="3587" max="3587" width="19.5703125" style="246" customWidth="1"/>
    <col min="3588" max="3588" width="19.28515625" style="246" customWidth="1"/>
    <col min="3589" max="3840" width="9.140625" style="246"/>
    <col min="3841" max="3841" width="5" style="246" customWidth="1"/>
    <col min="3842" max="3842" width="25.5703125" style="246" customWidth="1"/>
    <col min="3843" max="3843" width="19.5703125" style="246" customWidth="1"/>
    <col min="3844" max="3844" width="19.28515625" style="246" customWidth="1"/>
    <col min="3845" max="4096" width="9.140625" style="246"/>
    <col min="4097" max="4097" width="5" style="246" customWidth="1"/>
    <col min="4098" max="4098" width="25.5703125" style="246" customWidth="1"/>
    <col min="4099" max="4099" width="19.5703125" style="246" customWidth="1"/>
    <col min="4100" max="4100" width="19.28515625" style="246" customWidth="1"/>
    <col min="4101" max="4352" width="9.140625" style="246"/>
    <col min="4353" max="4353" width="5" style="246" customWidth="1"/>
    <col min="4354" max="4354" width="25.5703125" style="246" customWidth="1"/>
    <col min="4355" max="4355" width="19.5703125" style="246" customWidth="1"/>
    <col min="4356" max="4356" width="19.28515625" style="246" customWidth="1"/>
    <col min="4357" max="4608" width="9.140625" style="246"/>
    <col min="4609" max="4609" width="5" style="246" customWidth="1"/>
    <col min="4610" max="4610" width="25.5703125" style="246" customWidth="1"/>
    <col min="4611" max="4611" width="19.5703125" style="246" customWidth="1"/>
    <col min="4612" max="4612" width="19.28515625" style="246" customWidth="1"/>
    <col min="4613" max="4864" width="9.140625" style="246"/>
    <col min="4865" max="4865" width="5" style="246" customWidth="1"/>
    <col min="4866" max="4866" width="25.5703125" style="246" customWidth="1"/>
    <col min="4867" max="4867" width="19.5703125" style="246" customWidth="1"/>
    <col min="4868" max="4868" width="19.28515625" style="246" customWidth="1"/>
    <col min="4869" max="5120" width="9.140625" style="246"/>
    <col min="5121" max="5121" width="5" style="246" customWidth="1"/>
    <col min="5122" max="5122" width="25.5703125" style="246" customWidth="1"/>
    <col min="5123" max="5123" width="19.5703125" style="246" customWidth="1"/>
    <col min="5124" max="5124" width="19.28515625" style="246" customWidth="1"/>
    <col min="5125" max="5376" width="9.140625" style="246"/>
    <col min="5377" max="5377" width="5" style="246" customWidth="1"/>
    <col min="5378" max="5378" width="25.5703125" style="246" customWidth="1"/>
    <col min="5379" max="5379" width="19.5703125" style="246" customWidth="1"/>
    <col min="5380" max="5380" width="19.28515625" style="246" customWidth="1"/>
    <col min="5381" max="5632" width="9.140625" style="246"/>
    <col min="5633" max="5633" width="5" style="246" customWidth="1"/>
    <col min="5634" max="5634" width="25.5703125" style="246" customWidth="1"/>
    <col min="5635" max="5635" width="19.5703125" style="246" customWidth="1"/>
    <col min="5636" max="5636" width="19.28515625" style="246" customWidth="1"/>
    <col min="5637" max="5888" width="9.140625" style="246"/>
    <col min="5889" max="5889" width="5" style="246" customWidth="1"/>
    <col min="5890" max="5890" width="25.5703125" style="246" customWidth="1"/>
    <col min="5891" max="5891" width="19.5703125" style="246" customWidth="1"/>
    <col min="5892" max="5892" width="19.28515625" style="246" customWidth="1"/>
    <col min="5893" max="6144" width="9.140625" style="246"/>
    <col min="6145" max="6145" width="5" style="246" customWidth="1"/>
    <col min="6146" max="6146" width="25.5703125" style="246" customWidth="1"/>
    <col min="6147" max="6147" width="19.5703125" style="246" customWidth="1"/>
    <col min="6148" max="6148" width="19.28515625" style="246" customWidth="1"/>
    <col min="6149" max="6400" width="9.140625" style="246"/>
    <col min="6401" max="6401" width="5" style="246" customWidth="1"/>
    <col min="6402" max="6402" width="25.5703125" style="246" customWidth="1"/>
    <col min="6403" max="6403" width="19.5703125" style="246" customWidth="1"/>
    <col min="6404" max="6404" width="19.28515625" style="246" customWidth="1"/>
    <col min="6405" max="6656" width="9.140625" style="246"/>
    <col min="6657" max="6657" width="5" style="246" customWidth="1"/>
    <col min="6658" max="6658" width="25.5703125" style="246" customWidth="1"/>
    <col min="6659" max="6659" width="19.5703125" style="246" customWidth="1"/>
    <col min="6660" max="6660" width="19.28515625" style="246" customWidth="1"/>
    <col min="6661" max="6912" width="9.140625" style="246"/>
    <col min="6913" max="6913" width="5" style="246" customWidth="1"/>
    <col min="6914" max="6914" width="25.5703125" style="246" customWidth="1"/>
    <col min="6915" max="6915" width="19.5703125" style="246" customWidth="1"/>
    <col min="6916" max="6916" width="19.28515625" style="246" customWidth="1"/>
    <col min="6917" max="7168" width="9.140625" style="246"/>
    <col min="7169" max="7169" width="5" style="246" customWidth="1"/>
    <col min="7170" max="7170" width="25.5703125" style="246" customWidth="1"/>
    <col min="7171" max="7171" width="19.5703125" style="246" customWidth="1"/>
    <col min="7172" max="7172" width="19.28515625" style="246" customWidth="1"/>
    <col min="7173" max="7424" width="9.140625" style="246"/>
    <col min="7425" max="7425" width="5" style="246" customWidth="1"/>
    <col min="7426" max="7426" width="25.5703125" style="246" customWidth="1"/>
    <col min="7427" max="7427" width="19.5703125" style="246" customWidth="1"/>
    <col min="7428" max="7428" width="19.28515625" style="246" customWidth="1"/>
    <col min="7429" max="7680" width="9.140625" style="246"/>
    <col min="7681" max="7681" width="5" style="246" customWidth="1"/>
    <col min="7682" max="7682" width="25.5703125" style="246" customWidth="1"/>
    <col min="7683" max="7683" width="19.5703125" style="246" customWidth="1"/>
    <col min="7684" max="7684" width="19.28515625" style="246" customWidth="1"/>
    <col min="7685" max="7936" width="9.140625" style="246"/>
    <col min="7937" max="7937" width="5" style="246" customWidth="1"/>
    <col min="7938" max="7938" width="25.5703125" style="246" customWidth="1"/>
    <col min="7939" max="7939" width="19.5703125" style="246" customWidth="1"/>
    <col min="7940" max="7940" width="19.28515625" style="246" customWidth="1"/>
    <col min="7941" max="8192" width="9.140625" style="246"/>
    <col min="8193" max="8193" width="5" style="246" customWidth="1"/>
    <col min="8194" max="8194" width="25.5703125" style="246" customWidth="1"/>
    <col min="8195" max="8195" width="19.5703125" style="246" customWidth="1"/>
    <col min="8196" max="8196" width="19.28515625" style="246" customWidth="1"/>
    <col min="8197" max="8448" width="9.140625" style="246"/>
    <col min="8449" max="8449" width="5" style="246" customWidth="1"/>
    <col min="8450" max="8450" width="25.5703125" style="246" customWidth="1"/>
    <col min="8451" max="8451" width="19.5703125" style="246" customWidth="1"/>
    <col min="8452" max="8452" width="19.28515625" style="246" customWidth="1"/>
    <col min="8453" max="8704" width="9.140625" style="246"/>
    <col min="8705" max="8705" width="5" style="246" customWidth="1"/>
    <col min="8706" max="8706" width="25.5703125" style="246" customWidth="1"/>
    <col min="8707" max="8707" width="19.5703125" style="246" customWidth="1"/>
    <col min="8708" max="8708" width="19.28515625" style="246" customWidth="1"/>
    <col min="8709" max="8960" width="9.140625" style="246"/>
    <col min="8961" max="8961" width="5" style="246" customWidth="1"/>
    <col min="8962" max="8962" width="25.5703125" style="246" customWidth="1"/>
    <col min="8963" max="8963" width="19.5703125" style="246" customWidth="1"/>
    <col min="8964" max="8964" width="19.28515625" style="246" customWidth="1"/>
    <col min="8965" max="9216" width="9.140625" style="246"/>
    <col min="9217" max="9217" width="5" style="246" customWidth="1"/>
    <col min="9218" max="9218" width="25.5703125" style="246" customWidth="1"/>
    <col min="9219" max="9219" width="19.5703125" style="246" customWidth="1"/>
    <col min="9220" max="9220" width="19.28515625" style="246" customWidth="1"/>
    <col min="9221" max="9472" width="9.140625" style="246"/>
    <col min="9473" max="9473" width="5" style="246" customWidth="1"/>
    <col min="9474" max="9474" width="25.5703125" style="246" customWidth="1"/>
    <col min="9475" max="9475" width="19.5703125" style="246" customWidth="1"/>
    <col min="9476" max="9476" width="19.28515625" style="246" customWidth="1"/>
    <col min="9477" max="9728" width="9.140625" style="246"/>
    <col min="9729" max="9729" width="5" style="246" customWidth="1"/>
    <col min="9730" max="9730" width="25.5703125" style="246" customWidth="1"/>
    <col min="9731" max="9731" width="19.5703125" style="246" customWidth="1"/>
    <col min="9732" max="9732" width="19.28515625" style="246" customWidth="1"/>
    <col min="9733" max="9984" width="9.140625" style="246"/>
    <col min="9985" max="9985" width="5" style="246" customWidth="1"/>
    <col min="9986" max="9986" width="25.5703125" style="246" customWidth="1"/>
    <col min="9987" max="9987" width="19.5703125" style="246" customWidth="1"/>
    <col min="9988" max="9988" width="19.28515625" style="246" customWidth="1"/>
    <col min="9989" max="10240" width="9.140625" style="246"/>
    <col min="10241" max="10241" width="5" style="246" customWidth="1"/>
    <col min="10242" max="10242" width="25.5703125" style="246" customWidth="1"/>
    <col min="10243" max="10243" width="19.5703125" style="246" customWidth="1"/>
    <col min="10244" max="10244" width="19.28515625" style="246" customWidth="1"/>
    <col min="10245" max="10496" width="9.140625" style="246"/>
    <col min="10497" max="10497" width="5" style="246" customWidth="1"/>
    <col min="10498" max="10498" width="25.5703125" style="246" customWidth="1"/>
    <col min="10499" max="10499" width="19.5703125" style="246" customWidth="1"/>
    <col min="10500" max="10500" width="19.28515625" style="246" customWidth="1"/>
    <col min="10501" max="10752" width="9.140625" style="246"/>
    <col min="10753" max="10753" width="5" style="246" customWidth="1"/>
    <col min="10754" max="10754" width="25.5703125" style="246" customWidth="1"/>
    <col min="10755" max="10755" width="19.5703125" style="246" customWidth="1"/>
    <col min="10756" max="10756" width="19.28515625" style="246" customWidth="1"/>
    <col min="10757" max="11008" width="9.140625" style="246"/>
    <col min="11009" max="11009" width="5" style="246" customWidth="1"/>
    <col min="11010" max="11010" width="25.5703125" style="246" customWidth="1"/>
    <col min="11011" max="11011" width="19.5703125" style="246" customWidth="1"/>
    <col min="11012" max="11012" width="19.28515625" style="246" customWidth="1"/>
    <col min="11013" max="11264" width="9.140625" style="246"/>
    <col min="11265" max="11265" width="5" style="246" customWidth="1"/>
    <col min="11266" max="11266" width="25.5703125" style="246" customWidth="1"/>
    <col min="11267" max="11267" width="19.5703125" style="246" customWidth="1"/>
    <col min="11268" max="11268" width="19.28515625" style="246" customWidth="1"/>
    <col min="11269" max="11520" width="9.140625" style="246"/>
    <col min="11521" max="11521" width="5" style="246" customWidth="1"/>
    <col min="11522" max="11522" width="25.5703125" style="246" customWidth="1"/>
    <col min="11523" max="11523" width="19.5703125" style="246" customWidth="1"/>
    <col min="11524" max="11524" width="19.28515625" style="246" customWidth="1"/>
    <col min="11525" max="11776" width="9.140625" style="246"/>
    <col min="11777" max="11777" width="5" style="246" customWidth="1"/>
    <col min="11778" max="11778" width="25.5703125" style="246" customWidth="1"/>
    <col min="11779" max="11779" width="19.5703125" style="246" customWidth="1"/>
    <col min="11780" max="11780" width="19.28515625" style="246" customWidth="1"/>
    <col min="11781" max="12032" width="9.140625" style="246"/>
    <col min="12033" max="12033" width="5" style="246" customWidth="1"/>
    <col min="12034" max="12034" width="25.5703125" style="246" customWidth="1"/>
    <col min="12035" max="12035" width="19.5703125" style="246" customWidth="1"/>
    <col min="12036" max="12036" width="19.28515625" style="246" customWidth="1"/>
    <col min="12037" max="12288" width="9.140625" style="246"/>
    <col min="12289" max="12289" width="5" style="246" customWidth="1"/>
    <col min="12290" max="12290" width="25.5703125" style="246" customWidth="1"/>
    <col min="12291" max="12291" width="19.5703125" style="246" customWidth="1"/>
    <col min="12292" max="12292" width="19.28515625" style="246" customWidth="1"/>
    <col min="12293" max="12544" width="9.140625" style="246"/>
    <col min="12545" max="12545" width="5" style="246" customWidth="1"/>
    <col min="12546" max="12546" width="25.5703125" style="246" customWidth="1"/>
    <col min="12547" max="12547" width="19.5703125" style="246" customWidth="1"/>
    <col min="12548" max="12548" width="19.28515625" style="246" customWidth="1"/>
    <col min="12549" max="12800" width="9.140625" style="246"/>
    <col min="12801" max="12801" width="5" style="246" customWidth="1"/>
    <col min="12802" max="12802" width="25.5703125" style="246" customWidth="1"/>
    <col min="12803" max="12803" width="19.5703125" style="246" customWidth="1"/>
    <col min="12804" max="12804" width="19.28515625" style="246" customWidth="1"/>
    <col min="12805" max="13056" width="9.140625" style="246"/>
    <col min="13057" max="13057" width="5" style="246" customWidth="1"/>
    <col min="13058" max="13058" width="25.5703125" style="246" customWidth="1"/>
    <col min="13059" max="13059" width="19.5703125" style="246" customWidth="1"/>
    <col min="13060" max="13060" width="19.28515625" style="246" customWidth="1"/>
    <col min="13061" max="13312" width="9.140625" style="246"/>
    <col min="13313" max="13313" width="5" style="246" customWidth="1"/>
    <col min="13314" max="13314" width="25.5703125" style="246" customWidth="1"/>
    <col min="13315" max="13315" width="19.5703125" style="246" customWidth="1"/>
    <col min="13316" max="13316" width="19.28515625" style="246" customWidth="1"/>
    <col min="13317" max="13568" width="9.140625" style="246"/>
    <col min="13569" max="13569" width="5" style="246" customWidth="1"/>
    <col min="13570" max="13570" width="25.5703125" style="246" customWidth="1"/>
    <col min="13571" max="13571" width="19.5703125" style="246" customWidth="1"/>
    <col min="13572" max="13572" width="19.28515625" style="246" customWidth="1"/>
    <col min="13573" max="13824" width="9.140625" style="246"/>
    <col min="13825" max="13825" width="5" style="246" customWidth="1"/>
    <col min="13826" max="13826" width="25.5703125" style="246" customWidth="1"/>
    <col min="13827" max="13827" width="19.5703125" style="246" customWidth="1"/>
    <col min="13828" max="13828" width="19.28515625" style="246" customWidth="1"/>
    <col min="13829" max="14080" width="9.140625" style="246"/>
    <col min="14081" max="14081" width="5" style="246" customWidth="1"/>
    <col min="14082" max="14082" width="25.5703125" style="246" customWidth="1"/>
    <col min="14083" max="14083" width="19.5703125" style="246" customWidth="1"/>
    <col min="14084" max="14084" width="19.28515625" style="246" customWidth="1"/>
    <col min="14085" max="14336" width="9.140625" style="246"/>
    <col min="14337" max="14337" width="5" style="246" customWidth="1"/>
    <col min="14338" max="14338" width="25.5703125" style="246" customWidth="1"/>
    <col min="14339" max="14339" width="19.5703125" style="246" customWidth="1"/>
    <col min="14340" max="14340" width="19.28515625" style="246" customWidth="1"/>
    <col min="14341" max="14592" width="9.140625" style="246"/>
    <col min="14593" max="14593" width="5" style="246" customWidth="1"/>
    <col min="14594" max="14594" width="25.5703125" style="246" customWidth="1"/>
    <col min="14595" max="14595" width="19.5703125" style="246" customWidth="1"/>
    <col min="14596" max="14596" width="19.28515625" style="246" customWidth="1"/>
    <col min="14597" max="14848" width="9.140625" style="246"/>
    <col min="14849" max="14849" width="5" style="246" customWidth="1"/>
    <col min="14850" max="14850" width="25.5703125" style="246" customWidth="1"/>
    <col min="14851" max="14851" width="19.5703125" style="246" customWidth="1"/>
    <col min="14852" max="14852" width="19.28515625" style="246" customWidth="1"/>
    <col min="14853" max="15104" width="9.140625" style="246"/>
    <col min="15105" max="15105" width="5" style="246" customWidth="1"/>
    <col min="15106" max="15106" width="25.5703125" style="246" customWidth="1"/>
    <col min="15107" max="15107" width="19.5703125" style="246" customWidth="1"/>
    <col min="15108" max="15108" width="19.28515625" style="246" customWidth="1"/>
    <col min="15109" max="15360" width="9.140625" style="246"/>
    <col min="15361" max="15361" width="5" style="246" customWidth="1"/>
    <col min="15362" max="15362" width="25.5703125" style="246" customWidth="1"/>
    <col min="15363" max="15363" width="19.5703125" style="246" customWidth="1"/>
    <col min="15364" max="15364" width="19.28515625" style="246" customWidth="1"/>
    <col min="15365" max="15616" width="9.140625" style="246"/>
    <col min="15617" max="15617" width="5" style="246" customWidth="1"/>
    <col min="15618" max="15618" width="25.5703125" style="246" customWidth="1"/>
    <col min="15619" max="15619" width="19.5703125" style="246" customWidth="1"/>
    <col min="15620" max="15620" width="19.28515625" style="246" customWidth="1"/>
    <col min="15621" max="15872" width="9.140625" style="246"/>
    <col min="15873" max="15873" width="5" style="246" customWidth="1"/>
    <col min="15874" max="15874" width="25.5703125" style="246" customWidth="1"/>
    <col min="15875" max="15875" width="19.5703125" style="246" customWidth="1"/>
    <col min="15876" max="15876" width="19.28515625" style="246" customWidth="1"/>
    <col min="15877" max="16128" width="9.140625" style="246"/>
    <col min="16129" max="16129" width="5" style="246" customWidth="1"/>
    <col min="16130" max="16130" width="25.5703125" style="246" customWidth="1"/>
    <col min="16131" max="16131" width="19.5703125" style="246" customWidth="1"/>
    <col min="16132" max="16132" width="19.28515625" style="246" customWidth="1"/>
    <col min="16133" max="16384" width="9.140625" style="246"/>
  </cols>
  <sheetData>
    <row r="1" spans="1:5">
      <c r="A1" s="439" t="s">
        <v>797</v>
      </c>
      <c r="B1" s="439"/>
    </row>
    <row r="3" spans="1:5">
      <c r="A3" s="440" t="s">
        <v>479</v>
      </c>
      <c r="B3" s="440"/>
      <c r="C3" s="440"/>
      <c r="D3" s="440"/>
      <c r="E3" s="440"/>
    </row>
    <row r="4" spans="1:5" ht="13.5" thickBot="1"/>
    <row r="5" spans="1:5" ht="43.5" thickBot="1">
      <c r="A5" s="366" t="s">
        <v>2</v>
      </c>
      <c r="B5" s="370" t="s">
        <v>480</v>
      </c>
      <c r="C5" s="352" t="s">
        <v>481</v>
      </c>
      <c r="D5" s="357" t="s">
        <v>796</v>
      </c>
      <c r="E5" s="352" t="s">
        <v>482</v>
      </c>
    </row>
    <row r="6" spans="1:5" ht="14.25">
      <c r="A6" s="367">
        <v>1</v>
      </c>
      <c r="B6" s="362" t="s">
        <v>483</v>
      </c>
      <c r="C6" s="362">
        <v>20</v>
      </c>
      <c r="D6" s="358">
        <v>0</v>
      </c>
      <c r="E6" s="353">
        <v>20</v>
      </c>
    </row>
    <row r="7" spans="1:5" ht="14.25">
      <c r="A7" s="368">
        <v>2</v>
      </c>
      <c r="B7" s="363" t="s">
        <v>272</v>
      </c>
      <c r="C7" s="363">
        <v>17</v>
      </c>
      <c r="D7" s="359">
        <v>0</v>
      </c>
      <c r="E7" s="354">
        <v>23</v>
      </c>
    </row>
    <row r="8" spans="1:5" ht="14.25">
      <c r="A8" s="368">
        <v>3</v>
      </c>
      <c r="B8" s="363" t="s">
        <v>484</v>
      </c>
      <c r="C8" s="363">
        <v>4</v>
      </c>
      <c r="D8" s="359">
        <v>0</v>
      </c>
      <c r="E8" s="354">
        <v>40</v>
      </c>
    </row>
    <row r="9" spans="1:5" ht="14.25">
      <c r="A9" s="368">
        <v>4</v>
      </c>
      <c r="B9" s="363" t="s">
        <v>277</v>
      </c>
      <c r="C9" s="363">
        <v>4</v>
      </c>
      <c r="D9" s="359">
        <v>0</v>
      </c>
      <c r="E9" s="354">
        <v>23</v>
      </c>
    </row>
    <row r="10" spans="1:5" ht="14.25">
      <c r="A10" s="368">
        <v>5</v>
      </c>
      <c r="B10" s="363" t="s">
        <v>274</v>
      </c>
      <c r="C10" s="363">
        <v>10</v>
      </c>
      <c r="D10" s="359">
        <v>0</v>
      </c>
      <c r="E10" s="354">
        <v>18</v>
      </c>
    </row>
    <row r="11" spans="1:5" ht="14.25">
      <c r="A11" s="368">
        <v>6</v>
      </c>
      <c r="B11" s="363" t="s">
        <v>51</v>
      </c>
      <c r="C11" s="363">
        <v>8</v>
      </c>
      <c r="D11" s="359">
        <v>0</v>
      </c>
      <c r="E11" s="354">
        <v>15</v>
      </c>
    </row>
    <row r="12" spans="1:5" ht="14.25">
      <c r="A12" s="368">
        <v>7</v>
      </c>
      <c r="B12" s="363" t="s">
        <v>275</v>
      </c>
      <c r="C12" s="363">
        <v>5</v>
      </c>
      <c r="D12" s="359">
        <v>0</v>
      </c>
      <c r="E12" s="355">
        <v>5</v>
      </c>
    </row>
    <row r="13" spans="1:5" ht="14.25">
      <c r="A13" s="368">
        <v>8</v>
      </c>
      <c r="B13" s="363" t="s">
        <v>485</v>
      </c>
      <c r="C13" s="363">
        <v>0</v>
      </c>
      <c r="D13" s="359">
        <v>0</v>
      </c>
      <c r="E13" s="354">
        <v>14</v>
      </c>
    </row>
    <row r="14" spans="1:5" ht="14.25">
      <c r="A14" s="368">
        <v>9</v>
      </c>
      <c r="B14" s="363" t="s">
        <v>486</v>
      </c>
      <c r="C14" s="363">
        <v>5</v>
      </c>
      <c r="D14" s="359">
        <v>0</v>
      </c>
      <c r="E14" s="354">
        <v>12</v>
      </c>
    </row>
    <row r="15" spans="1:5" ht="15" thickBot="1">
      <c r="A15" s="369">
        <v>10</v>
      </c>
      <c r="B15" s="364" t="s">
        <v>487</v>
      </c>
      <c r="C15" s="364">
        <v>9</v>
      </c>
      <c r="D15" s="360">
        <v>0</v>
      </c>
      <c r="E15" s="356">
        <v>23</v>
      </c>
    </row>
    <row r="16" spans="1:5" ht="13.5" thickBot="1">
      <c r="A16" s="228"/>
      <c r="B16" s="371" t="s">
        <v>0</v>
      </c>
      <c r="C16" s="365">
        <f>SUM(C6:C15)</f>
        <v>82</v>
      </c>
      <c r="D16" s="361">
        <f>SUM(D10:D15)</f>
        <v>0</v>
      </c>
      <c r="E16" s="271">
        <f>SUM(E6:E15)</f>
        <v>193</v>
      </c>
    </row>
    <row r="17" spans="1:4">
      <c r="A17" s="228"/>
      <c r="B17" s="228"/>
      <c r="C17" s="269"/>
      <c r="D17" s="228"/>
    </row>
    <row r="18" spans="1:4" ht="13.5" thickBot="1">
      <c r="A18" s="228"/>
      <c r="B18" s="228"/>
      <c r="C18" s="228"/>
      <c r="D18" s="228"/>
    </row>
    <row r="19" spans="1:4" ht="35.450000000000003" customHeight="1" thickBot="1">
      <c r="A19" s="372" t="s">
        <v>2</v>
      </c>
      <c r="B19" s="379" t="s">
        <v>488</v>
      </c>
      <c r="C19" s="375" t="s">
        <v>489</v>
      </c>
      <c r="D19" s="228"/>
    </row>
    <row r="20" spans="1:4">
      <c r="A20" s="373">
        <v>1</v>
      </c>
      <c r="B20" s="380" t="s">
        <v>490</v>
      </c>
      <c r="C20" s="376">
        <v>20</v>
      </c>
      <c r="D20" s="228"/>
    </row>
    <row r="21" spans="1:4" ht="13.5" thickBot="1">
      <c r="A21" s="374">
        <v>2</v>
      </c>
      <c r="B21" s="381" t="s">
        <v>483</v>
      </c>
      <c r="C21" s="377">
        <v>10</v>
      </c>
      <c r="D21" s="228"/>
    </row>
    <row r="22" spans="1:4" ht="13.5" thickBot="1">
      <c r="B22" s="382" t="s">
        <v>0</v>
      </c>
      <c r="C22" s="378">
        <f>SUM(C20:C21)</f>
        <v>30</v>
      </c>
    </row>
    <row r="23" spans="1:4">
      <c r="C23" s="270"/>
    </row>
    <row r="25" spans="1:4" ht="15">
      <c r="B25" s="247" t="s">
        <v>0</v>
      </c>
      <c r="C25" s="247">
        <f>SUM(C16,E16,C22)</f>
        <v>305</v>
      </c>
    </row>
  </sheetData>
  <mergeCells count="2">
    <mergeCell ref="A1:B1"/>
    <mergeCell ref="A3:E3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3</vt:i4>
      </vt:variant>
    </vt:vector>
  </HeadingPairs>
  <TitlesOfParts>
    <vt:vector size="11" baseType="lpstr">
      <vt:lpstr>informacje ogólne</vt:lpstr>
      <vt:lpstr>budynki</vt:lpstr>
      <vt:lpstr>elektronika </vt:lpstr>
      <vt:lpstr>pojazdy</vt:lpstr>
      <vt:lpstr>środki trwałe</vt:lpstr>
      <vt:lpstr>wykaz lokalizacji</vt:lpstr>
      <vt:lpstr>szkodowość</vt:lpstr>
      <vt:lpstr>OSP</vt:lpstr>
      <vt:lpstr>'elektronika '!Obszar_wydruku</vt:lpstr>
      <vt:lpstr>'informacje ogólne'!Obszar_wydruku</vt:lpstr>
      <vt:lpstr>pojazdy!Obszar_wydruku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Renata Kozakowska</cp:lastModifiedBy>
  <cp:lastPrinted>2023-10-12T12:24:33Z</cp:lastPrinted>
  <dcterms:created xsi:type="dcterms:W3CDTF">2004-04-21T13:58:08Z</dcterms:created>
  <dcterms:modified xsi:type="dcterms:W3CDTF">2023-11-02T11:55:52Z</dcterms:modified>
</cp:coreProperties>
</file>