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żytkownik\Documents\MS\2020\042-2020 - Serwis aparatury medycznej (powtórka po 164-2019)\"/>
    </mc:Choice>
  </mc:AlternateContent>
  <bookViews>
    <workbookView xWindow="0" yWindow="0" windowWidth="16380" windowHeight="8190" tabRatio="674" activeTab="2"/>
  </bookViews>
  <sheets>
    <sheet name="Zał. 2 FC-serwis" sheetId="1" r:id="rId1"/>
    <sheet name="Zał. 2 FC-serwis 2" sheetId="5" r:id="rId2"/>
    <sheet name="Załącznik nr 8 do SIWZ" sheetId="4" r:id="rId3"/>
  </sheets>
  <definedNames>
    <definedName name="_xlnm._FilterDatabase" localSheetId="0" hidden="1">'Zał. 2 FC-serwis'!#REF!</definedName>
    <definedName name="_xlnm.Print_Titles" localSheetId="2">'Załącznik nr 8 do SIWZ'!$1:$3</definedName>
  </definedNames>
  <calcPr calcId="162913" iterateDelta="1E-4"/>
</workbook>
</file>

<file path=xl/calcChain.xml><?xml version="1.0" encoding="utf-8"?>
<calcChain xmlns="http://schemas.openxmlformats.org/spreadsheetml/2006/main">
  <c r="D40" i="4" l="1"/>
  <c r="N86" i="5"/>
  <c r="P86" i="5" s="1"/>
  <c r="I86" i="5"/>
  <c r="K86" i="5" s="1"/>
  <c r="L82" i="5"/>
  <c r="T86" i="5" l="1"/>
  <c r="S86" i="5"/>
  <c r="N79" i="5" l="1"/>
  <c r="P79" i="5" s="1"/>
  <c r="I79" i="5"/>
  <c r="K79" i="5" s="1"/>
  <c r="L75" i="5"/>
  <c r="N73" i="5"/>
  <c r="P73" i="5" s="1"/>
  <c r="I73" i="5"/>
  <c r="K73" i="5" s="1"/>
  <c r="L69" i="5"/>
  <c r="R67" i="5"/>
  <c r="Q67" i="5"/>
  <c r="N66" i="5"/>
  <c r="P66" i="5" s="1"/>
  <c r="I66" i="5"/>
  <c r="K66" i="5" s="1"/>
  <c r="N65" i="5"/>
  <c r="P65" i="5" s="1"/>
  <c r="I65" i="5"/>
  <c r="K65" i="5" s="1"/>
  <c r="N64" i="5"/>
  <c r="P64" i="5" s="1"/>
  <c r="I64" i="5"/>
  <c r="K64" i="5" s="1"/>
  <c r="N63" i="5"/>
  <c r="P63" i="5" s="1"/>
  <c r="I63" i="5"/>
  <c r="K63" i="5" s="1"/>
  <c r="N62" i="5"/>
  <c r="P62" i="5" s="1"/>
  <c r="I62" i="5"/>
  <c r="K62" i="5" s="1"/>
  <c r="N61" i="5"/>
  <c r="P61" i="5" s="1"/>
  <c r="I61" i="5"/>
  <c r="L57" i="5"/>
  <c r="R55" i="5"/>
  <c r="Q55" i="5"/>
  <c r="N54" i="5"/>
  <c r="P54" i="5" s="1"/>
  <c r="I54" i="5"/>
  <c r="K54" i="5" s="1"/>
  <c r="N53" i="5"/>
  <c r="P53" i="5" s="1"/>
  <c r="I53" i="5"/>
  <c r="K53" i="5" s="1"/>
  <c r="N52" i="5"/>
  <c r="P52" i="5" s="1"/>
  <c r="I52" i="5"/>
  <c r="K52" i="5" s="1"/>
  <c r="N51" i="5"/>
  <c r="P51" i="5" s="1"/>
  <c r="I51" i="5"/>
  <c r="K51" i="5" s="1"/>
  <c r="N50" i="5"/>
  <c r="P50" i="5" s="1"/>
  <c r="I50" i="5"/>
  <c r="K50" i="5" s="1"/>
  <c r="N49" i="5"/>
  <c r="P49" i="5" s="1"/>
  <c r="I49" i="5"/>
  <c r="K49" i="5" s="1"/>
  <c r="N48" i="5"/>
  <c r="P48" i="5" s="1"/>
  <c r="I48" i="5"/>
  <c r="K48" i="5" s="1"/>
  <c r="N47" i="5"/>
  <c r="P47" i="5" s="1"/>
  <c r="I47" i="5"/>
  <c r="K47" i="5" s="1"/>
  <c r="N46" i="5"/>
  <c r="P46" i="5" s="1"/>
  <c r="I46" i="5"/>
  <c r="K46" i="5" s="1"/>
  <c r="N45" i="5"/>
  <c r="P45" i="5" s="1"/>
  <c r="I45" i="5"/>
  <c r="K45" i="5" s="1"/>
  <c r="N44" i="5"/>
  <c r="P44" i="5" s="1"/>
  <c r="I44" i="5"/>
  <c r="K44" i="5" s="1"/>
  <c r="N43" i="5"/>
  <c r="P43" i="5" s="1"/>
  <c r="I43" i="5"/>
  <c r="K43" i="5" s="1"/>
  <c r="N42" i="5"/>
  <c r="P42" i="5" s="1"/>
  <c r="I42" i="5"/>
  <c r="L38" i="5"/>
  <c r="R36" i="5"/>
  <c r="Q36" i="5"/>
  <c r="N35" i="5"/>
  <c r="P35" i="5" s="1"/>
  <c r="I35" i="5"/>
  <c r="K35" i="5" s="1"/>
  <c r="N34" i="5"/>
  <c r="P34" i="5" s="1"/>
  <c r="I34" i="5"/>
  <c r="L30" i="5"/>
  <c r="N26" i="5"/>
  <c r="P26" i="5" s="1"/>
  <c r="I26" i="5"/>
  <c r="K26" i="5" s="1"/>
  <c r="L22" i="5"/>
  <c r="R19" i="5"/>
  <c r="Q19" i="5"/>
  <c r="N18" i="5"/>
  <c r="P18" i="5" s="1"/>
  <c r="I18" i="5"/>
  <c r="K18" i="5" s="1"/>
  <c r="N17" i="5"/>
  <c r="P17" i="5" s="1"/>
  <c r="I17" i="5"/>
  <c r="K17" i="5" s="1"/>
  <c r="N16" i="5"/>
  <c r="P16" i="5" s="1"/>
  <c r="I16" i="5"/>
  <c r="K16" i="5" s="1"/>
  <c r="N15" i="5"/>
  <c r="P15" i="5" s="1"/>
  <c r="I15" i="5"/>
  <c r="K15" i="5" s="1"/>
  <c r="N14" i="5"/>
  <c r="P14" i="5" s="1"/>
  <c r="I14" i="5"/>
  <c r="L10" i="5"/>
  <c r="T79" i="5" l="1"/>
  <c r="S79" i="5"/>
  <c r="T73" i="5"/>
  <c r="S73" i="5"/>
  <c r="P67" i="5"/>
  <c r="I67" i="5"/>
  <c r="N67" i="5"/>
  <c r="K61" i="5"/>
  <c r="K67" i="5" s="1"/>
  <c r="I55" i="5"/>
  <c r="P55" i="5"/>
  <c r="N55" i="5"/>
  <c r="K42" i="5"/>
  <c r="K55" i="5" s="1"/>
  <c r="I36" i="5"/>
  <c r="P36" i="5"/>
  <c r="N36" i="5"/>
  <c r="K34" i="5"/>
  <c r="K36" i="5" s="1"/>
  <c r="T26" i="5"/>
  <c r="S26" i="5"/>
  <c r="I19" i="5"/>
  <c r="N19" i="5"/>
  <c r="P19" i="5"/>
  <c r="K14" i="5"/>
  <c r="K19" i="5" s="1"/>
  <c r="T61" i="5" l="1"/>
  <c r="S61" i="5"/>
  <c r="T34" i="5"/>
  <c r="T42" i="5"/>
  <c r="S34" i="5"/>
  <c r="S42" i="5"/>
  <c r="S14" i="5"/>
  <c r="T14" i="5"/>
  <c r="O247" i="1"/>
  <c r="Q247" i="1" s="1"/>
  <c r="J247" i="1"/>
  <c r="L247" i="1" s="1"/>
  <c r="M243" i="1"/>
  <c r="O241" i="1"/>
  <c r="Q241" i="1" s="1"/>
  <c r="J241" i="1"/>
  <c r="L241" i="1" s="1"/>
  <c r="M237" i="1"/>
  <c r="O235" i="1"/>
  <c r="Q235" i="1" s="1"/>
  <c r="J235" i="1"/>
  <c r="L235" i="1" s="1"/>
  <c r="M231" i="1"/>
  <c r="S229" i="1"/>
  <c r="R229" i="1"/>
  <c r="O228" i="1"/>
  <c r="Q228" i="1" s="1"/>
  <c r="J228" i="1"/>
  <c r="L228" i="1" s="1"/>
  <c r="O227" i="1"/>
  <c r="Q227" i="1" s="1"/>
  <c r="J227" i="1"/>
  <c r="L227" i="1" s="1"/>
  <c r="O226" i="1"/>
  <c r="Q226" i="1" s="1"/>
  <c r="J226" i="1"/>
  <c r="M222" i="1"/>
  <c r="O220" i="1"/>
  <c r="Q220" i="1" s="1"/>
  <c r="J220" i="1"/>
  <c r="L220" i="1" s="1"/>
  <c r="M216" i="1"/>
  <c r="O205" i="1"/>
  <c r="Q205" i="1" s="1"/>
  <c r="J205" i="1"/>
  <c r="L205" i="1" s="1"/>
  <c r="M201" i="1"/>
  <c r="O190" i="1"/>
  <c r="Q190" i="1" s="1"/>
  <c r="O191" i="1"/>
  <c r="Q191" i="1" s="1"/>
  <c r="O192" i="1"/>
  <c r="Q192" i="1" s="1"/>
  <c r="O193" i="1"/>
  <c r="Q193" i="1" s="1"/>
  <c r="O194" i="1"/>
  <c r="Q194" i="1" s="1"/>
  <c r="O195" i="1"/>
  <c r="Q195" i="1" s="1"/>
  <c r="O196" i="1"/>
  <c r="Q196" i="1" s="1"/>
  <c r="J190" i="1"/>
  <c r="L190" i="1" s="1"/>
  <c r="J191" i="1"/>
  <c r="L191" i="1" s="1"/>
  <c r="J192" i="1"/>
  <c r="L192" i="1" s="1"/>
  <c r="J193" i="1"/>
  <c r="L193" i="1" s="1"/>
  <c r="J194" i="1"/>
  <c r="L194" i="1" s="1"/>
  <c r="J195" i="1"/>
  <c r="L195" i="1" s="1"/>
  <c r="J196" i="1"/>
  <c r="L196" i="1" s="1"/>
  <c r="S198" i="1"/>
  <c r="R198" i="1"/>
  <c r="O197" i="1"/>
  <c r="Q197" i="1" s="1"/>
  <c r="J197" i="1"/>
  <c r="L197" i="1" s="1"/>
  <c r="O189" i="1"/>
  <c r="Q189" i="1" s="1"/>
  <c r="J189" i="1"/>
  <c r="M185" i="1"/>
  <c r="O183" i="1"/>
  <c r="Q183" i="1" s="1"/>
  <c r="J183" i="1"/>
  <c r="L183" i="1" s="1"/>
  <c r="M179" i="1"/>
  <c r="O176" i="1"/>
  <c r="Q176" i="1" s="1"/>
  <c r="J176" i="1"/>
  <c r="L176" i="1" s="1"/>
  <c r="M172" i="1"/>
  <c r="O170" i="1"/>
  <c r="Q170" i="1" s="1"/>
  <c r="J170" i="1"/>
  <c r="L170" i="1" s="1"/>
  <c r="M166" i="1"/>
  <c r="S164" i="1"/>
  <c r="R164" i="1"/>
  <c r="O163" i="1"/>
  <c r="Q163" i="1" s="1"/>
  <c r="J163" i="1"/>
  <c r="L163" i="1" s="1"/>
  <c r="O162" i="1"/>
  <c r="Q162" i="1" s="1"/>
  <c r="J162" i="1"/>
  <c r="M158" i="1"/>
  <c r="O156" i="1"/>
  <c r="Q156" i="1" s="1"/>
  <c r="J156" i="1"/>
  <c r="L156" i="1" s="1"/>
  <c r="M152" i="1"/>
  <c r="O150" i="1"/>
  <c r="Q150" i="1" s="1"/>
  <c r="J150" i="1"/>
  <c r="L150" i="1" s="1"/>
  <c r="M146" i="1"/>
  <c r="S144" i="1"/>
  <c r="R144" i="1"/>
  <c r="O143" i="1"/>
  <c r="Q143" i="1" s="1"/>
  <c r="J143" i="1"/>
  <c r="L143" i="1" s="1"/>
  <c r="O142" i="1"/>
  <c r="Q142" i="1" s="1"/>
  <c r="J142" i="1"/>
  <c r="M138" i="1"/>
  <c r="O136" i="1"/>
  <c r="Q136" i="1" s="1"/>
  <c r="J136" i="1"/>
  <c r="L136" i="1" s="1"/>
  <c r="M132" i="1"/>
  <c r="S130" i="1"/>
  <c r="R130" i="1"/>
  <c r="O129" i="1"/>
  <c r="Q129" i="1" s="1"/>
  <c r="J129" i="1"/>
  <c r="L129" i="1" s="1"/>
  <c r="O128" i="1"/>
  <c r="Q128" i="1" s="1"/>
  <c r="J128" i="1"/>
  <c r="M124" i="1"/>
  <c r="S122" i="1"/>
  <c r="R122" i="1"/>
  <c r="O121" i="1"/>
  <c r="Q121" i="1" s="1"/>
  <c r="J121" i="1"/>
  <c r="L121" i="1" s="1"/>
  <c r="O120" i="1"/>
  <c r="Q120" i="1" s="1"/>
  <c r="J120" i="1"/>
  <c r="M116" i="1"/>
  <c r="S114" i="1"/>
  <c r="R114" i="1"/>
  <c r="O113" i="1"/>
  <c r="Q113" i="1" s="1"/>
  <c r="J113" i="1"/>
  <c r="L113" i="1" s="1"/>
  <c r="O112" i="1"/>
  <c r="Q112" i="1" s="1"/>
  <c r="J112" i="1"/>
  <c r="L112" i="1" s="1"/>
  <c r="O111" i="1"/>
  <c r="Q111" i="1" s="1"/>
  <c r="J111" i="1"/>
  <c r="M107" i="1"/>
  <c r="S105" i="1"/>
  <c r="R105" i="1"/>
  <c r="O104" i="1"/>
  <c r="Q104" i="1" s="1"/>
  <c r="J104" i="1"/>
  <c r="L104" i="1" s="1"/>
  <c r="O103" i="1"/>
  <c r="Q103" i="1" s="1"/>
  <c r="J103" i="1"/>
  <c r="M99" i="1"/>
  <c r="O97" i="1"/>
  <c r="Q97" i="1" s="1"/>
  <c r="J97" i="1"/>
  <c r="L97" i="1" s="1"/>
  <c r="M93" i="1"/>
  <c r="S91" i="1"/>
  <c r="R91" i="1"/>
  <c r="O90" i="1"/>
  <c r="Q90" i="1" s="1"/>
  <c r="J90" i="1"/>
  <c r="L90" i="1" s="1"/>
  <c r="O89" i="1"/>
  <c r="Q89" i="1" s="1"/>
  <c r="J89" i="1"/>
  <c r="M85" i="1"/>
  <c r="O78" i="1"/>
  <c r="Q78" i="1" s="1"/>
  <c r="J78" i="1"/>
  <c r="L78" i="1" s="1"/>
  <c r="M74" i="1"/>
  <c r="O72" i="1"/>
  <c r="Q72" i="1" s="1"/>
  <c r="J72" i="1"/>
  <c r="L72" i="1" s="1"/>
  <c r="M68" i="1"/>
  <c r="S66" i="1"/>
  <c r="R66" i="1"/>
  <c r="O65" i="1"/>
  <c r="Q65" i="1" s="1"/>
  <c r="J65" i="1"/>
  <c r="L65" i="1" s="1"/>
  <c r="O64" i="1"/>
  <c r="Q64" i="1" s="1"/>
  <c r="J64" i="1"/>
  <c r="L64" i="1" s="1"/>
  <c r="O63" i="1"/>
  <c r="Q63" i="1" s="1"/>
  <c r="J63" i="1"/>
  <c r="M59" i="1"/>
  <c r="O57" i="1"/>
  <c r="Q57" i="1" s="1"/>
  <c r="J57" i="1"/>
  <c r="L57" i="1" s="1"/>
  <c r="M53" i="1"/>
  <c r="J229" i="1" l="1"/>
  <c r="J114" i="1"/>
  <c r="J105" i="1"/>
  <c r="J164" i="1"/>
  <c r="U176" i="1"/>
  <c r="J130" i="1"/>
  <c r="J66" i="1"/>
  <c r="U247" i="1"/>
  <c r="T247" i="1"/>
  <c r="U241" i="1"/>
  <c r="T241" i="1"/>
  <c r="U235" i="1"/>
  <c r="T235" i="1"/>
  <c r="Q229" i="1"/>
  <c r="O229" i="1"/>
  <c r="T226" i="1" s="1"/>
  <c r="L226" i="1"/>
  <c r="L229" i="1" s="1"/>
  <c r="U226" i="1" s="1"/>
  <c r="U220" i="1"/>
  <c r="T220" i="1"/>
  <c r="U205" i="1"/>
  <c r="T205" i="1"/>
  <c r="Q198" i="1"/>
  <c r="J198" i="1"/>
  <c r="O198" i="1"/>
  <c r="L189" i="1"/>
  <c r="L198" i="1" s="1"/>
  <c r="U183" i="1"/>
  <c r="T183" i="1"/>
  <c r="T176" i="1"/>
  <c r="U170" i="1"/>
  <c r="T170" i="1"/>
  <c r="O164" i="1"/>
  <c r="Q164" i="1"/>
  <c r="L162" i="1"/>
  <c r="L164" i="1" s="1"/>
  <c r="U156" i="1"/>
  <c r="T156" i="1"/>
  <c r="U150" i="1"/>
  <c r="T150" i="1"/>
  <c r="Q144" i="1"/>
  <c r="J144" i="1"/>
  <c r="O144" i="1"/>
  <c r="L142" i="1"/>
  <c r="L144" i="1" s="1"/>
  <c r="U136" i="1"/>
  <c r="T136" i="1"/>
  <c r="O130" i="1"/>
  <c r="T128" i="1" s="1"/>
  <c r="Q130" i="1"/>
  <c r="L128" i="1"/>
  <c r="L130" i="1" s="1"/>
  <c r="Q122" i="1"/>
  <c r="J122" i="1"/>
  <c r="O122" i="1"/>
  <c r="L120" i="1"/>
  <c r="L122" i="1" s="1"/>
  <c r="Q114" i="1"/>
  <c r="O114" i="1"/>
  <c r="T111" i="1" s="1"/>
  <c r="L111" i="1"/>
  <c r="L114" i="1" s="1"/>
  <c r="Q105" i="1"/>
  <c r="O105" i="1"/>
  <c r="L103" i="1"/>
  <c r="L105" i="1" s="1"/>
  <c r="U97" i="1"/>
  <c r="T97" i="1"/>
  <c r="Q91" i="1"/>
  <c r="J91" i="1"/>
  <c r="O91" i="1"/>
  <c r="L89" i="1"/>
  <c r="L91" i="1" s="1"/>
  <c r="U78" i="1"/>
  <c r="T78" i="1"/>
  <c r="U72" i="1"/>
  <c r="T72" i="1"/>
  <c r="Q66" i="1"/>
  <c r="O66" i="1"/>
  <c r="T63" i="1" s="1"/>
  <c r="L63" i="1"/>
  <c r="L66" i="1" s="1"/>
  <c r="U57" i="1"/>
  <c r="T57" i="1"/>
  <c r="O48" i="1"/>
  <c r="Q48" i="1" s="1"/>
  <c r="O49" i="1"/>
  <c r="Q49" i="1" s="1"/>
  <c r="J48" i="1"/>
  <c r="L48" i="1" s="1"/>
  <c r="J49" i="1"/>
  <c r="L49" i="1" s="1"/>
  <c r="U111" i="1" l="1"/>
  <c r="U120" i="1"/>
  <c r="U128" i="1"/>
  <c r="T162" i="1"/>
  <c r="T103" i="1"/>
  <c r="U162" i="1"/>
  <c r="U189" i="1"/>
  <c r="U142" i="1"/>
  <c r="T142" i="1"/>
  <c r="T120" i="1"/>
  <c r="U103" i="1"/>
  <c r="U89" i="1"/>
  <c r="T89" i="1"/>
  <c r="U63" i="1"/>
  <c r="T189" i="1"/>
  <c r="J31" i="1" l="1"/>
  <c r="L31" i="1" s="1"/>
  <c r="O31" i="1"/>
  <c r="Q31" i="1" s="1"/>
  <c r="M27" i="1"/>
  <c r="M10" i="1"/>
  <c r="S51" i="1"/>
  <c r="R51" i="1"/>
  <c r="O50" i="1"/>
  <c r="Q50" i="1" s="1"/>
  <c r="J50" i="1"/>
  <c r="L50" i="1" s="1"/>
  <c r="O47" i="1"/>
  <c r="Q47" i="1" s="1"/>
  <c r="J47" i="1"/>
  <c r="L47" i="1" s="1"/>
  <c r="O46" i="1"/>
  <c r="Q46" i="1" s="1"/>
  <c r="J46" i="1"/>
  <c r="L46" i="1" s="1"/>
  <c r="O45" i="1"/>
  <c r="Q45" i="1" s="1"/>
  <c r="J45" i="1"/>
  <c r="M41" i="1"/>
  <c r="S25" i="1"/>
  <c r="R25" i="1"/>
  <c r="O24" i="1"/>
  <c r="Q24" i="1" s="1"/>
  <c r="J24" i="1"/>
  <c r="L24" i="1" s="1"/>
  <c r="O23" i="1"/>
  <c r="Q23" i="1" s="1"/>
  <c r="J23" i="1"/>
  <c r="L23" i="1" s="1"/>
  <c r="O22" i="1"/>
  <c r="Q22" i="1" s="1"/>
  <c r="J22" i="1"/>
  <c r="L22" i="1" s="1"/>
  <c r="O21" i="1"/>
  <c r="Q21" i="1" s="1"/>
  <c r="J21" i="1"/>
  <c r="L21" i="1" s="1"/>
  <c r="O20" i="1"/>
  <c r="Q20" i="1" s="1"/>
  <c r="J20" i="1"/>
  <c r="L20" i="1" s="1"/>
  <c r="O19" i="1"/>
  <c r="Q19" i="1" s="1"/>
  <c r="J19" i="1"/>
  <c r="L19" i="1" s="1"/>
  <c r="O18" i="1"/>
  <c r="Q18" i="1" s="1"/>
  <c r="J18" i="1"/>
  <c r="L18" i="1" s="1"/>
  <c r="O17" i="1"/>
  <c r="Q17" i="1" s="1"/>
  <c r="J17" i="1"/>
  <c r="L17" i="1" s="1"/>
  <c r="O16" i="1"/>
  <c r="Q16" i="1" s="1"/>
  <c r="J16" i="1"/>
  <c r="L16" i="1" s="1"/>
  <c r="O15" i="1"/>
  <c r="Q15" i="1" s="1"/>
  <c r="J15" i="1"/>
  <c r="L15" i="1" s="1"/>
  <c r="O14" i="1"/>
  <c r="Q14" i="1" s="1"/>
  <c r="J14" i="1"/>
  <c r="L14" i="1" s="1"/>
  <c r="T31" i="1" l="1"/>
  <c r="O25" i="1"/>
  <c r="Q25" i="1"/>
  <c r="J25" i="1"/>
  <c r="O51" i="1"/>
  <c r="J51" i="1"/>
  <c r="L45" i="1"/>
  <c r="L51" i="1" s="1"/>
  <c r="L25" i="1"/>
  <c r="U31" i="1"/>
  <c r="Q51" i="1"/>
  <c r="U14" i="1" l="1"/>
  <c r="T14" i="1"/>
  <c r="T45" i="1"/>
  <c r="U45" i="1"/>
</calcChain>
</file>

<file path=xl/sharedStrings.xml><?xml version="1.0" encoding="utf-8"?>
<sst xmlns="http://schemas.openxmlformats.org/spreadsheetml/2006/main" count="2274" uniqueCount="352">
  <si>
    <t>CZĘŚĆ OGÓLNA</t>
  </si>
  <si>
    <t>PRZEGLĄDY</t>
  </si>
  <si>
    <t>NAPRAWY</t>
  </si>
  <si>
    <t xml:space="preserve">WARTOŚĆ OFERTY </t>
  </si>
  <si>
    <t xml:space="preserve"> VAT 
(%)</t>
  </si>
  <si>
    <t>a</t>
  </si>
  <si>
    <t>b</t>
  </si>
  <si>
    <t>c</t>
  </si>
  <si>
    <t>d</t>
  </si>
  <si>
    <t>e</t>
  </si>
  <si>
    <t>f</t>
  </si>
  <si>
    <t>g</t>
  </si>
  <si>
    <t>l</t>
  </si>
  <si>
    <t>r</t>
  </si>
  <si>
    <t>s</t>
  </si>
  <si>
    <t>1.</t>
  </si>
  <si>
    <t>2.</t>
  </si>
  <si>
    <t>3.</t>
  </si>
  <si>
    <t>4.</t>
  </si>
  <si>
    <t>5.</t>
  </si>
  <si>
    <t>6.</t>
  </si>
  <si>
    <t>UWAGA:</t>
  </si>
  <si>
    <t>►</t>
  </si>
  <si>
    <t>Zamawiający zastrzega, iż ocenie zostanie poddana tylko ta oferta, która będzie zawierała 100% oferowanych propozycji cenowych.</t>
  </si>
  <si>
    <t xml:space="preserve">Zamawiającego na ten cel - może, choć nie musi być wykorzystana w całości. </t>
  </si>
  <si>
    <t>RAZEM</t>
  </si>
  <si>
    <t>L.p.</t>
  </si>
  <si>
    <t>Asortyment</t>
  </si>
  <si>
    <t>Typ</t>
  </si>
  <si>
    <t>Producent</t>
  </si>
  <si>
    <t>Ilość urządzeń</t>
  </si>
  <si>
    <t>Lokalizacja</t>
  </si>
  <si>
    <t>Ilość wymaganych przeglądów w okresie umowy</t>
  </si>
  <si>
    <t>Cena wykonania jednego przeglądu netto</t>
  </si>
  <si>
    <t>Wartość wykonania przeglądów netto</t>
  </si>
  <si>
    <t>Wartość wykonania przeglądów brutto</t>
  </si>
  <si>
    <t>Szacunkowa ilość roboczogodzin przewidzianych na naprawy sprzętu</t>
  </si>
  <si>
    <t>Cena netto 1 roboczogodziny</t>
  </si>
  <si>
    <t>Wartość netto roboczogodzin</t>
  </si>
  <si>
    <t>Wartość brutto roboczogodzin</t>
  </si>
  <si>
    <t>Kwota netto przeznaczona przez Zamawiającego na zakup części</t>
  </si>
  <si>
    <t>Kwota brutto przeznaczona przez Zamawiającego na zakup części</t>
  </si>
  <si>
    <t>h</t>
  </si>
  <si>
    <t>i (gxh)</t>
  </si>
  <si>
    <t>j</t>
  </si>
  <si>
    <t>k (i+ixj)</t>
  </si>
  <si>
    <t>m</t>
  </si>
  <si>
    <t>n (lxm)</t>
  </si>
  <si>
    <t>o</t>
  </si>
  <si>
    <t>p (n+nxo)</t>
  </si>
  <si>
    <t>t</t>
  </si>
  <si>
    <r>
      <t xml:space="preserve">NETTO
</t>
    </r>
    <r>
      <rPr>
        <sz val="8"/>
        <rFont val="Tahoma"/>
        <family val="2"/>
        <charset val="238"/>
      </rPr>
      <t>/razem i +razem n + razem q /</t>
    </r>
  </si>
  <si>
    <r>
      <t xml:space="preserve">BRUTTO
</t>
    </r>
    <r>
      <rPr>
        <sz val="8"/>
        <rFont val="Tahoma"/>
        <family val="2"/>
        <charset val="238"/>
      </rPr>
      <t>/razem k + razem p + razem r /</t>
    </r>
  </si>
  <si>
    <t>7.</t>
  </si>
  <si>
    <t>8.</t>
  </si>
  <si>
    <t>9.</t>
  </si>
  <si>
    <t>10.</t>
  </si>
  <si>
    <t>Niewycenione pakiety, dla czytelności, prosimy usunąć.</t>
  </si>
  <si>
    <t>q</t>
  </si>
  <si>
    <t>11.</t>
  </si>
  <si>
    <t xml:space="preserve">Kwota brutto przeznaczona przez Zamawiającego na zakup części z kol. r) została wyliczona z 23% stawką VAT i jest to kwota zarezerwowana przez </t>
  </si>
  <si>
    <t>Formularz zawiera formuły ułatwiajace sporządzenie oferty. Wystarczy wprowadzić dane do kolumy h) Cena wykonania 1 przeglądu netto oraz do kolumny m) Cena netto 1 roboczogodziny, zaakceptować bądź zmienić  stawkę podatku VAT, aby uzyskać cenę oferty.</t>
  </si>
  <si>
    <t>Nr pakietu</t>
  </si>
  <si>
    <t>TAK</t>
  </si>
  <si>
    <t>NIE</t>
  </si>
  <si>
    <t>Wadium
wartość w złotych, 
o której mowa w rozdz. IX pkt. 1 SIWZ</t>
  </si>
  <si>
    <t>PAKIET NR 2</t>
  </si>
  <si>
    <t>PAKIET NR 3</t>
  </si>
  <si>
    <t>PAKIET NR 8</t>
  </si>
  <si>
    <t>PAKIET NR 12</t>
  </si>
  <si>
    <t>PAKIET NR 15</t>
  </si>
  <si>
    <t>PAKIET NR 16</t>
  </si>
  <si>
    <t>PAKIET NR 18</t>
  </si>
  <si>
    <t>Wartości i liczby w kolumnach h) oraz m) należy wpisać z dokładnością do dwóch miejsc po przecinku.</t>
  </si>
  <si>
    <t>PAKIET NR 6</t>
  </si>
  <si>
    <t>PAKIET NR 7</t>
  </si>
  <si>
    <t>PAKIET NR 11</t>
  </si>
  <si>
    <t>PAKIET NR 13</t>
  </si>
  <si>
    <t>PAKIET NR 17</t>
  </si>
  <si>
    <t xml:space="preserve">WANNY DO MASAŻU KOŃCZYN GÓRNYCH ZETA </t>
  </si>
  <si>
    <t>Theta 20</t>
  </si>
  <si>
    <t>BTL POLSKA Sp. zo.o.</t>
  </si>
  <si>
    <t xml:space="preserve"> ZETA 20</t>
  </si>
  <si>
    <t>APARAT COMBI DO ELEKTROTERAPII I ULTRADŹWIĘKÓW + Głowica HF Sono 18 cm - 4476 - B - 00609</t>
  </si>
  <si>
    <t>4825S PREMIUM</t>
  </si>
  <si>
    <t>APARAT DO DRENAŻU LIMFATYCZNEGO BTL 6000 LYMPHASTIM 12 TOPLINE</t>
  </si>
  <si>
    <t>6000 LYMPHASTIM 12 TOPLINE</t>
  </si>
  <si>
    <t xml:space="preserve">APARAT DO LASEROTERAPII Z SONDĄ PRYSZNICOWĄ I PUNKTOWĄ </t>
  </si>
  <si>
    <t>4110 PREMIUM</t>
  </si>
  <si>
    <t xml:space="preserve">APARAT DO MAGNETOTERAPII - STACJONARNY </t>
  </si>
  <si>
    <t>4920 PREMIUM</t>
  </si>
  <si>
    <t>DIATERMIA KRÓTKOFALOWA BTL 6000 SHORTWAVE 400</t>
  </si>
  <si>
    <t>6000 SHORTWAVE 400</t>
  </si>
  <si>
    <t xml:space="preserve">APARAT DO KRIOTERAPII NA ZIMNE POWIETRZE </t>
  </si>
  <si>
    <t>CRYO AIR TURBO</t>
  </si>
  <si>
    <t>Mecotec</t>
  </si>
  <si>
    <t>APARAT DO GŁĘBOKIEJ STYMULACJI ELEKTROMAGNETYCZNEJ</t>
  </si>
  <si>
    <t>SALUS-TALENT</t>
  </si>
  <si>
    <t>REMED</t>
  </si>
  <si>
    <t>LASER BTL SWT+HIL 12W</t>
  </si>
  <si>
    <t>SWT+HIL 12W</t>
  </si>
  <si>
    <t xml:space="preserve">STÓŁ 5-CZĘŚCIOWY Z ELEKTRYCZNĄ REGULACJĄ WYSOKOŚCI </t>
  </si>
  <si>
    <t>KOMORA LAMINARNA BIO 160</t>
  </si>
  <si>
    <t>BIO 160 A2</t>
  </si>
  <si>
    <t>ALPINA LAB. S.C.</t>
  </si>
  <si>
    <t>Rok produkcji</t>
  </si>
  <si>
    <t>i</t>
  </si>
  <si>
    <t>j (hxi)</t>
  </si>
  <si>
    <t>k</t>
  </si>
  <si>
    <t>l (j+jxk)</t>
  </si>
  <si>
    <t>n</t>
  </si>
  <si>
    <t>o (mxn)</t>
  </si>
  <si>
    <t>p</t>
  </si>
  <si>
    <t>q (o+oxp)</t>
  </si>
  <si>
    <t>u</t>
  </si>
  <si>
    <r>
      <t xml:space="preserve">NETTO
</t>
    </r>
    <r>
      <rPr>
        <sz val="8"/>
        <rFont val="Tahoma"/>
        <family val="2"/>
        <charset val="238"/>
      </rPr>
      <t>/razem j +razem o + razem r /</t>
    </r>
  </si>
  <si>
    <r>
      <t xml:space="preserve">BRUTTO
</t>
    </r>
    <r>
      <rPr>
        <sz val="8"/>
        <rFont val="Tahoma"/>
        <family val="2"/>
        <charset val="238"/>
      </rPr>
      <t>/razem l + razem q + razem s /</t>
    </r>
  </si>
  <si>
    <t xml:space="preserve">Wymiana filtrów 1 raz na 3 lata + badanie po ich wymianie </t>
  </si>
  <si>
    <t>Badanie komory laminarnej obejmuje:</t>
  </si>
  <si>
    <t>* pomiar prędności przepływu powietrza w przestrzeni roboczej</t>
  </si>
  <si>
    <t>* szczelność mocownia filtra HEPA</t>
  </si>
  <si>
    <t>* integralność filtra HEPA</t>
  </si>
  <si>
    <t>* skuteczność filtracji</t>
  </si>
  <si>
    <r>
      <t>* pomiar ilości cząstek w m</t>
    </r>
    <r>
      <rPr>
        <vertAlign val="superscript"/>
        <sz val="9"/>
        <rFont val="Tahoma"/>
        <family val="2"/>
        <charset val="238"/>
      </rPr>
      <t xml:space="preserve">3 </t>
    </r>
    <r>
      <rPr>
        <sz val="9"/>
        <rFont val="Tahoma"/>
        <family val="2"/>
        <charset val="238"/>
      </rPr>
      <t>powietrza</t>
    </r>
  </si>
  <si>
    <t>Kl. Rehabilitacji Ortop-Urazowej, Pieniny</t>
  </si>
  <si>
    <t>ZDL, Żeromskiego</t>
  </si>
  <si>
    <t>PAKIET NR 4</t>
  </si>
  <si>
    <t>CYFROWY ZESTAW DO DRENAŻU KLATKI PIESIOWEJ</t>
  </si>
  <si>
    <t>THOPAZ +</t>
  </si>
  <si>
    <t>Medela</t>
  </si>
  <si>
    <t xml:space="preserve"> THOPAZ +</t>
  </si>
  <si>
    <t>Kl. Chirurgii Og, Żeromskiego</t>
  </si>
  <si>
    <t>PAKIET NR 5</t>
  </si>
  <si>
    <t xml:space="preserve">MACERATOR </t>
  </si>
  <si>
    <t>7-11</t>
  </si>
  <si>
    <t xml:space="preserve">ALVO </t>
  </si>
  <si>
    <t>Kl. Neurologii, Kl. Neurochirurgii</t>
  </si>
  <si>
    <t xml:space="preserve">ZAMRAŻARKA NISKOTEMPERATUROWA </t>
  </si>
  <si>
    <t>ZAMRAŻARKA LABORATORYJNA</t>
  </si>
  <si>
    <t>CIEPLARKA LABORATORYJNA</t>
  </si>
  <si>
    <t>wszystkie lokalizacje</t>
  </si>
  <si>
    <t>APARAT ULTRASONOGRAFICZNY UROLOGICZNY Z WYPOSAŻENIEM</t>
  </si>
  <si>
    <t>BK3000</t>
  </si>
  <si>
    <t>BK Medical</t>
  </si>
  <si>
    <t>Kl. Urologii, Żeromskiego</t>
  </si>
  <si>
    <t xml:space="preserve"> APARAT PANTOMOGRAFICZNY</t>
  </si>
  <si>
    <t>CS8100</t>
  </si>
  <si>
    <t>CARESTREAM HEALTH</t>
  </si>
  <si>
    <t>PDO Haller</t>
  </si>
  <si>
    <t>Przegląd zawiera:</t>
  </si>
  <si>
    <t>* przegląd fabryczny</t>
  </si>
  <si>
    <t>* kalibracja</t>
  </si>
  <si>
    <t>* test specjalistyczny</t>
  </si>
  <si>
    <t>PAKIET NR 10</t>
  </si>
  <si>
    <t>APARAT DO FIZYKOTERAPII,</t>
  </si>
  <si>
    <t>Intelect Advanced Monochromatic Combo</t>
  </si>
  <si>
    <t>Chatlanooga</t>
  </si>
  <si>
    <t>APARAT DO TERAPII PODCIŚNIENIOWEJ</t>
  </si>
  <si>
    <t>Moduł elektrod prózniowych</t>
  </si>
  <si>
    <t>KL. Neurologii, Reh. Żeromskiego</t>
  </si>
  <si>
    <t xml:space="preserve">KARDIOMONITOR Z MODUŁAMI NIBP I SP02 </t>
  </si>
  <si>
    <t xml:space="preserve">COMEN STAR 8000 </t>
  </si>
  <si>
    <t>Kl. Tw-Szczek. Haller</t>
  </si>
  <si>
    <t>DIATERMIA ELEKTROCHIRURGICZNA Z OPRZYRZĄDOWANIEM</t>
  </si>
  <si>
    <t>VALLEYLAB FT10</t>
  </si>
  <si>
    <t>COVIDIEN</t>
  </si>
  <si>
    <t>ZESTAW NOŻA ULTRADZWIĘKOWEGO Z GENERATOREM - NÓŻ HARMONICZNY SONI GEN LS10 X1</t>
  </si>
  <si>
    <t>VALIEYLAB LS10</t>
  </si>
  <si>
    <t>II Blok operacyjny, Żeromskiego</t>
  </si>
  <si>
    <t xml:space="preserve">STÓŁ OPERACYJNY </t>
  </si>
  <si>
    <t>SU-05</t>
  </si>
  <si>
    <t>FAMED ŻYWIEC</t>
  </si>
  <si>
    <t>SU-14</t>
  </si>
  <si>
    <t>SU-03</t>
  </si>
  <si>
    <t>Blok operacyjny Haller, Blok Okulistyczny</t>
  </si>
  <si>
    <t>Izba Przyjęć, Żeromskiego</t>
  </si>
  <si>
    <t>I Blok operacyjny, Żeromskiego</t>
  </si>
  <si>
    <t>SYSTEM DO BADANIA OTOEMISJI AKUSTYCZNYCH (wraz z komputerem)</t>
  </si>
  <si>
    <t>ECHOPORT ILO288 USB-II</t>
  </si>
  <si>
    <t>OTODYNAMICS LTD</t>
  </si>
  <si>
    <t>AUDIOMETR +SŁUCHAWKI AUDIOMETRYCZNE-2 SZT.+DRUKARKA LASEROWA MONO OKI</t>
  </si>
  <si>
    <t>AD629E HIBRYD</t>
  </si>
  <si>
    <t>Interacoustics</t>
  </si>
  <si>
    <t>Kl. Laryngologii</t>
  </si>
  <si>
    <t>Por. laryngologiczna</t>
  </si>
  <si>
    <t>UNIT STOMATOLOGICZNY</t>
  </si>
  <si>
    <t>EXIMA MAX</t>
  </si>
  <si>
    <t>MAKROMED</t>
  </si>
  <si>
    <t>UNIT STOMATOLOGICZNY DENTANA 2000 EXIMA</t>
  </si>
  <si>
    <t>EXIMA</t>
  </si>
  <si>
    <t>Por. stomatlogiczna</t>
  </si>
  <si>
    <t>URZADZENIE DO ZAMGŁAWIANIA</t>
  </si>
  <si>
    <t>AEROSEPT 500</t>
  </si>
  <si>
    <t>MEDILAB</t>
  </si>
  <si>
    <t>Sterylizacja, Żeromskiego</t>
  </si>
  <si>
    <t>SPIROMETR + WYPOSAŻENIE</t>
  </si>
  <si>
    <t>LUNGTEST 500S</t>
  </si>
  <si>
    <t xml:space="preserve">MES </t>
  </si>
  <si>
    <t>LUNGTEST 1000S</t>
  </si>
  <si>
    <t>2001, 2006, 2014</t>
  </si>
  <si>
    <t>Por. Alergologiczna Ż, EKG Pieniny</t>
  </si>
  <si>
    <t>Kl. Chirurgii Ogólnej, Żeromskiego</t>
  </si>
  <si>
    <t>PAKIET NR 19</t>
  </si>
  <si>
    <t>POMPA PODCIŚNIENIOW-URZADZENIE DO PODCIŚNIENIOWEGO LECZENIA RAN</t>
  </si>
  <si>
    <t>PAUL HARTMANN POLSKA SP. Z O.O.</t>
  </si>
  <si>
    <t>PAKIET NR 21</t>
  </si>
  <si>
    <t>Urządzenie do automatycznego uciskania klatki piersiowej</t>
  </si>
  <si>
    <t>Lucas 3</t>
  </si>
  <si>
    <t>Physio-Control</t>
  </si>
  <si>
    <t>PAKIET NR 22</t>
  </si>
  <si>
    <t xml:space="preserve">APARAT  DO POMIARU RZUTU SERCA PulsioFlex </t>
  </si>
  <si>
    <t>PC4000</t>
  </si>
  <si>
    <t>PULSION MEDICAL SYSTEM</t>
  </si>
  <si>
    <t xml:space="preserve">MODUŁ DO POMIARU RZUTU SERCA </t>
  </si>
  <si>
    <t>PC4510</t>
  </si>
  <si>
    <t>OIOM Żeromskiego</t>
  </si>
  <si>
    <t>PAKIET NR 23</t>
  </si>
  <si>
    <t>LASER DIODOWY WRAZ Z OPRZYRZADOWANIEM I MORCELATOREM DO USUWANIA TKANEK Z PĘCHERZA MOCZOWEGO</t>
  </si>
  <si>
    <t>POLYSURGE</t>
  </si>
  <si>
    <t>Quanta System S.p.A. Richard Wolf GmbH</t>
  </si>
  <si>
    <t>PAKIET NR 24</t>
  </si>
  <si>
    <t>MYJNIA DEZYNFEKTOR</t>
  </si>
  <si>
    <t>HYDRIM M2 G4</t>
  </si>
  <si>
    <t>SciCan</t>
  </si>
  <si>
    <t>PAKIET NR 26</t>
  </si>
  <si>
    <t>APARAT DO GŁĘBOKIEGO PRZEGRZANIA TKANEK - DO TERAPII PRĄDAMI WYSOKIEJ CZĘSTOTLIWOŚCI</t>
  </si>
  <si>
    <t>ZIMMER MEDIZINESYSTEME GMBH</t>
  </si>
  <si>
    <t>THERMO TK</t>
  </si>
  <si>
    <t>ODDZIAŁ KLINICZNY REHABILITACJI POURAZOWEJ PIENINY</t>
  </si>
  <si>
    <t>PAKIET NR 27</t>
  </si>
  <si>
    <t>Lampa szczelinowa</t>
  </si>
  <si>
    <t>TSL 5000</t>
  </si>
  <si>
    <t>Tomey</t>
  </si>
  <si>
    <t>TSL 6000</t>
  </si>
  <si>
    <t>Autokeratorefraktometr</t>
  </si>
  <si>
    <t>RC-800</t>
  </si>
  <si>
    <t>Biometr okulistyczny</t>
  </si>
  <si>
    <t>AL. 100</t>
  </si>
  <si>
    <t>Biometr optyczny</t>
  </si>
  <si>
    <t>OA-2000</t>
  </si>
  <si>
    <t>Mikroskop</t>
  </si>
  <si>
    <t>EM 3000</t>
  </si>
  <si>
    <t>USG</t>
  </si>
  <si>
    <t>UD-8000</t>
  </si>
  <si>
    <t>Kl. Okulistyki, Żeromskiego</t>
  </si>
  <si>
    <t>PAKIET NR 29</t>
  </si>
  <si>
    <t>SYSTEM REHABILITACJI KARDIOLOGICZNEJ</t>
  </si>
  <si>
    <t>Oprogramowanie z kluczem lic. na 6 stanowisk</t>
  </si>
  <si>
    <t>Ergoline GmbH</t>
  </si>
  <si>
    <t>KLINIKA CHORÓB WEWNĘTRZNYCH I RAHABILITACJI KARDIOLOGICZNEJ HALLERA</t>
  </si>
  <si>
    <t>Lp.</t>
  </si>
  <si>
    <t>Skład systemu rehabilitacji kardiologicznej</t>
  </si>
  <si>
    <t>Cykloergomert rowerowy</t>
  </si>
  <si>
    <t>Nadajnik EKG pacjenta</t>
  </si>
  <si>
    <t>6- kanałowy odbiornik EKG</t>
  </si>
  <si>
    <t>Jednostka PC HP ProDesk 490 G2</t>
  </si>
  <si>
    <t>Monitor Philips 243V5LSB</t>
  </si>
  <si>
    <t>Drukarka OKI C301 dn</t>
  </si>
  <si>
    <t>PAKIET NR 30</t>
  </si>
  <si>
    <t>BEZPRZEWODOWY SYSTEM POMIARU i REJESTRACJI TEMPERATURY</t>
  </si>
  <si>
    <t>WILOG</t>
  </si>
  <si>
    <t>INES Informatyka i Elektronika Specjalistyczna</t>
  </si>
  <si>
    <t>CENTRALNE LABORATORIUM DIAGNOSTYCZNE</t>
  </si>
  <si>
    <t>PAKIET NR 31</t>
  </si>
  <si>
    <t xml:space="preserve">mikroskop wielostanowiskowy </t>
  </si>
  <si>
    <t>BX53</t>
  </si>
  <si>
    <t>Olympus</t>
  </si>
  <si>
    <t>kamera</t>
  </si>
  <si>
    <t>DP22</t>
  </si>
  <si>
    <t xml:space="preserve">komputer fujitsu </t>
  </si>
  <si>
    <t>P520 Entry</t>
  </si>
  <si>
    <t>6F44088</t>
  </si>
  <si>
    <t>YLPW130614</t>
  </si>
  <si>
    <t>SN</t>
  </si>
  <si>
    <t>Zakład Patomorfologii ul. Żeromskiego 113</t>
  </si>
  <si>
    <t>PAKIET NR 32</t>
  </si>
  <si>
    <t>Panel optotypów</t>
  </si>
  <si>
    <t>CP - 200</t>
  </si>
  <si>
    <t>Frey</t>
  </si>
  <si>
    <t>Klinika Okulistyki, Żeromskiego</t>
  </si>
  <si>
    <t>PAKIET NR 33</t>
  </si>
  <si>
    <t>LAMPA DO NAŚWIETLEŃ PROMIENIOWANIEM PODCZERWONYM,</t>
  </si>
  <si>
    <t xml:space="preserve">SOLMED UNO,  </t>
  </si>
  <si>
    <t xml:space="preserve">MEDEN INMED POLSKA, </t>
  </si>
  <si>
    <t>Klinika Neurologii i Udarów Mózgu,Żeromskiego</t>
  </si>
  <si>
    <t>PAKIET NR 34</t>
  </si>
  <si>
    <t>zestaw do stroboskopii</t>
  </si>
  <si>
    <t>Wolf</t>
  </si>
  <si>
    <t>Klinika Laryngologii , Żeromskiego</t>
  </si>
  <si>
    <t>Wartości i liczby w kolumnach i) oraz n) należy wpisać z dokładnością do dwóch miejsc po przecinku.</t>
  </si>
  <si>
    <t>Formularz zawiera formuły ułatwiajace sporządzenie oferty. Wystarczy wprowadzić dane do kolumy i) Cena wykonania 1 przeglądu netto oraz do kolumny n) Cena netto 1 roboczogodziny, zaakceptować bądź zmienić  stawkę podatku VAT, aby uzyskać cenę oferty.</t>
  </si>
  <si>
    <t xml:space="preserve">Kwota brutto przeznaczona przez Zamawiającego na zakup części z kol. s) została wyliczona z 23% stawką VAT i jest to kwota zarezerwowana przez </t>
  </si>
  <si>
    <r>
      <t xml:space="preserve">NETTO
</t>
    </r>
    <r>
      <rPr>
        <sz val="8"/>
        <rFont val="Tahoma"/>
        <family val="2"/>
        <charset val="238"/>
      </rPr>
      <t>/razem i +razem n + razem q + wartość netto akcesoriów/</t>
    </r>
  </si>
  <si>
    <r>
      <t xml:space="preserve">BRUTTO
</t>
    </r>
    <r>
      <rPr>
        <sz val="8"/>
        <rFont val="Tahoma"/>
        <family val="2"/>
        <charset val="238"/>
      </rPr>
      <t>/razem k + razem p + razem r + wartość brutto akcesoriów /</t>
    </r>
  </si>
  <si>
    <t>12.</t>
  </si>
  <si>
    <t>13.</t>
  </si>
  <si>
    <t>PAKIET NR 36</t>
  </si>
  <si>
    <t>AUTOMATYCZNY WSTRZYKIWACZ KONTRASTU</t>
  </si>
  <si>
    <t>MEDRAD STELLANT CT DUAL</t>
  </si>
  <si>
    <t>MEDRAD</t>
  </si>
  <si>
    <t>Pracownia Diagnostyki Obrazowej Haller</t>
  </si>
  <si>
    <t>Pracownia Tomografii Komputerowej Żeromskiego</t>
  </si>
  <si>
    <t>MEDRAD SPECTRIS SOLARIS EP_MR</t>
  </si>
  <si>
    <t>Pracowania Rezonansu Magnetycznego Żeromskiego</t>
  </si>
  <si>
    <t>MEDRAD MARK V PROVIS</t>
  </si>
  <si>
    <t>Pracownia Badań i Zabiegów Naczyniowych Żeromskiego</t>
  </si>
  <si>
    <t>Pracownia Hemodynamiki Żeromskiego</t>
  </si>
  <si>
    <t>Holter EKG</t>
  </si>
  <si>
    <t>Żeromskiego</t>
  </si>
  <si>
    <t>Respirator</t>
  </si>
  <si>
    <t>Jet TwinStream</t>
  </si>
  <si>
    <t>Carl Reiner</t>
  </si>
  <si>
    <t>Holter Ciśnieniowy</t>
  </si>
  <si>
    <t>-</t>
  </si>
  <si>
    <t>Spacelabs</t>
  </si>
  <si>
    <t>Kl. Chorób Wew. I Nefrodiabetologii</t>
  </si>
  <si>
    <t>Lifecard ECG</t>
  </si>
  <si>
    <t>DMS 300-7</t>
  </si>
  <si>
    <t>DM Software</t>
  </si>
  <si>
    <t>Kl. Kardiologii Interwencyjnej</t>
  </si>
  <si>
    <t>DMS 300-6</t>
  </si>
  <si>
    <t>DMS 300-12</t>
  </si>
  <si>
    <t>DMS 300-3A</t>
  </si>
  <si>
    <t>DMS 300-4A</t>
  </si>
  <si>
    <t>Kl. Nefrologii</t>
  </si>
  <si>
    <t>Kl. Neurologii</t>
  </si>
  <si>
    <t>Poradnia Kardiologiczna ze Sterlinga</t>
  </si>
  <si>
    <t>POZ Poradnia Kardiologiczna</t>
  </si>
  <si>
    <t>Holter EKG NS:3A-13288; NS:3A-13290 (Gwarancja do 29.07.2020)</t>
  </si>
  <si>
    <t>DMS 300-3A/KN</t>
  </si>
  <si>
    <t>Oscar 2</t>
  </si>
  <si>
    <t>SunTech Medical</t>
  </si>
  <si>
    <t>Holter Ciśnieniowy NS:00106518 (Gwarancja do 29.07.2020)</t>
  </si>
  <si>
    <t>Holter Ciśnieniowy NS:00106378; NS:00106386 (Gwarancja do 29.07.2020)</t>
  </si>
  <si>
    <t>Oscar 2 M250</t>
  </si>
  <si>
    <t>MTM multitechmed</t>
  </si>
  <si>
    <t>EKG</t>
  </si>
  <si>
    <t>CardioCor</t>
  </si>
  <si>
    <t>Oxford</t>
  </si>
  <si>
    <t>Laser okulistyczny</t>
  </si>
  <si>
    <t>VALON0022</t>
  </si>
  <si>
    <t>DUALlaser</t>
  </si>
  <si>
    <t>Warunki udziału w postępowaniu opisane w rozdziale IV pkt. 1  b), c), d), SIWZ oraz wymagania określone w rozdziale II.I pkt. 13, 15, 16</t>
  </si>
  <si>
    <t>Świadectwa kwalifikacyjne „E” (o których mowa w rozdz. IV pkt. 1 b), rozdz. II.I pkt. 13 SIWZ)</t>
  </si>
  <si>
    <t>Certyfikaty ze szkolenia (o których mowa w rozdz. IV pkt. 1 c) lub d),  rozdz. II.I pkt. 15, 16 SIWZ)</t>
  </si>
  <si>
    <t>PAKIET NR 1</t>
  </si>
  <si>
    <t>PAKIET NR 9</t>
  </si>
  <si>
    <t>PAKIET NR 14</t>
  </si>
  <si>
    <t>PAKIET NR 20</t>
  </si>
  <si>
    <t>PAKIET NR 25</t>
  </si>
  <si>
    <t>PAKIET NR 28</t>
  </si>
  <si>
    <t>PAKIET NR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</si>
</sst>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\ _z_ł"/>
    <numFmt numFmtId="165" formatCode="_-* #,##0.00&quot; zł&quot;_-;\-* #,##0.00&quot; zł&quot;_-;_-* \-??&quot; zł&quot;_-;_-@_-"/>
    <numFmt numFmtId="166" formatCode="#,##0.00&quot; zł&quot;"/>
    <numFmt numFmtId="167" formatCode="_-* #,##0\ _z_ł_-;\-* #,##0\ _z_ł_-;_-* \-??\ _z_ł_-;_-@_-"/>
    <numFmt numFmtId="168" formatCode="#,##0.00\ &quot;zł&quot;"/>
    <numFmt numFmtId="169" formatCode="[$-415]General"/>
  </numFmts>
  <fonts count="17">
    <font>
      <sz val="10"/>
      <name val="Arial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8"/>
      <name val="Arial Narrow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sz val="10"/>
      <name val="Tahoma"/>
      <family val="2"/>
      <charset val="238"/>
    </font>
    <font>
      <sz val="8"/>
      <name val="Arial"/>
      <family val="2"/>
      <charset val="238"/>
    </font>
    <font>
      <b/>
      <sz val="8"/>
      <name val="Arial Narrow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7"/>
      <name val="Tahoma"/>
      <family val="2"/>
      <charset val="238"/>
    </font>
    <font>
      <sz val="11"/>
      <color rgb="FF000000"/>
      <name val="Czcionka tekstu podstawowego1"/>
      <charset val="204"/>
    </font>
    <font>
      <sz val="10"/>
      <name val="Calibri"/>
      <family val="2"/>
      <charset val="238"/>
      <scheme val="minor"/>
    </font>
    <font>
      <vertAlign val="superscript"/>
      <sz val="9"/>
      <name val="Tahoma"/>
      <family val="2"/>
      <charset val="238"/>
    </font>
    <font>
      <u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165" fontId="9" fillId="0" borderId="0" applyFill="0" applyBorder="0" applyAlignment="0" applyProtection="0"/>
    <xf numFmtId="0" fontId="9" fillId="0" borderId="0"/>
    <xf numFmtId="165" fontId="9" fillId="0" borderId="0" applyFill="0" applyBorder="0" applyAlignment="0" applyProtection="0"/>
    <xf numFmtId="169" fontId="13" fillId="0" borderId="0"/>
  </cellStyleXfs>
  <cellXfs count="9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9" fontId="1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166" fontId="2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65" fontId="4" fillId="0" borderId="4" xfId="1" applyFont="1" applyFill="1" applyBorder="1" applyAlignment="1" applyProtection="1">
      <alignment horizontal="center" vertical="center" wrapText="1"/>
    </xf>
    <xf numFmtId="165" fontId="4" fillId="0" borderId="4" xfId="1" applyFont="1" applyFill="1" applyBorder="1" applyAlignment="1" applyProtection="1">
      <alignment vertical="center" wrapText="1"/>
    </xf>
    <xf numFmtId="9" fontId="4" fillId="0" borderId="5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165" fontId="4" fillId="0" borderId="6" xfId="0" applyNumberFormat="1" applyFont="1" applyFill="1" applyBorder="1" applyAlignment="1">
      <alignment horizontal="center" vertical="center"/>
    </xf>
    <xf numFmtId="165" fontId="5" fillId="2" borderId="7" xfId="1" applyFont="1" applyFill="1" applyBorder="1" applyAlignment="1" applyProtection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167" fontId="5" fillId="0" borderId="1" xfId="1" applyNumberFormat="1" applyFont="1" applyFill="1" applyBorder="1" applyAlignment="1" applyProtection="1">
      <alignment horizontal="center" vertical="center"/>
    </xf>
    <xf numFmtId="165" fontId="5" fillId="2" borderId="1" xfId="1" applyFont="1" applyFill="1" applyBorder="1" applyAlignment="1" applyProtection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0" xfId="0" applyFont="1" applyAlignment="1">
      <alignment vertical="center"/>
    </xf>
    <xf numFmtId="165" fontId="5" fillId="0" borderId="1" xfId="1" applyFont="1" applyFill="1" applyBorder="1" applyAlignment="1" applyProtection="1">
      <alignment vertical="center" wrapText="1"/>
    </xf>
    <xf numFmtId="165" fontId="5" fillId="0" borderId="1" xfId="1" applyNumberFormat="1" applyFont="1" applyFill="1" applyBorder="1" applyAlignment="1" applyProtection="1">
      <alignment vertical="center" wrapText="1"/>
    </xf>
    <xf numFmtId="165" fontId="5" fillId="0" borderId="4" xfId="1" applyFont="1" applyFill="1" applyBorder="1" applyAlignment="1" applyProtection="1">
      <alignment horizontal="center" vertical="center"/>
    </xf>
    <xf numFmtId="165" fontId="5" fillId="0" borderId="8" xfId="1" applyFont="1" applyFill="1" applyBorder="1" applyAlignment="1" applyProtection="1">
      <alignment horizontal="center" vertical="center"/>
    </xf>
    <xf numFmtId="165" fontId="4" fillId="0" borderId="0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5" fontId="4" fillId="0" borderId="4" xfId="1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168" fontId="10" fillId="0" borderId="4" xfId="0" applyNumberFormat="1" applyFont="1" applyFill="1" applyBorder="1" applyAlignment="1">
      <alignment vertical="center" wrapText="1"/>
    </xf>
    <xf numFmtId="168" fontId="10" fillId="3" borderId="4" xfId="0" applyNumberFormat="1" applyFont="1" applyFill="1" applyBorder="1" applyAlignment="1">
      <alignment vertical="center" wrapText="1"/>
    </xf>
    <xf numFmtId="165" fontId="4" fillId="0" borderId="14" xfId="0" applyNumberFormat="1" applyFont="1" applyFill="1" applyBorder="1" applyAlignment="1">
      <alignment horizontal="center" vertical="top"/>
    </xf>
    <xf numFmtId="165" fontId="4" fillId="0" borderId="15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</cellXfs>
  <cellStyles count="5">
    <cellStyle name="Excel Built-in Normal" xfId="4"/>
    <cellStyle name="Normalny" xfId="0" builtinId="0"/>
    <cellStyle name="Normalny 2" xfId="2"/>
    <cellStyle name="Walutowy" xfId="1" builtinId="4"/>
    <cellStyle name="Walutowy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7"/>
  <sheetViews>
    <sheetView zoomScale="90" zoomScaleNormal="90" zoomScaleSheetLayoutView="110" workbookViewId="0">
      <selection activeCell="F8" sqref="F8"/>
    </sheetView>
  </sheetViews>
  <sheetFormatPr defaultRowHeight="12.75"/>
  <cols>
    <col min="1" max="1" width="3.5703125" style="1" customWidth="1"/>
    <col min="2" max="2" width="26.7109375" style="2" customWidth="1"/>
    <col min="3" max="3" width="14.85546875" style="1" customWidth="1"/>
    <col min="4" max="4" width="14.5703125" style="1" customWidth="1"/>
    <col min="5" max="5" width="9.28515625" style="1" customWidth="1"/>
    <col min="6" max="6" width="8.140625" style="1" customWidth="1"/>
    <col min="7" max="7" width="11.42578125" style="1" customWidth="1"/>
    <col min="8" max="8" width="11" style="1" customWidth="1"/>
    <col min="9" max="9" width="13.140625" style="1" customWidth="1"/>
    <col min="10" max="10" width="14.42578125" style="1" customWidth="1"/>
    <col min="11" max="11" width="5.28515625" style="1" customWidth="1"/>
    <col min="12" max="12" width="14.7109375" style="1" customWidth="1"/>
    <col min="13" max="13" width="17.85546875" style="1" customWidth="1"/>
    <col min="14" max="14" width="10.85546875" style="1" customWidth="1"/>
    <col min="15" max="15" width="15.140625" style="1" customWidth="1"/>
    <col min="16" max="16" width="5.85546875" style="1" customWidth="1"/>
    <col min="17" max="17" width="14.85546875" style="1" customWidth="1"/>
    <col min="18" max="18" width="17.140625" style="1" customWidth="1"/>
    <col min="19" max="19" width="17.42578125" style="1" customWidth="1"/>
    <col min="20" max="20" width="19.28515625" style="1" customWidth="1"/>
    <col min="21" max="21" width="19" style="1" customWidth="1"/>
    <col min="24" max="24" width="13.7109375" style="1" customWidth="1"/>
    <col min="25" max="16384" width="9.140625" style="1"/>
  </cols>
  <sheetData>
    <row r="1" spans="1:23" ht="12.75" customHeight="1">
      <c r="A1" s="11"/>
      <c r="B1" s="12" t="s">
        <v>21</v>
      </c>
      <c r="C1" s="13"/>
      <c r="D1" s="13"/>
      <c r="E1" s="13"/>
      <c r="F1" s="13"/>
      <c r="G1" s="13"/>
      <c r="H1" s="13"/>
      <c r="I1" s="13"/>
      <c r="J1" s="13"/>
      <c r="K1" s="13"/>
      <c r="L1" s="13"/>
      <c r="V1" s="1"/>
      <c r="W1" s="1"/>
    </row>
    <row r="2" spans="1:23" ht="11.25">
      <c r="A2" s="14" t="s">
        <v>22</v>
      </c>
      <c r="B2" s="37" t="s">
        <v>23</v>
      </c>
      <c r="C2" s="37"/>
      <c r="D2" s="37"/>
      <c r="E2" s="37"/>
      <c r="F2" s="37"/>
      <c r="G2" s="37"/>
      <c r="H2" s="38"/>
      <c r="I2" s="38"/>
      <c r="J2" s="38"/>
      <c r="K2" s="38"/>
      <c r="L2" s="37"/>
      <c r="V2" s="1"/>
      <c r="W2" s="1"/>
    </row>
    <row r="3" spans="1:23" ht="11.25">
      <c r="A3" s="14" t="s">
        <v>22</v>
      </c>
      <c r="B3" s="37" t="s">
        <v>289</v>
      </c>
      <c r="C3" s="37"/>
      <c r="D3" s="37"/>
      <c r="E3" s="37"/>
      <c r="F3" s="37"/>
      <c r="G3" s="37"/>
      <c r="H3" s="37"/>
      <c r="I3" s="37"/>
      <c r="J3" s="37"/>
      <c r="K3" s="37"/>
      <c r="L3" s="39"/>
      <c r="V3" s="1"/>
      <c r="W3" s="1"/>
    </row>
    <row r="4" spans="1:23" ht="21" customHeight="1">
      <c r="A4" s="14" t="s">
        <v>22</v>
      </c>
      <c r="B4" s="79" t="s">
        <v>290</v>
      </c>
      <c r="C4" s="79"/>
      <c r="D4" s="79"/>
      <c r="E4" s="79"/>
      <c r="F4" s="79"/>
      <c r="G4" s="79"/>
      <c r="H4" s="79"/>
      <c r="I4" s="79"/>
      <c r="J4" s="79"/>
      <c r="K4" s="79"/>
      <c r="L4" s="79"/>
      <c r="V4" s="1"/>
      <c r="W4" s="1"/>
    </row>
    <row r="5" spans="1:23" ht="11.25">
      <c r="A5" s="14" t="s">
        <v>22</v>
      </c>
      <c r="B5" s="80" t="s">
        <v>291</v>
      </c>
      <c r="C5" s="80"/>
      <c r="D5" s="80"/>
      <c r="E5" s="80"/>
      <c r="F5" s="80"/>
      <c r="G5" s="80"/>
      <c r="H5" s="80"/>
      <c r="I5" s="80"/>
      <c r="J5" s="80"/>
      <c r="K5" s="80"/>
      <c r="L5" s="80"/>
      <c r="V5" s="1"/>
      <c r="W5" s="1"/>
    </row>
    <row r="6" spans="1:23" ht="11.25">
      <c r="A6" s="26"/>
      <c r="B6" s="80" t="s">
        <v>24</v>
      </c>
      <c r="C6" s="80"/>
      <c r="D6" s="80"/>
      <c r="E6" s="80"/>
      <c r="F6" s="80"/>
      <c r="G6" s="80"/>
      <c r="H6" s="80"/>
      <c r="I6" s="80"/>
      <c r="J6" s="80"/>
      <c r="K6" s="80"/>
      <c r="L6" s="80"/>
      <c r="V6" s="1"/>
      <c r="W6" s="1"/>
    </row>
    <row r="7" spans="1:23" ht="11.25">
      <c r="A7" s="14" t="s">
        <v>22</v>
      </c>
      <c r="B7" s="48" t="s">
        <v>57</v>
      </c>
      <c r="C7" s="47"/>
      <c r="D7" s="47"/>
      <c r="E7" s="47"/>
      <c r="F7" s="62"/>
      <c r="G7" s="47"/>
      <c r="H7" s="47"/>
      <c r="I7" s="47"/>
      <c r="J7" s="47"/>
      <c r="K7" s="47"/>
      <c r="L7" s="47"/>
      <c r="V7" s="1"/>
      <c r="W7" s="1"/>
    </row>
    <row r="8" spans="1:23" ht="9" customHeight="1"/>
    <row r="9" spans="1:23" ht="10.5">
      <c r="V9" s="1"/>
      <c r="W9" s="1"/>
    </row>
    <row r="10" spans="1:23">
      <c r="A10" s="27" t="s">
        <v>345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27" t="str">
        <f>A10</f>
        <v>PAKIET NR 1</v>
      </c>
      <c r="V10" s="1"/>
      <c r="W10" s="1"/>
    </row>
    <row r="11" spans="1:23">
      <c r="A11" s="81" t="s">
        <v>0</v>
      </c>
      <c r="B11" s="82"/>
      <c r="C11" s="82"/>
      <c r="D11" s="82"/>
      <c r="E11" s="82"/>
      <c r="F11" s="82"/>
      <c r="G11" s="83"/>
      <c r="H11" s="81" t="s">
        <v>1</v>
      </c>
      <c r="I11" s="82"/>
      <c r="J11" s="82"/>
      <c r="K11" s="82"/>
      <c r="L11" s="83"/>
      <c r="M11" s="81" t="s">
        <v>2</v>
      </c>
      <c r="N11" s="82"/>
      <c r="O11" s="82"/>
      <c r="P11" s="82"/>
      <c r="Q11" s="82"/>
      <c r="R11" s="82"/>
      <c r="S11" s="83"/>
      <c r="T11" s="84" t="s">
        <v>3</v>
      </c>
      <c r="U11" s="85"/>
    </row>
    <row r="12" spans="1:23" ht="52.5">
      <c r="A12" s="49" t="s">
        <v>26</v>
      </c>
      <c r="B12" s="36" t="s">
        <v>27</v>
      </c>
      <c r="C12" s="50" t="s">
        <v>28</v>
      </c>
      <c r="D12" s="50" t="s">
        <v>29</v>
      </c>
      <c r="E12" s="50" t="s">
        <v>30</v>
      </c>
      <c r="F12" s="52" t="s">
        <v>105</v>
      </c>
      <c r="G12" s="50" t="s">
        <v>31</v>
      </c>
      <c r="H12" s="50" t="s">
        <v>32</v>
      </c>
      <c r="I12" s="34" t="s">
        <v>33</v>
      </c>
      <c r="J12" s="35" t="s">
        <v>34</v>
      </c>
      <c r="K12" s="7" t="s">
        <v>4</v>
      </c>
      <c r="L12" s="35" t="s">
        <v>35</v>
      </c>
      <c r="M12" s="5" t="s">
        <v>36</v>
      </c>
      <c r="N12" s="6" t="s">
        <v>37</v>
      </c>
      <c r="O12" s="5" t="s">
        <v>38</v>
      </c>
      <c r="P12" s="7" t="s">
        <v>4</v>
      </c>
      <c r="Q12" s="5" t="s">
        <v>39</v>
      </c>
      <c r="R12" s="5" t="s">
        <v>40</v>
      </c>
      <c r="S12" s="5" t="s">
        <v>41</v>
      </c>
      <c r="T12" s="24" t="s">
        <v>115</v>
      </c>
      <c r="U12" s="25" t="s">
        <v>116</v>
      </c>
    </row>
    <row r="13" spans="1:23" ht="12" customHeight="1" thickBot="1">
      <c r="A13" s="52" t="s">
        <v>5</v>
      </c>
      <c r="B13" s="4" t="s">
        <v>6</v>
      </c>
      <c r="C13" s="4" t="s">
        <v>7</v>
      </c>
      <c r="D13" s="4" t="s">
        <v>8</v>
      </c>
      <c r="E13" s="4" t="s">
        <v>9</v>
      </c>
      <c r="F13" s="51" t="s">
        <v>10</v>
      </c>
      <c r="G13" s="51" t="s">
        <v>11</v>
      </c>
      <c r="H13" s="4" t="s">
        <v>42</v>
      </c>
      <c r="I13" s="8" t="s">
        <v>106</v>
      </c>
      <c r="J13" s="4" t="s">
        <v>107</v>
      </c>
      <c r="K13" s="9" t="s">
        <v>108</v>
      </c>
      <c r="L13" s="3" t="s">
        <v>109</v>
      </c>
      <c r="M13" s="3" t="s">
        <v>46</v>
      </c>
      <c r="N13" s="9" t="s">
        <v>110</v>
      </c>
      <c r="O13" s="3" t="s">
        <v>111</v>
      </c>
      <c r="P13" s="9" t="s">
        <v>112</v>
      </c>
      <c r="Q13" s="3" t="s">
        <v>113</v>
      </c>
      <c r="R13" s="16" t="s">
        <v>13</v>
      </c>
      <c r="S13" s="16" t="s">
        <v>14</v>
      </c>
      <c r="T13" s="16" t="s">
        <v>50</v>
      </c>
      <c r="U13" s="16" t="s">
        <v>114</v>
      </c>
    </row>
    <row r="14" spans="1:23" ht="27">
      <c r="A14" s="3" t="s">
        <v>15</v>
      </c>
      <c r="B14" s="18" t="s">
        <v>79</v>
      </c>
      <c r="C14" s="4" t="s">
        <v>80</v>
      </c>
      <c r="D14" s="17" t="s">
        <v>81</v>
      </c>
      <c r="E14" s="45">
        <v>2</v>
      </c>
      <c r="F14" s="45">
        <v>2016</v>
      </c>
      <c r="G14" s="68" t="s">
        <v>124</v>
      </c>
      <c r="H14" s="46">
        <v>6</v>
      </c>
      <c r="I14" s="30"/>
      <c r="J14" s="40">
        <f t="shared" ref="J14:J24" si="0">H14*I14</f>
        <v>0</v>
      </c>
      <c r="K14" s="31">
        <v>0.23</v>
      </c>
      <c r="L14" s="40">
        <f t="shared" ref="L14:L24" si="1">ROUND(J14*K14+J14,2)</f>
        <v>0</v>
      </c>
      <c r="M14" s="32">
        <v>6</v>
      </c>
      <c r="N14" s="33"/>
      <c r="O14" s="41">
        <f t="shared" ref="O14:O24" si="2">N14*M14</f>
        <v>0</v>
      </c>
      <c r="P14" s="31">
        <v>0.23</v>
      </c>
      <c r="Q14" s="41">
        <f t="shared" ref="Q14:Q24" si="3">ROUND(O14+O14*P14,2)</f>
        <v>0</v>
      </c>
      <c r="R14" s="42">
        <v>800</v>
      </c>
      <c r="S14" s="43">
        <v>984</v>
      </c>
      <c r="T14" s="77">
        <f>SUM(J25+O25+R25)</f>
        <v>6100</v>
      </c>
      <c r="U14" s="77">
        <f>SUM(L25+Q25+S25)</f>
        <v>7503</v>
      </c>
      <c r="V14" s="1"/>
      <c r="W14" s="1"/>
    </row>
    <row r="15" spans="1:23" ht="27">
      <c r="A15" s="3" t="s">
        <v>16</v>
      </c>
      <c r="B15" s="18" t="s">
        <v>79</v>
      </c>
      <c r="C15" s="4" t="s">
        <v>82</v>
      </c>
      <c r="D15" s="17" t="s">
        <v>81</v>
      </c>
      <c r="E15" s="45">
        <v>2</v>
      </c>
      <c r="F15" s="45">
        <v>2016</v>
      </c>
      <c r="G15" s="68" t="s">
        <v>124</v>
      </c>
      <c r="H15" s="46">
        <v>6</v>
      </c>
      <c r="I15" s="30"/>
      <c r="J15" s="40">
        <f t="shared" si="0"/>
        <v>0</v>
      </c>
      <c r="K15" s="31">
        <v>0.23</v>
      </c>
      <c r="L15" s="40">
        <f t="shared" si="1"/>
        <v>0</v>
      </c>
      <c r="M15" s="32">
        <v>6</v>
      </c>
      <c r="N15" s="33"/>
      <c r="O15" s="41">
        <f t="shared" si="2"/>
        <v>0</v>
      </c>
      <c r="P15" s="31">
        <v>0.23</v>
      </c>
      <c r="Q15" s="41">
        <f t="shared" si="3"/>
        <v>0</v>
      </c>
      <c r="R15" s="42">
        <v>800</v>
      </c>
      <c r="S15" s="43">
        <v>984</v>
      </c>
      <c r="T15" s="78"/>
      <c r="U15" s="78"/>
      <c r="V15" s="1"/>
      <c r="W15" s="1"/>
    </row>
    <row r="16" spans="1:23" ht="56.25">
      <c r="A16" s="3" t="s">
        <v>17</v>
      </c>
      <c r="B16" s="18" t="s">
        <v>83</v>
      </c>
      <c r="C16" s="4" t="s">
        <v>84</v>
      </c>
      <c r="D16" s="17" t="s">
        <v>81</v>
      </c>
      <c r="E16" s="45">
        <v>1</v>
      </c>
      <c r="F16" s="45">
        <v>2015</v>
      </c>
      <c r="G16" s="68" t="s">
        <v>124</v>
      </c>
      <c r="H16" s="46">
        <v>3</v>
      </c>
      <c r="I16" s="30"/>
      <c r="J16" s="40">
        <f t="shared" si="0"/>
        <v>0</v>
      </c>
      <c r="K16" s="31">
        <v>0.23</v>
      </c>
      <c r="L16" s="40">
        <f t="shared" si="1"/>
        <v>0</v>
      </c>
      <c r="M16" s="32">
        <v>3</v>
      </c>
      <c r="N16" s="33"/>
      <c r="O16" s="41">
        <f t="shared" si="2"/>
        <v>0</v>
      </c>
      <c r="P16" s="31">
        <v>0.23</v>
      </c>
      <c r="Q16" s="41">
        <f t="shared" si="3"/>
        <v>0</v>
      </c>
      <c r="R16" s="42">
        <v>500</v>
      </c>
      <c r="S16" s="43">
        <v>615</v>
      </c>
      <c r="T16" s="78"/>
      <c r="U16" s="78"/>
      <c r="V16" s="1"/>
      <c r="W16" s="1"/>
    </row>
    <row r="17" spans="1:23" ht="33.75">
      <c r="A17" s="3" t="s">
        <v>18</v>
      </c>
      <c r="B17" s="18" t="s">
        <v>85</v>
      </c>
      <c r="C17" s="4" t="s">
        <v>86</v>
      </c>
      <c r="D17" s="17" t="s">
        <v>81</v>
      </c>
      <c r="E17" s="45">
        <v>1</v>
      </c>
      <c r="F17" s="45">
        <v>2015</v>
      </c>
      <c r="G17" s="68" t="s">
        <v>124</v>
      </c>
      <c r="H17" s="46">
        <v>3</v>
      </c>
      <c r="I17" s="30"/>
      <c r="J17" s="40">
        <f t="shared" si="0"/>
        <v>0</v>
      </c>
      <c r="K17" s="31">
        <v>0.23</v>
      </c>
      <c r="L17" s="40">
        <f t="shared" si="1"/>
        <v>0</v>
      </c>
      <c r="M17" s="32">
        <v>3</v>
      </c>
      <c r="N17" s="33"/>
      <c r="O17" s="41">
        <f t="shared" si="2"/>
        <v>0</v>
      </c>
      <c r="P17" s="31">
        <v>0.23</v>
      </c>
      <c r="Q17" s="41">
        <f t="shared" si="3"/>
        <v>0</v>
      </c>
      <c r="R17" s="42">
        <v>500</v>
      </c>
      <c r="S17" s="43">
        <v>615</v>
      </c>
      <c r="T17" s="78"/>
      <c r="U17" s="78"/>
      <c r="V17" s="1"/>
      <c r="W17" s="1"/>
    </row>
    <row r="18" spans="1:23" ht="33.75">
      <c r="A18" s="3" t="s">
        <v>19</v>
      </c>
      <c r="B18" s="18" t="s">
        <v>87</v>
      </c>
      <c r="C18" s="4" t="s">
        <v>88</v>
      </c>
      <c r="D18" s="17" t="s">
        <v>81</v>
      </c>
      <c r="E18" s="45">
        <v>1</v>
      </c>
      <c r="F18" s="45">
        <v>2015</v>
      </c>
      <c r="G18" s="68" t="s">
        <v>124</v>
      </c>
      <c r="H18" s="46">
        <v>3</v>
      </c>
      <c r="I18" s="30"/>
      <c r="J18" s="40">
        <f t="shared" si="0"/>
        <v>0</v>
      </c>
      <c r="K18" s="31">
        <v>0.23</v>
      </c>
      <c r="L18" s="40">
        <f t="shared" si="1"/>
        <v>0</v>
      </c>
      <c r="M18" s="32">
        <v>3</v>
      </c>
      <c r="N18" s="33"/>
      <c r="O18" s="41">
        <f t="shared" si="2"/>
        <v>0</v>
      </c>
      <c r="P18" s="31">
        <v>0.23</v>
      </c>
      <c r="Q18" s="41">
        <f t="shared" si="3"/>
        <v>0</v>
      </c>
      <c r="R18" s="42">
        <v>500</v>
      </c>
      <c r="S18" s="43">
        <v>615</v>
      </c>
      <c r="T18" s="78"/>
      <c r="U18" s="78"/>
      <c r="V18" s="1"/>
      <c r="W18" s="1"/>
    </row>
    <row r="19" spans="1:23" ht="27">
      <c r="A19" s="3" t="s">
        <v>20</v>
      </c>
      <c r="B19" s="18" t="s">
        <v>89</v>
      </c>
      <c r="C19" s="4" t="s">
        <v>90</v>
      </c>
      <c r="D19" s="17" t="s">
        <v>81</v>
      </c>
      <c r="E19" s="45">
        <v>2</v>
      </c>
      <c r="F19" s="45">
        <v>2015</v>
      </c>
      <c r="G19" s="68" t="s">
        <v>124</v>
      </c>
      <c r="H19" s="46">
        <v>6</v>
      </c>
      <c r="I19" s="30"/>
      <c r="J19" s="40">
        <f t="shared" si="0"/>
        <v>0</v>
      </c>
      <c r="K19" s="31">
        <v>0.23</v>
      </c>
      <c r="L19" s="40">
        <f t="shared" si="1"/>
        <v>0</v>
      </c>
      <c r="M19" s="32">
        <v>6</v>
      </c>
      <c r="N19" s="33"/>
      <c r="O19" s="41">
        <f t="shared" si="2"/>
        <v>0</v>
      </c>
      <c r="P19" s="31">
        <v>0.23</v>
      </c>
      <c r="Q19" s="41">
        <f t="shared" si="3"/>
        <v>0</v>
      </c>
      <c r="R19" s="42">
        <v>500</v>
      </c>
      <c r="S19" s="43">
        <v>615</v>
      </c>
      <c r="T19" s="78"/>
      <c r="U19" s="78"/>
      <c r="V19" s="1"/>
      <c r="W19" s="1"/>
    </row>
    <row r="20" spans="1:23" ht="27">
      <c r="A20" s="3" t="s">
        <v>53</v>
      </c>
      <c r="B20" s="18" t="s">
        <v>91</v>
      </c>
      <c r="C20" s="4" t="s">
        <v>92</v>
      </c>
      <c r="D20" s="17" t="s">
        <v>81</v>
      </c>
      <c r="E20" s="45">
        <v>1</v>
      </c>
      <c r="F20" s="45">
        <v>2015</v>
      </c>
      <c r="G20" s="68" t="s">
        <v>124</v>
      </c>
      <c r="H20" s="46">
        <v>3</v>
      </c>
      <c r="I20" s="30"/>
      <c r="J20" s="40">
        <f t="shared" si="0"/>
        <v>0</v>
      </c>
      <c r="K20" s="31">
        <v>0.23</v>
      </c>
      <c r="L20" s="40">
        <f t="shared" si="1"/>
        <v>0</v>
      </c>
      <c r="M20" s="32">
        <v>3</v>
      </c>
      <c r="N20" s="33"/>
      <c r="O20" s="41">
        <f t="shared" si="2"/>
        <v>0</v>
      </c>
      <c r="P20" s="31">
        <v>0.23</v>
      </c>
      <c r="Q20" s="41">
        <f t="shared" si="3"/>
        <v>0</v>
      </c>
      <c r="R20" s="42">
        <v>500</v>
      </c>
      <c r="S20" s="43">
        <v>615</v>
      </c>
      <c r="T20" s="78"/>
      <c r="U20" s="78"/>
      <c r="V20" s="1"/>
      <c r="W20" s="1"/>
    </row>
    <row r="21" spans="1:23" ht="27">
      <c r="A21" s="3" t="s">
        <v>54</v>
      </c>
      <c r="B21" s="18" t="s">
        <v>93</v>
      </c>
      <c r="C21" s="4" t="s">
        <v>94</v>
      </c>
      <c r="D21" s="17" t="s">
        <v>95</v>
      </c>
      <c r="E21" s="45">
        <v>1</v>
      </c>
      <c r="F21" s="45">
        <v>2015</v>
      </c>
      <c r="G21" s="68" t="s">
        <v>124</v>
      </c>
      <c r="H21" s="46">
        <v>3</v>
      </c>
      <c r="I21" s="30"/>
      <c r="J21" s="40">
        <f t="shared" si="0"/>
        <v>0</v>
      </c>
      <c r="K21" s="31">
        <v>0.23</v>
      </c>
      <c r="L21" s="40">
        <f t="shared" si="1"/>
        <v>0</v>
      </c>
      <c r="M21" s="32">
        <v>3</v>
      </c>
      <c r="N21" s="33"/>
      <c r="O21" s="41">
        <f t="shared" si="2"/>
        <v>0</v>
      </c>
      <c r="P21" s="31">
        <v>0.23</v>
      </c>
      <c r="Q21" s="41">
        <f t="shared" si="3"/>
        <v>0</v>
      </c>
      <c r="R21" s="42">
        <v>500</v>
      </c>
      <c r="S21" s="43">
        <v>615</v>
      </c>
      <c r="T21" s="78"/>
      <c r="U21" s="78"/>
      <c r="V21" s="1"/>
      <c r="W21" s="1"/>
    </row>
    <row r="22" spans="1:23" ht="33.75">
      <c r="A22" s="3" t="s">
        <v>55</v>
      </c>
      <c r="B22" s="18" t="s">
        <v>96</v>
      </c>
      <c r="C22" s="4" t="s">
        <v>97</v>
      </c>
      <c r="D22" s="17" t="s">
        <v>98</v>
      </c>
      <c r="E22" s="45">
        <v>1</v>
      </c>
      <c r="F22" s="45">
        <v>2015</v>
      </c>
      <c r="G22" s="68" t="s">
        <v>124</v>
      </c>
      <c r="H22" s="46">
        <v>3</v>
      </c>
      <c r="I22" s="30"/>
      <c r="J22" s="40">
        <f t="shared" si="0"/>
        <v>0</v>
      </c>
      <c r="K22" s="31">
        <v>0.23</v>
      </c>
      <c r="L22" s="40">
        <f t="shared" si="1"/>
        <v>0</v>
      </c>
      <c r="M22" s="32">
        <v>3</v>
      </c>
      <c r="N22" s="33"/>
      <c r="O22" s="41">
        <f t="shared" si="2"/>
        <v>0</v>
      </c>
      <c r="P22" s="31">
        <v>0.23</v>
      </c>
      <c r="Q22" s="41">
        <f t="shared" si="3"/>
        <v>0</v>
      </c>
      <c r="R22" s="42">
        <v>500</v>
      </c>
      <c r="S22" s="43">
        <v>615</v>
      </c>
      <c r="T22" s="78"/>
      <c r="U22" s="78"/>
      <c r="V22" s="1"/>
      <c r="W22" s="1"/>
    </row>
    <row r="23" spans="1:23" ht="27">
      <c r="A23" s="3" t="s">
        <v>56</v>
      </c>
      <c r="B23" s="18" t="s">
        <v>99</v>
      </c>
      <c r="C23" s="4" t="s">
        <v>100</v>
      </c>
      <c r="D23" s="17" t="s">
        <v>81</v>
      </c>
      <c r="E23" s="45">
        <v>1</v>
      </c>
      <c r="F23" s="45">
        <v>2015</v>
      </c>
      <c r="G23" s="68" t="s">
        <v>124</v>
      </c>
      <c r="H23" s="46">
        <v>3</v>
      </c>
      <c r="I23" s="30"/>
      <c r="J23" s="40">
        <f t="shared" si="0"/>
        <v>0</v>
      </c>
      <c r="K23" s="31">
        <v>0.23</v>
      </c>
      <c r="L23" s="40">
        <f t="shared" si="1"/>
        <v>0</v>
      </c>
      <c r="M23" s="32">
        <v>3</v>
      </c>
      <c r="N23" s="33"/>
      <c r="O23" s="41">
        <f t="shared" si="2"/>
        <v>0</v>
      </c>
      <c r="P23" s="31">
        <v>0.23</v>
      </c>
      <c r="Q23" s="41">
        <f t="shared" si="3"/>
        <v>0</v>
      </c>
      <c r="R23" s="42">
        <v>500</v>
      </c>
      <c r="S23" s="43">
        <v>615</v>
      </c>
      <c r="T23" s="78"/>
      <c r="U23" s="78"/>
      <c r="V23" s="1"/>
      <c r="W23" s="1"/>
    </row>
    <row r="24" spans="1:23" ht="33.75">
      <c r="A24" s="3" t="s">
        <v>59</v>
      </c>
      <c r="B24" s="18" t="s">
        <v>101</v>
      </c>
      <c r="C24" s="4">
        <v>1300</v>
      </c>
      <c r="D24" s="17" t="s">
        <v>81</v>
      </c>
      <c r="E24" s="45">
        <v>3</v>
      </c>
      <c r="F24" s="45">
        <v>2015</v>
      </c>
      <c r="G24" s="68" t="s">
        <v>124</v>
      </c>
      <c r="H24" s="46">
        <v>9</v>
      </c>
      <c r="I24" s="30"/>
      <c r="J24" s="40">
        <f t="shared" si="0"/>
        <v>0</v>
      </c>
      <c r="K24" s="31">
        <v>0.23</v>
      </c>
      <c r="L24" s="40">
        <f t="shared" si="1"/>
        <v>0</v>
      </c>
      <c r="M24" s="32">
        <v>8</v>
      </c>
      <c r="N24" s="33"/>
      <c r="O24" s="41">
        <f t="shared" si="2"/>
        <v>0</v>
      </c>
      <c r="P24" s="31">
        <v>0.23</v>
      </c>
      <c r="Q24" s="41">
        <f t="shared" si="3"/>
        <v>0</v>
      </c>
      <c r="R24" s="42">
        <v>500</v>
      </c>
      <c r="S24" s="43">
        <v>615</v>
      </c>
      <c r="T24" s="78"/>
      <c r="U24" s="78"/>
      <c r="V24" s="1"/>
      <c r="W24" s="1"/>
    </row>
    <row r="25" spans="1:23" ht="21" customHeight="1">
      <c r="A25" s="19"/>
      <c r="B25" s="20"/>
      <c r="C25" s="19"/>
      <c r="D25" s="19"/>
      <c r="E25" s="19"/>
      <c r="F25" s="19"/>
      <c r="G25" s="19"/>
      <c r="H25" s="10"/>
      <c r="I25" s="21" t="s">
        <v>25</v>
      </c>
      <c r="J25" s="22">
        <f>SUM(J14:J24)</f>
        <v>0</v>
      </c>
      <c r="K25" s="23"/>
      <c r="L25" s="22">
        <f>SUM(L14:L24)</f>
        <v>0</v>
      </c>
      <c r="M25" s="23"/>
      <c r="N25" s="23"/>
      <c r="O25" s="22">
        <f>SUM(O14:O24)</f>
        <v>0</v>
      </c>
      <c r="P25" s="23"/>
      <c r="Q25" s="22">
        <f>SUM(Q14:Q24)</f>
        <v>0</v>
      </c>
      <c r="R25" s="22">
        <f>SUM(R14:R24)</f>
        <v>6100</v>
      </c>
      <c r="S25" s="22">
        <f>SUM(S14:S24)</f>
        <v>7503</v>
      </c>
      <c r="T25" s="44"/>
      <c r="U25" s="44"/>
      <c r="V25" s="1"/>
      <c r="W25" s="1"/>
    </row>
    <row r="26" spans="1:23" ht="12.75" customHeight="1">
      <c r="V26" s="1"/>
      <c r="W26" s="1"/>
    </row>
    <row r="27" spans="1:23" ht="17.25" customHeight="1">
      <c r="A27" s="27" t="s">
        <v>66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27" t="str">
        <f>A27</f>
        <v>PAKIET NR 2</v>
      </c>
    </row>
    <row r="28" spans="1:23" ht="17.25" customHeight="1">
      <c r="A28" s="81" t="s">
        <v>0</v>
      </c>
      <c r="B28" s="82"/>
      <c r="C28" s="82"/>
      <c r="D28" s="82"/>
      <c r="E28" s="82"/>
      <c r="F28" s="82"/>
      <c r="G28" s="83"/>
      <c r="H28" s="81" t="s">
        <v>1</v>
      </c>
      <c r="I28" s="82"/>
      <c r="J28" s="82"/>
      <c r="K28" s="82"/>
      <c r="L28" s="83"/>
      <c r="M28" s="81" t="s">
        <v>2</v>
      </c>
      <c r="N28" s="82"/>
      <c r="O28" s="82"/>
      <c r="P28" s="82"/>
      <c r="Q28" s="82"/>
      <c r="R28" s="82"/>
      <c r="S28" s="83"/>
      <c r="T28" s="85" t="s">
        <v>3</v>
      </c>
      <c r="U28" s="86"/>
    </row>
    <row r="29" spans="1:23" ht="52.5">
      <c r="A29" s="61" t="s">
        <v>26</v>
      </c>
      <c r="B29" s="36" t="s">
        <v>27</v>
      </c>
      <c r="C29" s="52" t="s">
        <v>28</v>
      </c>
      <c r="D29" s="52" t="s">
        <v>29</v>
      </c>
      <c r="E29" s="52" t="s">
        <v>30</v>
      </c>
      <c r="F29" s="52" t="s">
        <v>105</v>
      </c>
      <c r="G29" s="52" t="s">
        <v>31</v>
      </c>
      <c r="H29" s="52" t="s">
        <v>32</v>
      </c>
      <c r="I29" s="34" t="s">
        <v>33</v>
      </c>
      <c r="J29" s="35" t="s">
        <v>34</v>
      </c>
      <c r="K29" s="7" t="s">
        <v>4</v>
      </c>
      <c r="L29" s="35" t="s">
        <v>35</v>
      </c>
      <c r="M29" s="5" t="s">
        <v>36</v>
      </c>
      <c r="N29" s="6" t="s">
        <v>37</v>
      </c>
      <c r="O29" s="5" t="s">
        <v>38</v>
      </c>
      <c r="P29" s="7" t="s">
        <v>4</v>
      </c>
      <c r="Q29" s="5" t="s">
        <v>39</v>
      </c>
      <c r="R29" s="5" t="s">
        <v>40</v>
      </c>
      <c r="S29" s="5" t="s">
        <v>41</v>
      </c>
      <c r="T29" s="24" t="s">
        <v>115</v>
      </c>
      <c r="U29" s="25" t="s">
        <v>116</v>
      </c>
    </row>
    <row r="30" spans="1:23" ht="13.5" thickBot="1">
      <c r="A30" s="52" t="s">
        <v>5</v>
      </c>
      <c r="B30" s="4" t="s">
        <v>6</v>
      </c>
      <c r="C30" s="4" t="s">
        <v>7</v>
      </c>
      <c r="D30" s="4" t="s">
        <v>8</v>
      </c>
      <c r="E30" s="4" t="s">
        <v>9</v>
      </c>
      <c r="F30" s="51" t="s">
        <v>10</v>
      </c>
      <c r="G30" s="51" t="s">
        <v>11</v>
      </c>
      <c r="H30" s="4" t="s">
        <v>42</v>
      </c>
      <c r="I30" s="8" t="s">
        <v>106</v>
      </c>
      <c r="J30" s="4" t="s">
        <v>107</v>
      </c>
      <c r="K30" s="9" t="s">
        <v>108</v>
      </c>
      <c r="L30" s="3" t="s">
        <v>109</v>
      </c>
      <c r="M30" s="3" t="s">
        <v>46</v>
      </c>
      <c r="N30" s="9" t="s">
        <v>110</v>
      </c>
      <c r="O30" s="3" t="s">
        <v>111</v>
      </c>
      <c r="P30" s="9" t="s">
        <v>112</v>
      </c>
      <c r="Q30" s="3" t="s">
        <v>113</v>
      </c>
      <c r="R30" s="16" t="s">
        <v>13</v>
      </c>
      <c r="S30" s="16" t="s">
        <v>14</v>
      </c>
      <c r="T30" s="16" t="s">
        <v>50</v>
      </c>
      <c r="U30" s="16" t="s">
        <v>114</v>
      </c>
    </row>
    <row r="31" spans="1:23" ht="23.25" thickBot="1">
      <c r="A31" s="3" t="s">
        <v>15</v>
      </c>
      <c r="B31" s="18" t="s">
        <v>102</v>
      </c>
      <c r="C31" s="4" t="s">
        <v>103</v>
      </c>
      <c r="D31" s="17" t="s">
        <v>104</v>
      </c>
      <c r="E31" s="45">
        <v>1</v>
      </c>
      <c r="F31" s="45">
        <v>2016</v>
      </c>
      <c r="G31" s="58" t="s">
        <v>125</v>
      </c>
      <c r="H31" s="46">
        <v>3</v>
      </c>
      <c r="I31" s="30"/>
      <c r="J31" s="40">
        <f>H31*I31</f>
        <v>0</v>
      </c>
      <c r="K31" s="31">
        <v>0.23</v>
      </c>
      <c r="L31" s="40">
        <f>ROUND(J31*K31+J31,2)</f>
        <v>0</v>
      </c>
      <c r="M31" s="32">
        <v>5</v>
      </c>
      <c r="N31" s="33"/>
      <c r="O31" s="41">
        <f>N31*M31</f>
        <v>0</v>
      </c>
      <c r="P31" s="31">
        <v>0.23</v>
      </c>
      <c r="Q31" s="41">
        <f>ROUND(O31+O31*P31,2)</f>
        <v>0</v>
      </c>
      <c r="R31" s="42">
        <v>2980</v>
      </c>
      <c r="S31" s="43">
        <v>3665.4</v>
      </c>
      <c r="T31" s="29">
        <f>J31+O31+R31</f>
        <v>2980</v>
      </c>
      <c r="U31" s="29">
        <f>L31+Q31+S31</f>
        <v>3665.4</v>
      </c>
    </row>
    <row r="32" spans="1:23" ht="7.5" customHeight="1">
      <c r="V32" s="1"/>
      <c r="W32" s="1"/>
    </row>
    <row r="33" spans="1:23" ht="12.75" customHeight="1">
      <c r="B33" s="65" t="s">
        <v>117</v>
      </c>
      <c r="V33" s="1"/>
      <c r="W33" s="1"/>
    </row>
    <row r="34" spans="1:23" ht="12.75" customHeight="1">
      <c r="B34" s="65" t="s">
        <v>118</v>
      </c>
      <c r="V34" s="1"/>
      <c r="W34" s="1"/>
    </row>
    <row r="35" spans="1:23" ht="12.75" customHeight="1">
      <c r="B35" s="65" t="s">
        <v>123</v>
      </c>
      <c r="V35" s="1"/>
      <c r="W35" s="1"/>
    </row>
    <row r="36" spans="1:23" ht="12.75" customHeight="1">
      <c r="B36" s="65" t="s">
        <v>119</v>
      </c>
      <c r="V36" s="1"/>
      <c r="W36" s="1"/>
    </row>
    <row r="37" spans="1:23" ht="12.75" customHeight="1">
      <c r="B37" s="65" t="s">
        <v>120</v>
      </c>
      <c r="V37" s="1"/>
      <c r="W37" s="1"/>
    </row>
    <row r="38" spans="1:23" ht="12.75" customHeight="1">
      <c r="B38" s="65" t="s">
        <v>121</v>
      </c>
      <c r="V38" s="1"/>
      <c r="W38" s="1"/>
    </row>
    <row r="39" spans="1:23">
      <c r="B39" s="65" t="s">
        <v>122</v>
      </c>
    </row>
    <row r="40" spans="1:23" ht="7.5" customHeight="1">
      <c r="B40" s="64"/>
    </row>
    <row r="41" spans="1:23" ht="17.25" customHeight="1">
      <c r="A41" s="27" t="s">
        <v>67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27" t="str">
        <f>A41</f>
        <v>PAKIET NR 3</v>
      </c>
    </row>
    <row r="42" spans="1:23" ht="17.25" customHeight="1">
      <c r="A42" s="81" t="s">
        <v>0</v>
      </c>
      <c r="B42" s="82"/>
      <c r="C42" s="82"/>
      <c r="D42" s="82"/>
      <c r="E42" s="82"/>
      <c r="F42" s="82"/>
      <c r="G42" s="83"/>
      <c r="H42" s="81" t="s">
        <v>1</v>
      </c>
      <c r="I42" s="82"/>
      <c r="J42" s="82"/>
      <c r="K42" s="82"/>
      <c r="L42" s="83"/>
      <c r="M42" s="81" t="s">
        <v>2</v>
      </c>
      <c r="N42" s="82"/>
      <c r="O42" s="82"/>
      <c r="P42" s="82"/>
      <c r="Q42" s="82"/>
      <c r="R42" s="82"/>
      <c r="S42" s="83"/>
      <c r="T42" s="85" t="s">
        <v>3</v>
      </c>
      <c r="U42" s="86"/>
    </row>
    <row r="43" spans="1:23" ht="52.5">
      <c r="A43" s="54" t="s">
        <v>26</v>
      </c>
      <c r="B43" s="36" t="s">
        <v>27</v>
      </c>
      <c r="C43" s="52" t="s">
        <v>28</v>
      </c>
      <c r="D43" s="52" t="s">
        <v>29</v>
      </c>
      <c r="E43" s="52" t="s">
        <v>30</v>
      </c>
      <c r="F43" s="52" t="s">
        <v>105</v>
      </c>
      <c r="G43" s="52" t="s">
        <v>31</v>
      </c>
      <c r="H43" s="52" t="s">
        <v>32</v>
      </c>
      <c r="I43" s="34" t="s">
        <v>33</v>
      </c>
      <c r="J43" s="35" t="s">
        <v>34</v>
      </c>
      <c r="K43" s="7" t="s">
        <v>4</v>
      </c>
      <c r="L43" s="35" t="s">
        <v>35</v>
      </c>
      <c r="M43" s="5" t="s">
        <v>36</v>
      </c>
      <c r="N43" s="6" t="s">
        <v>37</v>
      </c>
      <c r="O43" s="5" t="s">
        <v>38</v>
      </c>
      <c r="P43" s="7" t="s">
        <v>4</v>
      </c>
      <c r="Q43" s="5" t="s">
        <v>39</v>
      </c>
      <c r="R43" s="5" t="s">
        <v>40</v>
      </c>
      <c r="S43" s="5" t="s">
        <v>41</v>
      </c>
      <c r="T43" s="24" t="s">
        <v>115</v>
      </c>
      <c r="U43" s="25" t="s">
        <v>116</v>
      </c>
    </row>
    <row r="44" spans="1:23" ht="13.5" thickBot="1">
      <c r="A44" s="52" t="s">
        <v>5</v>
      </c>
      <c r="B44" s="4" t="s">
        <v>6</v>
      </c>
      <c r="C44" s="4" t="s">
        <v>7</v>
      </c>
      <c r="D44" s="4" t="s">
        <v>8</v>
      </c>
      <c r="E44" s="4" t="s">
        <v>9</v>
      </c>
      <c r="F44" s="51" t="s">
        <v>10</v>
      </c>
      <c r="G44" s="51" t="s">
        <v>11</v>
      </c>
      <c r="H44" s="4" t="s">
        <v>42</v>
      </c>
      <c r="I44" s="8" t="s">
        <v>106</v>
      </c>
      <c r="J44" s="4" t="s">
        <v>107</v>
      </c>
      <c r="K44" s="9" t="s">
        <v>108</v>
      </c>
      <c r="L44" s="3" t="s">
        <v>109</v>
      </c>
      <c r="M44" s="3" t="s">
        <v>46</v>
      </c>
      <c r="N44" s="9" t="s">
        <v>110</v>
      </c>
      <c r="O44" s="3" t="s">
        <v>111</v>
      </c>
      <c r="P44" s="9" t="s">
        <v>112</v>
      </c>
      <c r="Q44" s="3" t="s">
        <v>113</v>
      </c>
      <c r="R44" s="16" t="s">
        <v>13</v>
      </c>
      <c r="S44" s="16" t="s">
        <v>14</v>
      </c>
      <c r="T44" s="16" t="s">
        <v>50</v>
      </c>
      <c r="U44" s="16" t="s">
        <v>114</v>
      </c>
    </row>
    <row r="45" spans="1:23" ht="22.5">
      <c r="A45" s="3" t="s">
        <v>15</v>
      </c>
      <c r="B45" s="18" t="s">
        <v>127</v>
      </c>
      <c r="C45" s="4" t="s">
        <v>128</v>
      </c>
      <c r="D45" s="17" t="s">
        <v>129</v>
      </c>
      <c r="E45" s="45">
        <v>5</v>
      </c>
      <c r="F45" s="45">
        <v>2018</v>
      </c>
      <c r="G45" s="58" t="s">
        <v>131</v>
      </c>
      <c r="H45" s="46">
        <v>5</v>
      </c>
      <c r="I45" s="30"/>
      <c r="J45" s="40">
        <f>H45*I45</f>
        <v>0</v>
      </c>
      <c r="K45" s="31">
        <v>0.23</v>
      </c>
      <c r="L45" s="40">
        <f>ROUND(J45*K45+J45,2)</f>
        <v>0</v>
      </c>
      <c r="M45" s="32">
        <v>25</v>
      </c>
      <c r="N45" s="33"/>
      <c r="O45" s="41">
        <f>N45*M45</f>
        <v>0</v>
      </c>
      <c r="P45" s="31">
        <v>0.23</v>
      </c>
      <c r="Q45" s="41">
        <f>ROUND(O45+O45*P45,2)</f>
        <v>0</v>
      </c>
      <c r="R45" s="42">
        <v>15000</v>
      </c>
      <c r="S45" s="42">
        <v>18450</v>
      </c>
      <c r="T45" s="77">
        <f>SUM(J51+O51+R51)</f>
        <v>81000</v>
      </c>
      <c r="U45" s="77">
        <f>SUM(L51+Q51+S51)</f>
        <v>99630</v>
      </c>
    </row>
    <row r="46" spans="1:23" ht="22.5">
      <c r="A46" s="3" t="s">
        <v>16</v>
      </c>
      <c r="B46" s="18" t="s">
        <v>127</v>
      </c>
      <c r="C46" s="4" t="s">
        <v>130</v>
      </c>
      <c r="D46" s="17" t="s">
        <v>129</v>
      </c>
      <c r="E46" s="45">
        <v>5</v>
      </c>
      <c r="F46" s="45">
        <v>2016</v>
      </c>
      <c r="G46" s="58" t="s">
        <v>131</v>
      </c>
      <c r="H46" s="46">
        <v>15</v>
      </c>
      <c r="I46" s="30"/>
      <c r="J46" s="40">
        <f>H46*I46</f>
        <v>0</v>
      </c>
      <c r="K46" s="31">
        <v>0.23</v>
      </c>
      <c r="L46" s="40">
        <f>ROUND(J46*K46+J46,2)</f>
        <v>0</v>
      </c>
      <c r="M46" s="32">
        <v>65</v>
      </c>
      <c r="N46" s="33"/>
      <c r="O46" s="41">
        <f>N46*M46</f>
        <v>0</v>
      </c>
      <c r="P46" s="31">
        <v>0.23</v>
      </c>
      <c r="Q46" s="41">
        <f>ROUND(O46+O46*P46,2)</f>
        <v>0</v>
      </c>
      <c r="R46" s="42">
        <v>15000</v>
      </c>
      <c r="S46" s="42">
        <v>18450</v>
      </c>
      <c r="T46" s="78"/>
      <c r="U46" s="78"/>
    </row>
    <row r="47" spans="1:23" ht="22.5">
      <c r="A47" s="3" t="s">
        <v>17</v>
      </c>
      <c r="B47" s="18" t="s">
        <v>127</v>
      </c>
      <c r="C47" s="4" t="s">
        <v>130</v>
      </c>
      <c r="D47" s="17" t="s">
        <v>129</v>
      </c>
      <c r="E47" s="45">
        <v>5</v>
      </c>
      <c r="F47" s="45">
        <v>2015</v>
      </c>
      <c r="G47" s="58" t="s">
        <v>131</v>
      </c>
      <c r="H47" s="46">
        <v>15</v>
      </c>
      <c r="I47" s="30"/>
      <c r="J47" s="40">
        <f t="shared" ref="J47:J50" si="4">H47*I47</f>
        <v>0</v>
      </c>
      <c r="K47" s="31">
        <v>0.23</v>
      </c>
      <c r="L47" s="40">
        <f t="shared" ref="L47:L50" si="5">ROUND(J47*K47+J47,2)</f>
        <v>0</v>
      </c>
      <c r="M47" s="32">
        <v>65</v>
      </c>
      <c r="N47" s="33"/>
      <c r="O47" s="41">
        <f t="shared" ref="O47:O50" si="6">N47*M47</f>
        <v>0</v>
      </c>
      <c r="P47" s="31">
        <v>0.23</v>
      </c>
      <c r="Q47" s="41">
        <f t="shared" ref="Q47:Q50" si="7">ROUND(O47+O47*P47,2)</f>
        <v>0</v>
      </c>
      <c r="R47" s="42">
        <v>15000</v>
      </c>
      <c r="S47" s="42">
        <v>18450</v>
      </c>
      <c r="T47" s="78"/>
      <c r="U47" s="78"/>
    </row>
    <row r="48" spans="1:23" ht="22.5">
      <c r="A48" s="3" t="s">
        <v>18</v>
      </c>
      <c r="B48" s="18" t="s">
        <v>127</v>
      </c>
      <c r="C48" s="4" t="s">
        <v>130</v>
      </c>
      <c r="D48" s="17" t="s">
        <v>129</v>
      </c>
      <c r="E48" s="45">
        <v>5</v>
      </c>
      <c r="F48" s="45">
        <v>2014</v>
      </c>
      <c r="G48" s="58" t="s">
        <v>131</v>
      </c>
      <c r="H48" s="46">
        <v>15</v>
      </c>
      <c r="I48" s="30"/>
      <c r="J48" s="40">
        <f t="shared" si="4"/>
        <v>0</v>
      </c>
      <c r="K48" s="31">
        <v>0.23</v>
      </c>
      <c r="L48" s="40">
        <f t="shared" si="5"/>
        <v>0</v>
      </c>
      <c r="M48" s="32">
        <v>65</v>
      </c>
      <c r="N48" s="33"/>
      <c r="O48" s="41">
        <f t="shared" si="6"/>
        <v>0</v>
      </c>
      <c r="P48" s="31">
        <v>0.23</v>
      </c>
      <c r="Q48" s="41">
        <f t="shared" si="7"/>
        <v>0</v>
      </c>
      <c r="R48" s="42">
        <v>15000</v>
      </c>
      <c r="S48" s="42">
        <v>18450</v>
      </c>
      <c r="T48" s="78"/>
      <c r="U48" s="78"/>
    </row>
    <row r="49" spans="1:21" ht="22.5">
      <c r="A49" s="3" t="s">
        <v>19</v>
      </c>
      <c r="B49" s="18" t="s">
        <v>127</v>
      </c>
      <c r="C49" s="4" t="s">
        <v>130</v>
      </c>
      <c r="D49" s="17" t="s">
        <v>129</v>
      </c>
      <c r="E49" s="45">
        <v>5</v>
      </c>
      <c r="F49" s="45">
        <v>2013</v>
      </c>
      <c r="G49" s="58" t="s">
        <v>131</v>
      </c>
      <c r="H49" s="46">
        <v>15</v>
      </c>
      <c r="I49" s="30"/>
      <c r="J49" s="40">
        <f t="shared" si="4"/>
        <v>0</v>
      </c>
      <c r="K49" s="31">
        <v>0.23</v>
      </c>
      <c r="L49" s="40">
        <f t="shared" si="5"/>
        <v>0</v>
      </c>
      <c r="M49" s="32">
        <v>65</v>
      </c>
      <c r="N49" s="33"/>
      <c r="O49" s="41">
        <f t="shared" si="6"/>
        <v>0</v>
      </c>
      <c r="P49" s="31">
        <v>0.23</v>
      </c>
      <c r="Q49" s="41">
        <f t="shared" si="7"/>
        <v>0</v>
      </c>
      <c r="R49" s="42">
        <v>15000</v>
      </c>
      <c r="S49" s="42">
        <v>18450</v>
      </c>
      <c r="T49" s="78"/>
      <c r="U49" s="78"/>
    </row>
    <row r="50" spans="1:21" ht="23.25" thickBot="1">
      <c r="A50" s="3" t="s">
        <v>20</v>
      </c>
      <c r="B50" s="18" t="s">
        <v>127</v>
      </c>
      <c r="C50" s="4" t="s">
        <v>130</v>
      </c>
      <c r="D50" s="17" t="s">
        <v>129</v>
      </c>
      <c r="E50" s="45">
        <v>2</v>
      </c>
      <c r="F50" s="45">
        <v>2010</v>
      </c>
      <c r="G50" s="58" t="s">
        <v>131</v>
      </c>
      <c r="H50" s="46">
        <v>6</v>
      </c>
      <c r="I50" s="30"/>
      <c r="J50" s="40">
        <f t="shared" si="4"/>
        <v>0</v>
      </c>
      <c r="K50" s="31">
        <v>0.23</v>
      </c>
      <c r="L50" s="40">
        <f t="shared" si="5"/>
        <v>0</v>
      </c>
      <c r="M50" s="32">
        <v>30</v>
      </c>
      <c r="N50" s="33"/>
      <c r="O50" s="41">
        <f t="shared" si="6"/>
        <v>0</v>
      </c>
      <c r="P50" s="31">
        <v>0.23</v>
      </c>
      <c r="Q50" s="41">
        <f t="shared" si="7"/>
        <v>0</v>
      </c>
      <c r="R50" s="42">
        <v>6000</v>
      </c>
      <c r="S50" s="42">
        <v>7380</v>
      </c>
      <c r="T50" s="87"/>
      <c r="U50" s="87"/>
    </row>
    <row r="51" spans="1:21" ht="17.25" customHeight="1">
      <c r="I51" s="53" t="s">
        <v>25</v>
      </c>
      <c r="J51" s="22">
        <f>SUM(J45:J50)</f>
        <v>0</v>
      </c>
      <c r="K51" s="23"/>
      <c r="L51" s="22">
        <f>SUM(L45:L50)</f>
        <v>0</v>
      </c>
      <c r="M51" s="23"/>
      <c r="N51" s="23"/>
      <c r="O51" s="22">
        <f>SUM(O45:O50)</f>
        <v>0</v>
      </c>
      <c r="P51" s="23"/>
      <c r="Q51" s="22">
        <f>SUM(Q45:Q50)</f>
        <v>0</v>
      </c>
      <c r="R51" s="22">
        <f>SUM(R45:R50)</f>
        <v>81000</v>
      </c>
      <c r="S51" s="22">
        <f>SUM(S45:S50)</f>
        <v>99630</v>
      </c>
    </row>
    <row r="53" spans="1:21" ht="17.25" customHeight="1">
      <c r="A53" s="27" t="s">
        <v>126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27" t="str">
        <f>A53</f>
        <v>PAKIET NR 4</v>
      </c>
    </row>
    <row r="54" spans="1:21" ht="17.25" customHeight="1">
      <c r="A54" s="81" t="s">
        <v>0</v>
      </c>
      <c r="B54" s="82"/>
      <c r="C54" s="82"/>
      <c r="D54" s="82"/>
      <c r="E54" s="82"/>
      <c r="F54" s="82"/>
      <c r="G54" s="83"/>
      <c r="H54" s="81" t="s">
        <v>1</v>
      </c>
      <c r="I54" s="82"/>
      <c r="J54" s="82"/>
      <c r="K54" s="82"/>
      <c r="L54" s="83"/>
      <c r="M54" s="81" t="s">
        <v>2</v>
      </c>
      <c r="N54" s="82"/>
      <c r="O54" s="82"/>
      <c r="P54" s="82"/>
      <c r="Q54" s="82"/>
      <c r="R54" s="82"/>
      <c r="S54" s="83"/>
      <c r="T54" s="85" t="s">
        <v>3</v>
      </c>
      <c r="U54" s="86"/>
    </row>
    <row r="55" spans="1:21" ht="52.5">
      <c r="A55" s="66" t="s">
        <v>26</v>
      </c>
      <c r="B55" s="36" t="s">
        <v>27</v>
      </c>
      <c r="C55" s="52" t="s">
        <v>28</v>
      </c>
      <c r="D55" s="52" t="s">
        <v>29</v>
      </c>
      <c r="E55" s="52" t="s">
        <v>30</v>
      </c>
      <c r="F55" s="52" t="s">
        <v>105</v>
      </c>
      <c r="G55" s="52" t="s">
        <v>31</v>
      </c>
      <c r="H55" s="52" t="s">
        <v>32</v>
      </c>
      <c r="I55" s="34" t="s">
        <v>33</v>
      </c>
      <c r="J55" s="35" t="s">
        <v>34</v>
      </c>
      <c r="K55" s="7" t="s">
        <v>4</v>
      </c>
      <c r="L55" s="35" t="s">
        <v>35</v>
      </c>
      <c r="M55" s="5" t="s">
        <v>36</v>
      </c>
      <c r="N55" s="6" t="s">
        <v>37</v>
      </c>
      <c r="O55" s="5" t="s">
        <v>38</v>
      </c>
      <c r="P55" s="7" t="s">
        <v>4</v>
      </c>
      <c r="Q55" s="5" t="s">
        <v>39</v>
      </c>
      <c r="R55" s="5" t="s">
        <v>40</v>
      </c>
      <c r="S55" s="5" t="s">
        <v>41</v>
      </c>
      <c r="T55" s="24" t="s">
        <v>115</v>
      </c>
      <c r="U55" s="25" t="s">
        <v>116</v>
      </c>
    </row>
    <row r="56" spans="1:21" ht="13.5" thickBot="1">
      <c r="A56" s="52" t="s">
        <v>5</v>
      </c>
      <c r="B56" s="4" t="s">
        <v>6</v>
      </c>
      <c r="C56" s="4" t="s">
        <v>7</v>
      </c>
      <c r="D56" s="4" t="s">
        <v>8</v>
      </c>
      <c r="E56" s="4" t="s">
        <v>9</v>
      </c>
      <c r="F56" s="51" t="s">
        <v>10</v>
      </c>
      <c r="G56" s="51" t="s">
        <v>11</v>
      </c>
      <c r="H56" s="4" t="s">
        <v>42</v>
      </c>
      <c r="I56" s="8" t="s">
        <v>106</v>
      </c>
      <c r="J56" s="4" t="s">
        <v>107</v>
      </c>
      <c r="K56" s="9" t="s">
        <v>108</v>
      </c>
      <c r="L56" s="3" t="s">
        <v>109</v>
      </c>
      <c r="M56" s="3" t="s">
        <v>46</v>
      </c>
      <c r="N56" s="9" t="s">
        <v>110</v>
      </c>
      <c r="O56" s="3" t="s">
        <v>111</v>
      </c>
      <c r="P56" s="9" t="s">
        <v>112</v>
      </c>
      <c r="Q56" s="3" t="s">
        <v>113</v>
      </c>
      <c r="R56" s="16" t="s">
        <v>13</v>
      </c>
      <c r="S56" s="16" t="s">
        <v>14</v>
      </c>
      <c r="T56" s="16" t="s">
        <v>50</v>
      </c>
      <c r="U56" s="16" t="s">
        <v>114</v>
      </c>
    </row>
    <row r="57" spans="1:21" ht="18.75" thickBot="1">
      <c r="A57" s="3" t="s">
        <v>15</v>
      </c>
      <c r="B57" s="18" t="s">
        <v>133</v>
      </c>
      <c r="C57" s="4" t="s">
        <v>134</v>
      </c>
      <c r="D57" s="17" t="s">
        <v>135</v>
      </c>
      <c r="E57" s="45">
        <v>2</v>
      </c>
      <c r="F57" s="45">
        <v>2015</v>
      </c>
      <c r="G57" s="58" t="s">
        <v>136</v>
      </c>
      <c r="H57" s="46">
        <v>6</v>
      </c>
      <c r="I57" s="30"/>
      <c r="J57" s="40">
        <f>H57*I57</f>
        <v>0</v>
      </c>
      <c r="K57" s="31">
        <v>0.23</v>
      </c>
      <c r="L57" s="40">
        <f>ROUND(J57*K57+J57,2)</f>
        <v>0</v>
      </c>
      <c r="M57" s="32">
        <v>5</v>
      </c>
      <c r="N57" s="33"/>
      <c r="O57" s="41">
        <f>N57*M57</f>
        <v>0</v>
      </c>
      <c r="P57" s="31">
        <v>0.23</v>
      </c>
      <c r="Q57" s="41">
        <f>ROUND(O57+O57*P57,2)</f>
        <v>0</v>
      </c>
      <c r="R57" s="42">
        <v>800</v>
      </c>
      <c r="S57" s="43">
        <v>984</v>
      </c>
      <c r="T57" s="29">
        <f>J57+O57+R57</f>
        <v>800</v>
      </c>
      <c r="U57" s="29">
        <f>L57+Q57+S57</f>
        <v>984</v>
      </c>
    </row>
    <row r="59" spans="1:21" ht="17.25" customHeight="1">
      <c r="A59" s="27" t="s">
        <v>132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27" t="str">
        <f>A59</f>
        <v>PAKIET NR 5</v>
      </c>
    </row>
    <row r="60" spans="1:21" ht="17.25" customHeight="1">
      <c r="A60" s="81" t="s">
        <v>0</v>
      </c>
      <c r="B60" s="82"/>
      <c r="C60" s="82"/>
      <c r="D60" s="82"/>
      <c r="E60" s="82"/>
      <c r="F60" s="82"/>
      <c r="G60" s="83"/>
      <c r="H60" s="81" t="s">
        <v>1</v>
      </c>
      <c r="I60" s="82"/>
      <c r="J60" s="82"/>
      <c r="K60" s="82"/>
      <c r="L60" s="83"/>
      <c r="M60" s="81" t="s">
        <v>2</v>
      </c>
      <c r="N60" s="82"/>
      <c r="O60" s="82"/>
      <c r="P60" s="82"/>
      <c r="Q60" s="82"/>
      <c r="R60" s="82"/>
      <c r="S60" s="83"/>
      <c r="T60" s="85" t="s">
        <v>3</v>
      </c>
      <c r="U60" s="86"/>
    </row>
    <row r="61" spans="1:21" ht="52.5">
      <c r="A61" s="66" t="s">
        <v>26</v>
      </c>
      <c r="B61" s="36" t="s">
        <v>27</v>
      </c>
      <c r="C61" s="52" t="s">
        <v>28</v>
      </c>
      <c r="D61" s="52" t="s">
        <v>29</v>
      </c>
      <c r="E61" s="52" t="s">
        <v>30</v>
      </c>
      <c r="F61" s="52" t="s">
        <v>105</v>
      </c>
      <c r="G61" s="52" t="s">
        <v>31</v>
      </c>
      <c r="H61" s="52" t="s">
        <v>32</v>
      </c>
      <c r="I61" s="34" t="s">
        <v>33</v>
      </c>
      <c r="J61" s="35" t="s">
        <v>34</v>
      </c>
      <c r="K61" s="7" t="s">
        <v>4</v>
      </c>
      <c r="L61" s="35" t="s">
        <v>35</v>
      </c>
      <c r="M61" s="5" t="s">
        <v>36</v>
      </c>
      <c r="N61" s="6" t="s">
        <v>37</v>
      </c>
      <c r="O61" s="5" t="s">
        <v>38</v>
      </c>
      <c r="P61" s="7" t="s">
        <v>4</v>
      </c>
      <c r="Q61" s="5" t="s">
        <v>39</v>
      </c>
      <c r="R61" s="5" t="s">
        <v>40</v>
      </c>
      <c r="S61" s="5" t="s">
        <v>41</v>
      </c>
      <c r="T61" s="24" t="s">
        <v>115</v>
      </c>
      <c r="U61" s="25" t="s">
        <v>116</v>
      </c>
    </row>
    <row r="62" spans="1:21" ht="13.5" thickBot="1">
      <c r="A62" s="52" t="s">
        <v>5</v>
      </c>
      <c r="B62" s="4" t="s">
        <v>6</v>
      </c>
      <c r="C62" s="4" t="s">
        <v>7</v>
      </c>
      <c r="D62" s="4" t="s">
        <v>8</v>
      </c>
      <c r="E62" s="4" t="s">
        <v>9</v>
      </c>
      <c r="F62" s="51" t="s">
        <v>10</v>
      </c>
      <c r="G62" s="51" t="s">
        <v>11</v>
      </c>
      <c r="H62" s="4" t="s">
        <v>42</v>
      </c>
      <c r="I62" s="8" t="s">
        <v>106</v>
      </c>
      <c r="J62" s="4" t="s">
        <v>107</v>
      </c>
      <c r="K62" s="9" t="s">
        <v>108</v>
      </c>
      <c r="L62" s="3" t="s">
        <v>109</v>
      </c>
      <c r="M62" s="3" t="s">
        <v>46</v>
      </c>
      <c r="N62" s="9" t="s">
        <v>110</v>
      </c>
      <c r="O62" s="3" t="s">
        <v>111</v>
      </c>
      <c r="P62" s="9" t="s">
        <v>112</v>
      </c>
      <c r="Q62" s="3" t="s">
        <v>113</v>
      </c>
      <c r="R62" s="16" t="s">
        <v>13</v>
      </c>
      <c r="S62" s="16" t="s">
        <v>14</v>
      </c>
      <c r="T62" s="16" t="s">
        <v>50</v>
      </c>
      <c r="U62" s="16" t="s">
        <v>114</v>
      </c>
    </row>
    <row r="63" spans="1:21" ht="22.5">
      <c r="A63" s="3" t="s">
        <v>15</v>
      </c>
      <c r="B63" s="18" t="s">
        <v>137</v>
      </c>
      <c r="C63" s="4"/>
      <c r="D63" s="17"/>
      <c r="E63" s="45">
        <v>1</v>
      </c>
      <c r="F63" s="45">
        <v>2016</v>
      </c>
      <c r="G63" s="58" t="s">
        <v>140</v>
      </c>
      <c r="H63" s="46">
        <v>3</v>
      </c>
      <c r="I63" s="30"/>
      <c r="J63" s="40">
        <f>H63*I63</f>
        <v>0</v>
      </c>
      <c r="K63" s="31">
        <v>0.23</v>
      </c>
      <c r="L63" s="40">
        <f>ROUND(J63*K63+J63,2)</f>
        <v>0</v>
      </c>
      <c r="M63" s="32">
        <v>5</v>
      </c>
      <c r="N63" s="33"/>
      <c r="O63" s="41">
        <f>N63*M63</f>
        <v>0</v>
      </c>
      <c r="P63" s="31">
        <v>0.23</v>
      </c>
      <c r="Q63" s="41">
        <f>ROUND(O63+O63*P63,2)</f>
        <v>0</v>
      </c>
      <c r="R63" s="42">
        <v>800</v>
      </c>
      <c r="S63" s="42">
        <v>984</v>
      </c>
      <c r="T63" s="77">
        <f>SUM(J66+O66+R66)</f>
        <v>1600</v>
      </c>
      <c r="U63" s="77">
        <f>SUM(L66+Q66+S66)</f>
        <v>1968</v>
      </c>
    </row>
    <row r="64" spans="1:21" ht="22.5">
      <c r="A64" s="3" t="s">
        <v>16</v>
      </c>
      <c r="B64" s="18" t="s">
        <v>138</v>
      </c>
      <c r="C64" s="4"/>
      <c r="D64" s="17"/>
      <c r="E64" s="45">
        <v>1</v>
      </c>
      <c r="F64" s="45">
        <v>2016</v>
      </c>
      <c r="G64" s="58" t="s">
        <v>140</v>
      </c>
      <c r="H64" s="46">
        <v>3</v>
      </c>
      <c r="I64" s="30"/>
      <c r="J64" s="40">
        <f>H64*I64</f>
        <v>0</v>
      </c>
      <c r="K64" s="31">
        <v>0.23</v>
      </c>
      <c r="L64" s="40">
        <f>ROUND(J64*K64+J64,2)</f>
        <v>0</v>
      </c>
      <c r="M64" s="32">
        <v>5</v>
      </c>
      <c r="N64" s="33"/>
      <c r="O64" s="41">
        <f>N64*M64</f>
        <v>0</v>
      </c>
      <c r="P64" s="31">
        <v>0.23</v>
      </c>
      <c r="Q64" s="41">
        <f>ROUND(O64+O64*P64,2)</f>
        <v>0</v>
      </c>
      <c r="R64" s="42">
        <v>400</v>
      </c>
      <c r="S64" s="42">
        <v>492</v>
      </c>
      <c r="T64" s="78"/>
      <c r="U64" s="78"/>
    </row>
    <row r="65" spans="1:21" ht="18.75" thickBot="1">
      <c r="A65" s="3" t="s">
        <v>17</v>
      </c>
      <c r="B65" s="18" t="s">
        <v>139</v>
      </c>
      <c r="C65" s="4"/>
      <c r="D65" s="17"/>
      <c r="E65" s="45">
        <v>1</v>
      </c>
      <c r="F65" s="45">
        <v>2016</v>
      </c>
      <c r="G65" s="58" t="s">
        <v>140</v>
      </c>
      <c r="H65" s="46">
        <v>3</v>
      </c>
      <c r="I65" s="30"/>
      <c r="J65" s="40">
        <f t="shared" ref="J65" si="8">H65*I65</f>
        <v>0</v>
      </c>
      <c r="K65" s="31">
        <v>0.23</v>
      </c>
      <c r="L65" s="40">
        <f t="shared" ref="L65" si="9">ROUND(J65*K65+J65,2)</f>
        <v>0</v>
      </c>
      <c r="M65" s="32">
        <v>5</v>
      </c>
      <c r="N65" s="33"/>
      <c r="O65" s="41">
        <f t="shared" ref="O65" si="10">N65*M65</f>
        <v>0</v>
      </c>
      <c r="P65" s="31">
        <v>0.23</v>
      </c>
      <c r="Q65" s="41">
        <f t="shared" ref="Q65" si="11">ROUND(O65+O65*P65,2)</f>
        <v>0</v>
      </c>
      <c r="R65" s="42">
        <v>400</v>
      </c>
      <c r="S65" s="42">
        <v>492</v>
      </c>
      <c r="T65" s="87"/>
      <c r="U65" s="87"/>
    </row>
    <row r="66" spans="1:21" ht="17.25" customHeight="1">
      <c r="I66" s="53" t="s">
        <v>25</v>
      </c>
      <c r="J66" s="22">
        <f>SUM(J63:J65)</f>
        <v>0</v>
      </c>
      <c r="K66" s="23"/>
      <c r="L66" s="22">
        <f>SUM(L63:L65)</f>
        <v>0</v>
      </c>
      <c r="M66" s="23"/>
      <c r="N66" s="23"/>
      <c r="O66" s="22">
        <f>SUM(O63:O65)</f>
        <v>0</v>
      </c>
      <c r="P66" s="23"/>
      <c r="Q66" s="22">
        <f>SUM(Q63:Q65)</f>
        <v>0</v>
      </c>
      <c r="R66" s="22">
        <f>SUM(R63:R65)</f>
        <v>1600</v>
      </c>
      <c r="S66" s="22">
        <f>SUM(S63:S65)</f>
        <v>1968</v>
      </c>
    </row>
    <row r="67" spans="1:21" ht="9.75" customHeight="1"/>
    <row r="68" spans="1:21" ht="17.25" customHeight="1">
      <c r="A68" s="27" t="s">
        <v>74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27" t="str">
        <f>A68</f>
        <v>PAKIET NR 6</v>
      </c>
    </row>
    <row r="69" spans="1:21" ht="17.25" customHeight="1">
      <c r="A69" s="81" t="s">
        <v>0</v>
      </c>
      <c r="B69" s="82"/>
      <c r="C69" s="82"/>
      <c r="D69" s="82"/>
      <c r="E69" s="82"/>
      <c r="F69" s="82"/>
      <c r="G69" s="83"/>
      <c r="H69" s="81" t="s">
        <v>1</v>
      </c>
      <c r="I69" s="82"/>
      <c r="J69" s="82"/>
      <c r="K69" s="82"/>
      <c r="L69" s="83"/>
      <c r="M69" s="81" t="s">
        <v>2</v>
      </c>
      <c r="N69" s="82"/>
      <c r="O69" s="82"/>
      <c r="P69" s="82"/>
      <c r="Q69" s="82"/>
      <c r="R69" s="82"/>
      <c r="S69" s="83"/>
      <c r="T69" s="85" t="s">
        <v>3</v>
      </c>
      <c r="U69" s="86"/>
    </row>
    <row r="70" spans="1:21" ht="52.5">
      <c r="A70" s="66" t="s">
        <v>26</v>
      </c>
      <c r="B70" s="36" t="s">
        <v>27</v>
      </c>
      <c r="C70" s="52" t="s">
        <v>28</v>
      </c>
      <c r="D70" s="52" t="s">
        <v>29</v>
      </c>
      <c r="E70" s="52" t="s">
        <v>30</v>
      </c>
      <c r="F70" s="52" t="s">
        <v>105</v>
      </c>
      <c r="G70" s="52" t="s">
        <v>31</v>
      </c>
      <c r="H70" s="52" t="s">
        <v>32</v>
      </c>
      <c r="I70" s="34" t="s">
        <v>33</v>
      </c>
      <c r="J70" s="35" t="s">
        <v>34</v>
      </c>
      <c r="K70" s="7" t="s">
        <v>4</v>
      </c>
      <c r="L70" s="35" t="s">
        <v>35</v>
      </c>
      <c r="M70" s="5" t="s">
        <v>36</v>
      </c>
      <c r="N70" s="6" t="s">
        <v>37</v>
      </c>
      <c r="O70" s="5" t="s">
        <v>38</v>
      </c>
      <c r="P70" s="7" t="s">
        <v>4</v>
      </c>
      <c r="Q70" s="5" t="s">
        <v>39</v>
      </c>
      <c r="R70" s="5" t="s">
        <v>40</v>
      </c>
      <c r="S70" s="5" t="s">
        <v>41</v>
      </c>
      <c r="T70" s="24" t="s">
        <v>115</v>
      </c>
      <c r="U70" s="25" t="s">
        <v>116</v>
      </c>
    </row>
    <row r="71" spans="1:21" ht="13.5" thickBot="1">
      <c r="A71" s="52" t="s">
        <v>5</v>
      </c>
      <c r="B71" s="4" t="s">
        <v>6</v>
      </c>
      <c r="C71" s="4" t="s">
        <v>7</v>
      </c>
      <c r="D71" s="4" t="s">
        <v>8</v>
      </c>
      <c r="E71" s="4" t="s">
        <v>9</v>
      </c>
      <c r="F71" s="51" t="s">
        <v>10</v>
      </c>
      <c r="G71" s="51" t="s">
        <v>11</v>
      </c>
      <c r="H71" s="4" t="s">
        <v>42</v>
      </c>
      <c r="I71" s="8" t="s">
        <v>106</v>
      </c>
      <c r="J71" s="4" t="s">
        <v>107</v>
      </c>
      <c r="K71" s="9" t="s">
        <v>108</v>
      </c>
      <c r="L71" s="3" t="s">
        <v>109</v>
      </c>
      <c r="M71" s="3" t="s">
        <v>46</v>
      </c>
      <c r="N71" s="9" t="s">
        <v>110</v>
      </c>
      <c r="O71" s="3" t="s">
        <v>111</v>
      </c>
      <c r="P71" s="9" t="s">
        <v>112</v>
      </c>
      <c r="Q71" s="3" t="s">
        <v>113</v>
      </c>
      <c r="R71" s="16" t="s">
        <v>13</v>
      </c>
      <c r="S71" s="16" t="s">
        <v>14</v>
      </c>
      <c r="T71" s="16" t="s">
        <v>50</v>
      </c>
      <c r="U71" s="16" t="s">
        <v>114</v>
      </c>
    </row>
    <row r="72" spans="1:21" ht="45.75" thickBot="1">
      <c r="A72" s="3" t="s">
        <v>15</v>
      </c>
      <c r="B72" s="18" t="s">
        <v>141</v>
      </c>
      <c r="C72" s="4" t="s">
        <v>142</v>
      </c>
      <c r="D72" s="17" t="s">
        <v>143</v>
      </c>
      <c r="E72" s="45">
        <v>1</v>
      </c>
      <c r="F72" s="45">
        <v>2015</v>
      </c>
      <c r="G72" s="58" t="s">
        <v>144</v>
      </c>
      <c r="H72" s="46">
        <v>3</v>
      </c>
      <c r="I72" s="30"/>
      <c r="J72" s="40">
        <f>H72*I72</f>
        <v>0</v>
      </c>
      <c r="K72" s="31">
        <v>0.23</v>
      </c>
      <c r="L72" s="40">
        <f>ROUND(J72*K72+J72,2)</f>
        <v>0</v>
      </c>
      <c r="M72" s="32">
        <v>60</v>
      </c>
      <c r="N72" s="33"/>
      <c r="O72" s="41">
        <f>N72*M72</f>
        <v>0</v>
      </c>
      <c r="P72" s="31">
        <v>0.23</v>
      </c>
      <c r="Q72" s="41">
        <f>ROUND(O72+O72*P72,2)</f>
        <v>0</v>
      </c>
      <c r="R72" s="42">
        <v>45000</v>
      </c>
      <c r="S72" s="43">
        <v>55350</v>
      </c>
      <c r="T72" s="29">
        <f>J72+O72+R72</f>
        <v>45000</v>
      </c>
      <c r="U72" s="29">
        <f>L72+Q72+S72</f>
        <v>55350</v>
      </c>
    </row>
    <row r="74" spans="1:21" ht="17.25" customHeight="1">
      <c r="A74" s="27" t="s">
        <v>75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27" t="str">
        <f>A74</f>
        <v>PAKIET NR 7</v>
      </c>
    </row>
    <row r="75" spans="1:21" ht="17.25" customHeight="1">
      <c r="A75" s="81" t="s">
        <v>0</v>
      </c>
      <c r="B75" s="82"/>
      <c r="C75" s="82"/>
      <c r="D75" s="82"/>
      <c r="E75" s="82"/>
      <c r="F75" s="82"/>
      <c r="G75" s="83"/>
      <c r="H75" s="81" t="s">
        <v>1</v>
      </c>
      <c r="I75" s="82"/>
      <c r="J75" s="82"/>
      <c r="K75" s="82"/>
      <c r="L75" s="83"/>
      <c r="M75" s="81" t="s">
        <v>2</v>
      </c>
      <c r="N75" s="82"/>
      <c r="O75" s="82"/>
      <c r="P75" s="82"/>
      <c r="Q75" s="82"/>
      <c r="R75" s="82"/>
      <c r="S75" s="83"/>
      <c r="T75" s="85" t="s">
        <v>3</v>
      </c>
      <c r="U75" s="86"/>
    </row>
    <row r="76" spans="1:21" ht="52.5">
      <c r="A76" s="66" t="s">
        <v>26</v>
      </c>
      <c r="B76" s="36" t="s">
        <v>27</v>
      </c>
      <c r="C76" s="52" t="s">
        <v>28</v>
      </c>
      <c r="D76" s="52" t="s">
        <v>29</v>
      </c>
      <c r="E76" s="52" t="s">
        <v>30</v>
      </c>
      <c r="F76" s="52" t="s">
        <v>105</v>
      </c>
      <c r="G76" s="52" t="s">
        <v>31</v>
      </c>
      <c r="H76" s="52" t="s">
        <v>32</v>
      </c>
      <c r="I76" s="34" t="s">
        <v>33</v>
      </c>
      <c r="J76" s="35" t="s">
        <v>34</v>
      </c>
      <c r="K76" s="7" t="s">
        <v>4</v>
      </c>
      <c r="L76" s="35" t="s">
        <v>35</v>
      </c>
      <c r="M76" s="5" t="s">
        <v>36</v>
      </c>
      <c r="N76" s="6" t="s">
        <v>37</v>
      </c>
      <c r="O76" s="5" t="s">
        <v>38</v>
      </c>
      <c r="P76" s="7" t="s">
        <v>4</v>
      </c>
      <c r="Q76" s="5" t="s">
        <v>39</v>
      </c>
      <c r="R76" s="5" t="s">
        <v>40</v>
      </c>
      <c r="S76" s="5" t="s">
        <v>41</v>
      </c>
      <c r="T76" s="24" t="s">
        <v>115</v>
      </c>
      <c r="U76" s="25" t="s">
        <v>116</v>
      </c>
    </row>
    <row r="77" spans="1:21" ht="13.5" thickBot="1">
      <c r="A77" s="52" t="s">
        <v>5</v>
      </c>
      <c r="B77" s="4" t="s">
        <v>6</v>
      </c>
      <c r="C77" s="4" t="s">
        <v>7</v>
      </c>
      <c r="D77" s="4" t="s">
        <v>8</v>
      </c>
      <c r="E77" s="4" t="s">
        <v>9</v>
      </c>
      <c r="F77" s="51" t="s">
        <v>10</v>
      </c>
      <c r="G77" s="51" t="s">
        <v>11</v>
      </c>
      <c r="H77" s="4" t="s">
        <v>42</v>
      </c>
      <c r="I77" s="8" t="s">
        <v>106</v>
      </c>
      <c r="J77" s="4" t="s">
        <v>107</v>
      </c>
      <c r="K77" s="9" t="s">
        <v>108</v>
      </c>
      <c r="L77" s="3" t="s">
        <v>109</v>
      </c>
      <c r="M77" s="3" t="s">
        <v>46</v>
      </c>
      <c r="N77" s="9" t="s">
        <v>110</v>
      </c>
      <c r="O77" s="3" t="s">
        <v>111</v>
      </c>
      <c r="P77" s="9" t="s">
        <v>112</v>
      </c>
      <c r="Q77" s="3" t="s">
        <v>113</v>
      </c>
      <c r="R77" s="16" t="s">
        <v>13</v>
      </c>
      <c r="S77" s="16" t="s">
        <v>14</v>
      </c>
      <c r="T77" s="16" t="s">
        <v>50</v>
      </c>
      <c r="U77" s="16" t="s">
        <v>114</v>
      </c>
    </row>
    <row r="78" spans="1:21" ht="23.25" thickBot="1">
      <c r="A78" s="3" t="s">
        <v>15</v>
      </c>
      <c r="B78" s="18" t="s">
        <v>145</v>
      </c>
      <c r="C78" s="4" t="s">
        <v>146</v>
      </c>
      <c r="D78" s="17" t="s">
        <v>147</v>
      </c>
      <c r="E78" s="45">
        <v>1</v>
      </c>
      <c r="F78" s="45">
        <v>2016</v>
      </c>
      <c r="G78" s="58" t="s">
        <v>148</v>
      </c>
      <c r="H78" s="46">
        <v>3</v>
      </c>
      <c r="I78" s="30"/>
      <c r="J78" s="40">
        <f>H78*I78</f>
        <v>0</v>
      </c>
      <c r="K78" s="31">
        <v>0.23</v>
      </c>
      <c r="L78" s="40">
        <f>ROUND(J78*K78+J78,2)</f>
        <v>0</v>
      </c>
      <c r="M78" s="32">
        <v>6</v>
      </c>
      <c r="N78" s="33"/>
      <c r="O78" s="41">
        <f>N78*M78</f>
        <v>0</v>
      </c>
      <c r="P78" s="31">
        <v>0.23</v>
      </c>
      <c r="Q78" s="41">
        <f>ROUND(O78+O78*P78,2)</f>
        <v>0</v>
      </c>
      <c r="R78" s="42">
        <v>13000</v>
      </c>
      <c r="S78" s="43">
        <v>15990</v>
      </c>
      <c r="T78" s="29">
        <f>J78+O78+R78</f>
        <v>13000</v>
      </c>
      <c r="U78" s="29">
        <f>L78+Q78+S78</f>
        <v>15990</v>
      </c>
    </row>
    <row r="80" spans="1:21">
      <c r="B80" s="69" t="s">
        <v>149</v>
      </c>
    </row>
    <row r="81" spans="1:21">
      <c r="B81" s="70" t="s">
        <v>150</v>
      </c>
    </row>
    <row r="82" spans="1:21">
      <c r="B82" s="70" t="s">
        <v>151</v>
      </c>
    </row>
    <row r="83" spans="1:21">
      <c r="B83" s="70" t="s">
        <v>152</v>
      </c>
    </row>
    <row r="85" spans="1:21" ht="17.25" customHeight="1">
      <c r="A85" s="27" t="s">
        <v>68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27" t="str">
        <f>A85</f>
        <v>PAKIET NR 8</v>
      </c>
    </row>
    <row r="86" spans="1:21">
      <c r="A86" s="81" t="s">
        <v>0</v>
      </c>
      <c r="B86" s="82"/>
      <c r="C86" s="82"/>
      <c r="D86" s="82"/>
      <c r="E86" s="82"/>
      <c r="F86" s="82"/>
      <c r="G86" s="83"/>
      <c r="H86" s="81" t="s">
        <v>1</v>
      </c>
      <c r="I86" s="82"/>
      <c r="J86" s="82"/>
      <c r="K86" s="82"/>
      <c r="L86" s="83"/>
      <c r="M86" s="81" t="s">
        <v>2</v>
      </c>
      <c r="N86" s="82"/>
      <c r="O86" s="82"/>
      <c r="P86" s="82"/>
      <c r="Q86" s="82"/>
      <c r="R86" s="82"/>
      <c r="S86" s="83"/>
      <c r="T86" s="85" t="s">
        <v>3</v>
      </c>
      <c r="U86" s="86"/>
    </row>
    <row r="87" spans="1:21" ht="52.5">
      <c r="A87" s="66" t="s">
        <v>26</v>
      </c>
      <c r="B87" s="36" t="s">
        <v>27</v>
      </c>
      <c r="C87" s="52" t="s">
        <v>28</v>
      </c>
      <c r="D87" s="52" t="s">
        <v>29</v>
      </c>
      <c r="E87" s="52" t="s">
        <v>30</v>
      </c>
      <c r="F87" s="52" t="s">
        <v>105</v>
      </c>
      <c r="G87" s="71" t="s">
        <v>31</v>
      </c>
      <c r="H87" s="52" t="s">
        <v>32</v>
      </c>
      <c r="I87" s="34" t="s">
        <v>33</v>
      </c>
      <c r="J87" s="35" t="s">
        <v>34</v>
      </c>
      <c r="K87" s="7" t="s">
        <v>4</v>
      </c>
      <c r="L87" s="35" t="s">
        <v>35</v>
      </c>
      <c r="M87" s="5" t="s">
        <v>36</v>
      </c>
      <c r="N87" s="6" t="s">
        <v>37</v>
      </c>
      <c r="O87" s="5" t="s">
        <v>38</v>
      </c>
      <c r="P87" s="7" t="s">
        <v>4</v>
      </c>
      <c r="Q87" s="5" t="s">
        <v>39</v>
      </c>
      <c r="R87" s="5" t="s">
        <v>40</v>
      </c>
      <c r="S87" s="5" t="s">
        <v>41</v>
      </c>
      <c r="T87" s="24" t="s">
        <v>115</v>
      </c>
      <c r="U87" s="25" t="s">
        <v>116</v>
      </c>
    </row>
    <row r="88" spans="1:21" ht="13.5" thickBot="1">
      <c r="A88" s="52" t="s">
        <v>5</v>
      </c>
      <c r="B88" s="4" t="s">
        <v>6</v>
      </c>
      <c r="C88" s="4" t="s">
        <v>7</v>
      </c>
      <c r="D88" s="4" t="s">
        <v>8</v>
      </c>
      <c r="E88" s="4" t="s">
        <v>9</v>
      </c>
      <c r="F88" s="51" t="s">
        <v>10</v>
      </c>
      <c r="G88" s="51" t="s">
        <v>11</v>
      </c>
      <c r="H88" s="4" t="s">
        <v>42</v>
      </c>
      <c r="I88" s="8" t="s">
        <v>106</v>
      </c>
      <c r="J88" s="4" t="s">
        <v>107</v>
      </c>
      <c r="K88" s="9" t="s">
        <v>108</v>
      </c>
      <c r="L88" s="3" t="s">
        <v>109</v>
      </c>
      <c r="M88" s="3" t="s">
        <v>46</v>
      </c>
      <c r="N88" s="9" t="s">
        <v>110</v>
      </c>
      <c r="O88" s="3" t="s">
        <v>111</v>
      </c>
      <c r="P88" s="9" t="s">
        <v>112</v>
      </c>
      <c r="Q88" s="3" t="s">
        <v>113</v>
      </c>
      <c r="R88" s="16" t="s">
        <v>13</v>
      </c>
      <c r="S88" s="16" t="s">
        <v>14</v>
      </c>
      <c r="T88" s="16" t="s">
        <v>50</v>
      </c>
      <c r="U88" s="16" t="s">
        <v>114</v>
      </c>
    </row>
    <row r="89" spans="1:21" ht="31.5">
      <c r="A89" s="3" t="s">
        <v>15</v>
      </c>
      <c r="B89" s="18" t="s">
        <v>154</v>
      </c>
      <c r="C89" s="4" t="s">
        <v>155</v>
      </c>
      <c r="D89" s="4" t="s">
        <v>156</v>
      </c>
      <c r="E89" s="45">
        <v>1</v>
      </c>
      <c r="F89" s="45">
        <v>2015</v>
      </c>
      <c r="G89" s="68" t="s">
        <v>159</v>
      </c>
      <c r="H89" s="46">
        <v>3</v>
      </c>
      <c r="I89" s="30"/>
      <c r="J89" s="40">
        <f>H89*I89</f>
        <v>0</v>
      </c>
      <c r="K89" s="31">
        <v>0.23</v>
      </c>
      <c r="L89" s="40">
        <f>ROUND(J89*K89+J89,2)</f>
        <v>0</v>
      </c>
      <c r="M89" s="32">
        <v>5</v>
      </c>
      <c r="N89" s="33"/>
      <c r="O89" s="41">
        <f>N89*M89</f>
        <v>0</v>
      </c>
      <c r="P89" s="31">
        <v>0.23</v>
      </c>
      <c r="Q89" s="41">
        <f>ROUND(O89+O89*P89,2)</f>
        <v>0</v>
      </c>
      <c r="R89" s="42">
        <v>500</v>
      </c>
      <c r="S89" s="43">
        <v>615</v>
      </c>
      <c r="T89" s="77">
        <f>SUM(J91+O91+R91)</f>
        <v>1000</v>
      </c>
      <c r="U89" s="77">
        <f>SUM(L91+Q91+S91)</f>
        <v>1230</v>
      </c>
    </row>
    <row r="90" spans="1:21" ht="27.75" thickBot="1">
      <c r="A90" s="3" t="s">
        <v>16</v>
      </c>
      <c r="B90" s="18" t="s">
        <v>157</v>
      </c>
      <c r="C90" s="4" t="s">
        <v>158</v>
      </c>
      <c r="D90" s="4" t="s">
        <v>156</v>
      </c>
      <c r="E90" s="45">
        <v>1</v>
      </c>
      <c r="F90" s="45">
        <v>2015</v>
      </c>
      <c r="G90" s="68" t="s">
        <v>159</v>
      </c>
      <c r="H90" s="46">
        <v>3</v>
      </c>
      <c r="I90" s="30"/>
      <c r="J90" s="40">
        <f>H90*I90</f>
        <v>0</v>
      </c>
      <c r="K90" s="31">
        <v>0.23</v>
      </c>
      <c r="L90" s="40">
        <f>ROUND(J90*K90+J90,2)</f>
        <v>0</v>
      </c>
      <c r="M90" s="32">
        <v>5</v>
      </c>
      <c r="N90" s="33"/>
      <c r="O90" s="41">
        <f>N90*M90</f>
        <v>0</v>
      </c>
      <c r="P90" s="31">
        <v>0.23</v>
      </c>
      <c r="Q90" s="41">
        <f>ROUND(O90+O90*P90,2)</f>
        <v>0</v>
      </c>
      <c r="R90" s="42">
        <v>500</v>
      </c>
      <c r="S90" s="43">
        <v>615</v>
      </c>
      <c r="T90" s="87"/>
      <c r="U90" s="87"/>
    </row>
    <row r="91" spans="1:21">
      <c r="I91" s="53" t="s">
        <v>25</v>
      </c>
      <c r="J91" s="22">
        <f>SUM(J89:J90)</f>
        <v>0</v>
      </c>
      <c r="K91" s="23"/>
      <c r="L91" s="22">
        <f>SUM(L89:L90)</f>
        <v>0</v>
      </c>
      <c r="M91" s="23"/>
      <c r="N91" s="23"/>
      <c r="O91" s="22">
        <f>SUM(O89:O90)</f>
        <v>0</v>
      </c>
      <c r="P91" s="23"/>
      <c r="Q91" s="22">
        <f>SUM(Q89:Q90)</f>
        <v>0</v>
      </c>
      <c r="R91" s="22">
        <f>SUM(R89:R90)</f>
        <v>1000</v>
      </c>
      <c r="S91" s="22">
        <f>SUM(S89:S90)</f>
        <v>1230</v>
      </c>
    </row>
    <row r="93" spans="1:21" ht="17.25" customHeight="1">
      <c r="A93" s="27" t="s">
        <v>346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27" t="str">
        <f>A93</f>
        <v>PAKIET NR 9</v>
      </c>
    </row>
    <row r="94" spans="1:21" ht="17.25" customHeight="1">
      <c r="A94" s="81" t="s">
        <v>0</v>
      </c>
      <c r="B94" s="82"/>
      <c r="C94" s="82"/>
      <c r="D94" s="82"/>
      <c r="E94" s="82"/>
      <c r="F94" s="82"/>
      <c r="G94" s="83"/>
      <c r="H94" s="81" t="s">
        <v>1</v>
      </c>
      <c r="I94" s="82"/>
      <c r="J94" s="82"/>
      <c r="K94" s="82"/>
      <c r="L94" s="83"/>
      <c r="M94" s="81" t="s">
        <v>2</v>
      </c>
      <c r="N94" s="82"/>
      <c r="O94" s="82"/>
      <c r="P94" s="82"/>
      <c r="Q94" s="82"/>
      <c r="R94" s="82"/>
      <c r="S94" s="83"/>
      <c r="T94" s="85" t="s">
        <v>3</v>
      </c>
      <c r="U94" s="86"/>
    </row>
    <row r="95" spans="1:21" ht="52.5">
      <c r="A95" s="66" t="s">
        <v>26</v>
      </c>
      <c r="B95" s="36" t="s">
        <v>27</v>
      </c>
      <c r="C95" s="52" t="s">
        <v>28</v>
      </c>
      <c r="D95" s="52" t="s">
        <v>29</v>
      </c>
      <c r="E95" s="52" t="s">
        <v>30</v>
      </c>
      <c r="F95" s="52" t="s">
        <v>105</v>
      </c>
      <c r="G95" s="52" t="s">
        <v>31</v>
      </c>
      <c r="H95" s="52" t="s">
        <v>32</v>
      </c>
      <c r="I95" s="34" t="s">
        <v>33</v>
      </c>
      <c r="J95" s="35" t="s">
        <v>34</v>
      </c>
      <c r="K95" s="7" t="s">
        <v>4</v>
      </c>
      <c r="L95" s="35" t="s">
        <v>35</v>
      </c>
      <c r="M95" s="5" t="s">
        <v>36</v>
      </c>
      <c r="N95" s="6" t="s">
        <v>37</v>
      </c>
      <c r="O95" s="5" t="s">
        <v>38</v>
      </c>
      <c r="P95" s="7" t="s">
        <v>4</v>
      </c>
      <c r="Q95" s="5" t="s">
        <v>39</v>
      </c>
      <c r="R95" s="5" t="s">
        <v>40</v>
      </c>
      <c r="S95" s="5" t="s">
        <v>41</v>
      </c>
      <c r="T95" s="24" t="s">
        <v>115</v>
      </c>
      <c r="U95" s="25" t="s">
        <v>116</v>
      </c>
    </row>
    <row r="96" spans="1:21" ht="13.5" thickBot="1">
      <c r="A96" s="52" t="s">
        <v>5</v>
      </c>
      <c r="B96" s="4" t="s">
        <v>6</v>
      </c>
      <c r="C96" s="4" t="s">
        <v>7</v>
      </c>
      <c r="D96" s="4" t="s">
        <v>8</v>
      </c>
      <c r="E96" s="4" t="s">
        <v>9</v>
      </c>
      <c r="F96" s="51" t="s">
        <v>10</v>
      </c>
      <c r="G96" s="51" t="s">
        <v>11</v>
      </c>
      <c r="H96" s="4" t="s">
        <v>42</v>
      </c>
      <c r="I96" s="8" t="s">
        <v>106</v>
      </c>
      <c r="J96" s="4" t="s">
        <v>107</v>
      </c>
      <c r="K96" s="9" t="s">
        <v>108</v>
      </c>
      <c r="L96" s="3" t="s">
        <v>109</v>
      </c>
      <c r="M96" s="3" t="s">
        <v>46</v>
      </c>
      <c r="N96" s="9" t="s">
        <v>110</v>
      </c>
      <c r="O96" s="3" t="s">
        <v>111</v>
      </c>
      <c r="P96" s="9" t="s">
        <v>112</v>
      </c>
      <c r="Q96" s="3" t="s">
        <v>113</v>
      </c>
      <c r="R96" s="16" t="s">
        <v>13</v>
      </c>
      <c r="S96" s="16" t="s">
        <v>14</v>
      </c>
      <c r="T96" s="16" t="s">
        <v>50</v>
      </c>
      <c r="U96" s="16" t="s">
        <v>114</v>
      </c>
    </row>
    <row r="97" spans="1:21" ht="23.25" thickBot="1">
      <c r="A97" s="3" t="s">
        <v>15</v>
      </c>
      <c r="B97" s="18" t="s">
        <v>160</v>
      </c>
      <c r="C97" s="4"/>
      <c r="D97" s="17" t="s">
        <v>161</v>
      </c>
      <c r="E97" s="45">
        <v>2</v>
      </c>
      <c r="F97" s="45">
        <v>2015</v>
      </c>
      <c r="G97" s="58" t="s">
        <v>162</v>
      </c>
      <c r="H97" s="46">
        <v>6</v>
      </c>
      <c r="I97" s="30"/>
      <c r="J97" s="40">
        <f>H97*I97</f>
        <v>0</v>
      </c>
      <c r="K97" s="31">
        <v>0.23</v>
      </c>
      <c r="L97" s="40">
        <f>ROUND(J97*K97+J97,2)</f>
        <v>0</v>
      </c>
      <c r="M97" s="32">
        <v>8</v>
      </c>
      <c r="N97" s="33"/>
      <c r="O97" s="41">
        <f>N97*M97</f>
        <v>0</v>
      </c>
      <c r="P97" s="31">
        <v>0.23</v>
      </c>
      <c r="Q97" s="41">
        <f>ROUND(O97+O97*P97,2)</f>
        <v>0</v>
      </c>
      <c r="R97" s="42">
        <v>400</v>
      </c>
      <c r="S97" s="43">
        <v>492</v>
      </c>
      <c r="T97" s="29">
        <f>J97+O97+R97</f>
        <v>400</v>
      </c>
      <c r="U97" s="29">
        <f>L97+Q97+S97</f>
        <v>492</v>
      </c>
    </row>
    <row r="99" spans="1:21" ht="17.25" customHeight="1">
      <c r="A99" s="27" t="s">
        <v>153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27" t="str">
        <f>A99</f>
        <v>PAKIET NR 10</v>
      </c>
    </row>
    <row r="100" spans="1:21">
      <c r="A100" s="81" t="s">
        <v>0</v>
      </c>
      <c r="B100" s="82"/>
      <c r="C100" s="82"/>
      <c r="D100" s="82"/>
      <c r="E100" s="82"/>
      <c r="F100" s="82"/>
      <c r="G100" s="83"/>
      <c r="H100" s="81" t="s">
        <v>1</v>
      </c>
      <c r="I100" s="82"/>
      <c r="J100" s="82"/>
      <c r="K100" s="82"/>
      <c r="L100" s="83"/>
      <c r="M100" s="81" t="s">
        <v>2</v>
      </c>
      <c r="N100" s="82"/>
      <c r="O100" s="82"/>
      <c r="P100" s="82"/>
      <c r="Q100" s="82"/>
      <c r="R100" s="82"/>
      <c r="S100" s="83"/>
      <c r="T100" s="85" t="s">
        <v>3</v>
      </c>
      <c r="U100" s="86"/>
    </row>
    <row r="101" spans="1:21" ht="52.5">
      <c r="A101" s="66" t="s">
        <v>26</v>
      </c>
      <c r="B101" s="36" t="s">
        <v>27</v>
      </c>
      <c r="C101" s="52" t="s">
        <v>28</v>
      </c>
      <c r="D101" s="52" t="s">
        <v>29</v>
      </c>
      <c r="E101" s="52" t="s">
        <v>30</v>
      </c>
      <c r="F101" s="52" t="s">
        <v>105</v>
      </c>
      <c r="G101" s="71" t="s">
        <v>31</v>
      </c>
      <c r="H101" s="52" t="s">
        <v>32</v>
      </c>
      <c r="I101" s="34" t="s">
        <v>33</v>
      </c>
      <c r="J101" s="35" t="s">
        <v>34</v>
      </c>
      <c r="K101" s="7" t="s">
        <v>4</v>
      </c>
      <c r="L101" s="35" t="s">
        <v>35</v>
      </c>
      <c r="M101" s="5" t="s">
        <v>36</v>
      </c>
      <c r="N101" s="6" t="s">
        <v>37</v>
      </c>
      <c r="O101" s="5" t="s">
        <v>38</v>
      </c>
      <c r="P101" s="7" t="s">
        <v>4</v>
      </c>
      <c r="Q101" s="5" t="s">
        <v>39</v>
      </c>
      <c r="R101" s="5" t="s">
        <v>40</v>
      </c>
      <c r="S101" s="5" t="s">
        <v>41</v>
      </c>
      <c r="T101" s="24" t="s">
        <v>115</v>
      </c>
      <c r="U101" s="25" t="s">
        <v>116</v>
      </c>
    </row>
    <row r="102" spans="1:21" ht="13.5" thickBot="1">
      <c r="A102" s="52" t="s">
        <v>5</v>
      </c>
      <c r="B102" s="4" t="s">
        <v>6</v>
      </c>
      <c r="C102" s="4" t="s">
        <v>7</v>
      </c>
      <c r="D102" s="4" t="s">
        <v>8</v>
      </c>
      <c r="E102" s="4" t="s">
        <v>9</v>
      </c>
      <c r="F102" s="51" t="s">
        <v>10</v>
      </c>
      <c r="G102" s="51" t="s">
        <v>11</v>
      </c>
      <c r="H102" s="4" t="s">
        <v>42</v>
      </c>
      <c r="I102" s="8" t="s">
        <v>106</v>
      </c>
      <c r="J102" s="4" t="s">
        <v>107</v>
      </c>
      <c r="K102" s="9" t="s">
        <v>108</v>
      </c>
      <c r="L102" s="3" t="s">
        <v>109</v>
      </c>
      <c r="M102" s="3" t="s">
        <v>46</v>
      </c>
      <c r="N102" s="9" t="s">
        <v>110</v>
      </c>
      <c r="O102" s="3" t="s">
        <v>111</v>
      </c>
      <c r="P102" s="9" t="s">
        <v>112</v>
      </c>
      <c r="Q102" s="3" t="s">
        <v>113</v>
      </c>
      <c r="R102" s="16" t="s">
        <v>13</v>
      </c>
      <c r="S102" s="16" t="s">
        <v>14</v>
      </c>
      <c r="T102" s="16" t="s">
        <v>50</v>
      </c>
      <c r="U102" s="16" t="s">
        <v>114</v>
      </c>
    </row>
    <row r="103" spans="1:21" ht="33.75">
      <c r="A103" s="3" t="s">
        <v>15</v>
      </c>
      <c r="B103" s="18" t="s">
        <v>163</v>
      </c>
      <c r="C103" s="4" t="s">
        <v>164</v>
      </c>
      <c r="D103" s="4" t="s">
        <v>165</v>
      </c>
      <c r="E103" s="45">
        <v>1</v>
      </c>
      <c r="F103" s="45">
        <v>2016</v>
      </c>
      <c r="G103" s="68" t="s">
        <v>168</v>
      </c>
      <c r="H103" s="46">
        <v>3</v>
      </c>
      <c r="I103" s="30"/>
      <c r="J103" s="40">
        <f>H103*I103</f>
        <v>0</v>
      </c>
      <c r="K103" s="31">
        <v>0.23</v>
      </c>
      <c r="L103" s="40">
        <f>ROUND(J103*K103+J103,2)</f>
        <v>0</v>
      </c>
      <c r="M103" s="32">
        <v>3</v>
      </c>
      <c r="N103" s="33"/>
      <c r="O103" s="41">
        <f>N103*M103</f>
        <v>0</v>
      </c>
      <c r="P103" s="31">
        <v>0.23</v>
      </c>
      <c r="Q103" s="41">
        <f>ROUND(O103+O103*P103,2)</f>
        <v>0</v>
      </c>
      <c r="R103" s="42">
        <v>6000</v>
      </c>
      <c r="S103" s="43">
        <v>7380</v>
      </c>
      <c r="T103" s="77">
        <f>SUM(J105+O105+R105)</f>
        <v>9000</v>
      </c>
      <c r="U103" s="77">
        <f>SUM(L105+Q105+S105)</f>
        <v>11070</v>
      </c>
    </row>
    <row r="104" spans="1:21" ht="57" thickBot="1">
      <c r="A104" s="3" t="s">
        <v>16</v>
      </c>
      <c r="B104" s="18" t="s">
        <v>166</v>
      </c>
      <c r="C104" s="4" t="s">
        <v>167</v>
      </c>
      <c r="D104" s="4" t="s">
        <v>165</v>
      </c>
      <c r="E104" s="45">
        <v>1</v>
      </c>
      <c r="F104" s="45">
        <v>2014</v>
      </c>
      <c r="G104" s="68" t="s">
        <v>168</v>
      </c>
      <c r="H104" s="46">
        <v>3</v>
      </c>
      <c r="I104" s="30"/>
      <c r="J104" s="40">
        <f>H104*I104</f>
        <v>0</v>
      </c>
      <c r="K104" s="31">
        <v>0.23</v>
      </c>
      <c r="L104" s="40">
        <f>ROUND(J104*K104+J104,2)</f>
        <v>0</v>
      </c>
      <c r="M104" s="32">
        <v>3</v>
      </c>
      <c r="N104" s="33"/>
      <c r="O104" s="41">
        <f>N104*M104</f>
        <v>0</v>
      </c>
      <c r="P104" s="31">
        <v>0.23</v>
      </c>
      <c r="Q104" s="41">
        <f>ROUND(O104+O104*P104,2)</f>
        <v>0</v>
      </c>
      <c r="R104" s="42">
        <v>3000</v>
      </c>
      <c r="S104" s="43">
        <v>3690</v>
      </c>
      <c r="T104" s="87"/>
      <c r="U104" s="87"/>
    </row>
    <row r="105" spans="1:21">
      <c r="I105" s="53" t="s">
        <v>25</v>
      </c>
      <c r="J105" s="22">
        <f>SUM(J103:J104)</f>
        <v>0</v>
      </c>
      <c r="K105" s="23"/>
      <c r="L105" s="22">
        <f>SUM(L103:L104)</f>
        <v>0</v>
      </c>
      <c r="M105" s="23"/>
      <c r="N105" s="23"/>
      <c r="O105" s="22">
        <f>SUM(O103:O104)</f>
        <v>0</v>
      </c>
      <c r="P105" s="23"/>
      <c r="Q105" s="22">
        <f>SUM(Q103:Q104)</f>
        <v>0</v>
      </c>
      <c r="R105" s="22">
        <f>SUM(R103:R104)</f>
        <v>9000</v>
      </c>
      <c r="S105" s="22">
        <f>SUM(S103:S104)</f>
        <v>11070</v>
      </c>
    </row>
    <row r="107" spans="1:21" ht="17.25" customHeight="1">
      <c r="A107" s="27" t="s">
        <v>76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27" t="str">
        <f>A107</f>
        <v>PAKIET NR 11</v>
      </c>
    </row>
    <row r="108" spans="1:21" ht="17.25" customHeight="1">
      <c r="A108" s="81" t="s">
        <v>0</v>
      </c>
      <c r="B108" s="82"/>
      <c r="C108" s="82"/>
      <c r="D108" s="82"/>
      <c r="E108" s="82"/>
      <c r="F108" s="82"/>
      <c r="G108" s="83"/>
      <c r="H108" s="81" t="s">
        <v>1</v>
      </c>
      <c r="I108" s="82"/>
      <c r="J108" s="82"/>
      <c r="K108" s="82"/>
      <c r="L108" s="83"/>
      <c r="M108" s="81" t="s">
        <v>2</v>
      </c>
      <c r="N108" s="82"/>
      <c r="O108" s="82"/>
      <c r="P108" s="82"/>
      <c r="Q108" s="82"/>
      <c r="R108" s="82"/>
      <c r="S108" s="83"/>
      <c r="T108" s="85" t="s">
        <v>3</v>
      </c>
      <c r="U108" s="86"/>
    </row>
    <row r="109" spans="1:21" ht="52.5">
      <c r="A109" s="66" t="s">
        <v>26</v>
      </c>
      <c r="B109" s="36" t="s">
        <v>27</v>
      </c>
      <c r="C109" s="52" t="s">
        <v>28</v>
      </c>
      <c r="D109" s="52" t="s">
        <v>29</v>
      </c>
      <c r="E109" s="52" t="s">
        <v>30</v>
      </c>
      <c r="F109" s="52" t="s">
        <v>105</v>
      </c>
      <c r="G109" s="52" t="s">
        <v>31</v>
      </c>
      <c r="H109" s="52" t="s">
        <v>32</v>
      </c>
      <c r="I109" s="34" t="s">
        <v>33</v>
      </c>
      <c r="J109" s="35" t="s">
        <v>34</v>
      </c>
      <c r="K109" s="7" t="s">
        <v>4</v>
      </c>
      <c r="L109" s="35" t="s">
        <v>35</v>
      </c>
      <c r="M109" s="5" t="s">
        <v>36</v>
      </c>
      <c r="N109" s="6" t="s">
        <v>37</v>
      </c>
      <c r="O109" s="5" t="s">
        <v>38</v>
      </c>
      <c r="P109" s="7" t="s">
        <v>4</v>
      </c>
      <c r="Q109" s="5" t="s">
        <v>39</v>
      </c>
      <c r="R109" s="5" t="s">
        <v>40</v>
      </c>
      <c r="S109" s="5" t="s">
        <v>41</v>
      </c>
      <c r="T109" s="24" t="s">
        <v>115</v>
      </c>
      <c r="U109" s="25" t="s">
        <v>116</v>
      </c>
    </row>
    <row r="110" spans="1:21" ht="13.5" thickBot="1">
      <c r="A110" s="52" t="s">
        <v>5</v>
      </c>
      <c r="B110" s="4" t="s">
        <v>6</v>
      </c>
      <c r="C110" s="4" t="s">
        <v>7</v>
      </c>
      <c r="D110" s="4" t="s">
        <v>8</v>
      </c>
      <c r="E110" s="4" t="s">
        <v>9</v>
      </c>
      <c r="F110" s="51" t="s">
        <v>10</v>
      </c>
      <c r="G110" s="51" t="s">
        <v>11</v>
      </c>
      <c r="H110" s="4" t="s">
        <v>42</v>
      </c>
      <c r="I110" s="8" t="s">
        <v>106</v>
      </c>
      <c r="J110" s="4" t="s">
        <v>107</v>
      </c>
      <c r="K110" s="9" t="s">
        <v>108</v>
      </c>
      <c r="L110" s="3" t="s">
        <v>109</v>
      </c>
      <c r="M110" s="3" t="s">
        <v>46</v>
      </c>
      <c r="N110" s="9" t="s">
        <v>110</v>
      </c>
      <c r="O110" s="3" t="s">
        <v>111</v>
      </c>
      <c r="P110" s="9" t="s">
        <v>112</v>
      </c>
      <c r="Q110" s="3" t="s">
        <v>113</v>
      </c>
      <c r="R110" s="16" t="s">
        <v>13</v>
      </c>
      <c r="S110" s="16" t="s">
        <v>14</v>
      </c>
      <c r="T110" s="16" t="s">
        <v>50</v>
      </c>
      <c r="U110" s="16" t="s">
        <v>114</v>
      </c>
    </row>
    <row r="111" spans="1:21" ht="27">
      <c r="A111" s="3" t="s">
        <v>15</v>
      </c>
      <c r="B111" s="18" t="s">
        <v>169</v>
      </c>
      <c r="C111" s="4" t="s">
        <v>170</v>
      </c>
      <c r="D111" s="17" t="s">
        <v>171</v>
      </c>
      <c r="E111" s="45">
        <v>2</v>
      </c>
      <c r="F111" s="45">
        <v>2015</v>
      </c>
      <c r="G111" s="58" t="s">
        <v>174</v>
      </c>
      <c r="H111" s="46">
        <v>6</v>
      </c>
      <c r="I111" s="30"/>
      <c r="J111" s="40">
        <f>H111*I111</f>
        <v>0</v>
      </c>
      <c r="K111" s="31">
        <v>0.23</v>
      </c>
      <c r="L111" s="40">
        <f>ROUND(J111*K111+J111,2)</f>
        <v>0</v>
      </c>
      <c r="M111" s="32">
        <v>10</v>
      </c>
      <c r="N111" s="33"/>
      <c r="O111" s="41">
        <f>N111*M111</f>
        <v>0</v>
      </c>
      <c r="P111" s="31">
        <v>0.23</v>
      </c>
      <c r="Q111" s="41">
        <f>ROUND(O111+O111*P111,2)</f>
        <v>0</v>
      </c>
      <c r="R111" s="42">
        <v>12000</v>
      </c>
      <c r="S111" s="42">
        <v>14760</v>
      </c>
      <c r="T111" s="77">
        <f>SUM(J114+O114+R114)</f>
        <v>39000</v>
      </c>
      <c r="U111" s="77">
        <f>SUM(L114+Q114+S114)</f>
        <v>47970</v>
      </c>
    </row>
    <row r="112" spans="1:21" ht="18">
      <c r="A112" s="3" t="s">
        <v>16</v>
      </c>
      <c r="B112" s="18" t="s">
        <v>169</v>
      </c>
      <c r="C112" s="4" t="s">
        <v>172</v>
      </c>
      <c r="D112" s="17" t="s">
        <v>171</v>
      </c>
      <c r="E112" s="45">
        <v>1</v>
      </c>
      <c r="F112" s="45">
        <v>2015</v>
      </c>
      <c r="G112" s="58" t="s">
        <v>175</v>
      </c>
      <c r="H112" s="46">
        <v>3</v>
      </c>
      <c r="I112" s="30"/>
      <c r="J112" s="40">
        <f>H112*I112</f>
        <v>0</v>
      </c>
      <c r="K112" s="31">
        <v>0.23</v>
      </c>
      <c r="L112" s="40">
        <f>ROUND(J112*K112+J112,2)</f>
        <v>0</v>
      </c>
      <c r="M112" s="32">
        <v>10</v>
      </c>
      <c r="N112" s="33"/>
      <c r="O112" s="41">
        <f>N112*M112</f>
        <v>0</v>
      </c>
      <c r="P112" s="31">
        <v>0.23</v>
      </c>
      <c r="Q112" s="41">
        <f>ROUND(O112+O112*P112,2)</f>
        <v>0</v>
      </c>
      <c r="R112" s="42">
        <v>7000</v>
      </c>
      <c r="S112" s="42">
        <v>8610</v>
      </c>
      <c r="T112" s="78"/>
      <c r="U112" s="78"/>
    </row>
    <row r="113" spans="1:21" ht="27.75" thickBot="1">
      <c r="A113" s="3" t="s">
        <v>17</v>
      </c>
      <c r="B113" s="18" t="s">
        <v>169</v>
      </c>
      <c r="C113" s="4" t="s">
        <v>173</v>
      </c>
      <c r="D113" s="17" t="s">
        <v>171</v>
      </c>
      <c r="E113" s="45">
        <v>1</v>
      </c>
      <c r="F113" s="45">
        <v>2015</v>
      </c>
      <c r="G113" s="58" t="s">
        <v>176</v>
      </c>
      <c r="H113" s="46">
        <v>3</v>
      </c>
      <c r="I113" s="30"/>
      <c r="J113" s="40">
        <f t="shared" ref="J113" si="12">H113*I113</f>
        <v>0</v>
      </c>
      <c r="K113" s="31">
        <v>0.23</v>
      </c>
      <c r="L113" s="40">
        <f t="shared" ref="L113" si="13">ROUND(J113*K113+J113,2)</f>
        <v>0</v>
      </c>
      <c r="M113" s="32">
        <v>10</v>
      </c>
      <c r="N113" s="33"/>
      <c r="O113" s="41">
        <f t="shared" ref="O113" si="14">N113*M113</f>
        <v>0</v>
      </c>
      <c r="P113" s="31">
        <v>0.23</v>
      </c>
      <c r="Q113" s="41">
        <f t="shared" ref="Q113" si="15">ROUND(O113+O113*P113,2)</f>
        <v>0</v>
      </c>
      <c r="R113" s="42">
        <v>20000</v>
      </c>
      <c r="S113" s="42">
        <v>24600</v>
      </c>
      <c r="T113" s="87"/>
      <c r="U113" s="87"/>
    </row>
    <row r="114" spans="1:21" ht="17.25" customHeight="1">
      <c r="I114" s="53" t="s">
        <v>25</v>
      </c>
      <c r="J114" s="22">
        <f>SUM(J111:J113)</f>
        <v>0</v>
      </c>
      <c r="K114" s="23"/>
      <c r="L114" s="22">
        <f>SUM(L111:L113)</f>
        <v>0</v>
      </c>
      <c r="M114" s="23"/>
      <c r="N114" s="23"/>
      <c r="O114" s="22">
        <f>SUM(O111:O113)</f>
        <v>0</v>
      </c>
      <c r="P114" s="23"/>
      <c r="Q114" s="22">
        <f>SUM(Q111:Q113)</f>
        <v>0</v>
      </c>
      <c r="R114" s="22">
        <f>SUM(R111:R113)</f>
        <v>39000</v>
      </c>
      <c r="S114" s="22">
        <f>SUM(S111:S113)</f>
        <v>47970</v>
      </c>
    </row>
    <row r="116" spans="1:21" ht="17.25" customHeight="1">
      <c r="A116" s="27" t="s">
        <v>69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27" t="str">
        <f>A116</f>
        <v>PAKIET NR 12</v>
      </c>
    </row>
    <row r="117" spans="1:21">
      <c r="A117" s="81" t="s">
        <v>0</v>
      </c>
      <c r="B117" s="82"/>
      <c r="C117" s="82"/>
      <c r="D117" s="82"/>
      <c r="E117" s="82"/>
      <c r="F117" s="82"/>
      <c r="G117" s="83"/>
      <c r="H117" s="81" t="s">
        <v>1</v>
      </c>
      <c r="I117" s="82"/>
      <c r="J117" s="82"/>
      <c r="K117" s="82"/>
      <c r="L117" s="83"/>
      <c r="M117" s="81" t="s">
        <v>2</v>
      </c>
      <c r="N117" s="82"/>
      <c r="O117" s="82"/>
      <c r="P117" s="82"/>
      <c r="Q117" s="82"/>
      <c r="R117" s="82"/>
      <c r="S117" s="83"/>
      <c r="T117" s="85" t="s">
        <v>3</v>
      </c>
      <c r="U117" s="86"/>
    </row>
    <row r="118" spans="1:21" ht="52.5">
      <c r="A118" s="66" t="s">
        <v>26</v>
      </c>
      <c r="B118" s="36" t="s">
        <v>27</v>
      </c>
      <c r="C118" s="52" t="s">
        <v>28</v>
      </c>
      <c r="D118" s="52" t="s">
        <v>29</v>
      </c>
      <c r="E118" s="52" t="s">
        <v>30</v>
      </c>
      <c r="F118" s="52" t="s">
        <v>105</v>
      </c>
      <c r="G118" s="71" t="s">
        <v>31</v>
      </c>
      <c r="H118" s="52" t="s">
        <v>32</v>
      </c>
      <c r="I118" s="34" t="s">
        <v>33</v>
      </c>
      <c r="J118" s="35" t="s">
        <v>34</v>
      </c>
      <c r="K118" s="7" t="s">
        <v>4</v>
      </c>
      <c r="L118" s="35" t="s">
        <v>35</v>
      </c>
      <c r="M118" s="5" t="s">
        <v>36</v>
      </c>
      <c r="N118" s="6" t="s">
        <v>37</v>
      </c>
      <c r="O118" s="5" t="s">
        <v>38</v>
      </c>
      <c r="P118" s="7" t="s">
        <v>4</v>
      </c>
      <c r="Q118" s="5" t="s">
        <v>39</v>
      </c>
      <c r="R118" s="5" t="s">
        <v>40</v>
      </c>
      <c r="S118" s="5" t="s">
        <v>41</v>
      </c>
      <c r="T118" s="24" t="s">
        <v>115</v>
      </c>
      <c r="U118" s="25" t="s">
        <v>116</v>
      </c>
    </row>
    <row r="119" spans="1:21" ht="13.5" thickBot="1">
      <c r="A119" s="52" t="s">
        <v>5</v>
      </c>
      <c r="B119" s="4" t="s">
        <v>6</v>
      </c>
      <c r="C119" s="4" t="s">
        <v>7</v>
      </c>
      <c r="D119" s="4" t="s">
        <v>8</v>
      </c>
      <c r="E119" s="4" t="s">
        <v>9</v>
      </c>
      <c r="F119" s="51" t="s">
        <v>10</v>
      </c>
      <c r="G119" s="51" t="s">
        <v>11</v>
      </c>
      <c r="H119" s="4" t="s">
        <v>42</v>
      </c>
      <c r="I119" s="8" t="s">
        <v>106</v>
      </c>
      <c r="J119" s="4" t="s">
        <v>107</v>
      </c>
      <c r="K119" s="9" t="s">
        <v>108</v>
      </c>
      <c r="L119" s="3" t="s">
        <v>109</v>
      </c>
      <c r="M119" s="3" t="s">
        <v>46</v>
      </c>
      <c r="N119" s="9" t="s">
        <v>110</v>
      </c>
      <c r="O119" s="3" t="s">
        <v>111</v>
      </c>
      <c r="P119" s="9" t="s">
        <v>112</v>
      </c>
      <c r="Q119" s="3" t="s">
        <v>113</v>
      </c>
      <c r="R119" s="16" t="s">
        <v>13</v>
      </c>
      <c r="S119" s="16" t="s">
        <v>14</v>
      </c>
      <c r="T119" s="16" t="s">
        <v>50</v>
      </c>
      <c r="U119" s="16" t="s">
        <v>114</v>
      </c>
    </row>
    <row r="120" spans="1:21" ht="33.75">
      <c r="A120" s="3" t="s">
        <v>15</v>
      </c>
      <c r="B120" s="18" t="s">
        <v>177</v>
      </c>
      <c r="C120" s="4" t="s">
        <v>178</v>
      </c>
      <c r="D120" s="4" t="s">
        <v>179</v>
      </c>
      <c r="E120" s="45">
        <v>1</v>
      </c>
      <c r="F120" s="45">
        <v>2016</v>
      </c>
      <c r="G120" s="68" t="s">
        <v>183</v>
      </c>
      <c r="H120" s="46">
        <v>3</v>
      </c>
      <c r="I120" s="30"/>
      <c r="J120" s="40">
        <f>H120*I120</f>
        <v>0</v>
      </c>
      <c r="K120" s="31">
        <v>0.23</v>
      </c>
      <c r="L120" s="40">
        <f>ROUND(J120*K120+J120,2)</f>
        <v>0</v>
      </c>
      <c r="M120" s="32">
        <v>5</v>
      </c>
      <c r="N120" s="33"/>
      <c r="O120" s="41">
        <f>N120*M120</f>
        <v>0</v>
      </c>
      <c r="P120" s="31">
        <v>0.23</v>
      </c>
      <c r="Q120" s="41">
        <f>ROUND(O120+O120*P120,2)</f>
        <v>0</v>
      </c>
      <c r="R120" s="42">
        <v>450</v>
      </c>
      <c r="S120" s="43">
        <v>553.5</v>
      </c>
      <c r="T120" s="77">
        <f>SUM(J122+O122+R122)</f>
        <v>900</v>
      </c>
      <c r="U120" s="77">
        <f>SUM(L122+Q122+S122)</f>
        <v>1107</v>
      </c>
    </row>
    <row r="121" spans="1:21" ht="45.75" thickBot="1">
      <c r="A121" s="3" t="s">
        <v>16</v>
      </c>
      <c r="B121" s="18" t="s">
        <v>180</v>
      </c>
      <c r="C121" s="4" t="s">
        <v>181</v>
      </c>
      <c r="D121" s="4" t="s">
        <v>182</v>
      </c>
      <c r="E121" s="45">
        <v>1</v>
      </c>
      <c r="F121" s="45">
        <v>2015</v>
      </c>
      <c r="G121" s="68" t="s">
        <v>184</v>
      </c>
      <c r="H121" s="46">
        <v>3</v>
      </c>
      <c r="I121" s="30"/>
      <c r="J121" s="40">
        <f>H121*I121</f>
        <v>0</v>
      </c>
      <c r="K121" s="31">
        <v>0.23</v>
      </c>
      <c r="L121" s="40">
        <f>ROUND(J121*K121+J121,2)</f>
        <v>0</v>
      </c>
      <c r="M121" s="32">
        <v>5</v>
      </c>
      <c r="N121" s="33"/>
      <c r="O121" s="41">
        <f>N121*M121</f>
        <v>0</v>
      </c>
      <c r="P121" s="31">
        <v>0.23</v>
      </c>
      <c r="Q121" s="41">
        <f>ROUND(O121+O121*P121,2)</f>
        <v>0</v>
      </c>
      <c r="R121" s="42">
        <v>450</v>
      </c>
      <c r="S121" s="43">
        <v>553.5</v>
      </c>
      <c r="T121" s="87"/>
      <c r="U121" s="87"/>
    </row>
    <row r="122" spans="1:21">
      <c r="I122" s="53" t="s">
        <v>25</v>
      </c>
      <c r="J122" s="22">
        <f>SUM(J120:J121)</f>
        <v>0</v>
      </c>
      <c r="K122" s="23"/>
      <c r="L122" s="22">
        <f>SUM(L120:L121)</f>
        <v>0</v>
      </c>
      <c r="M122" s="23"/>
      <c r="N122" s="23"/>
      <c r="O122" s="22">
        <f>SUM(O120:O121)</f>
        <v>0</v>
      </c>
      <c r="P122" s="23"/>
      <c r="Q122" s="22">
        <f>SUM(Q120:Q121)</f>
        <v>0</v>
      </c>
      <c r="R122" s="22">
        <f>SUM(R120:R121)</f>
        <v>900</v>
      </c>
      <c r="S122" s="22">
        <f>SUM(S120:S121)</f>
        <v>1107</v>
      </c>
    </row>
    <row r="124" spans="1:21" ht="17.25" customHeight="1">
      <c r="A124" s="27" t="s">
        <v>77</v>
      </c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27" t="str">
        <f>A124</f>
        <v>PAKIET NR 13</v>
      </c>
    </row>
    <row r="125" spans="1:21">
      <c r="A125" s="81" t="s">
        <v>0</v>
      </c>
      <c r="B125" s="82"/>
      <c r="C125" s="82"/>
      <c r="D125" s="82"/>
      <c r="E125" s="82"/>
      <c r="F125" s="82"/>
      <c r="G125" s="83"/>
      <c r="H125" s="81" t="s">
        <v>1</v>
      </c>
      <c r="I125" s="82"/>
      <c r="J125" s="82"/>
      <c r="K125" s="82"/>
      <c r="L125" s="83"/>
      <c r="M125" s="81" t="s">
        <v>2</v>
      </c>
      <c r="N125" s="82"/>
      <c r="O125" s="82"/>
      <c r="P125" s="82"/>
      <c r="Q125" s="82"/>
      <c r="R125" s="82"/>
      <c r="S125" s="83"/>
      <c r="T125" s="85" t="s">
        <v>3</v>
      </c>
      <c r="U125" s="86"/>
    </row>
    <row r="126" spans="1:21" ht="52.5">
      <c r="A126" s="66" t="s">
        <v>26</v>
      </c>
      <c r="B126" s="36" t="s">
        <v>27</v>
      </c>
      <c r="C126" s="52" t="s">
        <v>28</v>
      </c>
      <c r="D126" s="52" t="s">
        <v>29</v>
      </c>
      <c r="E126" s="52" t="s">
        <v>30</v>
      </c>
      <c r="F126" s="52" t="s">
        <v>105</v>
      </c>
      <c r="G126" s="71" t="s">
        <v>31</v>
      </c>
      <c r="H126" s="52" t="s">
        <v>32</v>
      </c>
      <c r="I126" s="34" t="s">
        <v>33</v>
      </c>
      <c r="J126" s="35" t="s">
        <v>34</v>
      </c>
      <c r="K126" s="7" t="s">
        <v>4</v>
      </c>
      <c r="L126" s="35" t="s">
        <v>35</v>
      </c>
      <c r="M126" s="5" t="s">
        <v>36</v>
      </c>
      <c r="N126" s="6" t="s">
        <v>37</v>
      </c>
      <c r="O126" s="5" t="s">
        <v>38</v>
      </c>
      <c r="P126" s="7" t="s">
        <v>4</v>
      </c>
      <c r="Q126" s="5" t="s">
        <v>39</v>
      </c>
      <c r="R126" s="5" t="s">
        <v>40</v>
      </c>
      <c r="S126" s="5" t="s">
        <v>41</v>
      </c>
      <c r="T126" s="24" t="s">
        <v>115</v>
      </c>
      <c r="U126" s="25" t="s">
        <v>116</v>
      </c>
    </row>
    <row r="127" spans="1:21" ht="13.5" thickBot="1">
      <c r="A127" s="52" t="s">
        <v>5</v>
      </c>
      <c r="B127" s="4" t="s">
        <v>6</v>
      </c>
      <c r="C127" s="4" t="s">
        <v>7</v>
      </c>
      <c r="D127" s="4" t="s">
        <v>8</v>
      </c>
      <c r="E127" s="4" t="s">
        <v>9</v>
      </c>
      <c r="F127" s="51" t="s">
        <v>10</v>
      </c>
      <c r="G127" s="51" t="s">
        <v>11</v>
      </c>
      <c r="H127" s="4" t="s">
        <v>42</v>
      </c>
      <c r="I127" s="8" t="s">
        <v>106</v>
      </c>
      <c r="J127" s="4" t="s">
        <v>107</v>
      </c>
      <c r="K127" s="9" t="s">
        <v>108</v>
      </c>
      <c r="L127" s="3" t="s">
        <v>109</v>
      </c>
      <c r="M127" s="3" t="s">
        <v>46</v>
      </c>
      <c r="N127" s="9" t="s">
        <v>110</v>
      </c>
      <c r="O127" s="3" t="s">
        <v>111</v>
      </c>
      <c r="P127" s="9" t="s">
        <v>112</v>
      </c>
      <c r="Q127" s="3" t="s">
        <v>113</v>
      </c>
      <c r="R127" s="16" t="s">
        <v>13</v>
      </c>
      <c r="S127" s="16" t="s">
        <v>14</v>
      </c>
      <c r="T127" s="16" t="s">
        <v>50</v>
      </c>
      <c r="U127" s="16" t="s">
        <v>114</v>
      </c>
    </row>
    <row r="128" spans="1:21" ht="18">
      <c r="A128" s="3" t="s">
        <v>15</v>
      </c>
      <c r="B128" s="18" t="s">
        <v>185</v>
      </c>
      <c r="C128" s="4" t="s">
        <v>186</v>
      </c>
      <c r="D128" s="4" t="s">
        <v>187</v>
      </c>
      <c r="E128" s="45">
        <v>2</v>
      </c>
      <c r="F128" s="45">
        <v>2016</v>
      </c>
      <c r="G128" s="68" t="s">
        <v>190</v>
      </c>
      <c r="H128" s="46">
        <v>3</v>
      </c>
      <c r="I128" s="30"/>
      <c r="J128" s="40">
        <f>H128*I128</f>
        <v>0</v>
      </c>
      <c r="K128" s="31">
        <v>0.23</v>
      </c>
      <c r="L128" s="40">
        <f>ROUND(J128*K128+J128,2)</f>
        <v>0</v>
      </c>
      <c r="M128" s="32">
        <v>8</v>
      </c>
      <c r="N128" s="33"/>
      <c r="O128" s="41">
        <f>N128*M128</f>
        <v>0</v>
      </c>
      <c r="P128" s="31">
        <v>0.23</v>
      </c>
      <c r="Q128" s="41">
        <f>ROUND(O128+O128*P128,2)</f>
        <v>0</v>
      </c>
      <c r="R128" s="42">
        <v>10000</v>
      </c>
      <c r="S128" s="43">
        <v>12300</v>
      </c>
      <c r="T128" s="77">
        <f>SUM(J130+O130+R130)</f>
        <v>15000</v>
      </c>
      <c r="U128" s="77">
        <f>SUM(L130+Q130+S130)</f>
        <v>18450</v>
      </c>
    </row>
    <row r="129" spans="1:21" ht="23.25" thickBot="1">
      <c r="A129" s="3" t="s">
        <v>16</v>
      </c>
      <c r="B129" s="18" t="s">
        <v>188</v>
      </c>
      <c r="C129" s="4" t="s">
        <v>189</v>
      </c>
      <c r="D129" s="4" t="s">
        <v>187</v>
      </c>
      <c r="E129" s="45">
        <v>1</v>
      </c>
      <c r="F129" s="45">
        <v>2017</v>
      </c>
      <c r="G129" s="68" t="s">
        <v>190</v>
      </c>
      <c r="H129" s="46">
        <v>3</v>
      </c>
      <c r="I129" s="30"/>
      <c r="J129" s="40">
        <f>H129*I129</f>
        <v>0</v>
      </c>
      <c r="K129" s="31">
        <v>0.23</v>
      </c>
      <c r="L129" s="40">
        <f>ROUND(J129*K129+J129,2)</f>
        <v>0</v>
      </c>
      <c r="M129" s="32">
        <v>4</v>
      </c>
      <c r="N129" s="33"/>
      <c r="O129" s="41">
        <f>N129*M129</f>
        <v>0</v>
      </c>
      <c r="P129" s="31">
        <v>0.23</v>
      </c>
      <c r="Q129" s="41">
        <f>ROUND(O129+O129*P129,2)</f>
        <v>0</v>
      </c>
      <c r="R129" s="42">
        <v>5000</v>
      </c>
      <c r="S129" s="43">
        <v>6150</v>
      </c>
      <c r="T129" s="87"/>
      <c r="U129" s="87"/>
    </row>
    <row r="130" spans="1:21">
      <c r="I130" s="53" t="s">
        <v>25</v>
      </c>
      <c r="J130" s="22">
        <f>SUM(J128:J129)</f>
        <v>0</v>
      </c>
      <c r="K130" s="23"/>
      <c r="L130" s="22">
        <f>SUM(L128:L129)</f>
        <v>0</v>
      </c>
      <c r="M130" s="23"/>
      <c r="N130" s="23"/>
      <c r="O130" s="22">
        <f>SUM(O128:O129)</f>
        <v>0</v>
      </c>
      <c r="P130" s="23"/>
      <c r="Q130" s="22">
        <f>SUM(Q128:Q129)</f>
        <v>0</v>
      </c>
      <c r="R130" s="22">
        <f>SUM(R128:R129)</f>
        <v>15000</v>
      </c>
      <c r="S130" s="22">
        <f>SUM(S128:S129)</f>
        <v>18450</v>
      </c>
    </row>
    <row r="132" spans="1:21" ht="17.25" customHeight="1">
      <c r="A132" s="27" t="s">
        <v>347</v>
      </c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27" t="str">
        <f>A132</f>
        <v>PAKIET NR 14</v>
      </c>
    </row>
    <row r="133" spans="1:21" ht="17.25" customHeight="1">
      <c r="A133" s="81" t="s">
        <v>0</v>
      </c>
      <c r="B133" s="82"/>
      <c r="C133" s="82"/>
      <c r="D133" s="82"/>
      <c r="E133" s="82"/>
      <c r="F133" s="82"/>
      <c r="G133" s="83"/>
      <c r="H133" s="81" t="s">
        <v>1</v>
      </c>
      <c r="I133" s="82"/>
      <c r="J133" s="82"/>
      <c r="K133" s="82"/>
      <c r="L133" s="83"/>
      <c r="M133" s="81" t="s">
        <v>2</v>
      </c>
      <c r="N133" s="82"/>
      <c r="O133" s="82"/>
      <c r="P133" s="82"/>
      <c r="Q133" s="82"/>
      <c r="R133" s="82"/>
      <c r="S133" s="83"/>
      <c r="T133" s="85" t="s">
        <v>3</v>
      </c>
      <c r="U133" s="86"/>
    </row>
    <row r="134" spans="1:21" ht="52.5">
      <c r="A134" s="66" t="s">
        <v>26</v>
      </c>
      <c r="B134" s="36" t="s">
        <v>27</v>
      </c>
      <c r="C134" s="52" t="s">
        <v>28</v>
      </c>
      <c r="D134" s="52" t="s">
        <v>29</v>
      </c>
      <c r="E134" s="52" t="s">
        <v>30</v>
      </c>
      <c r="F134" s="52" t="s">
        <v>105</v>
      </c>
      <c r="G134" s="52" t="s">
        <v>31</v>
      </c>
      <c r="H134" s="52" t="s">
        <v>32</v>
      </c>
      <c r="I134" s="34" t="s">
        <v>33</v>
      </c>
      <c r="J134" s="35" t="s">
        <v>34</v>
      </c>
      <c r="K134" s="7" t="s">
        <v>4</v>
      </c>
      <c r="L134" s="35" t="s">
        <v>35</v>
      </c>
      <c r="M134" s="5" t="s">
        <v>36</v>
      </c>
      <c r="N134" s="6" t="s">
        <v>37</v>
      </c>
      <c r="O134" s="5" t="s">
        <v>38</v>
      </c>
      <c r="P134" s="7" t="s">
        <v>4</v>
      </c>
      <c r="Q134" s="5" t="s">
        <v>39</v>
      </c>
      <c r="R134" s="5" t="s">
        <v>40</v>
      </c>
      <c r="S134" s="5" t="s">
        <v>41</v>
      </c>
      <c r="T134" s="24" t="s">
        <v>115</v>
      </c>
      <c r="U134" s="25" t="s">
        <v>116</v>
      </c>
    </row>
    <row r="135" spans="1:21" ht="13.5" thickBot="1">
      <c r="A135" s="52" t="s">
        <v>5</v>
      </c>
      <c r="B135" s="4" t="s">
        <v>6</v>
      </c>
      <c r="C135" s="4" t="s">
        <v>7</v>
      </c>
      <c r="D135" s="4" t="s">
        <v>8</v>
      </c>
      <c r="E135" s="4" t="s">
        <v>9</v>
      </c>
      <c r="F135" s="51" t="s">
        <v>10</v>
      </c>
      <c r="G135" s="51" t="s">
        <v>11</v>
      </c>
      <c r="H135" s="4" t="s">
        <v>42</v>
      </c>
      <c r="I135" s="8" t="s">
        <v>106</v>
      </c>
      <c r="J135" s="4" t="s">
        <v>107</v>
      </c>
      <c r="K135" s="9" t="s">
        <v>108</v>
      </c>
      <c r="L135" s="3" t="s">
        <v>109</v>
      </c>
      <c r="M135" s="3" t="s">
        <v>46</v>
      </c>
      <c r="N135" s="9" t="s">
        <v>110</v>
      </c>
      <c r="O135" s="3" t="s">
        <v>111</v>
      </c>
      <c r="P135" s="9" t="s">
        <v>112</v>
      </c>
      <c r="Q135" s="3" t="s">
        <v>113</v>
      </c>
      <c r="R135" s="16" t="s">
        <v>13</v>
      </c>
      <c r="S135" s="16" t="s">
        <v>14</v>
      </c>
      <c r="T135" s="16" t="s">
        <v>50</v>
      </c>
      <c r="U135" s="16" t="s">
        <v>114</v>
      </c>
    </row>
    <row r="136" spans="1:21" ht="23.25" thickBot="1">
      <c r="A136" s="3" t="s">
        <v>15</v>
      </c>
      <c r="B136" s="18" t="s">
        <v>191</v>
      </c>
      <c r="C136" s="4" t="s">
        <v>192</v>
      </c>
      <c r="D136" s="17" t="s">
        <v>193</v>
      </c>
      <c r="E136" s="45">
        <v>1</v>
      </c>
      <c r="F136" s="45">
        <v>2016</v>
      </c>
      <c r="G136" s="58" t="s">
        <v>194</v>
      </c>
      <c r="H136" s="46">
        <v>3</v>
      </c>
      <c r="I136" s="30"/>
      <c r="J136" s="40">
        <f>H136*I136</f>
        <v>0</v>
      </c>
      <c r="K136" s="31">
        <v>0.23</v>
      </c>
      <c r="L136" s="40">
        <f>ROUND(J136*K136+J136,2)</f>
        <v>0</v>
      </c>
      <c r="M136" s="32">
        <v>10</v>
      </c>
      <c r="N136" s="33"/>
      <c r="O136" s="41">
        <f>N136*M136</f>
        <v>0</v>
      </c>
      <c r="P136" s="31">
        <v>0.23</v>
      </c>
      <c r="Q136" s="41">
        <f>ROUND(O136+O136*P136,2)</f>
        <v>0</v>
      </c>
      <c r="R136" s="42">
        <v>10000</v>
      </c>
      <c r="S136" s="43">
        <v>12300</v>
      </c>
      <c r="T136" s="29">
        <f>J136+O136+R136</f>
        <v>10000</v>
      </c>
      <c r="U136" s="29">
        <f>L136+Q136+S136</f>
        <v>12300</v>
      </c>
    </row>
    <row r="138" spans="1:21" ht="17.25" customHeight="1">
      <c r="A138" s="27" t="s">
        <v>70</v>
      </c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27" t="str">
        <f>A138</f>
        <v>PAKIET NR 15</v>
      </c>
    </row>
    <row r="139" spans="1:21">
      <c r="A139" s="81" t="s">
        <v>0</v>
      </c>
      <c r="B139" s="82"/>
      <c r="C139" s="82"/>
      <c r="D139" s="82"/>
      <c r="E139" s="82"/>
      <c r="F139" s="82"/>
      <c r="G139" s="83"/>
      <c r="H139" s="81" t="s">
        <v>1</v>
      </c>
      <c r="I139" s="82"/>
      <c r="J139" s="82"/>
      <c r="K139" s="82"/>
      <c r="L139" s="83"/>
      <c r="M139" s="81" t="s">
        <v>2</v>
      </c>
      <c r="N139" s="82"/>
      <c r="O139" s="82"/>
      <c r="P139" s="82"/>
      <c r="Q139" s="82"/>
      <c r="R139" s="82"/>
      <c r="S139" s="83"/>
      <c r="T139" s="85" t="s">
        <v>3</v>
      </c>
      <c r="U139" s="86"/>
    </row>
    <row r="140" spans="1:21" ht="52.5">
      <c r="A140" s="66" t="s">
        <v>26</v>
      </c>
      <c r="B140" s="36" t="s">
        <v>27</v>
      </c>
      <c r="C140" s="52" t="s">
        <v>28</v>
      </c>
      <c r="D140" s="52" t="s">
        <v>29</v>
      </c>
      <c r="E140" s="52" t="s">
        <v>30</v>
      </c>
      <c r="F140" s="52" t="s">
        <v>105</v>
      </c>
      <c r="G140" s="71" t="s">
        <v>31</v>
      </c>
      <c r="H140" s="52" t="s">
        <v>32</v>
      </c>
      <c r="I140" s="34" t="s">
        <v>33</v>
      </c>
      <c r="J140" s="35" t="s">
        <v>34</v>
      </c>
      <c r="K140" s="7" t="s">
        <v>4</v>
      </c>
      <c r="L140" s="35" t="s">
        <v>35</v>
      </c>
      <c r="M140" s="5" t="s">
        <v>36</v>
      </c>
      <c r="N140" s="6" t="s">
        <v>37</v>
      </c>
      <c r="O140" s="5" t="s">
        <v>38</v>
      </c>
      <c r="P140" s="7" t="s">
        <v>4</v>
      </c>
      <c r="Q140" s="5" t="s">
        <v>39</v>
      </c>
      <c r="R140" s="5" t="s">
        <v>40</v>
      </c>
      <c r="S140" s="5" t="s">
        <v>41</v>
      </c>
      <c r="T140" s="24" t="s">
        <v>115</v>
      </c>
      <c r="U140" s="25" t="s">
        <v>116</v>
      </c>
    </row>
    <row r="141" spans="1:21" ht="13.5" thickBot="1">
      <c r="A141" s="52" t="s">
        <v>5</v>
      </c>
      <c r="B141" s="4" t="s">
        <v>6</v>
      </c>
      <c r="C141" s="4" t="s">
        <v>7</v>
      </c>
      <c r="D141" s="4" t="s">
        <v>8</v>
      </c>
      <c r="E141" s="4" t="s">
        <v>9</v>
      </c>
      <c r="F141" s="51" t="s">
        <v>10</v>
      </c>
      <c r="G141" s="51" t="s">
        <v>11</v>
      </c>
      <c r="H141" s="4" t="s">
        <v>42</v>
      </c>
      <c r="I141" s="8" t="s">
        <v>106</v>
      </c>
      <c r="J141" s="4" t="s">
        <v>107</v>
      </c>
      <c r="K141" s="9" t="s">
        <v>108</v>
      </c>
      <c r="L141" s="3" t="s">
        <v>109</v>
      </c>
      <c r="M141" s="3" t="s">
        <v>46</v>
      </c>
      <c r="N141" s="9" t="s">
        <v>110</v>
      </c>
      <c r="O141" s="3" t="s">
        <v>111</v>
      </c>
      <c r="P141" s="9" t="s">
        <v>112</v>
      </c>
      <c r="Q141" s="3" t="s">
        <v>113</v>
      </c>
      <c r="R141" s="16" t="s">
        <v>13</v>
      </c>
      <c r="S141" s="16" t="s">
        <v>14</v>
      </c>
      <c r="T141" s="16" t="s">
        <v>50</v>
      </c>
      <c r="U141" s="16" t="s">
        <v>114</v>
      </c>
    </row>
    <row r="142" spans="1:21" ht="33.75">
      <c r="A142" s="3" t="s">
        <v>15</v>
      </c>
      <c r="B142" s="18" t="s">
        <v>195</v>
      </c>
      <c r="C142" s="4" t="s">
        <v>196</v>
      </c>
      <c r="D142" s="4" t="s">
        <v>197</v>
      </c>
      <c r="E142" s="45">
        <v>3</v>
      </c>
      <c r="F142" s="72" t="s">
        <v>199</v>
      </c>
      <c r="G142" s="68" t="s">
        <v>200</v>
      </c>
      <c r="H142" s="46">
        <v>9</v>
      </c>
      <c r="I142" s="30"/>
      <c r="J142" s="40">
        <f>H142*I142</f>
        <v>0</v>
      </c>
      <c r="K142" s="31">
        <v>0.23</v>
      </c>
      <c r="L142" s="40">
        <f>ROUND(J142*K142+J142,2)</f>
        <v>0</v>
      </c>
      <c r="M142" s="32">
        <v>20</v>
      </c>
      <c r="N142" s="33"/>
      <c r="O142" s="41">
        <f>N142*M142</f>
        <v>0</v>
      </c>
      <c r="P142" s="31">
        <v>0.23</v>
      </c>
      <c r="Q142" s="41">
        <f>ROUND(O142+O142*P142,2)</f>
        <v>0</v>
      </c>
      <c r="R142" s="42">
        <v>3000</v>
      </c>
      <c r="S142" s="43">
        <v>3690</v>
      </c>
      <c r="T142" s="77">
        <f>SUM(J144+O144+R144)</f>
        <v>4000</v>
      </c>
      <c r="U142" s="77">
        <f>SUM(L144+Q144+S144)</f>
        <v>4920</v>
      </c>
    </row>
    <row r="143" spans="1:21" ht="27.75" thickBot="1">
      <c r="A143" s="3" t="s">
        <v>16</v>
      </c>
      <c r="B143" s="18" t="s">
        <v>195</v>
      </c>
      <c r="C143" s="4" t="s">
        <v>198</v>
      </c>
      <c r="D143" s="4" t="s">
        <v>197</v>
      </c>
      <c r="E143" s="45">
        <v>1</v>
      </c>
      <c r="F143" s="45">
        <v>2015</v>
      </c>
      <c r="G143" s="68" t="s">
        <v>201</v>
      </c>
      <c r="H143" s="46">
        <v>3</v>
      </c>
      <c r="I143" s="30"/>
      <c r="J143" s="40">
        <f>H143*I143</f>
        <v>0</v>
      </c>
      <c r="K143" s="31">
        <v>0.23</v>
      </c>
      <c r="L143" s="40">
        <f>ROUND(J143*K143+J143,2)</f>
        <v>0</v>
      </c>
      <c r="M143" s="32">
        <v>5</v>
      </c>
      <c r="N143" s="33"/>
      <c r="O143" s="41">
        <f>N143*M143</f>
        <v>0</v>
      </c>
      <c r="P143" s="31">
        <v>0.23</v>
      </c>
      <c r="Q143" s="41">
        <f>ROUND(O143+O143*P143,2)</f>
        <v>0</v>
      </c>
      <c r="R143" s="42">
        <v>1000</v>
      </c>
      <c r="S143" s="43">
        <v>1230</v>
      </c>
      <c r="T143" s="87"/>
      <c r="U143" s="87"/>
    </row>
    <row r="144" spans="1:21">
      <c r="I144" s="53" t="s">
        <v>25</v>
      </c>
      <c r="J144" s="22">
        <f>SUM(J142:J143)</f>
        <v>0</v>
      </c>
      <c r="K144" s="23"/>
      <c r="L144" s="22">
        <f>SUM(L142:L143)</f>
        <v>0</v>
      </c>
      <c r="M144" s="23"/>
      <c r="N144" s="23"/>
      <c r="O144" s="22">
        <f>SUM(O142:O143)</f>
        <v>0</v>
      </c>
      <c r="P144" s="23"/>
      <c r="Q144" s="22">
        <f>SUM(Q142:Q143)</f>
        <v>0</v>
      </c>
      <c r="R144" s="22">
        <f>SUM(R142:R143)</f>
        <v>4000</v>
      </c>
      <c r="S144" s="22">
        <f>SUM(S142:S143)</f>
        <v>4920</v>
      </c>
    </row>
    <row r="146" spans="1:21" ht="17.25" customHeight="1">
      <c r="A146" s="27" t="s">
        <v>71</v>
      </c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27" t="str">
        <f>A146</f>
        <v>PAKIET NR 16</v>
      </c>
    </row>
    <row r="147" spans="1:21" ht="17.25" customHeight="1">
      <c r="A147" s="81" t="s">
        <v>0</v>
      </c>
      <c r="B147" s="82"/>
      <c r="C147" s="82"/>
      <c r="D147" s="82"/>
      <c r="E147" s="82"/>
      <c r="F147" s="82"/>
      <c r="G147" s="83"/>
      <c r="H147" s="81" t="s">
        <v>1</v>
      </c>
      <c r="I147" s="82"/>
      <c r="J147" s="82"/>
      <c r="K147" s="82"/>
      <c r="L147" s="83"/>
      <c r="M147" s="81" t="s">
        <v>2</v>
      </c>
      <c r="N147" s="82"/>
      <c r="O147" s="82"/>
      <c r="P147" s="82"/>
      <c r="Q147" s="82"/>
      <c r="R147" s="82"/>
      <c r="S147" s="83"/>
      <c r="T147" s="85" t="s">
        <v>3</v>
      </c>
      <c r="U147" s="86"/>
    </row>
    <row r="148" spans="1:21" ht="52.5">
      <c r="A148" s="66" t="s">
        <v>26</v>
      </c>
      <c r="B148" s="36" t="s">
        <v>27</v>
      </c>
      <c r="C148" s="52" t="s">
        <v>28</v>
      </c>
      <c r="D148" s="52" t="s">
        <v>29</v>
      </c>
      <c r="E148" s="52" t="s">
        <v>30</v>
      </c>
      <c r="F148" s="52" t="s">
        <v>105</v>
      </c>
      <c r="G148" s="52" t="s">
        <v>31</v>
      </c>
      <c r="H148" s="52" t="s">
        <v>32</v>
      </c>
      <c r="I148" s="34" t="s">
        <v>33</v>
      </c>
      <c r="J148" s="35" t="s">
        <v>34</v>
      </c>
      <c r="K148" s="7" t="s">
        <v>4</v>
      </c>
      <c r="L148" s="35" t="s">
        <v>35</v>
      </c>
      <c r="M148" s="5" t="s">
        <v>36</v>
      </c>
      <c r="N148" s="6" t="s">
        <v>37</v>
      </c>
      <c r="O148" s="5" t="s">
        <v>38</v>
      </c>
      <c r="P148" s="7" t="s">
        <v>4</v>
      </c>
      <c r="Q148" s="5" t="s">
        <v>39</v>
      </c>
      <c r="R148" s="5" t="s">
        <v>40</v>
      </c>
      <c r="S148" s="5" t="s">
        <v>41</v>
      </c>
      <c r="T148" s="24" t="s">
        <v>115</v>
      </c>
      <c r="U148" s="25" t="s">
        <v>116</v>
      </c>
    </row>
    <row r="149" spans="1:21" ht="13.5" thickBot="1">
      <c r="A149" s="52" t="s">
        <v>5</v>
      </c>
      <c r="B149" s="4" t="s">
        <v>6</v>
      </c>
      <c r="C149" s="4" t="s">
        <v>7</v>
      </c>
      <c r="D149" s="4" t="s">
        <v>8</v>
      </c>
      <c r="E149" s="4" t="s">
        <v>9</v>
      </c>
      <c r="F149" s="51" t="s">
        <v>10</v>
      </c>
      <c r="G149" s="51" t="s">
        <v>11</v>
      </c>
      <c r="H149" s="4" t="s">
        <v>42</v>
      </c>
      <c r="I149" s="8" t="s">
        <v>106</v>
      </c>
      <c r="J149" s="4" t="s">
        <v>107</v>
      </c>
      <c r="K149" s="9" t="s">
        <v>108</v>
      </c>
      <c r="L149" s="3" t="s">
        <v>109</v>
      </c>
      <c r="M149" s="3" t="s">
        <v>46</v>
      </c>
      <c r="N149" s="9" t="s">
        <v>110</v>
      </c>
      <c r="O149" s="3" t="s">
        <v>111</v>
      </c>
      <c r="P149" s="9" t="s">
        <v>112</v>
      </c>
      <c r="Q149" s="3" t="s">
        <v>113</v>
      </c>
      <c r="R149" s="16" t="s">
        <v>13</v>
      </c>
      <c r="S149" s="16" t="s">
        <v>14</v>
      </c>
      <c r="T149" s="16" t="s">
        <v>50</v>
      </c>
      <c r="U149" s="16" t="s">
        <v>114</v>
      </c>
    </row>
    <row r="150" spans="1:21" ht="45.75" thickBot="1">
      <c r="A150" s="3" t="s">
        <v>15</v>
      </c>
      <c r="B150" s="18" t="s">
        <v>203</v>
      </c>
      <c r="C150" s="4">
        <v>100019490</v>
      </c>
      <c r="D150" s="17" t="s">
        <v>204</v>
      </c>
      <c r="E150" s="45">
        <v>1</v>
      </c>
      <c r="F150" s="45">
        <v>2014</v>
      </c>
      <c r="G150" s="58" t="s">
        <v>201</v>
      </c>
      <c r="H150" s="46">
        <v>3</v>
      </c>
      <c r="I150" s="30"/>
      <c r="J150" s="40">
        <f>H150*I150</f>
        <v>0</v>
      </c>
      <c r="K150" s="31">
        <v>0.23</v>
      </c>
      <c r="L150" s="40">
        <f>ROUND(J150*K150+J150,2)</f>
        <v>0</v>
      </c>
      <c r="M150" s="32">
        <v>10</v>
      </c>
      <c r="N150" s="33"/>
      <c r="O150" s="41">
        <f>N150*M150</f>
        <v>0</v>
      </c>
      <c r="P150" s="31">
        <v>0.23</v>
      </c>
      <c r="Q150" s="41">
        <f>ROUND(O150+O150*P150,2)</f>
        <v>0</v>
      </c>
      <c r="R150" s="42">
        <v>1000</v>
      </c>
      <c r="S150" s="43">
        <v>1230</v>
      </c>
      <c r="T150" s="29">
        <f>J150+O150+R150</f>
        <v>1000</v>
      </c>
      <c r="U150" s="29">
        <f>L150+Q150+S150</f>
        <v>1230</v>
      </c>
    </row>
    <row r="152" spans="1:21" ht="17.25" customHeight="1">
      <c r="A152" s="27" t="s">
        <v>78</v>
      </c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27" t="str">
        <f>A152</f>
        <v>PAKIET NR 17</v>
      </c>
    </row>
    <row r="153" spans="1:21" ht="17.25" customHeight="1">
      <c r="A153" s="81" t="s">
        <v>0</v>
      </c>
      <c r="B153" s="82"/>
      <c r="C153" s="82"/>
      <c r="D153" s="82"/>
      <c r="E153" s="82"/>
      <c r="F153" s="82"/>
      <c r="G153" s="83"/>
      <c r="H153" s="81" t="s">
        <v>1</v>
      </c>
      <c r="I153" s="82"/>
      <c r="J153" s="82"/>
      <c r="K153" s="82"/>
      <c r="L153" s="83"/>
      <c r="M153" s="81" t="s">
        <v>2</v>
      </c>
      <c r="N153" s="82"/>
      <c r="O153" s="82"/>
      <c r="P153" s="82"/>
      <c r="Q153" s="82"/>
      <c r="R153" s="82"/>
      <c r="S153" s="83"/>
      <c r="T153" s="85" t="s">
        <v>3</v>
      </c>
      <c r="U153" s="86"/>
    </row>
    <row r="154" spans="1:21" ht="52.5">
      <c r="A154" s="66" t="s">
        <v>26</v>
      </c>
      <c r="B154" s="36" t="s">
        <v>27</v>
      </c>
      <c r="C154" s="52" t="s">
        <v>28</v>
      </c>
      <c r="D154" s="52" t="s">
        <v>29</v>
      </c>
      <c r="E154" s="52" t="s">
        <v>30</v>
      </c>
      <c r="F154" s="52" t="s">
        <v>105</v>
      </c>
      <c r="G154" s="52" t="s">
        <v>31</v>
      </c>
      <c r="H154" s="52" t="s">
        <v>32</v>
      </c>
      <c r="I154" s="34" t="s">
        <v>33</v>
      </c>
      <c r="J154" s="35" t="s">
        <v>34</v>
      </c>
      <c r="K154" s="7" t="s">
        <v>4</v>
      </c>
      <c r="L154" s="35" t="s">
        <v>35</v>
      </c>
      <c r="M154" s="5" t="s">
        <v>36</v>
      </c>
      <c r="N154" s="6" t="s">
        <v>37</v>
      </c>
      <c r="O154" s="5" t="s">
        <v>38</v>
      </c>
      <c r="P154" s="7" t="s">
        <v>4</v>
      </c>
      <c r="Q154" s="5" t="s">
        <v>39</v>
      </c>
      <c r="R154" s="5" t="s">
        <v>40</v>
      </c>
      <c r="S154" s="5" t="s">
        <v>41</v>
      </c>
      <c r="T154" s="24" t="s">
        <v>115</v>
      </c>
      <c r="U154" s="25" t="s">
        <v>116</v>
      </c>
    </row>
    <row r="155" spans="1:21" ht="13.5" thickBot="1">
      <c r="A155" s="52" t="s">
        <v>5</v>
      </c>
      <c r="B155" s="4" t="s">
        <v>6</v>
      </c>
      <c r="C155" s="4" t="s">
        <v>7</v>
      </c>
      <c r="D155" s="4" t="s">
        <v>8</v>
      </c>
      <c r="E155" s="4" t="s">
        <v>9</v>
      </c>
      <c r="F155" s="51" t="s">
        <v>10</v>
      </c>
      <c r="G155" s="51" t="s">
        <v>11</v>
      </c>
      <c r="H155" s="4" t="s">
        <v>42</v>
      </c>
      <c r="I155" s="8" t="s">
        <v>106</v>
      </c>
      <c r="J155" s="4" t="s">
        <v>107</v>
      </c>
      <c r="K155" s="9" t="s">
        <v>108</v>
      </c>
      <c r="L155" s="3" t="s">
        <v>109</v>
      </c>
      <c r="M155" s="3" t="s">
        <v>46</v>
      </c>
      <c r="N155" s="9" t="s">
        <v>110</v>
      </c>
      <c r="O155" s="3" t="s">
        <v>111</v>
      </c>
      <c r="P155" s="9" t="s">
        <v>112</v>
      </c>
      <c r="Q155" s="3" t="s">
        <v>113</v>
      </c>
      <c r="R155" s="16" t="s">
        <v>13</v>
      </c>
      <c r="S155" s="16" t="s">
        <v>14</v>
      </c>
      <c r="T155" s="16" t="s">
        <v>50</v>
      </c>
      <c r="U155" s="16" t="s">
        <v>114</v>
      </c>
    </row>
    <row r="156" spans="1:21" ht="23.25" thickBot="1">
      <c r="A156" s="3" t="s">
        <v>15</v>
      </c>
      <c r="B156" s="18" t="s">
        <v>206</v>
      </c>
      <c r="C156" s="4" t="s">
        <v>207</v>
      </c>
      <c r="D156" s="17" t="s">
        <v>208</v>
      </c>
      <c r="E156" s="45">
        <v>1</v>
      </c>
      <c r="F156" s="45">
        <v>2016</v>
      </c>
      <c r="G156" s="58" t="s">
        <v>175</v>
      </c>
      <c r="H156" s="46">
        <v>3</v>
      </c>
      <c r="I156" s="30"/>
      <c r="J156" s="40">
        <f>H156*I156</f>
        <v>0</v>
      </c>
      <c r="K156" s="31">
        <v>0.23</v>
      </c>
      <c r="L156" s="40">
        <f>ROUND(J156*K156+J156,2)</f>
        <v>0</v>
      </c>
      <c r="M156" s="32">
        <v>10</v>
      </c>
      <c r="N156" s="33"/>
      <c r="O156" s="41">
        <f>N156*M156</f>
        <v>0</v>
      </c>
      <c r="P156" s="31">
        <v>0.23</v>
      </c>
      <c r="Q156" s="41">
        <f>ROUND(O156+O156*P156,2)</f>
        <v>0</v>
      </c>
      <c r="R156" s="42">
        <v>15000</v>
      </c>
      <c r="S156" s="43">
        <v>18450</v>
      </c>
      <c r="T156" s="29">
        <f>J156+O156+R156</f>
        <v>15000</v>
      </c>
      <c r="U156" s="29">
        <f>L156+Q156+S156</f>
        <v>18450</v>
      </c>
    </row>
    <row r="158" spans="1:21" ht="17.25" customHeight="1">
      <c r="A158" s="27" t="s">
        <v>72</v>
      </c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27" t="str">
        <f>A158</f>
        <v>PAKIET NR 18</v>
      </c>
    </row>
    <row r="159" spans="1:21">
      <c r="A159" s="81" t="s">
        <v>0</v>
      </c>
      <c r="B159" s="82"/>
      <c r="C159" s="82"/>
      <c r="D159" s="82"/>
      <c r="E159" s="82"/>
      <c r="F159" s="82"/>
      <c r="G159" s="83"/>
      <c r="H159" s="81" t="s">
        <v>1</v>
      </c>
      <c r="I159" s="82"/>
      <c r="J159" s="82"/>
      <c r="K159" s="82"/>
      <c r="L159" s="83"/>
      <c r="M159" s="81" t="s">
        <v>2</v>
      </c>
      <c r="N159" s="82"/>
      <c r="O159" s="82"/>
      <c r="P159" s="82"/>
      <c r="Q159" s="82"/>
      <c r="R159" s="82"/>
      <c r="S159" s="83"/>
      <c r="T159" s="85" t="s">
        <v>3</v>
      </c>
      <c r="U159" s="86"/>
    </row>
    <row r="160" spans="1:21" ht="52.5">
      <c r="A160" s="66" t="s">
        <v>26</v>
      </c>
      <c r="B160" s="36" t="s">
        <v>27</v>
      </c>
      <c r="C160" s="52" t="s">
        <v>28</v>
      </c>
      <c r="D160" s="52" t="s">
        <v>29</v>
      </c>
      <c r="E160" s="52" t="s">
        <v>30</v>
      </c>
      <c r="F160" s="52" t="s">
        <v>105</v>
      </c>
      <c r="G160" s="71" t="s">
        <v>31</v>
      </c>
      <c r="H160" s="52" t="s">
        <v>32</v>
      </c>
      <c r="I160" s="34" t="s">
        <v>33</v>
      </c>
      <c r="J160" s="35" t="s">
        <v>34</v>
      </c>
      <c r="K160" s="7" t="s">
        <v>4</v>
      </c>
      <c r="L160" s="35" t="s">
        <v>35</v>
      </c>
      <c r="M160" s="5" t="s">
        <v>36</v>
      </c>
      <c r="N160" s="6" t="s">
        <v>37</v>
      </c>
      <c r="O160" s="5" t="s">
        <v>38</v>
      </c>
      <c r="P160" s="7" t="s">
        <v>4</v>
      </c>
      <c r="Q160" s="5" t="s">
        <v>39</v>
      </c>
      <c r="R160" s="5" t="s">
        <v>40</v>
      </c>
      <c r="S160" s="5" t="s">
        <v>41</v>
      </c>
      <c r="T160" s="24" t="s">
        <v>115</v>
      </c>
      <c r="U160" s="25" t="s">
        <v>116</v>
      </c>
    </row>
    <row r="161" spans="1:21" ht="13.5" thickBot="1">
      <c r="A161" s="52" t="s">
        <v>5</v>
      </c>
      <c r="B161" s="4" t="s">
        <v>6</v>
      </c>
      <c r="C161" s="4" t="s">
        <v>7</v>
      </c>
      <c r="D161" s="4" t="s">
        <v>8</v>
      </c>
      <c r="E161" s="4" t="s">
        <v>9</v>
      </c>
      <c r="F161" s="51" t="s">
        <v>10</v>
      </c>
      <c r="G161" s="51" t="s">
        <v>11</v>
      </c>
      <c r="H161" s="4" t="s">
        <v>42</v>
      </c>
      <c r="I161" s="8" t="s">
        <v>106</v>
      </c>
      <c r="J161" s="4" t="s">
        <v>107</v>
      </c>
      <c r="K161" s="9" t="s">
        <v>108</v>
      </c>
      <c r="L161" s="3" t="s">
        <v>109</v>
      </c>
      <c r="M161" s="3" t="s">
        <v>46</v>
      </c>
      <c r="N161" s="9" t="s">
        <v>110</v>
      </c>
      <c r="O161" s="3" t="s">
        <v>111</v>
      </c>
      <c r="P161" s="9" t="s">
        <v>112</v>
      </c>
      <c r="Q161" s="3" t="s">
        <v>113</v>
      </c>
      <c r="R161" s="16" t="s">
        <v>13</v>
      </c>
      <c r="S161" s="16" t="s">
        <v>14</v>
      </c>
      <c r="T161" s="16" t="s">
        <v>50</v>
      </c>
      <c r="U161" s="16" t="s">
        <v>114</v>
      </c>
    </row>
    <row r="162" spans="1:21" ht="22.5">
      <c r="A162" s="3" t="s">
        <v>15</v>
      </c>
      <c r="B162" s="18" t="s">
        <v>210</v>
      </c>
      <c r="C162" s="4" t="s">
        <v>211</v>
      </c>
      <c r="D162" s="4" t="s">
        <v>212</v>
      </c>
      <c r="E162" s="45">
        <v>1</v>
      </c>
      <c r="F162" s="72">
        <v>2014</v>
      </c>
      <c r="G162" s="68" t="s">
        <v>215</v>
      </c>
      <c r="H162" s="46">
        <v>3</v>
      </c>
      <c r="I162" s="30"/>
      <c r="J162" s="40">
        <f>H162*I162</f>
        <v>0</v>
      </c>
      <c r="K162" s="31">
        <v>0.23</v>
      </c>
      <c r="L162" s="40">
        <f>ROUND(J162*K162+J162,2)</f>
        <v>0</v>
      </c>
      <c r="M162" s="32">
        <v>20</v>
      </c>
      <c r="N162" s="33"/>
      <c r="O162" s="41">
        <f>N162*M162</f>
        <v>0</v>
      </c>
      <c r="P162" s="31">
        <v>0.23</v>
      </c>
      <c r="Q162" s="41">
        <f>ROUND(O162+O162*P162,2)</f>
        <v>0</v>
      </c>
      <c r="R162" s="42">
        <v>5000</v>
      </c>
      <c r="S162" s="43">
        <v>6150</v>
      </c>
      <c r="T162" s="77">
        <f>SUM(J164+O164+R164)</f>
        <v>10000</v>
      </c>
      <c r="U162" s="77">
        <f>SUM(L164+Q164+S164)</f>
        <v>12300</v>
      </c>
    </row>
    <row r="163" spans="1:21" ht="23.25" thickBot="1">
      <c r="A163" s="3" t="s">
        <v>16</v>
      </c>
      <c r="B163" s="18" t="s">
        <v>213</v>
      </c>
      <c r="C163" s="4" t="s">
        <v>214</v>
      </c>
      <c r="D163" s="4" t="s">
        <v>212</v>
      </c>
      <c r="E163" s="45">
        <v>1</v>
      </c>
      <c r="F163" s="45">
        <v>2014</v>
      </c>
      <c r="G163" s="68" t="s">
        <v>215</v>
      </c>
      <c r="H163" s="46">
        <v>3</v>
      </c>
      <c r="I163" s="30"/>
      <c r="J163" s="40">
        <f>H163*I163</f>
        <v>0</v>
      </c>
      <c r="K163" s="31">
        <v>0.23</v>
      </c>
      <c r="L163" s="40">
        <f>ROUND(J163*K163+J163,2)</f>
        <v>0</v>
      </c>
      <c r="M163" s="32">
        <v>20</v>
      </c>
      <c r="N163" s="33"/>
      <c r="O163" s="41">
        <f>N163*M163</f>
        <v>0</v>
      </c>
      <c r="P163" s="31">
        <v>0.23</v>
      </c>
      <c r="Q163" s="41">
        <f>ROUND(O163+O163*P163,2)</f>
        <v>0</v>
      </c>
      <c r="R163" s="42">
        <v>5000</v>
      </c>
      <c r="S163" s="43">
        <v>6150</v>
      </c>
      <c r="T163" s="87"/>
      <c r="U163" s="87"/>
    </row>
    <row r="164" spans="1:21">
      <c r="I164" s="53" t="s">
        <v>25</v>
      </c>
      <c r="J164" s="22">
        <f>SUM(J162:J163)</f>
        <v>0</v>
      </c>
      <c r="K164" s="23"/>
      <c r="L164" s="22">
        <f>SUM(L162:L163)</f>
        <v>0</v>
      </c>
      <c r="M164" s="23"/>
      <c r="N164" s="23"/>
      <c r="O164" s="22">
        <f>SUM(O162:O163)</f>
        <v>0</v>
      </c>
      <c r="P164" s="23"/>
      <c r="Q164" s="22">
        <f>SUM(Q162:Q163)</f>
        <v>0</v>
      </c>
      <c r="R164" s="22">
        <f>SUM(R162:R163)</f>
        <v>10000</v>
      </c>
      <c r="S164" s="22">
        <f>SUM(S162:S163)</f>
        <v>12300</v>
      </c>
    </row>
    <row r="166" spans="1:21" ht="17.25" customHeight="1">
      <c r="A166" s="27" t="s">
        <v>202</v>
      </c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27" t="str">
        <f>A166</f>
        <v>PAKIET NR 19</v>
      </c>
    </row>
    <row r="167" spans="1:21" ht="17.25" customHeight="1">
      <c r="A167" s="81" t="s">
        <v>0</v>
      </c>
      <c r="B167" s="82"/>
      <c r="C167" s="82"/>
      <c r="D167" s="82"/>
      <c r="E167" s="82"/>
      <c r="F167" s="82"/>
      <c r="G167" s="83"/>
      <c r="H167" s="81" t="s">
        <v>1</v>
      </c>
      <c r="I167" s="82"/>
      <c r="J167" s="82"/>
      <c r="K167" s="82"/>
      <c r="L167" s="83"/>
      <c r="M167" s="81" t="s">
        <v>2</v>
      </c>
      <c r="N167" s="82"/>
      <c r="O167" s="82"/>
      <c r="P167" s="82"/>
      <c r="Q167" s="82"/>
      <c r="R167" s="82"/>
      <c r="S167" s="83"/>
      <c r="T167" s="85" t="s">
        <v>3</v>
      </c>
      <c r="U167" s="86"/>
    </row>
    <row r="168" spans="1:21" ht="52.5">
      <c r="A168" s="66" t="s">
        <v>26</v>
      </c>
      <c r="B168" s="36" t="s">
        <v>27</v>
      </c>
      <c r="C168" s="52" t="s">
        <v>28</v>
      </c>
      <c r="D168" s="52" t="s">
        <v>29</v>
      </c>
      <c r="E168" s="52" t="s">
        <v>30</v>
      </c>
      <c r="F168" s="52" t="s">
        <v>105</v>
      </c>
      <c r="G168" s="52" t="s">
        <v>31</v>
      </c>
      <c r="H168" s="52" t="s">
        <v>32</v>
      </c>
      <c r="I168" s="34" t="s">
        <v>33</v>
      </c>
      <c r="J168" s="35" t="s">
        <v>34</v>
      </c>
      <c r="K168" s="7" t="s">
        <v>4</v>
      </c>
      <c r="L168" s="35" t="s">
        <v>35</v>
      </c>
      <c r="M168" s="5" t="s">
        <v>36</v>
      </c>
      <c r="N168" s="6" t="s">
        <v>37</v>
      </c>
      <c r="O168" s="5" t="s">
        <v>38</v>
      </c>
      <c r="P168" s="7" t="s">
        <v>4</v>
      </c>
      <c r="Q168" s="5" t="s">
        <v>39</v>
      </c>
      <c r="R168" s="5" t="s">
        <v>40</v>
      </c>
      <c r="S168" s="5" t="s">
        <v>41</v>
      </c>
      <c r="T168" s="24" t="s">
        <v>115</v>
      </c>
      <c r="U168" s="25" t="s">
        <v>116</v>
      </c>
    </row>
    <row r="169" spans="1:21" ht="13.5" thickBot="1">
      <c r="A169" s="52" t="s">
        <v>5</v>
      </c>
      <c r="B169" s="4" t="s">
        <v>6</v>
      </c>
      <c r="C169" s="4" t="s">
        <v>7</v>
      </c>
      <c r="D169" s="4" t="s">
        <v>8</v>
      </c>
      <c r="E169" s="4" t="s">
        <v>9</v>
      </c>
      <c r="F169" s="51" t="s">
        <v>10</v>
      </c>
      <c r="G169" s="51" t="s">
        <v>11</v>
      </c>
      <c r="H169" s="4" t="s">
        <v>42</v>
      </c>
      <c r="I169" s="8" t="s">
        <v>106</v>
      </c>
      <c r="J169" s="4" t="s">
        <v>107</v>
      </c>
      <c r="K169" s="9" t="s">
        <v>108</v>
      </c>
      <c r="L169" s="3" t="s">
        <v>109</v>
      </c>
      <c r="M169" s="3" t="s">
        <v>46</v>
      </c>
      <c r="N169" s="9" t="s">
        <v>110</v>
      </c>
      <c r="O169" s="3" t="s">
        <v>111</v>
      </c>
      <c r="P169" s="9" t="s">
        <v>112</v>
      </c>
      <c r="Q169" s="3" t="s">
        <v>113</v>
      </c>
      <c r="R169" s="16" t="s">
        <v>13</v>
      </c>
      <c r="S169" s="16" t="s">
        <v>14</v>
      </c>
      <c r="T169" s="16" t="s">
        <v>50</v>
      </c>
      <c r="U169" s="16" t="s">
        <v>114</v>
      </c>
    </row>
    <row r="170" spans="1:21" ht="57" thickBot="1">
      <c r="A170" s="3" t="s">
        <v>15</v>
      </c>
      <c r="B170" s="18" t="s">
        <v>217</v>
      </c>
      <c r="C170" s="4" t="s">
        <v>218</v>
      </c>
      <c r="D170" s="17" t="s">
        <v>219</v>
      </c>
      <c r="E170" s="45">
        <v>1</v>
      </c>
      <c r="F170" s="45">
        <v>2015</v>
      </c>
      <c r="G170" s="58" t="s">
        <v>144</v>
      </c>
      <c r="H170" s="46">
        <v>3</v>
      </c>
      <c r="I170" s="30"/>
      <c r="J170" s="40">
        <f>H170*I170</f>
        <v>0</v>
      </c>
      <c r="K170" s="31">
        <v>0.23</v>
      </c>
      <c r="L170" s="40">
        <f>ROUND(J170*K170+J170,2)</f>
        <v>0</v>
      </c>
      <c r="M170" s="32">
        <v>20</v>
      </c>
      <c r="N170" s="33"/>
      <c r="O170" s="41">
        <f>N170*M170</f>
        <v>0</v>
      </c>
      <c r="P170" s="31">
        <v>0.23</v>
      </c>
      <c r="Q170" s="41">
        <f>ROUND(O170+O170*P170,2)</f>
        <v>0</v>
      </c>
      <c r="R170" s="42">
        <v>30000</v>
      </c>
      <c r="S170" s="43">
        <v>36900</v>
      </c>
      <c r="T170" s="29">
        <f>J170+O170+R170</f>
        <v>30000</v>
      </c>
      <c r="U170" s="29">
        <f>L170+Q170+S170</f>
        <v>36900</v>
      </c>
    </row>
    <row r="172" spans="1:21" ht="17.25" customHeight="1">
      <c r="A172" s="27" t="s">
        <v>348</v>
      </c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27" t="str">
        <f>A172</f>
        <v>PAKIET NR 20</v>
      </c>
    </row>
    <row r="173" spans="1:21" ht="17.25" customHeight="1">
      <c r="A173" s="81" t="s">
        <v>0</v>
      </c>
      <c r="B173" s="82"/>
      <c r="C173" s="82"/>
      <c r="D173" s="82"/>
      <c r="E173" s="82"/>
      <c r="F173" s="82"/>
      <c r="G173" s="83"/>
      <c r="H173" s="81" t="s">
        <v>1</v>
      </c>
      <c r="I173" s="82"/>
      <c r="J173" s="82"/>
      <c r="K173" s="82"/>
      <c r="L173" s="83"/>
      <c r="M173" s="81" t="s">
        <v>2</v>
      </c>
      <c r="N173" s="82"/>
      <c r="O173" s="82"/>
      <c r="P173" s="82"/>
      <c r="Q173" s="82"/>
      <c r="R173" s="82"/>
      <c r="S173" s="83"/>
      <c r="T173" s="85" t="s">
        <v>3</v>
      </c>
      <c r="U173" s="86"/>
    </row>
    <row r="174" spans="1:21" ht="52.5">
      <c r="A174" s="66" t="s">
        <v>26</v>
      </c>
      <c r="B174" s="36" t="s">
        <v>27</v>
      </c>
      <c r="C174" s="52" t="s">
        <v>28</v>
      </c>
      <c r="D174" s="52" t="s">
        <v>29</v>
      </c>
      <c r="E174" s="52" t="s">
        <v>30</v>
      </c>
      <c r="F174" s="52" t="s">
        <v>105</v>
      </c>
      <c r="G174" s="52" t="s">
        <v>31</v>
      </c>
      <c r="H174" s="52" t="s">
        <v>32</v>
      </c>
      <c r="I174" s="34" t="s">
        <v>33</v>
      </c>
      <c r="J174" s="35" t="s">
        <v>34</v>
      </c>
      <c r="K174" s="7" t="s">
        <v>4</v>
      </c>
      <c r="L174" s="35" t="s">
        <v>35</v>
      </c>
      <c r="M174" s="5" t="s">
        <v>36</v>
      </c>
      <c r="N174" s="6" t="s">
        <v>37</v>
      </c>
      <c r="O174" s="5" t="s">
        <v>38</v>
      </c>
      <c r="P174" s="7" t="s">
        <v>4</v>
      </c>
      <c r="Q174" s="5" t="s">
        <v>39</v>
      </c>
      <c r="R174" s="5" t="s">
        <v>40</v>
      </c>
      <c r="S174" s="5" t="s">
        <v>41</v>
      </c>
      <c r="T174" s="24" t="s">
        <v>115</v>
      </c>
      <c r="U174" s="25" t="s">
        <v>116</v>
      </c>
    </row>
    <row r="175" spans="1:21" ht="13.5" thickBot="1">
      <c r="A175" s="52" t="s">
        <v>5</v>
      </c>
      <c r="B175" s="4" t="s">
        <v>6</v>
      </c>
      <c r="C175" s="4" t="s">
        <v>7</v>
      </c>
      <c r="D175" s="4" t="s">
        <v>8</v>
      </c>
      <c r="E175" s="4" t="s">
        <v>9</v>
      </c>
      <c r="F175" s="51" t="s">
        <v>10</v>
      </c>
      <c r="G175" s="51" t="s">
        <v>11</v>
      </c>
      <c r="H175" s="4" t="s">
        <v>42</v>
      </c>
      <c r="I175" s="8" t="s">
        <v>106</v>
      </c>
      <c r="J175" s="4" t="s">
        <v>107</v>
      </c>
      <c r="K175" s="9" t="s">
        <v>108</v>
      </c>
      <c r="L175" s="3" t="s">
        <v>109</v>
      </c>
      <c r="M175" s="3" t="s">
        <v>46</v>
      </c>
      <c r="N175" s="9" t="s">
        <v>110</v>
      </c>
      <c r="O175" s="3" t="s">
        <v>111</v>
      </c>
      <c r="P175" s="9" t="s">
        <v>112</v>
      </c>
      <c r="Q175" s="3" t="s">
        <v>113</v>
      </c>
      <c r="R175" s="16" t="s">
        <v>13</v>
      </c>
      <c r="S175" s="16" t="s">
        <v>14</v>
      </c>
      <c r="T175" s="16" t="s">
        <v>50</v>
      </c>
      <c r="U175" s="16" t="s">
        <v>114</v>
      </c>
    </row>
    <row r="176" spans="1:21" ht="27.75" thickBot="1">
      <c r="A176" s="3" t="s">
        <v>15</v>
      </c>
      <c r="B176" s="18" t="s">
        <v>221</v>
      </c>
      <c r="C176" s="4" t="s">
        <v>222</v>
      </c>
      <c r="D176" s="17" t="s">
        <v>223</v>
      </c>
      <c r="E176" s="45">
        <v>1</v>
      </c>
      <c r="F176" s="45">
        <v>2015</v>
      </c>
      <c r="G176" s="58" t="s">
        <v>176</v>
      </c>
      <c r="H176" s="46">
        <v>3</v>
      </c>
      <c r="I176" s="30"/>
      <c r="J176" s="40">
        <f>H176*I176</f>
        <v>0</v>
      </c>
      <c r="K176" s="31">
        <v>0.23</v>
      </c>
      <c r="L176" s="40">
        <f>ROUND(J176*K176+J176,2)</f>
        <v>0</v>
      </c>
      <c r="M176" s="32">
        <v>20</v>
      </c>
      <c r="N176" s="33"/>
      <c r="O176" s="41">
        <f>N176*M176</f>
        <v>0</v>
      </c>
      <c r="P176" s="31">
        <v>0.23</v>
      </c>
      <c r="Q176" s="41">
        <f>ROUND(O176+O176*P176,2)</f>
        <v>0</v>
      </c>
      <c r="R176" s="42">
        <v>5000</v>
      </c>
      <c r="S176" s="43">
        <v>6150</v>
      </c>
      <c r="T176" s="29">
        <f>J176+O176+R176</f>
        <v>5000</v>
      </c>
      <c r="U176" s="29">
        <f>L176+Q176+S176</f>
        <v>6150</v>
      </c>
    </row>
    <row r="179" spans="1:21" ht="17.25" customHeight="1">
      <c r="A179" s="27" t="s">
        <v>205</v>
      </c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27" t="str">
        <f>A179</f>
        <v>PAKIET NR 21</v>
      </c>
    </row>
    <row r="180" spans="1:21" ht="17.25" customHeight="1">
      <c r="A180" s="81" t="s">
        <v>0</v>
      </c>
      <c r="B180" s="82"/>
      <c r="C180" s="82"/>
      <c r="D180" s="82"/>
      <c r="E180" s="82"/>
      <c r="F180" s="82"/>
      <c r="G180" s="83"/>
      <c r="H180" s="81" t="s">
        <v>1</v>
      </c>
      <c r="I180" s="82"/>
      <c r="J180" s="82"/>
      <c r="K180" s="82"/>
      <c r="L180" s="83"/>
      <c r="M180" s="81" t="s">
        <v>2</v>
      </c>
      <c r="N180" s="82"/>
      <c r="O180" s="82"/>
      <c r="P180" s="82"/>
      <c r="Q180" s="82"/>
      <c r="R180" s="82"/>
      <c r="S180" s="83"/>
      <c r="T180" s="85" t="s">
        <v>3</v>
      </c>
      <c r="U180" s="86"/>
    </row>
    <row r="181" spans="1:21" ht="52.5">
      <c r="A181" s="66" t="s">
        <v>26</v>
      </c>
      <c r="B181" s="36" t="s">
        <v>27</v>
      </c>
      <c r="C181" s="52" t="s">
        <v>28</v>
      </c>
      <c r="D181" s="52" t="s">
        <v>29</v>
      </c>
      <c r="E181" s="52" t="s">
        <v>30</v>
      </c>
      <c r="F181" s="52" t="s">
        <v>105</v>
      </c>
      <c r="G181" s="52" t="s">
        <v>31</v>
      </c>
      <c r="H181" s="52" t="s">
        <v>32</v>
      </c>
      <c r="I181" s="34" t="s">
        <v>33</v>
      </c>
      <c r="J181" s="35" t="s">
        <v>34</v>
      </c>
      <c r="K181" s="7" t="s">
        <v>4</v>
      </c>
      <c r="L181" s="35" t="s">
        <v>35</v>
      </c>
      <c r="M181" s="5" t="s">
        <v>36</v>
      </c>
      <c r="N181" s="6" t="s">
        <v>37</v>
      </c>
      <c r="O181" s="5" t="s">
        <v>38</v>
      </c>
      <c r="P181" s="7" t="s">
        <v>4</v>
      </c>
      <c r="Q181" s="5" t="s">
        <v>39</v>
      </c>
      <c r="R181" s="5" t="s">
        <v>40</v>
      </c>
      <c r="S181" s="5" t="s">
        <v>41</v>
      </c>
      <c r="T181" s="24" t="s">
        <v>115</v>
      </c>
      <c r="U181" s="25" t="s">
        <v>116</v>
      </c>
    </row>
    <row r="182" spans="1:21" ht="13.5" thickBot="1">
      <c r="A182" s="52" t="s">
        <v>5</v>
      </c>
      <c r="B182" s="4" t="s">
        <v>6</v>
      </c>
      <c r="C182" s="4" t="s">
        <v>7</v>
      </c>
      <c r="D182" s="4" t="s">
        <v>8</v>
      </c>
      <c r="E182" s="4" t="s">
        <v>9</v>
      </c>
      <c r="F182" s="51" t="s">
        <v>10</v>
      </c>
      <c r="G182" s="51" t="s">
        <v>11</v>
      </c>
      <c r="H182" s="4" t="s">
        <v>42</v>
      </c>
      <c r="I182" s="8" t="s">
        <v>106</v>
      </c>
      <c r="J182" s="4" t="s">
        <v>107</v>
      </c>
      <c r="K182" s="9" t="s">
        <v>108</v>
      </c>
      <c r="L182" s="3" t="s">
        <v>109</v>
      </c>
      <c r="M182" s="3" t="s">
        <v>46</v>
      </c>
      <c r="N182" s="9" t="s">
        <v>110</v>
      </c>
      <c r="O182" s="3" t="s">
        <v>111</v>
      </c>
      <c r="P182" s="9" t="s">
        <v>112</v>
      </c>
      <c r="Q182" s="3" t="s">
        <v>113</v>
      </c>
      <c r="R182" s="16" t="s">
        <v>13</v>
      </c>
      <c r="S182" s="16" t="s">
        <v>14</v>
      </c>
      <c r="T182" s="16" t="s">
        <v>50</v>
      </c>
      <c r="U182" s="16" t="s">
        <v>114</v>
      </c>
    </row>
    <row r="183" spans="1:21" ht="45.75" thickBot="1">
      <c r="A183" s="3" t="s">
        <v>15</v>
      </c>
      <c r="B183" s="18" t="s">
        <v>225</v>
      </c>
      <c r="C183" s="4" t="s">
        <v>226</v>
      </c>
      <c r="D183" s="17" t="s">
        <v>227</v>
      </c>
      <c r="E183" s="45">
        <v>1</v>
      </c>
      <c r="F183" s="45">
        <v>2014</v>
      </c>
      <c r="G183" s="58" t="s">
        <v>228</v>
      </c>
      <c r="H183" s="46">
        <v>3</v>
      </c>
      <c r="I183" s="30"/>
      <c r="J183" s="40">
        <f>H183*I183</f>
        <v>0</v>
      </c>
      <c r="K183" s="31">
        <v>0.23</v>
      </c>
      <c r="L183" s="40">
        <f>ROUND(J183*K183+J183,2)</f>
        <v>0</v>
      </c>
      <c r="M183" s="32">
        <v>10</v>
      </c>
      <c r="N183" s="33"/>
      <c r="O183" s="41">
        <f>N183*M183</f>
        <v>0</v>
      </c>
      <c r="P183" s="31">
        <v>0.23</v>
      </c>
      <c r="Q183" s="41">
        <f>ROUND(O183+O183*P183,2)</f>
        <v>0</v>
      </c>
      <c r="R183" s="42">
        <v>5000</v>
      </c>
      <c r="S183" s="43">
        <v>6150</v>
      </c>
      <c r="T183" s="29">
        <f>J183+O183+R183</f>
        <v>5000</v>
      </c>
      <c r="U183" s="29">
        <f>L183+Q183+S183</f>
        <v>6150</v>
      </c>
    </row>
    <row r="185" spans="1:21" ht="17.25" customHeight="1">
      <c r="A185" s="27" t="s">
        <v>209</v>
      </c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27" t="str">
        <f>A185</f>
        <v>PAKIET NR 22</v>
      </c>
    </row>
    <row r="186" spans="1:21">
      <c r="A186" s="81" t="s">
        <v>0</v>
      </c>
      <c r="B186" s="82"/>
      <c r="C186" s="82"/>
      <c r="D186" s="82"/>
      <c r="E186" s="82"/>
      <c r="F186" s="82"/>
      <c r="G186" s="83"/>
      <c r="H186" s="81" t="s">
        <v>1</v>
      </c>
      <c r="I186" s="82"/>
      <c r="J186" s="82"/>
      <c r="K186" s="82"/>
      <c r="L186" s="83"/>
      <c r="M186" s="81" t="s">
        <v>2</v>
      </c>
      <c r="N186" s="82"/>
      <c r="O186" s="82"/>
      <c r="P186" s="82"/>
      <c r="Q186" s="82"/>
      <c r="R186" s="82"/>
      <c r="S186" s="83"/>
      <c r="T186" s="85" t="s">
        <v>3</v>
      </c>
      <c r="U186" s="86"/>
    </row>
    <row r="187" spans="1:21" ht="52.5">
      <c r="A187" s="66" t="s">
        <v>26</v>
      </c>
      <c r="B187" s="36" t="s">
        <v>27</v>
      </c>
      <c r="C187" s="52" t="s">
        <v>28</v>
      </c>
      <c r="D187" s="52" t="s">
        <v>29</v>
      </c>
      <c r="E187" s="52" t="s">
        <v>30</v>
      </c>
      <c r="F187" s="52" t="s">
        <v>105</v>
      </c>
      <c r="G187" s="71" t="s">
        <v>31</v>
      </c>
      <c r="H187" s="52" t="s">
        <v>32</v>
      </c>
      <c r="I187" s="34" t="s">
        <v>33</v>
      </c>
      <c r="J187" s="35" t="s">
        <v>34</v>
      </c>
      <c r="K187" s="7" t="s">
        <v>4</v>
      </c>
      <c r="L187" s="35" t="s">
        <v>35</v>
      </c>
      <c r="M187" s="5" t="s">
        <v>36</v>
      </c>
      <c r="N187" s="6" t="s">
        <v>37</v>
      </c>
      <c r="O187" s="5" t="s">
        <v>38</v>
      </c>
      <c r="P187" s="7" t="s">
        <v>4</v>
      </c>
      <c r="Q187" s="5" t="s">
        <v>39</v>
      </c>
      <c r="R187" s="5" t="s">
        <v>40</v>
      </c>
      <c r="S187" s="5" t="s">
        <v>41</v>
      </c>
      <c r="T187" s="24" t="s">
        <v>115</v>
      </c>
      <c r="U187" s="25" t="s">
        <v>116</v>
      </c>
    </row>
    <row r="188" spans="1:21" ht="13.5" thickBot="1">
      <c r="A188" s="52" t="s">
        <v>5</v>
      </c>
      <c r="B188" s="4" t="s">
        <v>6</v>
      </c>
      <c r="C188" s="4" t="s">
        <v>7</v>
      </c>
      <c r="D188" s="4" t="s">
        <v>8</v>
      </c>
      <c r="E188" s="4" t="s">
        <v>9</v>
      </c>
      <c r="F188" s="51" t="s">
        <v>10</v>
      </c>
      <c r="G188" s="51" t="s">
        <v>11</v>
      </c>
      <c r="H188" s="4" t="s">
        <v>42</v>
      </c>
      <c r="I188" s="8" t="s">
        <v>106</v>
      </c>
      <c r="J188" s="4" t="s">
        <v>107</v>
      </c>
      <c r="K188" s="9" t="s">
        <v>108</v>
      </c>
      <c r="L188" s="3" t="s">
        <v>109</v>
      </c>
      <c r="M188" s="3" t="s">
        <v>46</v>
      </c>
      <c r="N188" s="9" t="s">
        <v>110</v>
      </c>
      <c r="O188" s="3" t="s">
        <v>111</v>
      </c>
      <c r="P188" s="9" t="s">
        <v>112</v>
      </c>
      <c r="Q188" s="3" t="s">
        <v>113</v>
      </c>
      <c r="R188" s="16" t="s">
        <v>13</v>
      </c>
      <c r="S188" s="16" t="s">
        <v>14</v>
      </c>
      <c r="T188" s="16" t="s">
        <v>50</v>
      </c>
      <c r="U188" s="16" t="s">
        <v>114</v>
      </c>
    </row>
    <row r="189" spans="1:21" ht="18">
      <c r="A189" s="3" t="s">
        <v>15</v>
      </c>
      <c r="B189" s="18" t="s">
        <v>230</v>
      </c>
      <c r="C189" s="4" t="s">
        <v>231</v>
      </c>
      <c r="D189" s="4" t="s">
        <v>232</v>
      </c>
      <c r="E189" s="45">
        <v>4</v>
      </c>
      <c r="F189" s="72">
        <v>2016</v>
      </c>
      <c r="G189" s="68" t="s">
        <v>244</v>
      </c>
      <c r="H189" s="46">
        <v>12</v>
      </c>
      <c r="I189" s="30"/>
      <c r="J189" s="40">
        <f>H189*I189</f>
        <v>0</v>
      </c>
      <c r="K189" s="31">
        <v>0.23</v>
      </c>
      <c r="L189" s="40">
        <f>ROUND(J189*K189+J189,2)</f>
        <v>0</v>
      </c>
      <c r="M189" s="32">
        <v>20</v>
      </c>
      <c r="N189" s="33"/>
      <c r="O189" s="41">
        <f>N189*M189</f>
        <v>0</v>
      </c>
      <c r="P189" s="31">
        <v>0.23</v>
      </c>
      <c r="Q189" s="41">
        <f>ROUND(O189+O189*P189,2)</f>
        <v>0</v>
      </c>
      <c r="R189" s="42">
        <v>1000</v>
      </c>
      <c r="S189" s="43">
        <v>1230</v>
      </c>
      <c r="T189" s="77">
        <f>SUM(J198+O198+R198)</f>
        <v>21000</v>
      </c>
      <c r="U189" s="77">
        <f>SUM(L198+Q198+S198)</f>
        <v>25830</v>
      </c>
    </row>
    <row r="190" spans="1:21" ht="18">
      <c r="A190" s="3" t="s">
        <v>16</v>
      </c>
      <c r="B190" s="18" t="s">
        <v>230</v>
      </c>
      <c r="C190" s="4" t="s">
        <v>231</v>
      </c>
      <c r="D190" s="4" t="s">
        <v>232</v>
      </c>
      <c r="E190" s="45">
        <v>3</v>
      </c>
      <c r="F190" s="72">
        <v>2014</v>
      </c>
      <c r="G190" s="68" t="s">
        <v>244</v>
      </c>
      <c r="H190" s="46">
        <v>9</v>
      </c>
      <c r="I190" s="30"/>
      <c r="J190" s="40">
        <f t="shared" ref="J190:J196" si="16">H190*I190</f>
        <v>0</v>
      </c>
      <c r="K190" s="31">
        <v>0.23</v>
      </c>
      <c r="L190" s="40">
        <f t="shared" ref="L190:L196" si="17">ROUND(J190*K190+J190,2)</f>
        <v>0</v>
      </c>
      <c r="M190" s="32">
        <v>20</v>
      </c>
      <c r="N190" s="33"/>
      <c r="O190" s="41">
        <f t="shared" ref="O190:O196" si="18">N190*M190</f>
        <v>0</v>
      </c>
      <c r="P190" s="31">
        <v>0.23</v>
      </c>
      <c r="Q190" s="41">
        <f t="shared" ref="Q190:Q196" si="19">ROUND(O190+O190*P190,2)</f>
        <v>0</v>
      </c>
      <c r="R190" s="42">
        <v>1000</v>
      </c>
      <c r="S190" s="43">
        <v>1230</v>
      </c>
      <c r="T190" s="78"/>
      <c r="U190" s="78"/>
    </row>
    <row r="191" spans="1:21" ht="18">
      <c r="A191" s="3" t="s">
        <v>17</v>
      </c>
      <c r="B191" s="18" t="s">
        <v>230</v>
      </c>
      <c r="C191" s="4" t="s">
        <v>231</v>
      </c>
      <c r="D191" s="4" t="s">
        <v>232</v>
      </c>
      <c r="E191" s="45">
        <v>1</v>
      </c>
      <c r="F191" s="72">
        <v>2011</v>
      </c>
      <c r="G191" s="68" t="s">
        <v>244</v>
      </c>
      <c r="H191" s="46">
        <v>3</v>
      </c>
      <c r="I191" s="30"/>
      <c r="J191" s="40">
        <f t="shared" si="16"/>
        <v>0</v>
      </c>
      <c r="K191" s="31">
        <v>0.23</v>
      </c>
      <c r="L191" s="40">
        <f t="shared" si="17"/>
        <v>0</v>
      </c>
      <c r="M191" s="32">
        <v>5</v>
      </c>
      <c r="N191" s="33"/>
      <c r="O191" s="41">
        <f t="shared" si="18"/>
        <v>0</v>
      </c>
      <c r="P191" s="31">
        <v>0.23</v>
      </c>
      <c r="Q191" s="41">
        <f t="shared" si="19"/>
        <v>0</v>
      </c>
      <c r="R191" s="42">
        <v>1000</v>
      </c>
      <c r="S191" s="43">
        <v>1230</v>
      </c>
      <c r="T191" s="78"/>
      <c r="U191" s="78"/>
    </row>
    <row r="192" spans="1:21" ht="18">
      <c r="A192" s="3" t="s">
        <v>18</v>
      </c>
      <c r="B192" s="18" t="s">
        <v>230</v>
      </c>
      <c r="C192" s="4" t="s">
        <v>233</v>
      </c>
      <c r="D192" s="4" t="s">
        <v>232</v>
      </c>
      <c r="E192" s="45">
        <v>1</v>
      </c>
      <c r="F192" s="72">
        <v>2014</v>
      </c>
      <c r="G192" s="68" t="s">
        <v>244</v>
      </c>
      <c r="H192" s="46">
        <v>3</v>
      </c>
      <c r="I192" s="30"/>
      <c r="J192" s="40">
        <f t="shared" si="16"/>
        <v>0</v>
      </c>
      <c r="K192" s="31">
        <v>0.23</v>
      </c>
      <c r="L192" s="40">
        <f t="shared" si="17"/>
        <v>0</v>
      </c>
      <c r="M192" s="32">
        <v>5</v>
      </c>
      <c r="N192" s="33"/>
      <c r="O192" s="41">
        <f t="shared" si="18"/>
        <v>0</v>
      </c>
      <c r="P192" s="31">
        <v>0.23</v>
      </c>
      <c r="Q192" s="41">
        <f t="shared" si="19"/>
        <v>0</v>
      </c>
      <c r="R192" s="42">
        <v>1000</v>
      </c>
      <c r="S192" s="43">
        <v>1230</v>
      </c>
      <c r="T192" s="78"/>
      <c r="U192" s="78"/>
    </row>
    <row r="193" spans="1:21" ht="18">
      <c r="A193" s="3" t="s">
        <v>19</v>
      </c>
      <c r="B193" s="18" t="s">
        <v>234</v>
      </c>
      <c r="C193" s="4" t="s">
        <v>235</v>
      </c>
      <c r="D193" s="4" t="s">
        <v>232</v>
      </c>
      <c r="E193" s="45">
        <v>2</v>
      </c>
      <c r="F193" s="72">
        <v>2016</v>
      </c>
      <c r="G193" s="68" t="s">
        <v>244</v>
      </c>
      <c r="H193" s="46">
        <v>6</v>
      </c>
      <c r="I193" s="30"/>
      <c r="J193" s="40">
        <f t="shared" si="16"/>
        <v>0</v>
      </c>
      <c r="K193" s="31">
        <v>0.23</v>
      </c>
      <c r="L193" s="40">
        <f t="shared" si="17"/>
        <v>0</v>
      </c>
      <c r="M193" s="32">
        <v>10</v>
      </c>
      <c r="N193" s="33"/>
      <c r="O193" s="41">
        <f t="shared" si="18"/>
        <v>0</v>
      </c>
      <c r="P193" s="31">
        <v>0.23</v>
      </c>
      <c r="Q193" s="41">
        <f t="shared" si="19"/>
        <v>0</v>
      </c>
      <c r="R193" s="42">
        <v>2000</v>
      </c>
      <c r="S193" s="43">
        <v>2460</v>
      </c>
      <c r="T193" s="78"/>
      <c r="U193" s="78"/>
    </row>
    <row r="194" spans="1:21" ht="18">
      <c r="A194" s="3" t="s">
        <v>20</v>
      </c>
      <c r="B194" s="18" t="s">
        <v>236</v>
      </c>
      <c r="C194" s="4" t="s">
        <v>237</v>
      </c>
      <c r="D194" s="4" t="s">
        <v>232</v>
      </c>
      <c r="E194" s="45">
        <v>1</v>
      </c>
      <c r="F194" s="72">
        <v>2013</v>
      </c>
      <c r="G194" s="68" t="s">
        <v>244</v>
      </c>
      <c r="H194" s="46">
        <v>3</v>
      </c>
      <c r="I194" s="30"/>
      <c r="J194" s="40">
        <f t="shared" si="16"/>
        <v>0</v>
      </c>
      <c r="K194" s="31">
        <v>0.23</v>
      </c>
      <c r="L194" s="40">
        <f t="shared" si="17"/>
        <v>0</v>
      </c>
      <c r="M194" s="32">
        <v>10</v>
      </c>
      <c r="N194" s="33"/>
      <c r="O194" s="41">
        <f t="shared" si="18"/>
        <v>0</v>
      </c>
      <c r="P194" s="31">
        <v>0.23</v>
      </c>
      <c r="Q194" s="41">
        <f t="shared" si="19"/>
        <v>0</v>
      </c>
      <c r="R194" s="42">
        <v>1000</v>
      </c>
      <c r="S194" s="43">
        <v>1230</v>
      </c>
      <c r="T194" s="78"/>
      <c r="U194" s="78"/>
    </row>
    <row r="195" spans="1:21" ht="18">
      <c r="A195" s="3" t="s">
        <v>53</v>
      </c>
      <c r="B195" s="18" t="s">
        <v>238</v>
      </c>
      <c r="C195" s="4" t="s">
        <v>239</v>
      </c>
      <c r="D195" s="4" t="s">
        <v>232</v>
      </c>
      <c r="E195" s="45">
        <v>1</v>
      </c>
      <c r="F195" s="72">
        <v>2016</v>
      </c>
      <c r="G195" s="68" t="s">
        <v>244</v>
      </c>
      <c r="H195" s="46">
        <v>3</v>
      </c>
      <c r="I195" s="30"/>
      <c r="J195" s="40">
        <f t="shared" si="16"/>
        <v>0</v>
      </c>
      <c r="K195" s="31">
        <v>0.23</v>
      </c>
      <c r="L195" s="40">
        <f t="shared" si="17"/>
        <v>0</v>
      </c>
      <c r="M195" s="32">
        <v>10</v>
      </c>
      <c r="N195" s="33"/>
      <c r="O195" s="41">
        <f t="shared" si="18"/>
        <v>0</v>
      </c>
      <c r="P195" s="31">
        <v>0.23</v>
      </c>
      <c r="Q195" s="41">
        <f t="shared" si="19"/>
        <v>0</v>
      </c>
      <c r="R195" s="42">
        <v>12000</v>
      </c>
      <c r="S195" s="43">
        <v>14760</v>
      </c>
      <c r="T195" s="78"/>
      <c r="U195" s="78"/>
    </row>
    <row r="196" spans="1:21" ht="18">
      <c r="A196" s="3" t="s">
        <v>54</v>
      </c>
      <c r="B196" s="18" t="s">
        <v>240</v>
      </c>
      <c r="C196" s="4" t="s">
        <v>241</v>
      </c>
      <c r="D196" s="4" t="s">
        <v>232</v>
      </c>
      <c r="E196" s="45">
        <v>1</v>
      </c>
      <c r="F196" s="72">
        <v>2013</v>
      </c>
      <c r="G196" s="68" t="s">
        <v>244</v>
      </c>
      <c r="H196" s="46">
        <v>3</v>
      </c>
      <c r="I196" s="30"/>
      <c r="J196" s="40">
        <f t="shared" si="16"/>
        <v>0</v>
      </c>
      <c r="K196" s="31">
        <v>0.23</v>
      </c>
      <c r="L196" s="40">
        <f t="shared" si="17"/>
        <v>0</v>
      </c>
      <c r="M196" s="32">
        <v>5</v>
      </c>
      <c r="N196" s="33"/>
      <c r="O196" s="41">
        <f t="shared" si="18"/>
        <v>0</v>
      </c>
      <c r="P196" s="31">
        <v>0.23</v>
      </c>
      <c r="Q196" s="41">
        <f t="shared" si="19"/>
        <v>0</v>
      </c>
      <c r="R196" s="42">
        <v>1000</v>
      </c>
      <c r="S196" s="43">
        <v>1230</v>
      </c>
      <c r="T196" s="78"/>
      <c r="U196" s="78"/>
    </row>
    <row r="197" spans="1:21" ht="18.75" thickBot="1">
      <c r="A197" s="3" t="s">
        <v>55</v>
      </c>
      <c r="B197" s="18" t="s">
        <v>242</v>
      </c>
      <c r="C197" s="4" t="s">
        <v>243</v>
      </c>
      <c r="D197" s="4" t="s">
        <v>232</v>
      </c>
      <c r="E197" s="45">
        <v>1</v>
      </c>
      <c r="F197" s="45">
        <v>2013</v>
      </c>
      <c r="G197" s="68" t="s">
        <v>244</v>
      </c>
      <c r="H197" s="46">
        <v>3</v>
      </c>
      <c r="I197" s="30"/>
      <c r="J197" s="40">
        <f>H197*I197</f>
        <v>0</v>
      </c>
      <c r="K197" s="31">
        <v>0.23</v>
      </c>
      <c r="L197" s="40">
        <f>ROUND(J197*K197+J197,2)</f>
        <v>0</v>
      </c>
      <c r="M197" s="32">
        <v>5</v>
      </c>
      <c r="N197" s="33"/>
      <c r="O197" s="41">
        <f>N197*M197</f>
        <v>0</v>
      </c>
      <c r="P197" s="31">
        <v>0.23</v>
      </c>
      <c r="Q197" s="41">
        <f>ROUND(O197+O197*P197,2)</f>
        <v>0</v>
      </c>
      <c r="R197" s="42">
        <v>1000</v>
      </c>
      <c r="S197" s="43">
        <v>1230</v>
      </c>
      <c r="T197" s="87"/>
      <c r="U197" s="87"/>
    </row>
    <row r="198" spans="1:21">
      <c r="I198" s="53" t="s">
        <v>25</v>
      </c>
      <c r="J198" s="22">
        <f>SUM(J189:J197)</f>
        <v>0</v>
      </c>
      <c r="K198" s="23"/>
      <c r="L198" s="22">
        <f>SUM(L189:L197)</f>
        <v>0</v>
      </c>
      <c r="M198" s="23"/>
      <c r="N198" s="23"/>
      <c r="O198" s="22">
        <f>SUM(O189:O197)</f>
        <v>0</v>
      </c>
      <c r="P198" s="23"/>
      <c r="Q198" s="22">
        <f>SUM(Q189:Q197)</f>
        <v>0</v>
      </c>
      <c r="R198" s="22">
        <f>SUM(R189:R197)</f>
        <v>21000</v>
      </c>
      <c r="S198" s="22">
        <f>SUM(S189:S197)</f>
        <v>25830</v>
      </c>
    </row>
    <row r="201" spans="1:21" ht="17.25" customHeight="1">
      <c r="A201" s="27" t="s">
        <v>216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27" t="str">
        <f>A201</f>
        <v>PAKIET NR 23</v>
      </c>
    </row>
    <row r="202" spans="1:21" ht="17.25" customHeight="1">
      <c r="A202" s="81" t="s">
        <v>0</v>
      </c>
      <c r="B202" s="82"/>
      <c r="C202" s="82"/>
      <c r="D202" s="82"/>
      <c r="E202" s="82"/>
      <c r="F202" s="82"/>
      <c r="G202" s="83"/>
      <c r="H202" s="81" t="s">
        <v>1</v>
      </c>
      <c r="I202" s="82"/>
      <c r="J202" s="82"/>
      <c r="K202" s="82"/>
      <c r="L202" s="83"/>
      <c r="M202" s="81" t="s">
        <v>2</v>
      </c>
      <c r="N202" s="82"/>
      <c r="O202" s="82"/>
      <c r="P202" s="82"/>
      <c r="Q202" s="82"/>
      <c r="R202" s="82"/>
      <c r="S202" s="83"/>
      <c r="T202" s="85" t="s">
        <v>3</v>
      </c>
      <c r="U202" s="86"/>
    </row>
    <row r="203" spans="1:21" ht="52.5">
      <c r="A203" s="66" t="s">
        <v>26</v>
      </c>
      <c r="B203" s="36" t="s">
        <v>27</v>
      </c>
      <c r="C203" s="52" t="s">
        <v>28</v>
      </c>
      <c r="D203" s="52" t="s">
        <v>29</v>
      </c>
      <c r="E203" s="52" t="s">
        <v>30</v>
      </c>
      <c r="F203" s="52" t="s">
        <v>105</v>
      </c>
      <c r="G203" s="52" t="s">
        <v>31</v>
      </c>
      <c r="H203" s="52" t="s">
        <v>32</v>
      </c>
      <c r="I203" s="34" t="s">
        <v>33</v>
      </c>
      <c r="J203" s="35" t="s">
        <v>34</v>
      </c>
      <c r="K203" s="7" t="s">
        <v>4</v>
      </c>
      <c r="L203" s="35" t="s">
        <v>35</v>
      </c>
      <c r="M203" s="5" t="s">
        <v>36</v>
      </c>
      <c r="N203" s="6" t="s">
        <v>37</v>
      </c>
      <c r="O203" s="5" t="s">
        <v>38</v>
      </c>
      <c r="P203" s="7" t="s">
        <v>4</v>
      </c>
      <c r="Q203" s="5" t="s">
        <v>39</v>
      </c>
      <c r="R203" s="5" t="s">
        <v>40</v>
      </c>
      <c r="S203" s="5" t="s">
        <v>41</v>
      </c>
      <c r="T203" s="24" t="s">
        <v>115</v>
      </c>
      <c r="U203" s="25" t="s">
        <v>116</v>
      </c>
    </row>
    <row r="204" spans="1:21" ht="13.5" thickBot="1">
      <c r="A204" s="52" t="s">
        <v>5</v>
      </c>
      <c r="B204" s="4" t="s">
        <v>6</v>
      </c>
      <c r="C204" s="4" t="s">
        <v>7</v>
      </c>
      <c r="D204" s="4" t="s">
        <v>8</v>
      </c>
      <c r="E204" s="4" t="s">
        <v>9</v>
      </c>
      <c r="F204" s="51" t="s">
        <v>10</v>
      </c>
      <c r="G204" s="51" t="s">
        <v>11</v>
      </c>
      <c r="H204" s="4" t="s">
        <v>42</v>
      </c>
      <c r="I204" s="8" t="s">
        <v>106</v>
      </c>
      <c r="J204" s="4" t="s">
        <v>107</v>
      </c>
      <c r="K204" s="9" t="s">
        <v>108</v>
      </c>
      <c r="L204" s="3" t="s">
        <v>109</v>
      </c>
      <c r="M204" s="3" t="s">
        <v>46</v>
      </c>
      <c r="N204" s="9" t="s">
        <v>110</v>
      </c>
      <c r="O204" s="3" t="s">
        <v>111</v>
      </c>
      <c r="P204" s="9" t="s">
        <v>112</v>
      </c>
      <c r="Q204" s="3" t="s">
        <v>113</v>
      </c>
      <c r="R204" s="16" t="s">
        <v>13</v>
      </c>
      <c r="S204" s="16" t="s">
        <v>14</v>
      </c>
      <c r="T204" s="16" t="s">
        <v>50</v>
      </c>
      <c r="U204" s="16" t="s">
        <v>114</v>
      </c>
    </row>
    <row r="205" spans="1:21" ht="63.75" thickBot="1">
      <c r="A205" s="3" t="s">
        <v>15</v>
      </c>
      <c r="B205" s="18" t="s">
        <v>246</v>
      </c>
      <c r="C205" s="4" t="s">
        <v>247</v>
      </c>
      <c r="D205" s="17" t="s">
        <v>248</v>
      </c>
      <c r="E205" s="45">
        <v>1</v>
      </c>
      <c r="F205" s="45">
        <v>2016</v>
      </c>
      <c r="G205" s="58" t="s">
        <v>249</v>
      </c>
      <c r="H205" s="46">
        <v>3</v>
      </c>
      <c r="I205" s="30"/>
      <c r="J205" s="40">
        <f>H205*I205</f>
        <v>0</v>
      </c>
      <c r="K205" s="31">
        <v>0.23</v>
      </c>
      <c r="L205" s="40">
        <f>ROUND(J205*K205+J205,2)</f>
        <v>0</v>
      </c>
      <c r="M205" s="32">
        <v>3</v>
      </c>
      <c r="N205" s="33"/>
      <c r="O205" s="41">
        <f>N205*M205</f>
        <v>0</v>
      </c>
      <c r="P205" s="31">
        <v>0.23</v>
      </c>
      <c r="Q205" s="41">
        <f>ROUND(O205+O205*P205,2)</f>
        <v>0</v>
      </c>
      <c r="R205" s="42">
        <v>20000</v>
      </c>
      <c r="S205" s="43">
        <v>24600</v>
      </c>
      <c r="T205" s="29">
        <f>J205+O205+R205</f>
        <v>20000</v>
      </c>
      <c r="U205" s="29">
        <f>L205+Q205+S205</f>
        <v>24600</v>
      </c>
    </row>
    <row r="207" spans="1:21" ht="22.5">
      <c r="A207" s="3" t="s">
        <v>250</v>
      </c>
      <c r="B207" s="18" t="s">
        <v>251</v>
      </c>
      <c r="C207" s="4" t="s">
        <v>30</v>
      </c>
    </row>
    <row r="208" spans="1:21" ht="22.5">
      <c r="A208" s="3">
        <v>1</v>
      </c>
      <c r="B208" s="18" t="s">
        <v>247</v>
      </c>
      <c r="C208" s="4">
        <v>1</v>
      </c>
    </row>
    <row r="209" spans="1:21">
      <c r="A209" s="3">
        <v>2</v>
      </c>
      <c r="B209" s="18" t="s">
        <v>252</v>
      </c>
      <c r="C209" s="4">
        <v>6</v>
      </c>
    </row>
    <row r="210" spans="1:21">
      <c r="A210" s="3">
        <v>3</v>
      </c>
      <c r="B210" s="18" t="s">
        <v>253</v>
      </c>
      <c r="C210" s="4">
        <v>6</v>
      </c>
    </row>
    <row r="211" spans="1:21">
      <c r="A211" s="3">
        <v>4</v>
      </c>
      <c r="B211" s="18" t="s">
        <v>254</v>
      </c>
      <c r="C211" s="4">
        <v>1</v>
      </c>
    </row>
    <row r="212" spans="1:21" ht="22.5">
      <c r="A212" s="3">
        <v>5</v>
      </c>
      <c r="B212" s="18" t="s">
        <v>255</v>
      </c>
      <c r="C212" s="4">
        <v>1</v>
      </c>
    </row>
    <row r="213" spans="1:21">
      <c r="A213" s="3">
        <v>6</v>
      </c>
      <c r="B213" s="18" t="s">
        <v>256</v>
      </c>
      <c r="C213" s="4">
        <v>1</v>
      </c>
    </row>
    <row r="214" spans="1:21">
      <c r="A214" s="3">
        <v>7</v>
      </c>
      <c r="B214" s="18" t="s">
        <v>257</v>
      </c>
      <c r="C214" s="4">
        <v>1</v>
      </c>
    </row>
    <row r="216" spans="1:21" ht="17.25" customHeight="1">
      <c r="A216" s="27" t="s">
        <v>220</v>
      </c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27" t="str">
        <f>A216</f>
        <v>PAKIET NR 24</v>
      </c>
    </row>
    <row r="217" spans="1:21" ht="17.25" customHeight="1">
      <c r="A217" s="81" t="s">
        <v>0</v>
      </c>
      <c r="B217" s="82"/>
      <c r="C217" s="82"/>
      <c r="D217" s="82"/>
      <c r="E217" s="82"/>
      <c r="F217" s="82"/>
      <c r="G217" s="83"/>
      <c r="H217" s="81" t="s">
        <v>1</v>
      </c>
      <c r="I217" s="82"/>
      <c r="J217" s="82"/>
      <c r="K217" s="82"/>
      <c r="L217" s="83"/>
      <c r="M217" s="81" t="s">
        <v>2</v>
      </c>
      <c r="N217" s="82"/>
      <c r="O217" s="82"/>
      <c r="P217" s="82"/>
      <c r="Q217" s="82"/>
      <c r="R217" s="82"/>
      <c r="S217" s="83"/>
      <c r="T217" s="85" t="s">
        <v>3</v>
      </c>
      <c r="U217" s="86"/>
    </row>
    <row r="218" spans="1:21" ht="52.5">
      <c r="A218" s="66" t="s">
        <v>26</v>
      </c>
      <c r="B218" s="36" t="s">
        <v>27</v>
      </c>
      <c r="C218" s="52" t="s">
        <v>28</v>
      </c>
      <c r="D218" s="52" t="s">
        <v>29</v>
      </c>
      <c r="E218" s="52" t="s">
        <v>30</v>
      </c>
      <c r="F218" s="52" t="s">
        <v>105</v>
      </c>
      <c r="G218" s="52" t="s">
        <v>31</v>
      </c>
      <c r="H218" s="52" t="s">
        <v>32</v>
      </c>
      <c r="I218" s="34" t="s">
        <v>33</v>
      </c>
      <c r="J218" s="35" t="s">
        <v>34</v>
      </c>
      <c r="K218" s="7" t="s">
        <v>4</v>
      </c>
      <c r="L218" s="35" t="s">
        <v>35</v>
      </c>
      <c r="M218" s="5" t="s">
        <v>36</v>
      </c>
      <c r="N218" s="6" t="s">
        <v>37</v>
      </c>
      <c r="O218" s="5" t="s">
        <v>38</v>
      </c>
      <c r="P218" s="7" t="s">
        <v>4</v>
      </c>
      <c r="Q218" s="5" t="s">
        <v>39</v>
      </c>
      <c r="R218" s="5" t="s">
        <v>40</v>
      </c>
      <c r="S218" s="5" t="s">
        <v>41</v>
      </c>
      <c r="T218" s="24" t="s">
        <v>115</v>
      </c>
      <c r="U218" s="25" t="s">
        <v>116</v>
      </c>
    </row>
    <row r="219" spans="1:21" ht="13.5" thickBot="1">
      <c r="A219" s="52" t="s">
        <v>5</v>
      </c>
      <c r="B219" s="4" t="s">
        <v>6</v>
      </c>
      <c r="C219" s="4" t="s">
        <v>7</v>
      </c>
      <c r="D219" s="4" t="s">
        <v>8</v>
      </c>
      <c r="E219" s="4" t="s">
        <v>9</v>
      </c>
      <c r="F219" s="51" t="s">
        <v>10</v>
      </c>
      <c r="G219" s="51" t="s">
        <v>11</v>
      </c>
      <c r="H219" s="4" t="s">
        <v>42</v>
      </c>
      <c r="I219" s="8" t="s">
        <v>106</v>
      </c>
      <c r="J219" s="4" t="s">
        <v>107</v>
      </c>
      <c r="K219" s="9" t="s">
        <v>108</v>
      </c>
      <c r="L219" s="3" t="s">
        <v>109</v>
      </c>
      <c r="M219" s="3" t="s">
        <v>46</v>
      </c>
      <c r="N219" s="9" t="s">
        <v>110</v>
      </c>
      <c r="O219" s="3" t="s">
        <v>111</v>
      </c>
      <c r="P219" s="9" t="s">
        <v>112</v>
      </c>
      <c r="Q219" s="3" t="s">
        <v>113</v>
      </c>
      <c r="R219" s="16" t="s">
        <v>13</v>
      </c>
      <c r="S219" s="16" t="s">
        <v>14</v>
      </c>
      <c r="T219" s="16" t="s">
        <v>50</v>
      </c>
      <c r="U219" s="16" t="s">
        <v>114</v>
      </c>
    </row>
    <row r="220" spans="1:21" ht="45.75" thickBot="1">
      <c r="A220" s="3" t="s">
        <v>15</v>
      </c>
      <c r="B220" s="18" t="s">
        <v>259</v>
      </c>
      <c r="C220" s="4" t="s">
        <v>260</v>
      </c>
      <c r="D220" s="17" t="s">
        <v>261</v>
      </c>
      <c r="E220" s="45">
        <v>1</v>
      </c>
      <c r="F220" s="45">
        <v>2015</v>
      </c>
      <c r="G220" s="58" t="s">
        <v>262</v>
      </c>
      <c r="H220" s="46">
        <v>3</v>
      </c>
      <c r="I220" s="30"/>
      <c r="J220" s="40">
        <f>H220*I220</f>
        <v>0</v>
      </c>
      <c r="K220" s="31">
        <v>0.23</v>
      </c>
      <c r="L220" s="40">
        <f>ROUND(J220*K220+J220,2)</f>
        <v>0</v>
      </c>
      <c r="M220" s="32">
        <v>5</v>
      </c>
      <c r="N220" s="33"/>
      <c r="O220" s="41">
        <f>N220*M220</f>
        <v>0</v>
      </c>
      <c r="P220" s="31">
        <v>0.23</v>
      </c>
      <c r="Q220" s="41">
        <f>ROUND(O220+O220*P220,2)</f>
        <v>0</v>
      </c>
      <c r="R220" s="42">
        <v>1500</v>
      </c>
      <c r="S220" s="43">
        <v>1845</v>
      </c>
      <c r="T220" s="29">
        <f>J220+O220+R220</f>
        <v>1500</v>
      </c>
      <c r="U220" s="29">
        <f>L220+Q220+S220</f>
        <v>1845</v>
      </c>
    </row>
    <row r="222" spans="1:21" ht="17.25" customHeight="1">
      <c r="A222" s="27" t="s">
        <v>349</v>
      </c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27" t="str">
        <f>A222</f>
        <v>PAKIET NR 25</v>
      </c>
    </row>
    <row r="223" spans="1:21" ht="17.25" customHeight="1">
      <c r="A223" s="81" t="s">
        <v>0</v>
      </c>
      <c r="B223" s="82"/>
      <c r="C223" s="82"/>
      <c r="D223" s="82"/>
      <c r="E223" s="82"/>
      <c r="F223" s="82"/>
      <c r="G223" s="83"/>
      <c r="H223" s="81" t="s">
        <v>1</v>
      </c>
      <c r="I223" s="82"/>
      <c r="J223" s="82"/>
      <c r="K223" s="82"/>
      <c r="L223" s="83"/>
      <c r="M223" s="81" t="s">
        <v>2</v>
      </c>
      <c r="N223" s="82"/>
      <c r="O223" s="82"/>
      <c r="P223" s="82"/>
      <c r="Q223" s="82"/>
      <c r="R223" s="82"/>
      <c r="S223" s="83"/>
      <c r="T223" s="85" t="s">
        <v>3</v>
      </c>
      <c r="U223" s="86"/>
    </row>
    <row r="224" spans="1:21" ht="52.5">
      <c r="A224" s="66" t="s">
        <v>26</v>
      </c>
      <c r="B224" s="36" t="s">
        <v>27</v>
      </c>
      <c r="C224" s="52" t="s">
        <v>28</v>
      </c>
      <c r="D224" s="52" t="s">
        <v>29</v>
      </c>
      <c r="E224" s="52" t="s">
        <v>273</v>
      </c>
      <c r="F224" s="52" t="s">
        <v>105</v>
      </c>
      <c r="G224" s="52" t="s">
        <v>31</v>
      </c>
      <c r="H224" s="52" t="s">
        <v>32</v>
      </c>
      <c r="I224" s="34" t="s">
        <v>33</v>
      </c>
      <c r="J224" s="35" t="s">
        <v>34</v>
      </c>
      <c r="K224" s="7" t="s">
        <v>4</v>
      </c>
      <c r="L224" s="35" t="s">
        <v>35</v>
      </c>
      <c r="M224" s="5" t="s">
        <v>36</v>
      </c>
      <c r="N224" s="6" t="s">
        <v>37</v>
      </c>
      <c r="O224" s="5" t="s">
        <v>38</v>
      </c>
      <c r="P224" s="7" t="s">
        <v>4</v>
      </c>
      <c r="Q224" s="5" t="s">
        <v>39</v>
      </c>
      <c r="R224" s="5" t="s">
        <v>40</v>
      </c>
      <c r="S224" s="5" t="s">
        <v>41</v>
      </c>
      <c r="T224" s="24" t="s">
        <v>115</v>
      </c>
      <c r="U224" s="25" t="s">
        <v>116</v>
      </c>
    </row>
    <row r="225" spans="1:21" ht="13.5" thickBot="1">
      <c r="A225" s="52" t="s">
        <v>5</v>
      </c>
      <c r="B225" s="4" t="s">
        <v>6</v>
      </c>
      <c r="C225" s="4" t="s">
        <v>7</v>
      </c>
      <c r="D225" s="4" t="s">
        <v>8</v>
      </c>
      <c r="E225" s="4" t="s">
        <v>9</v>
      </c>
      <c r="F225" s="51" t="s">
        <v>10</v>
      </c>
      <c r="G225" s="51" t="s">
        <v>11</v>
      </c>
      <c r="H225" s="4" t="s">
        <v>42</v>
      </c>
      <c r="I225" s="8" t="s">
        <v>106</v>
      </c>
      <c r="J225" s="4" t="s">
        <v>107</v>
      </c>
      <c r="K225" s="9" t="s">
        <v>108</v>
      </c>
      <c r="L225" s="3" t="s">
        <v>109</v>
      </c>
      <c r="M225" s="3" t="s">
        <v>46</v>
      </c>
      <c r="N225" s="9" t="s">
        <v>110</v>
      </c>
      <c r="O225" s="3" t="s">
        <v>111</v>
      </c>
      <c r="P225" s="9" t="s">
        <v>112</v>
      </c>
      <c r="Q225" s="3" t="s">
        <v>113</v>
      </c>
      <c r="R225" s="16" t="s">
        <v>13</v>
      </c>
      <c r="S225" s="16" t="s">
        <v>14</v>
      </c>
      <c r="T225" s="16" t="s">
        <v>50</v>
      </c>
      <c r="U225" s="16" t="s">
        <v>114</v>
      </c>
    </row>
    <row r="226" spans="1:21" ht="27" customHeight="1">
      <c r="A226" s="3" t="s">
        <v>15</v>
      </c>
      <c r="B226" s="18" t="s">
        <v>264</v>
      </c>
      <c r="C226" s="4" t="s">
        <v>265</v>
      </c>
      <c r="D226" s="17" t="s">
        <v>266</v>
      </c>
      <c r="E226" s="72" t="s">
        <v>271</v>
      </c>
      <c r="F226" s="45"/>
      <c r="G226" s="88" t="s">
        <v>274</v>
      </c>
      <c r="H226" s="46">
        <v>3</v>
      </c>
      <c r="I226" s="30"/>
      <c r="J226" s="40">
        <f>H226*I226</f>
        <v>0</v>
      </c>
      <c r="K226" s="31">
        <v>0.23</v>
      </c>
      <c r="L226" s="40">
        <f>ROUND(J226*K226+J226,2)</f>
        <v>0</v>
      </c>
      <c r="M226" s="32">
        <v>6</v>
      </c>
      <c r="N226" s="33"/>
      <c r="O226" s="41">
        <f>N226*M226</f>
        <v>0</v>
      </c>
      <c r="P226" s="31">
        <v>0.23</v>
      </c>
      <c r="Q226" s="41">
        <f>ROUND(O226+O226*P226,2)</f>
        <v>0</v>
      </c>
      <c r="R226" s="42">
        <v>6000</v>
      </c>
      <c r="S226" s="42">
        <v>7380</v>
      </c>
      <c r="T226" s="77">
        <f>SUM(J229+O229+R229)</f>
        <v>9000</v>
      </c>
      <c r="U226" s="77">
        <f>SUM(L229+Q229+S229)</f>
        <v>11070</v>
      </c>
    </row>
    <row r="227" spans="1:21">
      <c r="A227" s="3" t="s">
        <v>16</v>
      </c>
      <c r="B227" s="18" t="s">
        <v>267</v>
      </c>
      <c r="C227" s="4" t="s">
        <v>268</v>
      </c>
      <c r="D227" s="17" t="s">
        <v>266</v>
      </c>
      <c r="E227" s="72">
        <v>2205286</v>
      </c>
      <c r="F227" s="45"/>
      <c r="G227" s="89"/>
      <c r="H227" s="46">
        <v>3</v>
      </c>
      <c r="I227" s="30"/>
      <c r="J227" s="40">
        <f>H227*I227</f>
        <v>0</v>
      </c>
      <c r="K227" s="31">
        <v>0.23</v>
      </c>
      <c r="L227" s="40">
        <f>ROUND(J227*K227+J227,2)</f>
        <v>0</v>
      </c>
      <c r="M227" s="32">
        <v>6</v>
      </c>
      <c r="N227" s="33"/>
      <c r="O227" s="41">
        <f>N227*M227</f>
        <v>0</v>
      </c>
      <c r="P227" s="31">
        <v>0.23</v>
      </c>
      <c r="Q227" s="41">
        <f>ROUND(O227+O227*P227,2)</f>
        <v>0</v>
      </c>
      <c r="R227" s="42">
        <v>1500</v>
      </c>
      <c r="S227" s="42">
        <v>1845</v>
      </c>
      <c r="T227" s="78"/>
      <c r="U227" s="78"/>
    </row>
    <row r="228" spans="1:21" ht="23.25" thickBot="1">
      <c r="A228" s="3" t="s">
        <v>17</v>
      </c>
      <c r="B228" s="18" t="s">
        <v>269</v>
      </c>
      <c r="C228" s="4" t="s">
        <v>270</v>
      </c>
      <c r="D228" s="17" t="s">
        <v>266</v>
      </c>
      <c r="E228" s="72" t="s">
        <v>272</v>
      </c>
      <c r="F228" s="45"/>
      <c r="G228" s="90"/>
      <c r="H228" s="46">
        <v>3</v>
      </c>
      <c r="I228" s="30"/>
      <c r="J228" s="40">
        <f t="shared" ref="J228" si="20">H228*I228</f>
        <v>0</v>
      </c>
      <c r="K228" s="31">
        <v>0.23</v>
      </c>
      <c r="L228" s="40">
        <f t="shared" ref="L228" si="21">ROUND(J228*K228+J228,2)</f>
        <v>0</v>
      </c>
      <c r="M228" s="32">
        <v>6</v>
      </c>
      <c r="N228" s="33"/>
      <c r="O228" s="41">
        <f t="shared" ref="O228" si="22">N228*M228</f>
        <v>0</v>
      </c>
      <c r="P228" s="31">
        <v>0.23</v>
      </c>
      <c r="Q228" s="41">
        <f t="shared" ref="Q228" si="23">ROUND(O228+O228*P228,2)</f>
        <v>0</v>
      </c>
      <c r="R228" s="42">
        <v>1500</v>
      </c>
      <c r="S228" s="42">
        <v>1845</v>
      </c>
      <c r="T228" s="87"/>
      <c r="U228" s="87"/>
    </row>
    <row r="229" spans="1:21" ht="17.25" customHeight="1">
      <c r="I229" s="53" t="s">
        <v>25</v>
      </c>
      <c r="J229" s="22">
        <f>SUM(J226:J228)</f>
        <v>0</v>
      </c>
      <c r="K229" s="23"/>
      <c r="L229" s="22">
        <f>SUM(L226:L228)</f>
        <v>0</v>
      </c>
      <c r="M229" s="23"/>
      <c r="N229" s="23"/>
      <c r="O229" s="22">
        <f>SUM(O226:O228)</f>
        <v>0</v>
      </c>
      <c r="P229" s="23"/>
      <c r="Q229" s="22">
        <f>SUM(Q226:Q228)</f>
        <v>0</v>
      </c>
      <c r="R229" s="22">
        <f>SUM(R226:R228)</f>
        <v>9000</v>
      </c>
      <c r="S229" s="22">
        <f>SUM(S226:S228)</f>
        <v>11070</v>
      </c>
    </row>
    <row r="231" spans="1:21" ht="17.25" customHeight="1">
      <c r="A231" s="27" t="s">
        <v>224</v>
      </c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27" t="str">
        <f>A231</f>
        <v>PAKIET NR 26</v>
      </c>
    </row>
    <row r="232" spans="1:21" ht="17.25" customHeight="1">
      <c r="A232" s="81" t="s">
        <v>0</v>
      </c>
      <c r="B232" s="82"/>
      <c r="C232" s="82"/>
      <c r="D232" s="82"/>
      <c r="E232" s="82"/>
      <c r="F232" s="82"/>
      <c r="G232" s="83"/>
      <c r="H232" s="81" t="s">
        <v>1</v>
      </c>
      <c r="I232" s="82"/>
      <c r="J232" s="82"/>
      <c r="K232" s="82"/>
      <c r="L232" s="83"/>
      <c r="M232" s="81" t="s">
        <v>2</v>
      </c>
      <c r="N232" s="82"/>
      <c r="O232" s="82"/>
      <c r="P232" s="82"/>
      <c r="Q232" s="82"/>
      <c r="R232" s="82"/>
      <c r="S232" s="83"/>
      <c r="T232" s="85" t="s">
        <v>3</v>
      </c>
      <c r="U232" s="86"/>
    </row>
    <row r="233" spans="1:21" ht="52.5">
      <c r="A233" s="66" t="s">
        <v>26</v>
      </c>
      <c r="B233" s="36" t="s">
        <v>27</v>
      </c>
      <c r="C233" s="52" t="s">
        <v>28</v>
      </c>
      <c r="D233" s="52" t="s">
        <v>29</v>
      </c>
      <c r="E233" s="52" t="s">
        <v>30</v>
      </c>
      <c r="F233" s="52" t="s">
        <v>105</v>
      </c>
      <c r="G233" s="52" t="s">
        <v>31</v>
      </c>
      <c r="H233" s="52" t="s">
        <v>32</v>
      </c>
      <c r="I233" s="34" t="s">
        <v>33</v>
      </c>
      <c r="J233" s="35" t="s">
        <v>34</v>
      </c>
      <c r="K233" s="7" t="s">
        <v>4</v>
      </c>
      <c r="L233" s="35" t="s">
        <v>35</v>
      </c>
      <c r="M233" s="5" t="s">
        <v>36</v>
      </c>
      <c r="N233" s="6" t="s">
        <v>37</v>
      </c>
      <c r="O233" s="5" t="s">
        <v>38</v>
      </c>
      <c r="P233" s="7" t="s">
        <v>4</v>
      </c>
      <c r="Q233" s="5" t="s">
        <v>39</v>
      </c>
      <c r="R233" s="5" t="s">
        <v>40</v>
      </c>
      <c r="S233" s="5" t="s">
        <v>41</v>
      </c>
      <c r="T233" s="24" t="s">
        <v>115</v>
      </c>
      <c r="U233" s="25" t="s">
        <v>116</v>
      </c>
    </row>
    <row r="234" spans="1:21" ht="13.5" thickBot="1">
      <c r="A234" s="52" t="s">
        <v>5</v>
      </c>
      <c r="B234" s="4" t="s">
        <v>6</v>
      </c>
      <c r="C234" s="4" t="s">
        <v>7</v>
      </c>
      <c r="D234" s="4" t="s">
        <v>8</v>
      </c>
      <c r="E234" s="4" t="s">
        <v>9</v>
      </c>
      <c r="F234" s="51" t="s">
        <v>10</v>
      </c>
      <c r="G234" s="51" t="s">
        <v>11</v>
      </c>
      <c r="H234" s="4" t="s">
        <v>42</v>
      </c>
      <c r="I234" s="8" t="s">
        <v>106</v>
      </c>
      <c r="J234" s="4" t="s">
        <v>107</v>
      </c>
      <c r="K234" s="9" t="s">
        <v>108</v>
      </c>
      <c r="L234" s="3" t="s">
        <v>109</v>
      </c>
      <c r="M234" s="3" t="s">
        <v>46</v>
      </c>
      <c r="N234" s="9" t="s">
        <v>110</v>
      </c>
      <c r="O234" s="3" t="s">
        <v>111</v>
      </c>
      <c r="P234" s="9" t="s">
        <v>112</v>
      </c>
      <c r="Q234" s="3" t="s">
        <v>113</v>
      </c>
      <c r="R234" s="16" t="s">
        <v>13</v>
      </c>
      <c r="S234" s="16" t="s">
        <v>14</v>
      </c>
      <c r="T234" s="16" t="s">
        <v>50</v>
      </c>
      <c r="U234" s="16" t="s">
        <v>114</v>
      </c>
    </row>
    <row r="235" spans="1:21" ht="27.75" thickBot="1">
      <c r="A235" s="3" t="s">
        <v>15</v>
      </c>
      <c r="B235" s="18" t="s">
        <v>276</v>
      </c>
      <c r="C235" s="4" t="s">
        <v>277</v>
      </c>
      <c r="D235" s="17" t="s">
        <v>278</v>
      </c>
      <c r="E235" s="45">
        <v>2</v>
      </c>
      <c r="F235" s="45"/>
      <c r="G235" s="58" t="s">
        <v>279</v>
      </c>
      <c r="H235" s="46">
        <v>6</v>
      </c>
      <c r="I235" s="30"/>
      <c r="J235" s="40">
        <f>H235*I235</f>
        <v>0</v>
      </c>
      <c r="K235" s="31">
        <v>0.23</v>
      </c>
      <c r="L235" s="40">
        <f>ROUND(J235*K235+J235,2)</f>
        <v>0</v>
      </c>
      <c r="M235" s="32">
        <v>10</v>
      </c>
      <c r="N235" s="33"/>
      <c r="O235" s="41">
        <f>N235*M235</f>
        <v>0</v>
      </c>
      <c r="P235" s="31">
        <v>0.23</v>
      </c>
      <c r="Q235" s="41">
        <f>ROUND(O235+O235*P235,2)</f>
        <v>0</v>
      </c>
      <c r="R235" s="42">
        <v>1000</v>
      </c>
      <c r="S235" s="43">
        <v>1230</v>
      </c>
      <c r="T235" s="29">
        <f>J235+O235+R235</f>
        <v>1000</v>
      </c>
      <c r="U235" s="29">
        <f>L235+Q235+S235</f>
        <v>1230</v>
      </c>
    </row>
    <row r="237" spans="1:21" ht="17.25" customHeight="1">
      <c r="A237" s="27" t="s">
        <v>229</v>
      </c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27" t="str">
        <f>A237</f>
        <v>PAKIET NR 27</v>
      </c>
    </row>
    <row r="238" spans="1:21" ht="17.25" customHeight="1">
      <c r="A238" s="81" t="s">
        <v>0</v>
      </c>
      <c r="B238" s="82"/>
      <c r="C238" s="82"/>
      <c r="D238" s="82"/>
      <c r="E238" s="82"/>
      <c r="F238" s="82"/>
      <c r="G238" s="83"/>
      <c r="H238" s="81" t="s">
        <v>1</v>
      </c>
      <c r="I238" s="82"/>
      <c r="J238" s="82"/>
      <c r="K238" s="82"/>
      <c r="L238" s="83"/>
      <c r="M238" s="81" t="s">
        <v>2</v>
      </c>
      <c r="N238" s="82"/>
      <c r="O238" s="82"/>
      <c r="P238" s="82"/>
      <c r="Q238" s="82"/>
      <c r="R238" s="82"/>
      <c r="S238" s="83"/>
      <c r="T238" s="85" t="s">
        <v>3</v>
      </c>
      <c r="U238" s="86"/>
    </row>
    <row r="239" spans="1:21" ht="52.5">
      <c r="A239" s="66" t="s">
        <v>26</v>
      </c>
      <c r="B239" s="36" t="s">
        <v>27</v>
      </c>
      <c r="C239" s="52" t="s">
        <v>28</v>
      </c>
      <c r="D239" s="52" t="s">
        <v>29</v>
      </c>
      <c r="E239" s="52" t="s">
        <v>30</v>
      </c>
      <c r="F239" s="52" t="s">
        <v>105</v>
      </c>
      <c r="G239" s="52" t="s">
        <v>31</v>
      </c>
      <c r="H239" s="52" t="s">
        <v>32</v>
      </c>
      <c r="I239" s="34" t="s">
        <v>33</v>
      </c>
      <c r="J239" s="35" t="s">
        <v>34</v>
      </c>
      <c r="K239" s="7" t="s">
        <v>4</v>
      </c>
      <c r="L239" s="35" t="s">
        <v>35</v>
      </c>
      <c r="M239" s="5" t="s">
        <v>36</v>
      </c>
      <c r="N239" s="6" t="s">
        <v>37</v>
      </c>
      <c r="O239" s="5" t="s">
        <v>38</v>
      </c>
      <c r="P239" s="7" t="s">
        <v>4</v>
      </c>
      <c r="Q239" s="5" t="s">
        <v>39</v>
      </c>
      <c r="R239" s="5" t="s">
        <v>40</v>
      </c>
      <c r="S239" s="5" t="s">
        <v>41</v>
      </c>
      <c r="T239" s="24" t="s">
        <v>115</v>
      </c>
      <c r="U239" s="25" t="s">
        <v>116</v>
      </c>
    </row>
    <row r="240" spans="1:21" ht="13.5" thickBot="1">
      <c r="A240" s="52" t="s">
        <v>5</v>
      </c>
      <c r="B240" s="4" t="s">
        <v>6</v>
      </c>
      <c r="C240" s="4" t="s">
        <v>7</v>
      </c>
      <c r="D240" s="4" t="s">
        <v>8</v>
      </c>
      <c r="E240" s="4" t="s">
        <v>9</v>
      </c>
      <c r="F240" s="51" t="s">
        <v>10</v>
      </c>
      <c r="G240" s="51" t="s">
        <v>11</v>
      </c>
      <c r="H240" s="4" t="s">
        <v>42</v>
      </c>
      <c r="I240" s="8" t="s">
        <v>106</v>
      </c>
      <c r="J240" s="4" t="s">
        <v>107</v>
      </c>
      <c r="K240" s="9" t="s">
        <v>108</v>
      </c>
      <c r="L240" s="3" t="s">
        <v>109</v>
      </c>
      <c r="M240" s="3" t="s">
        <v>46</v>
      </c>
      <c r="N240" s="9" t="s">
        <v>110</v>
      </c>
      <c r="O240" s="3" t="s">
        <v>111</v>
      </c>
      <c r="P240" s="9" t="s">
        <v>112</v>
      </c>
      <c r="Q240" s="3" t="s">
        <v>113</v>
      </c>
      <c r="R240" s="16" t="s">
        <v>13</v>
      </c>
      <c r="S240" s="16" t="s">
        <v>14</v>
      </c>
      <c r="T240" s="16" t="s">
        <v>50</v>
      </c>
      <c r="U240" s="16" t="s">
        <v>114</v>
      </c>
    </row>
    <row r="241" spans="1:21" ht="36.75" thickBot="1">
      <c r="A241" s="3" t="s">
        <v>15</v>
      </c>
      <c r="B241" s="18" t="s">
        <v>281</v>
      </c>
      <c r="C241" s="4" t="s">
        <v>282</v>
      </c>
      <c r="D241" s="17" t="s">
        <v>283</v>
      </c>
      <c r="E241" s="45">
        <v>1</v>
      </c>
      <c r="F241" s="45">
        <v>2015</v>
      </c>
      <c r="G241" s="58" t="s">
        <v>284</v>
      </c>
      <c r="H241" s="46">
        <v>3</v>
      </c>
      <c r="I241" s="30"/>
      <c r="J241" s="40">
        <f>H241*I241</f>
        <v>0</v>
      </c>
      <c r="K241" s="31">
        <v>0.23</v>
      </c>
      <c r="L241" s="40">
        <f>ROUND(J241*K241+J241,2)</f>
        <v>0</v>
      </c>
      <c r="M241" s="32">
        <v>6</v>
      </c>
      <c r="N241" s="33"/>
      <c r="O241" s="41">
        <f>N241*M241</f>
        <v>0</v>
      </c>
      <c r="P241" s="31">
        <v>0.23</v>
      </c>
      <c r="Q241" s="41">
        <f>ROUND(O241+O241*P241,2)</f>
        <v>0</v>
      </c>
      <c r="R241" s="42">
        <v>1000</v>
      </c>
      <c r="S241" s="43">
        <v>1230</v>
      </c>
      <c r="T241" s="29">
        <f>J241+O241+R241</f>
        <v>1000</v>
      </c>
      <c r="U241" s="29">
        <f>L241+Q241+S241</f>
        <v>1230</v>
      </c>
    </row>
    <row r="243" spans="1:21" ht="17.25" customHeight="1">
      <c r="A243" s="27" t="s">
        <v>350</v>
      </c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27" t="str">
        <f>A243</f>
        <v>PAKIET NR 28</v>
      </c>
    </row>
    <row r="244" spans="1:21" ht="17.25" customHeight="1">
      <c r="A244" s="81" t="s">
        <v>0</v>
      </c>
      <c r="B244" s="82"/>
      <c r="C244" s="82"/>
      <c r="D244" s="82"/>
      <c r="E244" s="82"/>
      <c r="F244" s="82"/>
      <c r="G244" s="83"/>
      <c r="H244" s="81" t="s">
        <v>1</v>
      </c>
      <c r="I244" s="82"/>
      <c r="J244" s="82"/>
      <c r="K244" s="82"/>
      <c r="L244" s="83"/>
      <c r="M244" s="81" t="s">
        <v>2</v>
      </c>
      <c r="N244" s="82"/>
      <c r="O244" s="82"/>
      <c r="P244" s="82"/>
      <c r="Q244" s="82"/>
      <c r="R244" s="82"/>
      <c r="S244" s="83"/>
      <c r="T244" s="85" t="s">
        <v>3</v>
      </c>
      <c r="U244" s="86"/>
    </row>
    <row r="245" spans="1:21" ht="52.5">
      <c r="A245" s="66" t="s">
        <v>26</v>
      </c>
      <c r="B245" s="36" t="s">
        <v>27</v>
      </c>
      <c r="C245" s="52" t="s">
        <v>28</v>
      </c>
      <c r="D245" s="52" t="s">
        <v>29</v>
      </c>
      <c r="E245" s="52" t="s">
        <v>30</v>
      </c>
      <c r="F245" s="52" t="s">
        <v>105</v>
      </c>
      <c r="G245" s="52" t="s">
        <v>31</v>
      </c>
      <c r="H245" s="52" t="s">
        <v>32</v>
      </c>
      <c r="I245" s="34" t="s">
        <v>33</v>
      </c>
      <c r="J245" s="35" t="s">
        <v>34</v>
      </c>
      <c r="K245" s="7" t="s">
        <v>4</v>
      </c>
      <c r="L245" s="35" t="s">
        <v>35</v>
      </c>
      <c r="M245" s="5" t="s">
        <v>36</v>
      </c>
      <c r="N245" s="6" t="s">
        <v>37</v>
      </c>
      <c r="O245" s="5" t="s">
        <v>38</v>
      </c>
      <c r="P245" s="7" t="s">
        <v>4</v>
      </c>
      <c r="Q245" s="5" t="s">
        <v>39</v>
      </c>
      <c r="R245" s="5" t="s">
        <v>40</v>
      </c>
      <c r="S245" s="5" t="s">
        <v>41</v>
      </c>
      <c r="T245" s="24" t="s">
        <v>115</v>
      </c>
      <c r="U245" s="25" t="s">
        <v>116</v>
      </c>
    </row>
    <row r="246" spans="1:21" ht="13.5" thickBot="1">
      <c r="A246" s="52" t="s">
        <v>5</v>
      </c>
      <c r="B246" s="4" t="s">
        <v>6</v>
      </c>
      <c r="C246" s="4" t="s">
        <v>7</v>
      </c>
      <c r="D246" s="4" t="s">
        <v>8</v>
      </c>
      <c r="E246" s="4" t="s">
        <v>9</v>
      </c>
      <c r="F246" s="51" t="s">
        <v>10</v>
      </c>
      <c r="G246" s="51" t="s">
        <v>11</v>
      </c>
      <c r="H246" s="4" t="s">
        <v>42</v>
      </c>
      <c r="I246" s="8" t="s">
        <v>106</v>
      </c>
      <c r="J246" s="4" t="s">
        <v>107</v>
      </c>
      <c r="K246" s="9" t="s">
        <v>108</v>
      </c>
      <c r="L246" s="3" t="s">
        <v>109</v>
      </c>
      <c r="M246" s="3" t="s">
        <v>46</v>
      </c>
      <c r="N246" s="9" t="s">
        <v>110</v>
      </c>
      <c r="O246" s="3" t="s">
        <v>111</v>
      </c>
      <c r="P246" s="9" t="s">
        <v>112</v>
      </c>
      <c r="Q246" s="3" t="s">
        <v>113</v>
      </c>
      <c r="R246" s="16" t="s">
        <v>13</v>
      </c>
      <c r="S246" s="16" t="s">
        <v>14</v>
      </c>
      <c r="T246" s="16" t="s">
        <v>50</v>
      </c>
      <c r="U246" s="16" t="s">
        <v>114</v>
      </c>
    </row>
    <row r="247" spans="1:21" ht="27.75" thickBot="1">
      <c r="A247" s="3" t="s">
        <v>15</v>
      </c>
      <c r="B247" s="18" t="s">
        <v>286</v>
      </c>
      <c r="C247" s="4"/>
      <c r="D247" s="17" t="s">
        <v>287</v>
      </c>
      <c r="E247" s="45">
        <v>1</v>
      </c>
      <c r="F247" s="45"/>
      <c r="G247" s="58" t="s">
        <v>288</v>
      </c>
      <c r="H247" s="46">
        <v>3</v>
      </c>
      <c r="I247" s="30"/>
      <c r="J247" s="40">
        <f>H247*I247</f>
        <v>0</v>
      </c>
      <c r="K247" s="31">
        <v>0.23</v>
      </c>
      <c r="L247" s="40">
        <f>ROUND(J247*K247+J247,2)</f>
        <v>0</v>
      </c>
      <c r="M247" s="32">
        <v>5</v>
      </c>
      <c r="N247" s="33"/>
      <c r="O247" s="41">
        <f>N247*M247</f>
        <v>0</v>
      </c>
      <c r="P247" s="31">
        <v>0.23</v>
      </c>
      <c r="Q247" s="41">
        <f>ROUND(O247+O247*P247,2)</f>
        <v>0</v>
      </c>
      <c r="R247" s="42">
        <v>1000</v>
      </c>
      <c r="S247" s="43">
        <v>1230</v>
      </c>
      <c r="T247" s="29">
        <f>J247+O247+R247</f>
        <v>1000</v>
      </c>
      <c r="U247" s="29">
        <f>L247+Q247+S247</f>
        <v>1230</v>
      </c>
    </row>
  </sheetData>
  <sheetProtection selectLockedCells="1" selectUnlockedCells="1"/>
  <mergeCells count="140">
    <mergeCell ref="A244:G244"/>
    <mergeCell ref="H244:L244"/>
    <mergeCell ref="M244:S244"/>
    <mergeCell ref="T244:U244"/>
    <mergeCell ref="A232:G232"/>
    <mergeCell ref="H232:L232"/>
    <mergeCell ref="M232:S232"/>
    <mergeCell ref="T232:U232"/>
    <mergeCell ref="A238:G238"/>
    <mergeCell ref="H238:L238"/>
    <mergeCell ref="M238:S238"/>
    <mergeCell ref="T238:U238"/>
    <mergeCell ref="A223:G223"/>
    <mergeCell ref="H223:L223"/>
    <mergeCell ref="M223:S223"/>
    <mergeCell ref="T223:U223"/>
    <mergeCell ref="T226:T228"/>
    <mergeCell ref="U226:U228"/>
    <mergeCell ref="G226:G228"/>
    <mergeCell ref="A202:G202"/>
    <mergeCell ref="H202:L202"/>
    <mergeCell ref="M202:S202"/>
    <mergeCell ref="T202:U202"/>
    <mergeCell ref="A217:G217"/>
    <mergeCell ref="H217:L217"/>
    <mergeCell ref="M217:S217"/>
    <mergeCell ref="T217:U217"/>
    <mergeCell ref="T189:T197"/>
    <mergeCell ref="U189:U197"/>
    <mergeCell ref="A180:G180"/>
    <mergeCell ref="H180:L180"/>
    <mergeCell ref="M180:S180"/>
    <mergeCell ref="T180:U180"/>
    <mergeCell ref="A186:G186"/>
    <mergeCell ref="H186:L186"/>
    <mergeCell ref="M186:S186"/>
    <mergeCell ref="T186:U186"/>
    <mergeCell ref="A173:G173"/>
    <mergeCell ref="H173:L173"/>
    <mergeCell ref="M173:S173"/>
    <mergeCell ref="T173:U173"/>
    <mergeCell ref="T162:T163"/>
    <mergeCell ref="U162:U163"/>
    <mergeCell ref="A167:G167"/>
    <mergeCell ref="H167:L167"/>
    <mergeCell ref="M167:S167"/>
    <mergeCell ref="T167:U167"/>
    <mergeCell ref="A153:G153"/>
    <mergeCell ref="H153:L153"/>
    <mergeCell ref="M153:S153"/>
    <mergeCell ref="T153:U153"/>
    <mergeCell ref="A159:G159"/>
    <mergeCell ref="H159:L159"/>
    <mergeCell ref="M159:S159"/>
    <mergeCell ref="T159:U159"/>
    <mergeCell ref="T142:T143"/>
    <mergeCell ref="U142:U143"/>
    <mergeCell ref="A147:G147"/>
    <mergeCell ref="H147:L147"/>
    <mergeCell ref="M147:S147"/>
    <mergeCell ref="T147:U147"/>
    <mergeCell ref="A133:G133"/>
    <mergeCell ref="H133:L133"/>
    <mergeCell ref="M133:S133"/>
    <mergeCell ref="T133:U133"/>
    <mergeCell ref="A139:G139"/>
    <mergeCell ref="H139:L139"/>
    <mergeCell ref="M139:S139"/>
    <mergeCell ref="T139:U139"/>
    <mergeCell ref="A125:G125"/>
    <mergeCell ref="H125:L125"/>
    <mergeCell ref="M125:S125"/>
    <mergeCell ref="T125:U125"/>
    <mergeCell ref="T128:T129"/>
    <mergeCell ref="U128:U129"/>
    <mergeCell ref="A117:G117"/>
    <mergeCell ref="H117:L117"/>
    <mergeCell ref="M117:S117"/>
    <mergeCell ref="T117:U117"/>
    <mergeCell ref="T120:T121"/>
    <mergeCell ref="U120:U121"/>
    <mergeCell ref="T89:T90"/>
    <mergeCell ref="U89:U90"/>
    <mergeCell ref="T111:T113"/>
    <mergeCell ref="U111:U113"/>
    <mergeCell ref="T103:T104"/>
    <mergeCell ref="U103:U104"/>
    <mergeCell ref="A108:G108"/>
    <mergeCell ref="H108:L108"/>
    <mergeCell ref="M108:S108"/>
    <mergeCell ref="T108:U108"/>
    <mergeCell ref="H28:L28"/>
    <mergeCell ref="M28:S28"/>
    <mergeCell ref="T28:U28"/>
    <mergeCell ref="M54:S54"/>
    <mergeCell ref="T54:U54"/>
    <mergeCell ref="T45:T50"/>
    <mergeCell ref="U45:U50"/>
    <mergeCell ref="A42:G42"/>
    <mergeCell ref="H42:L42"/>
    <mergeCell ref="M42:S42"/>
    <mergeCell ref="T42:U42"/>
    <mergeCell ref="A28:G28"/>
    <mergeCell ref="A69:G69"/>
    <mergeCell ref="H69:L69"/>
    <mergeCell ref="M69:S69"/>
    <mergeCell ref="T69:U69"/>
    <mergeCell ref="A54:G54"/>
    <mergeCell ref="H54:L54"/>
    <mergeCell ref="A60:G60"/>
    <mergeCell ref="H60:L60"/>
    <mergeCell ref="M60:S60"/>
    <mergeCell ref="T60:U60"/>
    <mergeCell ref="T63:T65"/>
    <mergeCell ref="U63:U65"/>
    <mergeCell ref="A75:G75"/>
    <mergeCell ref="H75:L75"/>
    <mergeCell ref="M75:S75"/>
    <mergeCell ref="T75:U75"/>
    <mergeCell ref="A94:G94"/>
    <mergeCell ref="H94:L94"/>
    <mergeCell ref="M94:S94"/>
    <mergeCell ref="T94:U94"/>
    <mergeCell ref="A100:G100"/>
    <mergeCell ref="H100:L100"/>
    <mergeCell ref="M100:S100"/>
    <mergeCell ref="T100:U100"/>
    <mergeCell ref="A86:G86"/>
    <mergeCell ref="H86:L86"/>
    <mergeCell ref="M86:S86"/>
    <mergeCell ref="T86:U86"/>
    <mergeCell ref="T14:T24"/>
    <mergeCell ref="U14:U24"/>
    <mergeCell ref="B4:L4"/>
    <mergeCell ref="B5:L5"/>
    <mergeCell ref="B6:L6"/>
    <mergeCell ref="A11:G11"/>
    <mergeCell ref="H11:L11"/>
    <mergeCell ref="M11:S11"/>
    <mergeCell ref="T11:U11"/>
  </mergeCells>
  <phoneticPr fontId="7" type="noConversion"/>
  <printOptions horizontalCentered="1"/>
  <pageMargins left="0.15748031496062992" right="0.19685039370078741" top="0.52083333333333337" bottom="0.47244094488188981" header="0.15748031496062992" footer="0.15748031496062992"/>
  <pageSetup paperSize="9" firstPageNumber="0" pageOrder="overThenDown" orientation="landscape" r:id="rId1"/>
  <headerFooter alignWithMargins="0">
    <oddHeader>&amp;L&amp;"Arial,Pogrubiony"&amp;8  42/PN/ZP/U/2020&amp;C&amp;"Arial,Pogrubiony"&amp;9FORMULARZ CENOWY&amp;R&amp;"Arial,Pogrubiony"&amp;9Załącznik nr 2</oddHeader>
    <oddFooter>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6"/>
  <sheetViews>
    <sheetView zoomScale="90" zoomScaleNormal="90" workbookViewId="0">
      <selection activeCell="I7" sqref="I7"/>
    </sheetView>
  </sheetViews>
  <sheetFormatPr defaultRowHeight="12.75"/>
  <cols>
    <col min="1" max="1" width="3.5703125" style="1" customWidth="1"/>
    <col min="2" max="2" width="26.7109375" style="2" customWidth="1"/>
    <col min="3" max="3" width="17.85546875" style="1" customWidth="1"/>
    <col min="4" max="4" width="14.5703125" style="1" customWidth="1"/>
    <col min="5" max="5" width="9.28515625" style="1" customWidth="1"/>
    <col min="6" max="6" width="15.5703125" style="1" customWidth="1"/>
    <col min="7" max="7" width="11" style="1" customWidth="1"/>
    <col min="8" max="8" width="13.5703125" style="1" customWidth="1"/>
    <col min="9" max="9" width="14.42578125" style="1" customWidth="1"/>
    <col min="10" max="10" width="5.28515625" style="1" customWidth="1"/>
    <col min="11" max="11" width="14.7109375" style="1" customWidth="1"/>
    <col min="12" max="12" width="17.85546875" style="1" customWidth="1"/>
    <col min="13" max="13" width="10.85546875" style="1" customWidth="1"/>
    <col min="14" max="14" width="15.140625" style="1" customWidth="1"/>
    <col min="15" max="15" width="5.85546875" style="1" customWidth="1"/>
    <col min="16" max="16" width="14.85546875" style="1" customWidth="1"/>
    <col min="17" max="17" width="17.140625" style="1" customWidth="1"/>
    <col min="18" max="18" width="17.42578125" style="1" customWidth="1"/>
    <col min="19" max="19" width="19.28515625" style="1" customWidth="1"/>
    <col min="20" max="20" width="19" style="1" customWidth="1"/>
    <col min="23" max="23" width="13.7109375" style="1" customWidth="1"/>
    <col min="24" max="16384" width="9.140625" style="1"/>
  </cols>
  <sheetData>
    <row r="1" spans="1:22" ht="12.75" customHeight="1">
      <c r="A1" s="11"/>
      <c r="B1" s="12" t="s">
        <v>21</v>
      </c>
      <c r="C1" s="13"/>
      <c r="D1" s="13"/>
      <c r="E1" s="13"/>
      <c r="F1" s="13"/>
      <c r="G1" s="13"/>
      <c r="H1" s="13"/>
      <c r="I1" s="13"/>
      <c r="J1" s="13"/>
      <c r="K1" s="13"/>
      <c r="U1" s="1"/>
      <c r="V1" s="1"/>
    </row>
    <row r="2" spans="1:22" ht="11.25">
      <c r="A2" s="14" t="s">
        <v>22</v>
      </c>
      <c r="B2" s="37" t="s">
        <v>23</v>
      </c>
      <c r="C2" s="37"/>
      <c r="D2" s="37"/>
      <c r="E2" s="37"/>
      <c r="F2" s="37"/>
      <c r="G2" s="38"/>
      <c r="H2" s="38"/>
      <c r="I2" s="38"/>
      <c r="J2" s="38"/>
      <c r="K2" s="37"/>
      <c r="U2" s="1"/>
      <c r="V2" s="1"/>
    </row>
    <row r="3" spans="1:22" ht="11.25">
      <c r="A3" s="14" t="s">
        <v>22</v>
      </c>
      <c r="B3" s="37" t="s">
        <v>73</v>
      </c>
      <c r="C3" s="37"/>
      <c r="D3" s="37"/>
      <c r="E3" s="37"/>
      <c r="F3" s="37"/>
      <c r="G3" s="37"/>
      <c r="H3" s="37"/>
      <c r="I3" s="37"/>
      <c r="J3" s="37"/>
      <c r="K3" s="39"/>
      <c r="U3" s="1"/>
      <c r="V3" s="1"/>
    </row>
    <row r="4" spans="1:22" ht="21" customHeight="1">
      <c r="A4" s="14" t="s">
        <v>22</v>
      </c>
      <c r="B4" s="79" t="s">
        <v>61</v>
      </c>
      <c r="C4" s="79"/>
      <c r="D4" s="79"/>
      <c r="E4" s="79"/>
      <c r="F4" s="79"/>
      <c r="G4" s="79"/>
      <c r="H4" s="79"/>
      <c r="I4" s="79"/>
      <c r="J4" s="79"/>
      <c r="K4" s="79"/>
      <c r="U4" s="1"/>
      <c r="V4" s="1"/>
    </row>
    <row r="5" spans="1:22" ht="11.25">
      <c r="A5" s="14" t="s">
        <v>22</v>
      </c>
      <c r="B5" s="80" t="s">
        <v>60</v>
      </c>
      <c r="C5" s="80"/>
      <c r="D5" s="80"/>
      <c r="E5" s="80"/>
      <c r="F5" s="80"/>
      <c r="G5" s="80"/>
      <c r="H5" s="80"/>
      <c r="I5" s="80"/>
      <c r="J5" s="80"/>
      <c r="K5" s="80"/>
      <c r="U5" s="1"/>
      <c r="V5" s="1"/>
    </row>
    <row r="6" spans="1:22" ht="11.25">
      <c r="A6" s="26"/>
      <c r="B6" s="80" t="s">
        <v>24</v>
      </c>
      <c r="C6" s="80"/>
      <c r="D6" s="80"/>
      <c r="E6" s="80"/>
      <c r="F6" s="80"/>
      <c r="G6" s="80"/>
      <c r="H6" s="80"/>
      <c r="I6" s="80"/>
      <c r="J6" s="80"/>
      <c r="K6" s="80"/>
      <c r="U6" s="1"/>
      <c r="V6" s="1"/>
    </row>
    <row r="7" spans="1:22" ht="11.25">
      <c r="A7" s="14" t="s">
        <v>22</v>
      </c>
      <c r="B7" s="48" t="s">
        <v>57</v>
      </c>
      <c r="C7" s="67"/>
      <c r="D7" s="67"/>
      <c r="E7" s="67"/>
      <c r="F7" s="67"/>
      <c r="G7" s="67"/>
      <c r="H7" s="67"/>
      <c r="I7" s="67"/>
      <c r="J7" s="67"/>
      <c r="K7" s="67"/>
      <c r="U7" s="1"/>
      <c r="V7" s="1"/>
    </row>
    <row r="8" spans="1:22" ht="9" customHeight="1"/>
    <row r="9" spans="1:22" ht="10.5">
      <c r="U9" s="1"/>
      <c r="V9" s="1"/>
    </row>
    <row r="10" spans="1:22">
      <c r="A10" s="27" t="s">
        <v>245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27" t="str">
        <f>A10</f>
        <v>PAKIET NR 29</v>
      </c>
      <c r="U10" s="1"/>
      <c r="V10" s="1"/>
    </row>
    <row r="11" spans="1:22">
      <c r="A11" s="81" t="s">
        <v>0</v>
      </c>
      <c r="B11" s="82"/>
      <c r="C11" s="82"/>
      <c r="D11" s="82"/>
      <c r="E11" s="82"/>
      <c r="F11" s="83"/>
      <c r="G11" s="81" t="s">
        <v>1</v>
      </c>
      <c r="H11" s="82"/>
      <c r="I11" s="82"/>
      <c r="J11" s="82"/>
      <c r="K11" s="83"/>
      <c r="L11" s="81" t="s">
        <v>2</v>
      </c>
      <c r="M11" s="82"/>
      <c r="N11" s="82"/>
      <c r="O11" s="82"/>
      <c r="P11" s="82"/>
      <c r="Q11" s="82"/>
      <c r="R11" s="83"/>
      <c r="S11" s="84" t="s">
        <v>3</v>
      </c>
      <c r="T11" s="85"/>
    </row>
    <row r="12" spans="1:22" ht="52.5">
      <c r="A12" s="66" t="s">
        <v>26</v>
      </c>
      <c r="B12" s="36" t="s">
        <v>27</v>
      </c>
      <c r="C12" s="52" t="s">
        <v>28</v>
      </c>
      <c r="D12" s="52" t="s">
        <v>29</v>
      </c>
      <c r="E12" s="52" t="s">
        <v>30</v>
      </c>
      <c r="F12" s="52" t="s">
        <v>31</v>
      </c>
      <c r="G12" s="52" t="s">
        <v>32</v>
      </c>
      <c r="H12" s="34" t="s">
        <v>33</v>
      </c>
      <c r="I12" s="35" t="s">
        <v>34</v>
      </c>
      <c r="J12" s="7" t="s">
        <v>4</v>
      </c>
      <c r="K12" s="35" t="s">
        <v>35</v>
      </c>
      <c r="L12" s="5" t="s">
        <v>36</v>
      </c>
      <c r="M12" s="6" t="s">
        <v>37</v>
      </c>
      <c r="N12" s="5" t="s">
        <v>38</v>
      </c>
      <c r="O12" s="7" t="s">
        <v>4</v>
      </c>
      <c r="P12" s="5" t="s">
        <v>39</v>
      </c>
      <c r="Q12" s="5" t="s">
        <v>40</v>
      </c>
      <c r="R12" s="5" t="s">
        <v>41</v>
      </c>
      <c r="S12" s="24" t="s">
        <v>292</v>
      </c>
      <c r="T12" s="25" t="s">
        <v>293</v>
      </c>
    </row>
    <row r="13" spans="1:22" ht="12" customHeight="1" thickBot="1">
      <c r="A13" s="52" t="s">
        <v>5</v>
      </c>
      <c r="B13" s="4" t="s">
        <v>6</v>
      </c>
      <c r="C13" s="4" t="s">
        <v>7</v>
      </c>
      <c r="D13" s="4" t="s">
        <v>8</v>
      </c>
      <c r="E13" s="4" t="s">
        <v>9</v>
      </c>
      <c r="F13" s="51" t="s">
        <v>10</v>
      </c>
      <c r="G13" s="4" t="s">
        <v>11</v>
      </c>
      <c r="H13" s="8" t="s">
        <v>42</v>
      </c>
      <c r="I13" s="4" t="s">
        <v>43</v>
      </c>
      <c r="J13" s="9" t="s">
        <v>44</v>
      </c>
      <c r="K13" s="3" t="s">
        <v>45</v>
      </c>
      <c r="L13" s="3" t="s">
        <v>12</v>
      </c>
      <c r="M13" s="9" t="s">
        <v>46</v>
      </c>
      <c r="N13" s="3" t="s">
        <v>47</v>
      </c>
      <c r="O13" s="9" t="s">
        <v>48</v>
      </c>
      <c r="P13" s="3" t="s">
        <v>49</v>
      </c>
      <c r="Q13" s="16" t="s">
        <v>58</v>
      </c>
      <c r="R13" s="16" t="s">
        <v>13</v>
      </c>
      <c r="S13" s="16" t="s">
        <v>14</v>
      </c>
      <c r="T13" s="16" t="s">
        <v>50</v>
      </c>
    </row>
    <row r="14" spans="1:22" ht="31.5">
      <c r="A14" s="3" t="s">
        <v>15</v>
      </c>
      <c r="B14" s="18" t="s">
        <v>297</v>
      </c>
      <c r="C14" s="4" t="s">
        <v>298</v>
      </c>
      <c r="D14" s="17" t="s">
        <v>299</v>
      </c>
      <c r="E14" s="45">
        <v>1</v>
      </c>
      <c r="F14" s="4" t="s">
        <v>300</v>
      </c>
      <c r="G14" s="46">
        <v>3</v>
      </c>
      <c r="H14" s="30"/>
      <c r="I14" s="40">
        <f t="shared" ref="I14:I18" si="0">G14*H14</f>
        <v>0</v>
      </c>
      <c r="J14" s="31">
        <v>0.23</v>
      </c>
      <c r="K14" s="40">
        <f t="shared" ref="K14:K18" si="1">ROUND(I14*J14+I14,2)</f>
        <v>0</v>
      </c>
      <c r="L14" s="32">
        <v>4</v>
      </c>
      <c r="M14" s="33"/>
      <c r="N14" s="41">
        <f t="shared" ref="N14:N18" si="2">M14*L14</f>
        <v>0</v>
      </c>
      <c r="O14" s="31">
        <v>0.23</v>
      </c>
      <c r="P14" s="41">
        <f t="shared" ref="P14:P18" si="3">ROUND(N14+N14*O14,2)</f>
        <v>0</v>
      </c>
      <c r="Q14" s="42">
        <v>30000</v>
      </c>
      <c r="R14" s="43">
        <v>36900</v>
      </c>
      <c r="S14" s="77">
        <f>SUM(I19+N19+Q19)</f>
        <v>162850</v>
      </c>
      <c r="T14" s="77">
        <f>SUM(K19+P19+R19)</f>
        <v>200305.5</v>
      </c>
      <c r="U14" s="1"/>
      <c r="V14" s="1"/>
    </row>
    <row r="15" spans="1:22" ht="42">
      <c r="A15" s="3" t="s">
        <v>16</v>
      </c>
      <c r="B15" s="18" t="s">
        <v>297</v>
      </c>
      <c r="C15" s="4" t="s">
        <v>298</v>
      </c>
      <c r="D15" s="17" t="s">
        <v>299</v>
      </c>
      <c r="E15" s="45">
        <v>1</v>
      </c>
      <c r="F15" s="4" t="s">
        <v>301</v>
      </c>
      <c r="G15" s="46">
        <v>3</v>
      </c>
      <c r="H15" s="30"/>
      <c r="I15" s="40">
        <f t="shared" si="0"/>
        <v>0</v>
      </c>
      <c r="J15" s="31">
        <v>0.23</v>
      </c>
      <c r="K15" s="40">
        <f t="shared" si="1"/>
        <v>0</v>
      </c>
      <c r="L15" s="32">
        <v>4</v>
      </c>
      <c r="M15" s="33"/>
      <c r="N15" s="41">
        <f t="shared" si="2"/>
        <v>0</v>
      </c>
      <c r="O15" s="31">
        <v>0.23</v>
      </c>
      <c r="P15" s="41">
        <f t="shared" si="3"/>
        <v>0</v>
      </c>
      <c r="Q15" s="42">
        <v>40000</v>
      </c>
      <c r="R15" s="43">
        <v>49200</v>
      </c>
      <c r="S15" s="78"/>
      <c r="T15" s="78"/>
      <c r="U15" s="1"/>
      <c r="V15" s="1"/>
    </row>
    <row r="16" spans="1:22" ht="42">
      <c r="A16" s="3" t="s">
        <v>17</v>
      </c>
      <c r="B16" s="18" t="s">
        <v>297</v>
      </c>
      <c r="C16" s="4" t="s">
        <v>302</v>
      </c>
      <c r="D16" s="17" t="s">
        <v>299</v>
      </c>
      <c r="E16" s="45">
        <v>1</v>
      </c>
      <c r="F16" s="4" t="s">
        <v>303</v>
      </c>
      <c r="G16" s="46">
        <v>3</v>
      </c>
      <c r="H16" s="30"/>
      <c r="I16" s="40">
        <f t="shared" si="0"/>
        <v>0</v>
      </c>
      <c r="J16" s="31">
        <v>0.23</v>
      </c>
      <c r="K16" s="40">
        <f t="shared" si="1"/>
        <v>0</v>
      </c>
      <c r="L16" s="32">
        <v>4</v>
      </c>
      <c r="M16" s="33"/>
      <c r="N16" s="41">
        <f t="shared" si="2"/>
        <v>0</v>
      </c>
      <c r="O16" s="31">
        <v>0.23</v>
      </c>
      <c r="P16" s="41">
        <f t="shared" si="3"/>
        <v>0</v>
      </c>
      <c r="Q16" s="42">
        <v>12850</v>
      </c>
      <c r="R16" s="43">
        <v>15805.5</v>
      </c>
      <c r="S16" s="78"/>
      <c r="T16" s="78"/>
      <c r="U16" s="1"/>
      <c r="V16" s="1"/>
    </row>
    <row r="17" spans="1:22" ht="42">
      <c r="A17" s="3" t="s">
        <v>18</v>
      </c>
      <c r="B17" s="18" t="s">
        <v>297</v>
      </c>
      <c r="C17" s="4" t="s">
        <v>304</v>
      </c>
      <c r="D17" s="17" t="s">
        <v>299</v>
      </c>
      <c r="E17" s="45">
        <v>1</v>
      </c>
      <c r="F17" s="4" t="s">
        <v>305</v>
      </c>
      <c r="G17" s="46">
        <v>3</v>
      </c>
      <c r="H17" s="30"/>
      <c r="I17" s="40">
        <f t="shared" si="0"/>
        <v>0</v>
      </c>
      <c r="J17" s="31">
        <v>0.23</v>
      </c>
      <c r="K17" s="40">
        <f t="shared" si="1"/>
        <v>0</v>
      </c>
      <c r="L17" s="32">
        <v>6</v>
      </c>
      <c r="M17" s="33"/>
      <c r="N17" s="41">
        <f t="shared" si="2"/>
        <v>0</v>
      </c>
      <c r="O17" s="31">
        <v>0.23</v>
      </c>
      <c r="P17" s="41">
        <f t="shared" si="3"/>
        <v>0</v>
      </c>
      <c r="Q17" s="42">
        <v>40000</v>
      </c>
      <c r="R17" s="43">
        <v>49200</v>
      </c>
      <c r="S17" s="78"/>
      <c r="T17" s="78"/>
      <c r="U17" s="1"/>
      <c r="V17" s="1"/>
    </row>
    <row r="18" spans="1:22" ht="32.25" thickBot="1">
      <c r="A18" s="3" t="s">
        <v>19</v>
      </c>
      <c r="B18" s="18" t="s">
        <v>297</v>
      </c>
      <c r="C18" s="4" t="s">
        <v>304</v>
      </c>
      <c r="D18" s="17" t="s">
        <v>299</v>
      </c>
      <c r="E18" s="45">
        <v>1</v>
      </c>
      <c r="F18" s="4" t="s">
        <v>306</v>
      </c>
      <c r="G18" s="46">
        <v>3</v>
      </c>
      <c r="H18" s="30"/>
      <c r="I18" s="40">
        <f t="shared" si="0"/>
        <v>0</v>
      </c>
      <c r="J18" s="31">
        <v>0.23</v>
      </c>
      <c r="K18" s="40">
        <f t="shared" si="1"/>
        <v>0</v>
      </c>
      <c r="L18" s="32">
        <v>6</v>
      </c>
      <c r="M18" s="33"/>
      <c r="N18" s="41">
        <f t="shared" si="2"/>
        <v>0</v>
      </c>
      <c r="O18" s="31">
        <v>0.23</v>
      </c>
      <c r="P18" s="41">
        <f t="shared" si="3"/>
        <v>0</v>
      </c>
      <c r="Q18" s="42">
        <v>40000</v>
      </c>
      <c r="R18" s="43">
        <v>49200</v>
      </c>
      <c r="S18" s="87"/>
      <c r="T18" s="87"/>
      <c r="U18" s="1"/>
      <c r="V18" s="1"/>
    </row>
    <row r="19" spans="1:22" ht="21" customHeight="1">
      <c r="A19" s="19"/>
      <c r="B19" s="20"/>
      <c r="C19" s="19"/>
      <c r="D19" s="19"/>
      <c r="E19" s="19"/>
      <c r="F19" s="19"/>
      <c r="G19" s="10"/>
      <c r="H19" s="53" t="s">
        <v>25</v>
      </c>
      <c r="I19" s="22">
        <f>SUM(I14:I18)</f>
        <v>0</v>
      </c>
      <c r="J19" s="23"/>
      <c r="K19" s="22">
        <f>SUM(K14:K18)</f>
        <v>0</v>
      </c>
      <c r="L19" s="23"/>
      <c r="M19" s="23"/>
      <c r="N19" s="22">
        <f>SUM(N14:N18)</f>
        <v>0</v>
      </c>
      <c r="O19" s="23"/>
      <c r="P19" s="22">
        <f>SUM(P14:P18)</f>
        <v>0</v>
      </c>
      <c r="Q19" s="22">
        <f>SUM(Q14:Q18)</f>
        <v>162850</v>
      </c>
      <c r="R19" s="22">
        <f>SUM(R14:R18)</f>
        <v>200305.5</v>
      </c>
      <c r="S19" s="44"/>
      <c r="T19" s="44"/>
      <c r="U19" s="1"/>
      <c r="V19" s="1"/>
    </row>
    <row r="20" spans="1:22" ht="12.75" customHeight="1">
      <c r="U20" s="1"/>
      <c r="V20" s="1"/>
    </row>
    <row r="22" spans="1:22">
      <c r="A22" s="27" t="s">
        <v>258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27" t="str">
        <f>A22</f>
        <v>PAKIET NR 30</v>
      </c>
      <c r="U22" s="1"/>
      <c r="V22" s="1"/>
    </row>
    <row r="23" spans="1:22">
      <c r="A23" s="81" t="s">
        <v>0</v>
      </c>
      <c r="B23" s="82"/>
      <c r="C23" s="82"/>
      <c r="D23" s="82"/>
      <c r="E23" s="82"/>
      <c r="F23" s="83"/>
      <c r="G23" s="81" t="s">
        <v>1</v>
      </c>
      <c r="H23" s="82"/>
      <c r="I23" s="82"/>
      <c r="J23" s="82"/>
      <c r="K23" s="83"/>
      <c r="L23" s="81" t="s">
        <v>2</v>
      </c>
      <c r="M23" s="82"/>
      <c r="N23" s="82"/>
      <c r="O23" s="82"/>
      <c r="P23" s="82"/>
      <c r="Q23" s="82"/>
      <c r="R23" s="83"/>
      <c r="S23" s="84" t="s">
        <v>3</v>
      </c>
      <c r="T23" s="85"/>
    </row>
    <row r="24" spans="1:22" ht="47.25" customHeight="1">
      <c r="A24" s="66" t="s">
        <v>26</v>
      </c>
      <c r="B24" s="36" t="s">
        <v>27</v>
      </c>
      <c r="C24" s="52" t="s">
        <v>28</v>
      </c>
      <c r="D24" s="52" t="s">
        <v>29</v>
      </c>
      <c r="E24" s="52" t="s">
        <v>30</v>
      </c>
      <c r="F24" s="52" t="s">
        <v>31</v>
      </c>
      <c r="G24" s="52" t="s">
        <v>32</v>
      </c>
      <c r="H24" s="34" t="s">
        <v>33</v>
      </c>
      <c r="I24" s="35" t="s">
        <v>34</v>
      </c>
      <c r="J24" s="7" t="s">
        <v>4</v>
      </c>
      <c r="K24" s="35" t="s">
        <v>35</v>
      </c>
      <c r="L24" s="5" t="s">
        <v>36</v>
      </c>
      <c r="M24" s="6" t="s">
        <v>37</v>
      </c>
      <c r="N24" s="5" t="s">
        <v>38</v>
      </c>
      <c r="O24" s="7" t="s">
        <v>4</v>
      </c>
      <c r="P24" s="5" t="s">
        <v>39</v>
      </c>
      <c r="Q24" s="5" t="s">
        <v>40</v>
      </c>
      <c r="R24" s="5" t="s">
        <v>41</v>
      </c>
      <c r="S24" s="24" t="s">
        <v>51</v>
      </c>
      <c r="T24" s="25" t="s">
        <v>52</v>
      </c>
    </row>
    <row r="25" spans="1:22" ht="12" customHeight="1" thickBot="1">
      <c r="A25" s="52" t="s">
        <v>5</v>
      </c>
      <c r="B25" s="4" t="s">
        <v>6</v>
      </c>
      <c r="C25" s="4" t="s">
        <v>7</v>
      </c>
      <c r="D25" s="4" t="s">
        <v>8</v>
      </c>
      <c r="E25" s="4" t="s">
        <v>9</v>
      </c>
      <c r="F25" s="4" t="s">
        <v>10</v>
      </c>
      <c r="G25" s="4" t="s">
        <v>11</v>
      </c>
      <c r="H25" s="8" t="s">
        <v>42</v>
      </c>
      <c r="I25" s="4" t="s">
        <v>43</v>
      </c>
      <c r="J25" s="9" t="s">
        <v>44</v>
      </c>
      <c r="K25" s="3" t="s">
        <v>45</v>
      </c>
      <c r="L25" s="3" t="s">
        <v>12</v>
      </c>
      <c r="M25" s="9" t="s">
        <v>46</v>
      </c>
      <c r="N25" s="3" t="s">
        <v>47</v>
      </c>
      <c r="O25" s="9" t="s">
        <v>48</v>
      </c>
      <c r="P25" s="3" t="s">
        <v>49</v>
      </c>
      <c r="Q25" s="16" t="s">
        <v>58</v>
      </c>
      <c r="R25" s="16" t="s">
        <v>13</v>
      </c>
      <c r="S25" s="16" t="s">
        <v>14</v>
      </c>
      <c r="T25" s="16" t="s">
        <v>50</v>
      </c>
    </row>
    <row r="26" spans="1:22" ht="27.75" customHeight="1" thickBot="1">
      <c r="A26" s="3" t="s">
        <v>15</v>
      </c>
      <c r="B26" s="18" t="s">
        <v>309</v>
      </c>
      <c r="C26" s="17" t="s">
        <v>310</v>
      </c>
      <c r="D26" s="17" t="s">
        <v>311</v>
      </c>
      <c r="E26" s="45">
        <v>1</v>
      </c>
      <c r="F26" s="73" t="s">
        <v>308</v>
      </c>
      <c r="G26" s="28">
        <v>3</v>
      </c>
      <c r="H26" s="30"/>
      <c r="I26" s="40">
        <f>G26*H26</f>
        <v>0</v>
      </c>
      <c r="J26" s="31">
        <v>0.23</v>
      </c>
      <c r="K26" s="40">
        <f>ROUND(I26*J26+I26,2)</f>
        <v>0</v>
      </c>
      <c r="L26" s="32">
        <v>30</v>
      </c>
      <c r="M26" s="33"/>
      <c r="N26" s="41">
        <f>M26*L26</f>
        <v>0</v>
      </c>
      <c r="O26" s="31">
        <v>0.23</v>
      </c>
      <c r="P26" s="41">
        <f>ROUND(N26+N26*O26,2)</f>
        <v>0</v>
      </c>
      <c r="Q26" s="42">
        <v>25000</v>
      </c>
      <c r="R26" s="43">
        <v>30750</v>
      </c>
      <c r="S26" s="29">
        <f>I26+N26+Q26</f>
        <v>25000</v>
      </c>
      <c r="T26" s="29">
        <f>K26+P26+R26</f>
        <v>30750</v>
      </c>
      <c r="U26" s="1"/>
      <c r="V26" s="1"/>
    </row>
    <row r="30" spans="1:22">
      <c r="A30" s="27" t="s">
        <v>263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27" t="str">
        <f>A30</f>
        <v>PAKIET NR 31</v>
      </c>
      <c r="U30" s="1"/>
      <c r="V30" s="1"/>
    </row>
    <row r="31" spans="1:22">
      <c r="A31" s="81" t="s">
        <v>0</v>
      </c>
      <c r="B31" s="82"/>
      <c r="C31" s="82"/>
      <c r="D31" s="82"/>
      <c r="E31" s="82"/>
      <c r="F31" s="83"/>
      <c r="G31" s="81" t="s">
        <v>1</v>
      </c>
      <c r="H31" s="82"/>
      <c r="I31" s="82"/>
      <c r="J31" s="82"/>
      <c r="K31" s="83"/>
      <c r="L31" s="81" t="s">
        <v>2</v>
      </c>
      <c r="M31" s="82"/>
      <c r="N31" s="82"/>
      <c r="O31" s="82"/>
      <c r="P31" s="82"/>
      <c r="Q31" s="82"/>
      <c r="R31" s="83"/>
      <c r="S31" s="84" t="s">
        <v>3</v>
      </c>
      <c r="T31" s="85"/>
    </row>
    <row r="32" spans="1:22" ht="52.5">
      <c r="A32" s="66" t="s">
        <v>26</v>
      </c>
      <c r="B32" s="36" t="s">
        <v>27</v>
      </c>
      <c r="C32" s="52" t="s">
        <v>28</v>
      </c>
      <c r="D32" s="52" t="s">
        <v>29</v>
      </c>
      <c r="E32" s="52" t="s">
        <v>30</v>
      </c>
      <c r="F32" s="52" t="s">
        <v>31</v>
      </c>
      <c r="G32" s="52" t="s">
        <v>32</v>
      </c>
      <c r="H32" s="34" t="s">
        <v>33</v>
      </c>
      <c r="I32" s="35" t="s">
        <v>34</v>
      </c>
      <c r="J32" s="7" t="s">
        <v>4</v>
      </c>
      <c r="K32" s="35" t="s">
        <v>35</v>
      </c>
      <c r="L32" s="5" t="s">
        <v>36</v>
      </c>
      <c r="M32" s="6" t="s">
        <v>37</v>
      </c>
      <c r="N32" s="5" t="s">
        <v>38</v>
      </c>
      <c r="O32" s="7" t="s">
        <v>4</v>
      </c>
      <c r="P32" s="5" t="s">
        <v>39</v>
      </c>
      <c r="Q32" s="5" t="s">
        <v>40</v>
      </c>
      <c r="R32" s="5" t="s">
        <v>41</v>
      </c>
      <c r="S32" s="24" t="s">
        <v>292</v>
      </c>
      <c r="T32" s="25" t="s">
        <v>293</v>
      </c>
    </row>
    <row r="33" spans="1:22" ht="12" customHeight="1" thickBot="1">
      <c r="A33" s="52" t="s">
        <v>5</v>
      </c>
      <c r="B33" s="4" t="s">
        <v>6</v>
      </c>
      <c r="C33" s="4" t="s">
        <v>7</v>
      </c>
      <c r="D33" s="4" t="s">
        <v>8</v>
      </c>
      <c r="E33" s="4" t="s">
        <v>9</v>
      </c>
      <c r="F33" s="51" t="s">
        <v>10</v>
      </c>
      <c r="G33" s="4" t="s">
        <v>11</v>
      </c>
      <c r="H33" s="8" t="s">
        <v>42</v>
      </c>
      <c r="I33" s="4" t="s">
        <v>43</v>
      </c>
      <c r="J33" s="9" t="s">
        <v>44</v>
      </c>
      <c r="K33" s="3" t="s">
        <v>45</v>
      </c>
      <c r="L33" s="3" t="s">
        <v>12</v>
      </c>
      <c r="M33" s="9" t="s">
        <v>46</v>
      </c>
      <c r="N33" s="3" t="s">
        <v>47</v>
      </c>
      <c r="O33" s="9" t="s">
        <v>48</v>
      </c>
      <c r="P33" s="3" t="s">
        <v>49</v>
      </c>
      <c r="Q33" s="16" t="s">
        <v>58</v>
      </c>
      <c r="R33" s="16" t="s">
        <v>13</v>
      </c>
      <c r="S33" s="16" t="s">
        <v>14</v>
      </c>
      <c r="T33" s="16" t="s">
        <v>50</v>
      </c>
    </row>
    <row r="34" spans="1:22" ht="21">
      <c r="A34" s="3" t="s">
        <v>15</v>
      </c>
      <c r="B34" s="18" t="s">
        <v>312</v>
      </c>
      <c r="C34" s="4" t="s">
        <v>313</v>
      </c>
      <c r="D34" s="17" t="s">
        <v>314</v>
      </c>
      <c r="E34" s="45">
        <v>1</v>
      </c>
      <c r="F34" s="73" t="s">
        <v>315</v>
      </c>
      <c r="G34" s="46">
        <v>3</v>
      </c>
      <c r="H34" s="30"/>
      <c r="I34" s="40">
        <f t="shared" ref="I34:I35" si="4">G34*H34</f>
        <v>0</v>
      </c>
      <c r="J34" s="31">
        <v>0.23</v>
      </c>
      <c r="K34" s="40">
        <f t="shared" ref="K34:K35" si="5">ROUND(I34*J34+I34,2)</f>
        <v>0</v>
      </c>
      <c r="L34" s="32">
        <v>6</v>
      </c>
      <c r="M34" s="33"/>
      <c r="N34" s="41">
        <f t="shared" ref="N34:N35" si="6">M34*L34</f>
        <v>0</v>
      </c>
      <c r="O34" s="31">
        <v>0.23</v>
      </c>
      <c r="P34" s="41">
        <f t="shared" ref="P34:P35" si="7">ROUND(N34+N34*O34,2)</f>
        <v>0</v>
      </c>
      <c r="Q34" s="42">
        <v>1800</v>
      </c>
      <c r="R34" s="43">
        <v>2214</v>
      </c>
      <c r="S34" s="77">
        <f>SUM(I36+N36+Q36)</f>
        <v>3600</v>
      </c>
      <c r="T34" s="77">
        <f>SUM(K36+P36+R36)</f>
        <v>4428</v>
      </c>
      <c r="U34" s="1"/>
      <c r="V34" s="1"/>
    </row>
    <row r="35" spans="1:22" ht="21.75" thickBot="1">
      <c r="A35" s="3" t="s">
        <v>16</v>
      </c>
      <c r="B35" s="18" t="s">
        <v>307</v>
      </c>
      <c r="C35" s="4" t="s">
        <v>316</v>
      </c>
      <c r="D35" s="17" t="s">
        <v>314</v>
      </c>
      <c r="E35" s="45">
        <v>3</v>
      </c>
      <c r="F35" s="73" t="s">
        <v>315</v>
      </c>
      <c r="G35" s="46">
        <v>9</v>
      </c>
      <c r="H35" s="30"/>
      <c r="I35" s="40">
        <f t="shared" si="4"/>
        <v>0</v>
      </c>
      <c r="J35" s="31">
        <v>0.23</v>
      </c>
      <c r="K35" s="40">
        <f t="shared" si="5"/>
        <v>0</v>
      </c>
      <c r="L35" s="32">
        <v>18</v>
      </c>
      <c r="M35" s="33"/>
      <c r="N35" s="41">
        <f t="shared" si="6"/>
        <v>0</v>
      </c>
      <c r="O35" s="31">
        <v>0.23</v>
      </c>
      <c r="P35" s="41">
        <f t="shared" si="7"/>
        <v>0</v>
      </c>
      <c r="Q35" s="42">
        <v>1800</v>
      </c>
      <c r="R35" s="43">
        <v>2214</v>
      </c>
      <c r="S35" s="87"/>
      <c r="T35" s="87"/>
      <c r="U35" s="1"/>
      <c r="V35" s="1"/>
    </row>
    <row r="36" spans="1:22" ht="21" customHeight="1">
      <c r="A36" s="19"/>
      <c r="B36" s="20"/>
      <c r="C36" s="19"/>
      <c r="D36" s="19"/>
      <c r="E36" s="19"/>
      <c r="F36" s="19"/>
      <c r="G36" s="10"/>
      <c r="H36" s="53" t="s">
        <v>25</v>
      </c>
      <c r="I36" s="22">
        <f>SUM(I34:I35)</f>
        <v>0</v>
      </c>
      <c r="J36" s="23"/>
      <c r="K36" s="22">
        <f>SUM(K34:K35)</f>
        <v>0</v>
      </c>
      <c r="L36" s="23"/>
      <c r="M36" s="23"/>
      <c r="N36" s="22">
        <f>SUM(N34:N35)</f>
        <v>0</v>
      </c>
      <c r="O36" s="23"/>
      <c r="P36" s="22">
        <f>SUM(P34:P35)</f>
        <v>0</v>
      </c>
      <c r="Q36" s="22">
        <f>SUM(Q34:Q35)</f>
        <v>3600</v>
      </c>
      <c r="R36" s="22">
        <f>SUM(R34:R35)</f>
        <v>4428</v>
      </c>
      <c r="S36" s="44"/>
      <c r="T36" s="44"/>
      <c r="U36" s="1"/>
      <c r="V36" s="1"/>
    </row>
    <row r="38" spans="1:22">
      <c r="A38" s="27" t="s">
        <v>275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27" t="str">
        <f>A38</f>
        <v>PAKIET NR 32</v>
      </c>
      <c r="U38" s="1"/>
      <c r="V38" s="1"/>
    </row>
    <row r="39" spans="1:22">
      <c r="A39" s="81" t="s">
        <v>0</v>
      </c>
      <c r="B39" s="82"/>
      <c r="C39" s="82"/>
      <c r="D39" s="82"/>
      <c r="E39" s="82"/>
      <c r="F39" s="83"/>
      <c r="G39" s="81" t="s">
        <v>1</v>
      </c>
      <c r="H39" s="82"/>
      <c r="I39" s="82"/>
      <c r="J39" s="82"/>
      <c r="K39" s="83"/>
      <c r="L39" s="81" t="s">
        <v>2</v>
      </c>
      <c r="M39" s="82"/>
      <c r="N39" s="82"/>
      <c r="O39" s="82"/>
      <c r="P39" s="82"/>
      <c r="Q39" s="82"/>
      <c r="R39" s="83"/>
      <c r="S39" s="84" t="s">
        <v>3</v>
      </c>
      <c r="T39" s="85"/>
    </row>
    <row r="40" spans="1:22" ht="52.5">
      <c r="A40" s="66" t="s">
        <v>26</v>
      </c>
      <c r="B40" s="36" t="s">
        <v>27</v>
      </c>
      <c r="C40" s="52" t="s">
        <v>28</v>
      </c>
      <c r="D40" s="52" t="s">
        <v>29</v>
      </c>
      <c r="E40" s="52" t="s">
        <v>30</v>
      </c>
      <c r="F40" s="52" t="s">
        <v>31</v>
      </c>
      <c r="G40" s="52" t="s">
        <v>32</v>
      </c>
      <c r="H40" s="34" t="s">
        <v>33</v>
      </c>
      <c r="I40" s="35" t="s">
        <v>34</v>
      </c>
      <c r="J40" s="7" t="s">
        <v>4</v>
      </c>
      <c r="K40" s="35" t="s">
        <v>35</v>
      </c>
      <c r="L40" s="5" t="s">
        <v>36</v>
      </c>
      <c r="M40" s="6" t="s">
        <v>37</v>
      </c>
      <c r="N40" s="5" t="s">
        <v>38</v>
      </c>
      <c r="O40" s="7" t="s">
        <v>4</v>
      </c>
      <c r="P40" s="5" t="s">
        <v>39</v>
      </c>
      <c r="Q40" s="5" t="s">
        <v>40</v>
      </c>
      <c r="R40" s="5" t="s">
        <v>41</v>
      </c>
      <c r="S40" s="24" t="s">
        <v>292</v>
      </c>
      <c r="T40" s="25" t="s">
        <v>293</v>
      </c>
    </row>
    <row r="41" spans="1:22" ht="12" customHeight="1" thickBot="1">
      <c r="A41" s="52" t="s">
        <v>5</v>
      </c>
      <c r="B41" s="4" t="s">
        <v>6</v>
      </c>
      <c r="C41" s="4" t="s">
        <v>7</v>
      </c>
      <c r="D41" s="4" t="s">
        <v>8</v>
      </c>
      <c r="E41" s="4" t="s">
        <v>9</v>
      </c>
      <c r="F41" s="51" t="s">
        <v>10</v>
      </c>
      <c r="G41" s="4" t="s">
        <v>11</v>
      </c>
      <c r="H41" s="8" t="s">
        <v>42</v>
      </c>
      <c r="I41" s="4" t="s">
        <v>43</v>
      </c>
      <c r="J41" s="9" t="s">
        <v>44</v>
      </c>
      <c r="K41" s="3" t="s">
        <v>45</v>
      </c>
      <c r="L41" s="3" t="s">
        <v>12</v>
      </c>
      <c r="M41" s="9" t="s">
        <v>46</v>
      </c>
      <c r="N41" s="3" t="s">
        <v>47</v>
      </c>
      <c r="O41" s="9" t="s">
        <v>48</v>
      </c>
      <c r="P41" s="3" t="s">
        <v>49</v>
      </c>
      <c r="Q41" s="16" t="s">
        <v>58</v>
      </c>
      <c r="R41" s="16" t="s">
        <v>13</v>
      </c>
      <c r="S41" s="16" t="s">
        <v>14</v>
      </c>
      <c r="T41" s="16" t="s">
        <v>50</v>
      </c>
    </row>
    <row r="42" spans="1:22" ht="21">
      <c r="A42" s="3" t="s">
        <v>15</v>
      </c>
      <c r="B42" s="18" t="s">
        <v>307</v>
      </c>
      <c r="C42" s="4" t="s">
        <v>317</v>
      </c>
      <c r="D42" s="17" t="s">
        <v>318</v>
      </c>
      <c r="E42" s="45">
        <v>2</v>
      </c>
      <c r="F42" s="73" t="s">
        <v>319</v>
      </c>
      <c r="G42" s="46">
        <v>6</v>
      </c>
      <c r="H42" s="30"/>
      <c r="I42" s="40">
        <f t="shared" ref="I42:I54" si="8">G42*H42</f>
        <v>0</v>
      </c>
      <c r="J42" s="31">
        <v>0.23</v>
      </c>
      <c r="K42" s="40">
        <f t="shared" ref="K42:K54" si="9">ROUND(I42*J42+I42,2)</f>
        <v>0</v>
      </c>
      <c r="L42" s="32">
        <v>12</v>
      </c>
      <c r="M42" s="33"/>
      <c r="N42" s="41">
        <f t="shared" ref="N42:N54" si="10">M42*L42</f>
        <v>0</v>
      </c>
      <c r="O42" s="31">
        <v>0.23</v>
      </c>
      <c r="P42" s="41">
        <f t="shared" ref="P42:P54" si="11">ROUND(N42+N42*O42,2)</f>
        <v>0</v>
      </c>
      <c r="Q42" s="42">
        <v>1200</v>
      </c>
      <c r="R42" s="43">
        <v>1476</v>
      </c>
      <c r="S42" s="77">
        <f>SUM(I55+N55+Q55)</f>
        <v>15600</v>
      </c>
      <c r="T42" s="77">
        <f>SUM(K55+P55+R55)</f>
        <v>19188</v>
      </c>
      <c r="U42" s="1"/>
      <c r="V42" s="1"/>
    </row>
    <row r="43" spans="1:22" ht="21">
      <c r="A43" s="3" t="s">
        <v>16</v>
      </c>
      <c r="B43" s="18" t="s">
        <v>307</v>
      </c>
      <c r="C43" s="4" t="s">
        <v>320</v>
      </c>
      <c r="D43" s="17" t="s">
        <v>318</v>
      </c>
      <c r="E43" s="45">
        <v>1</v>
      </c>
      <c r="F43" s="73" t="s">
        <v>319</v>
      </c>
      <c r="G43" s="46">
        <v>3</v>
      </c>
      <c r="H43" s="30"/>
      <c r="I43" s="40">
        <f t="shared" si="8"/>
        <v>0</v>
      </c>
      <c r="J43" s="31">
        <v>0.23</v>
      </c>
      <c r="K43" s="40">
        <f t="shared" si="9"/>
        <v>0</v>
      </c>
      <c r="L43" s="32">
        <v>6</v>
      </c>
      <c r="M43" s="33"/>
      <c r="N43" s="41">
        <f t="shared" si="10"/>
        <v>0</v>
      </c>
      <c r="O43" s="31">
        <v>0.23</v>
      </c>
      <c r="P43" s="41">
        <f t="shared" si="11"/>
        <v>0</v>
      </c>
      <c r="Q43" s="42">
        <v>1200</v>
      </c>
      <c r="R43" s="43">
        <v>1476</v>
      </c>
      <c r="S43" s="78"/>
      <c r="T43" s="78"/>
      <c r="U43" s="1"/>
      <c r="V43" s="1"/>
    </row>
    <row r="44" spans="1:22" ht="21">
      <c r="A44" s="3" t="s">
        <v>17</v>
      </c>
      <c r="B44" s="18" t="s">
        <v>307</v>
      </c>
      <c r="C44" s="4" t="s">
        <v>321</v>
      </c>
      <c r="D44" s="17" t="s">
        <v>318</v>
      </c>
      <c r="E44" s="45">
        <v>1</v>
      </c>
      <c r="F44" s="73" t="s">
        <v>319</v>
      </c>
      <c r="G44" s="46">
        <v>3</v>
      </c>
      <c r="H44" s="30"/>
      <c r="I44" s="40">
        <f t="shared" si="8"/>
        <v>0</v>
      </c>
      <c r="J44" s="31">
        <v>0.23</v>
      </c>
      <c r="K44" s="40">
        <f t="shared" si="9"/>
        <v>0</v>
      </c>
      <c r="L44" s="32">
        <v>12</v>
      </c>
      <c r="M44" s="33"/>
      <c r="N44" s="41">
        <f t="shared" si="10"/>
        <v>0</v>
      </c>
      <c r="O44" s="31">
        <v>0.23</v>
      </c>
      <c r="P44" s="41">
        <f t="shared" si="11"/>
        <v>0</v>
      </c>
      <c r="Q44" s="42">
        <v>1200</v>
      </c>
      <c r="R44" s="43">
        <v>1476</v>
      </c>
      <c r="S44" s="78"/>
      <c r="T44" s="78"/>
      <c r="U44" s="1"/>
      <c r="V44" s="1"/>
    </row>
    <row r="45" spans="1:22" ht="21">
      <c r="A45" s="3" t="s">
        <v>18</v>
      </c>
      <c r="B45" s="18" t="s">
        <v>307</v>
      </c>
      <c r="C45" s="4" t="s">
        <v>322</v>
      </c>
      <c r="D45" s="17" t="s">
        <v>318</v>
      </c>
      <c r="E45" s="45">
        <v>3</v>
      </c>
      <c r="F45" s="73" t="s">
        <v>319</v>
      </c>
      <c r="G45" s="46">
        <v>9</v>
      </c>
      <c r="H45" s="30"/>
      <c r="I45" s="40">
        <f t="shared" si="8"/>
        <v>0</v>
      </c>
      <c r="J45" s="31">
        <v>0.23</v>
      </c>
      <c r="K45" s="40">
        <f t="shared" si="9"/>
        <v>0</v>
      </c>
      <c r="L45" s="32">
        <v>18</v>
      </c>
      <c r="M45" s="33"/>
      <c r="N45" s="41">
        <f t="shared" si="10"/>
        <v>0</v>
      </c>
      <c r="O45" s="31">
        <v>0.23</v>
      </c>
      <c r="P45" s="41">
        <f t="shared" si="11"/>
        <v>0</v>
      </c>
      <c r="Q45" s="42">
        <v>1200</v>
      </c>
      <c r="R45" s="43">
        <v>1476</v>
      </c>
      <c r="S45" s="78"/>
      <c r="T45" s="78"/>
      <c r="U45" s="1"/>
      <c r="V45" s="1"/>
    </row>
    <row r="46" spans="1:22" ht="21">
      <c r="A46" s="3" t="s">
        <v>19</v>
      </c>
      <c r="B46" s="18" t="s">
        <v>307</v>
      </c>
      <c r="C46" s="4" t="s">
        <v>323</v>
      </c>
      <c r="D46" s="17" t="s">
        <v>318</v>
      </c>
      <c r="E46" s="45">
        <v>2</v>
      </c>
      <c r="F46" s="73" t="s">
        <v>319</v>
      </c>
      <c r="G46" s="46">
        <v>6</v>
      </c>
      <c r="H46" s="30"/>
      <c r="I46" s="40">
        <f t="shared" si="8"/>
        <v>0</v>
      </c>
      <c r="J46" s="31">
        <v>0.23</v>
      </c>
      <c r="K46" s="40">
        <f t="shared" si="9"/>
        <v>0</v>
      </c>
      <c r="L46" s="32">
        <v>12</v>
      </c>
      <c r="M46" s="33"/>
      <c r="N46" s="41">
        <f t="shared" si="10"/>
        <v>0</v>
      </c>
      <c r="O46" s="31">
        <v>0.23</v>
      </c>
      <c r="P46" s="41">
        <f t="shared" si="11"/>
        <v>0</v>
      </c>
      <c r="Q46" s="42">
        <v>1200</v>
      </c>
      <c r="R46" s="43">
        <v>1476</v>
      </c>
      <c r="S46" s="78"/>
      <c r="T46" s="78"/>
      <c r="U46" s="1"/>
      <c r="V46" s="1"/>
    </row>
    <row r="47" spans="1:22" ht="11.25">
      <c r="A47" s="3" t="s">
        <v>20</v>
      </c>
      <c r="B47" s="18" t="s">
        <v>307</v>
      </c>
      <c r="C47" s="4" t="s">
        <v>322</v>
      </c>
      <c r="D47" s="17" t="s">
        <v>318</v>
      </c>
      <c r="E47" s="45">
        <v>2</v>
      </c>
      <c r="F47" s="73" t="s">
        <v>324</v>
      </c>
      <c r="G47" s="46">
        <v>6</v>
      </c>
      <c r="H47" s="30"/>
      <c r="I47" s="40">
        <f t="shared" si="8"/>
        <v>0</v>
      </c>
      <c r="J47" s="31">
        <v>0.23</v>
      </c>
      <c r="K47" s="40">
        <f t="shared" si="9"/>
        <v>0</v>
      </c>
      <c r="L47" s="32">
        <v>12</v>
      </c>
      <c r="M47" s="33"/>
      <c r="N47" s="41">
        <f t="shared" si="10"/>
        <v>0</v>
      </c>
      <c r="O47" s="31">
        <v>0.23</v>
      </c>
      <c r="P47" s="41">
        <f t="shared" si="11"/>
        <v>0</v>
      </c>
      <c r="Q47" s="42">
        <v>1200</v>
      </c>
      <c r="R47" s="43">
        <v>1476</v>
      </c>
      <c r="S47" s="78"/>
      <c r="T47" s="78"/>
      <c r="U47" s="1"/>
      <c r="V47" s="1"/>
    </row>
    <row r="48" spans="1:22" ht="11.25">
      <c r="A48" s="3" t="s">
        <v>53</v>
      </c>
      <c r="B48" s="18" t="s">
        <v>307</v>
      </c>
      <c r="C48" s="4" t="s">
        <v>323</v>
      </c>
      <c r="D48" s="17" t="s">
        <v>318</v>
      </c>
      <c r="E48" s="45">
        <v>1</v>
      </c>
      <c r="F48" s="73" t="s">
        <v>324</v>
      </c>
      <c r="G48" s="46">
        <v>3</v>
      </c>
      <c r="H48" s="30"/>
      <c r="I48" s="40">
        <f t="shared" si="8"/>
        <v>0</v>
      </c>
      <c r="J48" s="31">
        <v>0.23</v>
      </c>
      <c r="K48" s="40">
        <f t="shared" si="9"/>
        <v>0</v>
      </c>
      <c r="L48" s="32">
        <v>6</v>
      </c>
      <c r="M48" s="33"/>
      <c r="N48" s="41">
        <f t="shared" si="10"/>
        <v>0</v>
      </c>
      <c r="O48" s="31">
        <v>0.23</v>
      </c>
      <c r="P48" s="41">
        <f t="shared" si="11"/>
        <v>0</v>
      </c>
      <c r="Q48" s="42">
        <v>1200</v>
      </c>
      <c r="R48" s="43">
        <v>1476</v>
      </c>
      <c r="S48" s="78"/>
      <c r="T48" s="78"/>
      <c r="U48" s="1"/>
      <c r="V48" s="1"/>
    </row>
    <row r="49" spans="1:22" ht="11.25">
      <c r="A49" s="3" t="s">
        <v>54</v>
      </c>
      <c r="B49" s="18" t="s">
        <v>307</v>
      </c>
      <c r="C49" s="4" t="s">
        <v>322</v>
      </c>
      <c r="D49" s="17" t="s">
        <v>318</v>
      </c>
      <c r="E49" s="45">
        <v>1</v>
      </c>
      <c r="F49" s="73" t="s">
        <v>325</v>
      </c>
      <c r="G49" s="46">
        <v>3</v>
      </c>
      <c r="H49" s="30"/>
      <c r="I49" s="40">
        <f t="shared" si="8"/>
        <v>0</v>
      </c>
      <c r="J49" s="31">
        <v>0.23</v>
      </c>
      <c r="K49" s="40">
        <f t="shared" si="9"/>
        <v>0</v>
      </c>
      <c r="L49" s="32">
        <v>6</v>
      </c>
      <c r="M49" s="33"/>
      <c r="N49" s="41">
        <f t="shared" si="10"/>
        <v>0</v>
      </c>
      <c r="O49" s="31">
        <v>0.23</v>
      </c>
      <c r="P49" s="41">
        <f t="shared" si="11"/>
        <v>0</v>
      </c>
      <c r="Q49" s="42">
        <v>1200</v>
      </c>
      <c r="R49" s="43">
        <v>1476</v>
      </c>
      <c r="S49" s="78"/>
      <c r="T49" s="78"/>
      <c r="U49" s="1"/>
      <c r="V49" s="1"/>
    </row>
    <row r="50" spans="1:22" ht="31.5">
      <c r="A50" s="3" t="s">
        <v>55</v>
      </c>
      <c r="B50" s="18" t="s">
        <v>307</v>
      </c>
      <c r="C50" s="4" t="s">
        <v>322</v>
      </c>
      <c r="D50" s="17" t="s">
        <v>318</v>
      </c>
      <c r="E50" s="45">
        <v>4</v>
      </c>
      <c r="F50" s="73" t="s">
        <v>326</v>
      </c>
      <c r="G50" s="46">
        <v>12</v>
      </c>
      <c r="H50" s="30"/>
      <c r="I50" s="40">
        <f t="shared" si="8"/>
        <v>0</v>
      </c>
      <c r="J50" s="31">
        <v>0.23</v>
      </c>
      <c r="K50" s="40">
        <f t="shared" si="9"/>
        <v>0</v>
      </c>
      <c r="L50" s="32">
        <v>24</v>
      </c>
      <c r="M50" s="33"/>
      <c r="N50" s="41">
        <f t="shared" si="10"/>
        <v>0</v>
      </c>
      <c r="O50" s="31">
        <v>0.23</v>
      </c>
      <c r="P50" s="41">
        <f t="shared" si="11"/>
        <v>0</v>
      </c>
      <c r="Q50" s="42">
        <v>1200</v>
      </c>
      <c r="R50" s="43">
        <v>1476</v>
      </c>
      <c r="S50" s="78"/>
      <c r="T50" s="78"/>
      <c r="U50" s="1"/>
      <c r="V50" s="1"/>
    </row>
    <row r="51" spans="1:22" ht="31.5">
      <c r="A51" s="3" t="s">
        <v>56</v>
      </c>
      <c r="B51" s="18" t="s">
        <v>307</v>
      </c>
      <c r="C51" s="4" t="s">
        <v>323</v>
      </c>
      <c r="D51" s="17" t="s">
        <v>318</v>
      </c>
      <c r="E51" s="45">
        <v>4</v>
      </c>
      <c r="F51" s="73" t="s">
        <v>326</v>
      </c>
      <c r="G51" s="46">
        <v>12</v>
      </c>
      <c r="H51" s="30"/>
      <c r="I51" s="40">
        <f t="shared" si="8"/>
        <v>0</v>
      </c>
      <c r="J51" s="31">
        <v>0.23</v>
      </c>
      <c r="K51" s="40">
        <f t="shared" si="9"/>
        <v>0</v>
      </c>
      <c r="L51" s="32">
        <v>24</v>
      </c>
      <c r="M51" s="33"/>
      <c r="N51" s="41">
        <f t="shared" si="10"/>
        <v>0</v>
      </c>
      <c r="O51" s="31">
        <v>0.23</v>
      </c>
      <c r="P51" s="41">
        <f t="shared" si="11"/>
        <v>0</v>
      </c>
      <c r="Q51" s="42">
        <v>1200</v>
      </c>
      <c r="R51" s="43">
        <v>1476</v>
      </c>
      <c r="S51" s="78"/>
      <c r="T51" s="78"/>
      <c r="U51" s="1"/>
      <c r="V51" s="1"/>
    </row>
    <row r="52" spans="1:22" ht="21">
      <c r="A52" s="3" t="s">
        <v>59</v>
      </c>
      <c r="B52" s="18" t="s">
        <v>307</v>
      </c>
      <c r="C52" s="4" t="s">
        <v>317</v>
      </c>
      <c r="D52" s="17" t="s">
        <v>318</v>
      </c>
      <c r="E52" s="45">
        <v>4</v>
      </c>
      <c r="F52" s="73" t="s">
        <v>327</v>
      </c>
      <c r="G52" s="46">
        <v>12</v>
      </c>
      <c r="H52" s="30"/>
      <c r="I52" s="40">
        <f t="shared" si="8"/>
        <v>0</v>
      </c>
      <c r="J52" s="31">
        <v>0.23</v>
      </c>
      <c r="K52" s="40">
        <f t="shared" si="9"/>
        <v>0</v>
      </c>
      <c r="L52" s="32">
        <v>24</v>
      </c>
      <c r="M52" s="33"/>
      <c r="N52" s="41">
        <f t="shared" si="10"/>
        <v>0</v>
      </c>
      <c r="O52" s="31">
        <v>0.23</v>
      </c>
      <c r="P52" s="41">
        <f t="shared" si="11"/>
        <v>0</v>
      </c>
      <c r="Q52" s="42">
        <v>1200</v>
      </c>
      <c r="R52" s="43">
        <v>1476</v>
      </c>
      <c r="S52" s="78"/>
      <c r="T52" s="78"/>
      <c r="U52" s="1"/>
      <c r="V52" s="1"/>
    </row>
    <row r="53" spans="1:22" ht="21">
      <c r="A53" s="3" t="s">
        <v>294</v>
      </c>
      <c r="B53" s="18" t="s">
        <v>307</v>
      </c>
      <c r="C53" s="4" t="s">
        <v>322</v>
      </c>
      <c r="D53" s="17" t="s">
        <v>318</v>
      </c>
      <c r="E53" s="45">
        <v>2</v>
      </c>
      <c r="F53" s="73" t="s">
        <v>327</v>
      </c>
      <c r="G53" s="46">
        <v>6</v>
      </c>
      <c r="H53" s="30"/>
      <c r="I53" s="40">
        <f t="shared" si="8"/>
        <v>0</v>
      </c>
      <c r="J53" s="31">
        <v>0.23</v>
      </c>
      <c r="K53" s="40">
        <f t="shared" si="9"/>
        <v>0</v>
      </c>
      <c r="L53" s="32">
        <v>12</v>
      </c>
      <c r="M53" s="33"/>
      <c r="N53" s="41">
        <f t="shared" si="10"/>
        <v>0</v>
      </c>
      <c r="O53" s="31">
        <v>0.23</v>
      </c>
      <c r="P53" s="41">
        <f t="shared" si="11"/>
        <v>0</v>
      </c>
      <c r="Q53" s="42">
        <v>1200</v>
      </c>
      <c r="R53" s="43">
        <v>1476</v>
      </c>
      <c r="S53" s="78"/>
      <c r="T53" s="78"/>
      <c r="U53" s="1"/>
      <c r="V53" s="1"/>
    </row>
    <row r="54" spans="1:22" ht="34.5" thickBot="1">
      <c r="A54" s="3" t="s">
        <v>295</v>
      </c>
      <c r="B54" s="18" t="s">
        <v>328</v>
      </c>
      <c r="C54" s="4" t="s">
        <v>329</v>
      </c>
      <c r="D54" s="17" t="s">
        <v>318</v>
      </c>
      <c r="E54" s="45">
        <v>2</v>
      </c>
      <c r="F54" s="73" t="s">
        <v>327</v>
      </c>
      <c r="G54" s="46">
        <v>1</v>
      </c>
      <c r="H54" s="30"/>
      <c r="I54" s="40">
        <f t="shared" si="8"/>
        <v>0</v>
      </c>
      <c r="J54" s="31">
        <v>0.23</v>
      </c>
      <c r="K54" s="40">
        <f t="shared" si="9"/>
        <v>0</v>
      </c>
      <c r="L54" s="32">
        <v>12</v>
      </c>
      <c r="M54" s="33"/>
      <c r="N54" s="41">
        <f t="shared" si="10"/>
        <v>0</v>
      </c>
      <c r="O54" s="31">
        <v>0.23</v>
      </c>
      <c r="P54" s="41">
        <f t="shared" si="11"/>
        <v>0</v>
      </c>
      <c r="Q54" s="42">
        <v>1200</v>
      </c>
      <c r="R54" s="43">
        <v>1476</v>
      </c>
      <c r="S54" s="87"/>
      <c r="T54" s="87"/>
      <c r="U54" s="1"/>
      <c r="V54" s="1"/>
    </row>
    <row r="55" spans="1:22" ht="21" customHeight="1">
      <c r="A55" s="19"/>
      <c r="B55" s="20"/>
      <c r="C55" s="19"/>
      <c r="D55" s="19"/>
      <c r="E55" s="19"/>
      <c r="F55" s="19"/>
      <c r="G55" s="10"/>
      <c r="H55" s="53" t="s">
        <v>25</v>
      </c>
      <c r="I55" s="22">
        <f>SUM(I42:I54)</f>
        <v>0</v>
      </c>
      <c r="J55" s="23"/>
      <c r="K55" s="22">
        <f>SUM(K42:K54)</f>
        <v>0</v>
      </c>
      <c r="L55" s="23"/>
      <c r="M55" s="23"/>
      <c r="N55" s="22">
        <f>SUM(N42:N54)</f>
        <v>0</v>
      </c>
      <c r="O55" s="23"/>
      <c r="P55" s="22">
        <f>SUM(P42:P54)</f>
        <v>0</v>
      </c>
      <c r="Q55" s="22">
        <f>SUM(Q42:Q54)</f>
        <v>15600</v>
      </c>
      <c r="R55" s="22">
        <f>SUM(R42:R54)</f>
        <v>19188</v>
      </c>
      <c r="S55" s="44"/>
      <c r="T55" s="44"/>
      <c r="U55" s="1"/>
      <c r="V55" s="1"/>
    </row>
    <row r="57" spans="1:22">
      <c r="A57" s="27" t="s">
        <v>280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27" t="str">
        <f>A57</f>
        <v>PAKIET NR 33</v>
      </c>
      <c r="U57" s="1"/>
      <c r="V57" s="1"/>
    </row>
    <row r="58" spans="1:22">
      <c r="A58" s="81" t="s">
        <v>0</v>
      </c>
      <c r="B58" s="82"/>
      <c r="C58" s="82"/>
      <c r="D58" s="82"/>
      <c r="E58" s="82"/>
      <c r="F58" s="83"/>
      <c r="G58" s="81" t="s">
        <v>1</v>
      </c>
      <c r="H58" s="82"/>
      <c r="I58" s="82"/>
      <c r="J58" s="82"/>
      <c r="K58" s="83"/>
      <c r="L58" s="81" t="s">
        <v>2</v>
      </c>
      <c r="M58" s="82"/>
      <c r="N58" s="82"/>
      <c r="O58" s="82"/>
      <c r="P58" s="82"/>
      <c r="Q58" s="82"/>
      <c r="R58" s="83"/>
      <c r="S58" s="84" t="s">
        <v>3</v>
      </c>
      <c r="T58" s="85"/>
    </row>
    <row r="59" spans="1:22" ht="52.5">
      <c r="A59" s="66" t="s">
        <v>26</v>
      </c>
      <c r="B59" s="36" t="s">
        <v>27</v>
      </c>
      <c r="C59" s="52" t="s">
        <v>28</v>
      </c>
      <c r="D59" s="52" t="s">
        <v>29</v>
      </c>
      <c r="E59" s="52" t="s">
        <v>30</v>
      </c>
      <c r="F59" s="52" t="s">
        <v>31</v>
      </c>
      <c r="G59" s="52" t="s">
        <v>32</v>
      </c>
      <c r="H59" s="34" t="s">
        <v>33</v>
      </c>
      <c r="I59" s="35" t="s">
        <v>34</v>
      </c>
      <c r="J59" s="7" t="s">
        <v>4</v>
      </c>
      <c r="K59" s="35" t="s">
        <v>35</v>
      </c>
      <c r="L59" s="5" t="s">
        <v>36</v>
      </c>
      <c r="M59" s="6" t="s">
        <v>37</v>
      </c>
      <c r="N59" s="5" t="s">
        <v>38</v>
      </c>
      <c r="O59" s="7" t="s">
        <v>4</v>
      </c>
      <c r="P59" s="5" t="s">
        <v>39</v>
      </c>
      <c r="Q59" s="5" t="s">
        <v>40</v>
      </c>
      <c r="R59" s="5" t="s">
        <v>41</v>
      </c>
      <c r="S59" s="24" t="s">
        <v>292</v>
      </c>
      <c r="T59" s="25" t="s">
        <v>293</v>
      </c>
    </row>
    <row r="60" spans="1:22" ht="12" customHeight="1" thickBot="1">
      <c r="A60" s="52" t="s">
        <v>5</v>
      </c>
      <c r="B60" s="4" t="s">
        <v>6</v>
      </c>
      <c r="C60" s="4" t="s">
        <v>7</v>
      </c>
      <c r="D60" s="4" t="s">
        <v>8</v>
      </c>
      <c r="E60" s="4" t="s">
        <v>9</v>
      </c>
      <c r="F60" s="51" t="s">
        <v>10</v>
      </c>
      <c r="G60" s="4" t="s">
        <v>11</v>
      </c>
      <c r="H60" s="8" t="s">
        <v>42</v>
      </c>
      <c r="I60" s="4" t="s">
        <v>43</v>
      </c>
      <c r="J60" s="9" t="s">
        <v>44</v>
      </c>
      <c r="K60" s="3" t="s">
        <v>45</v>
      </c>
      <c r="L60" s="3" t="s">
        <v>12</v>
      </c>
      <c r="M60" s="9" t="s">
        <v>46</v>
      </c>
      <c r="N60" s="3" t="s">
        <v>47</v>
      </c>
      <c r="O60" s="9" t="s">
        <v>48</v>
      </c>
      <c r="P60" s="3" t="s">
        <v>49</v>
      </c>
      <c r="Q60" s="16" t="s">
        <v>58</v>
      </c>
      <c r="R60" s="16" t="s">
        <v>13</v>
      </c>
      <c r="S60" s="16" t="s">
        <v>14</v>
      </c>
      <c r="T60" s="16" t="s">
        <v>50</v>
      </c>
    </row>
    <row r="61" spans="1:22" ht="11.25">
      <c r="A61" s="3" t="s">
        <v>15</v>
      </c>
      <c r="B61" s="18" t="s">
        <v>312</v>
      </c>
      <c r="C61" s="4" t="s">
        <v>330</v>
      </c>
      <c r="D61" s="17" t="s">
        <v>331</v>
      </c>
      <c r="E61" s="45">
        <v>5</v>
      </c>
      <c r="F61" s="73" t="s">
        <v>324</v>
      </c>
      <c r="G61" s="46">
        <v>15</v>
      </c>
      <c r="H61" s="30"/>
      <c r="I61" s="40">
        <f t="shared" ref="I61:I66" si="12">G61*H61</f>
        <v>0</v>
      </c>
      <c r="J61" s="31">
        <v>0.23</v>
      </c>
      <c r="K61" s="40">
        <f t="shared" ref="K61:K66" si="13">ROUND(I61*J61+I61,2)</f>
        <v>0</v>
      </c>
      <c r="L61" s="32">
        <v>30</v>
      </c>
      <c r="M61" s="33"/>
      <c r="N61" s="41">
        <f t="shared" ref="N61:N66" si="14">M61*L61</f>
        <v>0</v>
      </c>
      <c r="O61" s="31">
        <v>0.23</v>
      </c>
      <c r="P61" s="41">
        <f t="shared" ref="P61:P66" si="15">ROUND(N61+N61*O61,2)</f>
        <v>0</v>
      </c>
      <c r="Q61" s="42">
        <v>1800</v>
      </c>
      <c r="R61" s="43">
        <v>2214</v>
      </c>
      <c r="S61" s="77">
        <f>SUM(I67+N67+Q67)</f>
        <v>10800</v>
      </c>
      <c r="T61" s="77">
        <f>SUM(K67+P67+R67)</f>
        <v>13284</v>
      </c>
      <c r="U61" s="1"/>
      <c r="V61" s="1"/>
    </row>
    <row r="62" spans="1:22" ht="11.25">
      <c r="A62" s="3" t="s">
        <v>16</v>
      </c>
      <c r="B62" s="18" t="s">
        <v>312</v>
      </c>
      <c r="C62" s="4" t="s">
        <v>330</v>
      </c>
      <c r="D62" s="17" t="s">
        <v>331</v>
      </c>
      <c r="E62" s="45">
        <v>1</v>
      </c>
      <c r="F62" s="73" t="s">
        <v>325</v>
      </c>
      <c r="G62" s="46">
        <v>3</v>
      </c>
      <c r="H62" s="30"/>
      <c r="I62" s="40">
        <f t="shared" si="12"/>
        <v>0</v>
      </c>
      <c r="J62" s="31">
        <v>0.23</v>
      </c>
      <c r="K62" s="40">
        <f t="shared" si="13"/>
        <v>0</v>
      </c>
      <c r="L62" s="32">
        <v>6</v>
      </c>
      <c r="M62" s="33"/>
      <c r="N62" s="41">
        <f t="shared" si="14"/>
        <v>0</v>
      </c>
      <c r="O62" s="31">
        <v>0.23</v>
      </c>
      <c r="P62" s="41">
        <f t="shared" si="15"/>
        <v>0</v>
      </c>
      <c r="Q62" s="42">
        <v>1800</v>
      </c>
      <c r="R62" s="43">
        <v>2214</v>
      </c>
      <c r="S62" s="78"/>
      <c r="T62" s="78"/>
      <c r="U62" s="1"/>
      <c r="V62" s="1"/>
    </row>
    <row r="63" spans="1:22" ht="31.5">
      <c r="A63" s="3" t="s">
        <v>17</v>
      </c>
      <c r="B63" s="18" t="s">
        <v>312</v>
      </c>
      <c r="C63" s="4" t="s">
        <v>330</v>
      </c>
      <c r="D63" s="17" t="s">
        <v>331</v>
      </c>
      <c r="E63" s="45">
        <v>1</v>
      </c>
      <c r="F63" s="73" t="s">
        <v>326</v>
      </c>
      <c r="G63" s="46">
        <v>3</v>
      </c>
      <c r="H63" s="30"/>
      <c r="I63" s="40">
        <f t="shared" si="12"/>
        <v>0</v>
      </c>
      <c r="J63" s="31">
        <v>0.23</v>
      </c>
      <c r="K63" s="40">
        <f t="shared" si="13"/>
        <v>0</v>
      </c>
      <c r="L63" s="32">
        <v>6</v>
      </c>
      <c r="M63" s="33"/>
      <c r="N63" s="41">
        <f t="shared" si="14"/>
        <v>0</v>
      </c>
      <c r="O63" s="31">
        <v>0.23</v>
      </c>
      <c r="P63" s="41">
        <f t="shared" si="15"/>
        <v>0</v>
      </c>
      <c r="Q63" s="42">
        <v>1800</v>
      </c>
      <c r="R63" s="43">
        <v>2214</v>
      </c>
      <c r="S63" s="78"/>
      <c r="T63" s="78"/>
      <c r="U63" s="1"/>
      <c r="V63" s="1"/>
    </row>
    <row r="64" spans="1:22" ht="33.75">
      <c r="A64" s="3" t="s">
        <v>18</v>
      </c>
      <c r="B64" s="18" t="s">
        <v>332</v>
      </c>
      <c r="C64" s="4" t="s">
        <v>330</v>
      </c>
      <c r="D64" s="17" t="s">
        <v>331</v>
      </c>
      <c r="E64" s="45">
        <v>1</v>
      </c>
      <c r="F64" s="73" t="s">
        <v>326</v>
      </c>
      <c r="G64" s="46">
        <v>2</v>
      </c>
      <c r="H64" s="30"/>
      <c r="I64" s="40">
        <f t="shared" si="12"/>
        <v>0</v>
      </c>
      <c r="J64" s="31">
        <v>0.23</v>
      </c>
      <c r="K64" s="40">
        <f t="shared" si="13"/>
        <v>0</v>
      </c>
      <c r="L64" s="32">
        <v>6</v>
      </c>
      <c r="M64" s="33"/>
      <c r="N64" s="41">
        <f t="shared" si="14"/>
        <v>0</v>
      </c>
      <c r="O64" s="31">
        <v>0.23</v>
      </c>
      <c r="P64" s="41">
        <f t="shared" si="15"/>
        <v>0</v>
      </c>
      <c r="Q64" s="42">
        <v>1800</v>
      </c>
      <c r="R64" s="43">
        <v>2214</v>
      </c>
      <c r="S64" s="78"/>
      <c r="T64" s="78"/>
      <c r="U64" s="1"/>
      <c r="V64" s="1"/>
    </row>
    <row r="65" spans="1:22" ht="21">
      <c r="A65" s="3" t="s">
        <v>19</v>
      </c>
      <c r="B65" s="18" t="s">
        <v>312</v>
      </c>
      <c r="C65" s="4" t="s">
        <v>330</v>
      </c>
      <c r="D65" s="17" t="s">
        <v>331</v>
      </c>
      <c r="E65" s="45">
        <v>2</v>
      </c>
      <c r="F65" s="73" t="s">
        <v>327</v>
      </c>
      <c r="G65" s="46">
        <v>6</v>
      </c>
      <c r="H65" s="30"/>
      <c r="I65" s="40">
        <f t="shared" si="12"/>
        <v>0</v>
      </c>
      <c r="J65" s="31">
        <v>0.23</v>
      </c>
      <c r="K65" s="40">
        <f t="shared" si="13"/>
        <v>0</v>
      </c>
      <c r="L65" s="32">
        <v>12</v>
      </c>
      <c r="M65" s="33"/>
      <c r="N65" s="41">
        <f t="shared" si="14"/>
        <v>0</v>
      </c>
      <c r="O65" s="31">
        <v>0.23</v>
      </c>
      <c r="P65" s="41">
        <f t="shared" si="15"/>
        <v>0</v>
      </c>
      <c r="Q65" s="42">
        <v>1800</v>
      </c>
      <c r="R65" s="43">
        <v>2214</v>
      </c>
      <c r="S65" s="78"/>
      <c r="T65" s="78"/>
      <c r="U65" s="1"/>
      <c r="V65" s="1"/>
    </row>
    <row r="66" spans="1:22" ht="34.5" thickBot="1">
      <c r="A66" s="3" t="s">
        <v>20</v>
      </c>
      <c r="B66" s="18" t="s">
        <v>333</v>
      </c>
      <c r="C66" s="4" t="s">
        <v>334</v>
      </c>
      <c r="D66" s="17" t="s">
        <v>331</v>
      </c>
      <c r="E66" s="45">
        <v>2</v>
      </c>
      <c r="F66" s="73" t="s">
        <v>327</v>
      </c>
      <c r="G66" s="46">
        <v>4</v>
      </c>
      <c r="H66" s="30"/>
      <c r="I66" s="40">
        <f t="shared" si="12"/>
        <v>0</v>
      </c>
      <c r="J66" s="31">
        <v>0.23</v>
      </c>
      <c r="K66" s="40">
        <f t="shared" si="13"/>
        <v>0</v>
      </c>
      <c r="L66" s="32">
        <v>12</v>
      </c>
      <c r="M66" s="33"/>
      <c r="N66" s="41">
        <f t="shared" si="14"/>
        <v>0</v>
      </c>
      <c r="O66" s="31">
        <v>0.23</v>
      </c>
      <c r="P66" s="41">
        <f t="shared" si="15"/>
        <v>0</v>
      </c>
      <c r="Q66" s="42">
        <v>1800</v>
      </c>
      <c r="R66" s="43">
        <v>2214</v>
      </c>
      <c r="S66" s="87"/>
      <c r="T66" s="87"/>
      <c r="U66" s="1"/>
      <c r="V66" s="1"/>
    </row>
    <row r="67" spans="1:22" ht="21" customHeight="1">
      <c r="A67" s="19"/>
      <c r="B67" s="20"/>
      <c r="C67" s="19"/>
      <c r="D67" s="19"/>
      <c r="E67" s="19"/>
      <c r="F67" s="19"/>
      <c r="G67" s="10"/>
      <c r="H67" s="53" t="s">
        <v>25</v>
      </c>
      <c r="I67" s="22">
        <f>SUM(I61:I66)</f>
        <v>0</v>
      </c>
      <c r="J67" s="23"/>
      <c r="K67" s="22">
        <f>SUM(K61:K66)</f>
        <v>0</v>
      </c>
      <c r="L67" s="23"/>
      <c r="M67" s="23"/>
      <c r="N67" s="22">
        <f>SUM(N61:N66)</f>
        <v>0</v>
      </c>
      <c r="O67" s="23"/>
      <c r="P67" s="22">
        <f>SUM(P61:P66)</f>
        <v>0</v>
      </c>
      <c r="Q67" s="22">
        <f>SUM(Q61:Q66)</f>
        <v>10800</v>
      </c>
      <c r="R67" s="22">
        <f>SUM(R61:R66)</f>
        <v>13284</v>
      </c>
      <c r="S67" s="44"/>
      <c r="T67" s="44"/>
      <c r="U67" s="1"/>
      <c r="V67" s="1"/>
    </row>
    <row r="69" spans="1:22">
      <c r="A69" s="27" t="s">
        <v>285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27" t="str">
        <f>A69</f>
        <v>PAKIET NR 34</v>
      </c>
      <c r="U69" s="1"/>
      <c r="V69" s="1"/>
    </row>
    <row r="70" spans="1:22">
      <c r="A70" s="81" t="s">
        <v>0</v>
      </c>
      <c r="B70" s="82"/>
      <c r="C70" s="82"/>
      <c r="D70" s="82"/>
      <c r="E70" s="82"/>
      <c r="F70" s="83"/>
      <c r="G70" s="81" t="s">
        <v>1</v>
      </c>
      <c r="H70" s="82"/>
      <c r="I70" s="82"/>
      <c r="J70" s="82"/>
      <c r="K70" s="83"/>
      <c r="L70" s="81" t="s">
        <v>2</v>
      </c>
      <c r="M70" s="82"/>
      <c r="N70" s="82"/>
      <c r="O70" s="82"/>
      <c r="P70" s="82"/>
      <c r="Q70" s="82"/>
      <c r="R70" s="83"/>
      <c r="S70" s="84" t="s">
        <v>3</v>
      </c>
      <c r="T70" s="85"/>
    </row>
    <row r="71" spans="1:22" ht="47.25" customHeight="1">
      <c r="A71" s="66" t="s">
        <v>26</v>
      </c>
      <c r="B71" s="36" t="s">
        <v>27</v>
      </c>
      <c r="C71" s="52" t="s">
        <v>28</v>
      </c>
      <c r="D71" s="52" t="s">
        <v>29</v>
      </c>
      <c r="E71" s="52" t="s">
        <v>30</v>
      </c>
      <c r="F71" s="52" t="s">
        <v>31</v>
      </c>
      <c r="G71" s="52" t="s">
        <v>32</v>
      </c>
      <c r="H71" s="34" t="s">
        <v>33</v>
      </c>
      <c r="I71" s="35" t="s">
        <v>34</v>
      </c>
      <c r="J71" s="7" t="s">
        <v>4</v>
      </c>
      <c r="K71" s="35" t="s">
        <v>35</v>
      </c>
      <c r="L71" s="5" t="s">
        <v>36</v>
      </c>
      <c r="M71" s="6" t="s">
        <v>37</v>
      </c>
      <c r="N71" s="5" t="s">
        <v>38</v>
      </c>
      <c r="O71" s="7" t="s">
        <v>4</v>
      </c>
      <c r="P71" s="5" t="s">
        <v>39</v>
      </c>
      <c r="Q71" s="5" t="s">
        <v>40</v>
      </c>
      <c r="R71" s="5" t="s">
        <v>41</v>
      </c>
      <c r="S71" s="24" t="s">
        <v>51</v>
      </c>
      <c r="T71" s="25" t="s">
        <v>52</v>
      </c>
    </row>
    <row r="72" spans="1:22" ht="12" customHeight="1" thickBot="1">
      <c r="A72" s="52" t="s">
        <v>5</v>
      </c>
      <c r="B72" s="4" t="s">
        <v>6</v>
      </c>
      <c r="C72" s="4" t="s">
        <v>7</v>
      </c>
      <c r="D72" s="4" t="s">
        <v>8</v>
      </c>
      <c r="E72" s="4" t="s">
        <v>9</v>
      </c>
      <c r="F72" s="4" t="s">
        <v>10</v>
      </c>
      <c r="G72" s="4" t="s">
        <v>11</v>
      </c>
      <c r="H72" s="8" t="s">
        <v>42</v>
      </c>
      <c r="I72" s="4" t="s">
        <v>43</v>
      </c>
      <c r="J72" s="9" t="s">
        <v>44</v>
      </c>
      <c r="K72" s="3" t="s">
        <v>45</v>
      </c>
      <c r="L72" s="3" t="s">
        <v>12</v>
      </c>
      <c r="M72" s="9" t="s">
        <v>46</v>
      </c>
      <c r="N72" s="3" t="s">
        <v>47</v>
      </c>
      <c r="O72" s="9" t="s">
        <v>48</v>
      </c>
      <c r="P72" s="3" t="s">
        <v>49</v>
      </c>
      <c r="Q72" s="16" t="s">
        <v>58</v>
      </c>
      <c r="R72" s="16" t="s">
        <v>13</v>
      </c>
      <c r="S72" s="16" t="s">
        <v>14</v>
      </c>
      <c r="T72" s="16" t="s">
        <v>50</v>
      </c>
    </row>
    <row r="73" spans="1:22" ht="27.75" customHeight="1" thickBot="1">
      <c r="A73" s="3" t="s">
        <v>15</v>
      </c>
      <c r="B73" s="18" t="s">
        <v>307</v>
      </c>
      <c r="C73" s="17" t="s">
        <v>321</v>
      </c>
      <c r="D73" s="17" t="s">
        <v>335</v>
      </c>
      <c r="E73" s="45">
        <v>1</v>
      </c>
      <c r="F73" s="73" t="s">
        <v>324</v>
      </c>
      <c r="G73" s="28">
        <v>3</v>
      </c>
      <c r="H73" s="30"/>
      <c r="I73" s="40">
        <f>G73*H73</f>
        <v>0</v>
      </c>
      <c r="J73" s="31">
        <v>0.23</v>
      </c>
      <c r="K73" s="40">
        <f>ROUND(I73*J73+I73,2)</f>
        <v>0</v>
      </c>
      <c r="L73" s="32">
        <v>6</v>
      </c>
      <c r="M73" s="33"/>
      <c r="N73" s="41">
        <f>M73*L73</f>
        <v>0</v>
      </c>
      <c r="O73" s="31">
        <v>0.23</v>
      </c>
      <c r="P73" s="41">
        <f>ROUND(N73+N73*O73,2)</f>
        <v>0</v>
      </c>
      <c r="Q73" s="42">
        <v>1200</v>
      </c>
      <c r="R73" s="43">
        <v>1476</v>
      </c>
      <c r="S73" s="29">
        <f>I73+N73+Q73</f>
        <v>1200</v>
      </c>
      <c r="T73" s="29">
        <f>K73+P73+R73</f>
        <v>1476</v>
      </c>
      <c r="U73" s="1"/>
      <c r="V73" s="1"/>
    </row>
    <row r="75" spans="1:22">
      <c r="A75" s="27" t="s">
        <v>351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27" t="str">
        <f>A75</f>
        <v>PAKIET NR 35</v>
      </c>
      <c r="U75" s="1"/>
      <c r="V75" s="1"/>
    </row>
    <row r="76" spans="1:22">
      <c r="A76" s="81" t="s">
        <v>0</v>
      </c>
      <c r="B76" s="82"/>
      <c r="C76" s="82"/>
      <c r="D76" s="82"/>
      <c r="E76" s="82"/>
      <c r="F76" s="83"/>
      <c r="G76" s="81" t="s">
        <v>1</v>
      </c>
      <c r="H76" s="82"/>
      <c r="I76" s="82"/>
      <c r="J76" s="82"/>
      <c r="K76" s="83"/>
      <c r="L76" s="81" t="s">
        <v>2</v>
      </c>
      <c r="M76" s="82"/>
      <c r="N76" s="82"/>
      <c r="O76" s="82"/>
      <c r="P76" s="82"/>
      <c r="Q76" s="82"/>
      <c r="R76" s="83"/>
      <c r="S76" s="84" t="s">
        <v>3</v>
      </c>
      <c r="T76" s="85"/>
    </row>
    <row r="77" spans="1:22" ht="47.25" customHeight="1">
      <c r="A77" s="66" t="s">
        <v>26</v>
      </c>
      <c r="B77" s="36" t="s">
        <v>27</v>
      </c>
      <c r="C77" s="52" t="s">
        <v>28</v>
      </c>
      <c r="D77" s="52" t="s">
        <v>29</v>
      </c>
      <c r="E77" s="52" t="s">
        <v>30</v>
      </c>
      <c r="F77" s="52" t="s">
        <v>31</v>
      </c>
      <c r="G77" s="52" t="s">
        <v>32</v>
      </c>
      <c r="H77" s="34" t="s">
        <v>33</v>
      </c>
      <c r="I77" s="35" t="s">
        <v>34</v>
      </c>
      <c r="J77" s="7" t="s">
        <v>4</v>
      </c>
      <c r="K77" s="35" t="s">
        <v>35</v>
      </c>
      <c r="L77" s="5" t="s">
        <v>36</v>
      </c>
      <c r="M77" s="6" t="s">
        <v>37</v>
      </c>
      <c r="N77" s="5" t="s">
        <v>38</v>
      </c>
      <c r="O77" s="7" t="s">
        <v>4</v>
      </c>
      <c r="P77" s="5" t="s">
        <v>39</v>
      </c>
      <c r="Q77" s="5" t="s">
        <v>40</v>
      </c>
      <c r="R77" s="5" t="s">
        <v>41</v>
      </c>
      <c r="S77" s="24" t="s">
        <v>51</v>
      </c>
      <c r="T77" s="25" t="s">
        <v>52</v>
      </c>
    </row>
    <row r="78" spans="1:22" ht="12" customHeight="1" thickBot="1">
      <c r="A78" s="52" t="s">
        <v>5</v>
      </c>
      <c r="B78" s="4" t="s">
        <v>6</v>
      </c>
      <c r="C78" s="4" t="s">
        <v>7</v>
      </c>
      <c r="D78" s="4" t="s">
        <v>8</v>
      </c>
      <c r="E78" s="4" t="s">
        <v>9</v>
      </c>
      <c r="F78" s="4" t="s">
        <v>10</v>
      </c>
      <c r="G78" s="4" t="s">
        <v>11</v>
      </c>
      <c r="H78" s="8" t="s">
        <v>42</v>
      </c>
      <c r="I78" s="4" t="s">
        <v>43</v>
      </c>
      <c r="J78" s="9" t="s">
        <v>44</v>
      </c>
      <c r="K78" s="3" t="s">
        <v>45</v>
      </c>
      <c r="L78" s="3" t="s">
        <v>12</v>
      </c>
      <c r="M78" s="9" t="s">
        <v>46</v>
      </c>
      <c r="N78" s="3" t="s">
        <v>47</v>
      </c>
      <c r="O78" s="9" t="s">
        <v>48</v>
      </c>
      <c r="P78" s="3" t="s">
        <v>49</v>
      </c>
      <c r="Q78" s="16" t="s">
        <v>58</v>
      </c>
      <c r="R78" s="16" t="s">
        <v>13</v>
      </c>
      <c r="S78" s="16" t="s">
        <v>14</v>
      </c>
      <c r="T78" s="16" t="s">
        <v>50</v>
      </c>
    </row>
    <row r="79" spans="1:22" ht="27.75" customHeight="1" thickBot="1">
      <c r="A79" s="3" t="s">
        <v>15</v>
      </c>
      <c r="B79" s="18" t="s">
        <v>336</v>
      </c>
      <c r="C79" s="17" t="s">
        <v>337</v>
      </c>
      <c r="D79" s="17" t="s">
        <v>338</v>
      </c>
      <c r="E79" s="45">
        <v>1</v>
      </c>
      <c r="F79" s="73" t="s">
        <v>324</v>
      </c>
      <c r="G79" s="28">
        <v>3</v>
      </c>
      <c r="H79" s="30"/>
      <c r="I79" s="40">
        <f>G79*H79</f>
        <v>0</v>
      </c>
      <c r="J79" s="31">
        <v>0.23</v>
      </c>
      <c r="K79" s="40">
        <f>ROUND(I79*J79+I79,2)</f>
        <v>0</v>
      </c>
      <c r="L79" s="32">
        <v>6</v>
      </c>
      <c r="M79" s="33"/>
      <c r="N79" s="41">
        <f>M79*L79</f>
        <v>0</v>
      </c>
      <c r="O79" s="31">
        <v>0.23</v>
      </c>
      <c r="P79" s="41">
        <f>ROUND(N79+N79*O79,2)</f>
        <v>0</v>
      </c>
      <c r="Q79" s="42">
        <v>1500</v>
      </c>
      <c r="R79" s="43">
        <v>1845</v>
      </c>
      <c r="S79" s="29">
        <f>I79+N79+Q79</f>
        <v>1500</v>
      </c>
      <c r="T79" s="29">
        <f>K79+P79+R79</f>
        <v>1845</v>
      </c>
      <c r="U79" s="1"/>
      <c r="V79" s="1"/>
    </row>
    <row r="82" spans="1:22">
      <c r="A82" s="27" t="s">
        <v>296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27" t="str">
        <f>A82</f>
        <v>PAKIET NR 36</v>
      </c>
      <c r="U82" s="1"/>
      <c r="V82" s="1"/>
    </row>
    <row r="83" spans="1:22">
      <c r="A83" s="81" t="s">
        <v>0</v>
      </c>
      <c r="B83" s="82"/>
      <c r="C83" s="82"/>
      <c r="D83" s="82"/>
      <c r="E83" s="82"/>
      <c r="F83" s="83"/>
      <c r="G83" s="81" t="s">
        <v>1</v>
      </c>
      <c r="H83" s="82"/>
      <c r="I83" s="82"/>
      <c r="J83" s="82"/>
      <c r="K83" s="83"/>
      <c r="L83" s="81" t="s">
        <v>2</v>
      </c>
      <c r="M83" s="82"/>
      <c r="N83" s="82"/>
      <c r="O83" s="82"/>
      <c r="P83" s="82"/>
      <c r="Q83" s="82"/>
      <c r="R83" s="83"/>
      <c r="S83" s="84" t="s">
        <v>3</v>
      </c>
      <c r="T83" s="85"/>
    </row>
    <row r="84" spans="1:22" ht="47.25" customHeight="1">
      <c r="A84" s="66" t="s">
        <v>26</v>
      </c>
      <c r="B84" s="36" t="s">
        <v>27</v>
      </c>
      <c r="C84" s="74" t="s">
        <v>28</v>
      </c>
      <c r="D84" s="74" t="s">
        <v>29</v>
      </c>
      <c r="E84" s="74" t="s">
        <v>30</v>
      </c>
      <c r="F84" s="74" t="s">
        <v>31</v>
      </c>
      <c r="G84" s="74" t="s">
        <v>32</v>
      </c>
      <c r="H84" s="34" t="s">
        <v>33</v>
      </c>
      <c r="I84" s="35" t="s">
        <v>34</v>
      </c>
      <c r="J84" s="7" t="s">
        <v>4</v>
      </c>
      <c r="K84" s="35" t="s">
        <v>35</v>
      </c>
      <c r="L84" s="5" t="s">
        <v>36</v>
      </c>
      <c r="M84" s="6" t="s">
        <v>37</v>
      </c>
      <c r="N84" s="5" t="s">
        <v>38</v>
      </c>
      <c r="O84" s="7" t="s">
        <v>4</v>
      </c>
      <c r="P84" s="5" t="s">
        <v>39</v>
      </c>
      <c r="Q84" s="5" t="s">
        <v>40</v>
      </c>
      <c r="R84" s="5" t="s">
        <v>41</v>
      </c>
      <c r="S84" s="24" t="s">
        <v>51</v>
      </c>
      <c r="T84" s="25" t="s">
        <v>52</v>
      </c>
    </row>
    <row r="85" spans="1:22" ht="12" customHeight="1" thickBot="1">
      <c r="A85" s="74" t="s">
        <v>5</v>
      </c>
      <c r="B85" s="4" t="s">
        <v>6</v>
      </c>
      <c r="C85" s="4" t="s">
        <v>7</v>
      </c>
      <c r="D85" s="4" t="s">
        <v>8</v>
      </c>
      <c r="E85" s="4" t="s">
        <v>9</v>
      </c>
      <c r="F85" s="4" t="s">
        <v>10</v>
      </c>
      <c r="G85" s="4" t="s">
        <v>11</v>
      </c>
      <c r="H85" s="8" t="s">
        <v>42</v>
      </c>
      <c r="I85" s="4" t="s">
        <v>43</v>
      </c>
      <c r="J85" s="9" t="s">
        <v>44</v>
      </c>
      <c r="K85" s="3" t="s">
        <v>45</v>
      </c>
      <c r="L85" s="3" t="s">
        <v>12</v>
      </c>
      <c r="M85" s="9" t="s">
        <v>46</v>
      </c>
      <c r="N85" s="3" t="s">
        <v>47</v>
      </c>
      <c r="O85" s="9" t="s">
        <v>48</v>
      </c>
      <c r="P85" s="3" t="s">
        <v>49</v>
      </c>
      <c r="Q85" s="16" t="s">
        <v>58</v>
      </c>
      <c r="R85" s="16" t="s">
        <v>13</v>
      </c>
      <c r="S85" s="16" t="s">
        <v>14</v>
      </c>
      <c r="T85" s="16" t="s">
        <v>50</v>
      </c>
    </row>
    <row r="86" spans="1:22" ht="31.5" customHeight="1" thickBot="1">
      <c r="A86" s="3" t="s">
        <v>15</v>
      </c>
      <c r="B86" s="18" t="s">
        <v>339</v>
      </c>
      <c r="C86" s="17" t="s">
        <v>340</v>
      </c>
      <c r="D86" s="17" t="s">
        <v>341</v>
      </c>
      <c r="E86" s="45">
        <v>1</v>
      </c>
      <c r="F86" s="73" t="s">
        <v>279</v>
      </c>
      <c r="G86" s="28">
        <v>3</v>
      </c>
      <c r="H86" s="30"/>
      <c r="I86" s="40">
        <f>G86*H86</f>
        <v>0</v>
      </c>
      <c r="J86" s="31">
        <v>0.23</v>
      </c>
      <c r="K86" s="40">
        <f>ROUND(I86*J86+I86,2)</f>
        <v>0</v>
      </c>
      <c r="L86" s="32">
        <v>15</v>
      </c>
      <c r="M86" s="33"/>
      <c r="N86" s="41">
        <f>M86*L86</f>
        <v>0</v>
      </c>
      <c r="O86" s="31">
        <v>0.23</v>
      </c>
      <c r="P86" s="41">
        <f>ROUND(N86+N86*O86,2)</f>
        <v>0</v>
      </c>
      <c r="Q86" s="42">
        <v>6000</v>
      </c>
      <c r="R86" s="43">
        <v>7380</v>
      </c>
      <c r="S86" s="29">
        <f>I86+N86+Q86</f>
        <v>6000</v>
      </c>
      <c r="T86" s="29">
        <f>K86+P86+R86</f>
        <v>7380</v>
      </c>
      <c r="U86" s="1"/>
      <c r="V86" s="1"/>
    </row>
  </sheetData>
  <mergeCells count="43">
    <mergeCell ref="A76:F76"/>
    <mergeCell ref="G76:K76"/>
    <mergeCell ref="L76:R76"/>
    <mergeCell ref="S76:T76"/>
    <mergeCell ref="S61:S66"/>
    <mergeCell ref="T61:T66"/>
    <mergeCell ref="A70:F70"/>
    <mergeCell ref="G70:K70"/>
    <mergeCell ref="L70:R70"/>
    <mergeCell ref="S70:T70"/>
    <mergeCell ref="S42:S54"/>
    <mergeCell ref="T42:T54"/>
    <mergeCell ref="A58:F58"/>
    <mergeCell ref="G58:K58"/>
    <mergeCell ref="L58:R58"/>
    <mergeCell ref="S58:T58"/>
    <mergeCell ref="S34:S35"/>
    <mergeCell ref="T34:T35"/>
    <mergeCell ref="A39:F39"/>
    <mergeCell ref="G39:K39"/>
    <mergeCell ref="L39:R39"/>
    <mergeCell ref="S39:T39"/>
    <mergeCell ref="S31:T31"/>
    <mergeCell ref="A23:F23"/>
    <mergeCell ref="G23:K23"/>
    <mergeCell ref="L23:R23"/>
    <mergeCell ref="S23:T23"/>
    <mergeCell ref="L83:R83"/>
    <mergeCell ref="S83:T83"/>
    <mergeCell ref="B4:K4"/>
    <mergeCell ref="B5:K5"/>
    <mergeCell ref="B6:K6"/>
    <mergeCell ref="A83:F83"/>
    <mergeCell ref="G83:K83"/>
    <mergeCell ref="A11:F11"/>
    <mergeCell ref="G11:K11"/>
    <mergeCell ref="L11:R11"/>
    <mergeCell ref="S11:T11"/>
    <mergeCell ref="S14:S18"/>
    <mergeCell ref="T14:T18"/>
    <mergeCell ref="A31:F31"/>
    <mergeCell ref="G31:K31"/>
    <mergeCell ref="L31:R31"/>
  </mergeCells>
  <pageMargins left="0.15748031496062992" right="0.19685039370078741" top="0.51181102362204722" bottom="0.47244094488188981" header="0.15748031496062992" footer="0.15748031496062992"/>
  <pageSetup paperSize="9" orientation="landscape" r:id="rId1"/>
  <headerFooter>
    <oddHeader>&amp;L&amp;"Arial,Pogrubiony"&amp;8 42/PN/ZP/U/2020&amp;C&amp;"Arial,Pogrubiony"&amp;9FORMULARZ CENOWY&amp;R&amp;"Arial,Pogrubiony"&amp;9Załącznik nr 2</oddHeader>
    <oddFooter>&amp;R&amp;8Strona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40"/>
  <sheetViews>
    <sheetView tabSelected="1" view="pageLayout" zoomScale="130" zoomScaleNormal="130" zoomScaleSheetLayoutView="120" zoomScalePageLayoutView="130" workbookViewId="0">
      <selection activeCell="B6" sqref="B6"/>
    </sheetView>
  </sheetViews>
  <sheetFormatPr defaultRowHeight="12.75"/>
  <cols>
    <col min="1" max="1" width="6.85546875" customWidth="1"/>
    <col min="2" max="2" width="27.42578125" customWidth="1"/>
    <col min="3" max="3" width="27.85546875" customWidth="1"/>
    <col min="4" max="4" width="16.28515625" customWidth="1"/>
  </cols>
  <sheetData>
    <row r="1" spans="1:4" ht="39" customHeight="1">
      <c r="A1" s="91" t="s">
        <v>62</v>
      </c>
      <c r="B1" s="93" t="s">
        <v>342</v>
      </c>
      <c r="C1" s="94"/>
      <c r="D1" s="91" t="s">
        <v>65</v>
      </c>
    </row>
    <row r="2" spans="1:4" ht="46.5" customHeight="1">
      <c r="A2" s="92"/>
      <c r="B2" s="63" t="s">
        <v>343</v>
      </c>
      <c r="C2" s="63" t="s">
        <v>344</v>
      </c>
      <c r="D2" s="92"/>
    </row>
    <row r="3" spans="1:4">
      <c r="A3" s="56" t="s">
        <v>15</v>
      </c>
      <c r="B3" s="57" t="s">
        <v>16</v>
      </c>
      <c r="C3" s="56" t="s">
        <v>17</v>
      </c>
      <c r="D3" s="56" t="s">
        <v>18</v>
      </c>
    </row>
    <row r="4" spans="1:4">
      <c r="A4" s="55">
        <v>1</v>
      </c>
      <c r="B4" s="59" t="s">
        <v>63</v>
      </c>
      <c r="C4" s="63" t="s">
        <v>63</v>
      </c>
      <c r="D4" s="75">
        <v>360</v>
      </c>
    </row>
    <row r="5" spans="1:4">
      <c r="A5" s="55">
        <v>2</v>
      </c>
      <c r="B5" s="60" t="s">
        <v>63</v>
      </c>
      <c r="C5" s="63" t="s">
        <v>64</v>
      </c>
      <c r="D5" s="76">
        <v>70</v>
      </c>
    </row>
    <row r="6" spans="1:4">
      <c r="A6" s="55">
        <v>3</v>
      </c>
      <c r="B6" s="63" t="s">
        <v>64</v>
      </c>
      <c r="C6" s="63" t="s">
        <v>63</v>
      </c>
      <c r="D6" s="76">
        <v>1310</v>
      </c>
    </row>
    <row r="7" spans="1:4">
      <c r="A7" s="55">
        <v>4</v>
      </c>
      <c r="B7" s="60" t="s">
        <v>63</v>
      </c>
      <c r="C7" s="63" t="s">
        <v>64</v>
      </c>
      <c r="D7" s="76">
        <v>20</v>
      </c>
    </row>
    <row r="8" spans="1:4">
      <c r="A8" s="55">
        <v>5</v>
      </c>
      <c r="B8" s="60" t="s">
        <v>63</v>
      </c>
      <c r="C8" s="63" t="s">
        <v>64</v>
      </c>
      <c r="D8" s="75">
        <v>30</v>
      </c>
    </row>
    <row r="9" spans="1:4">
      <c r="A9" s="55">
        <v>6</v>
      </c>
      <c r="B9" s="60" t="s">
        <v>63</v>
      </c>
      <c r="C9" s="63" t="s">
        <v>63</v>
      </c>
      <c r="D9" s="75">
        <v>680</v>
      </c>
    </row>
    <row r="10" spans="1:4">
      <c r="A10" s="55">
        <v>7</v>
      </c>
      <c r="B10" s="60" t="s">
        <v>63</v>
      </c>
      <c r="C10" s="63" t="s">
        <v>63</v>
      </c>
      <c r="D10" s="75">
        <v>190</v>
      </c>
    </row>
    <row r="11" spans="1:4">
      <c r="A11" s="55">
        <v>8</v>
      </c>
      <c r="B11" s="60" t="s">
        <v>63</v>
      </c>
      <c r="C11" s="63" t="s">
        <v>64</v>
      </c>
      <c r="D11" s="75">
        <v>20</v>
      </c>
    </row>
    <row r="12" spans="1:4">
      <c r="A12" s="55">
        <v>9</v>
      </c>
      <c r="B12" s="60" t="s">
        <v>63</v>
      </c>
      <c r="C12" s="63" t="s">
        <v>64</v>
      </c>
      <c r="D12" s="75">
        <v>10</v>
      </c>
    </row>
    <row r="13" spans="1:4">
      <c r="A13" s="55">
        <v>10</v>
      </c>
      <c r="B13" s="60" t="s">
        <v>63</v>
      </c>
      <c r="C13" s="63" t="s">
        <v>63</v>
      </c>
      <c r="D13" s="75">
        <v>230</v>
      </c>
    </row>
    <row r="14" spans="1:4">
      <c r="A14" s="55">
        <v>11</v>
      </c>
      <c r="B14" s="60" t="s">
        <v>63</v>
      </c>
      <c r="C14" s="63" t="s">
        <v>63</v>
      </c>
      <c r="D14" s="75">
        <v>480</v>
      </c>
    </row>
    <row r="15" spans="1:4">
      <c r="A15" s="55">
        <v>12</v>
      </c>
      <c r="B15" s="60" t="s">
        <v>63</v>
      </c>
      <c r="C15" s="63" t="s">
        <v>63</v>
      </c>
      <c r="D15" s="75">
        <v>40</v>
      </c>
    </row>
    <row r="16" spans="1:4">
      <c r="A16" s="55">
        <v>13</v>
      </c>
      <c r="B16" s="60" t="s">
        <v>63</v>
      </c>
      <c r="C16" s="63" t="s">
        <v>64</v>
      </c>
      <c r="D16" s="75">
        <v>170</v>
      </c>
    </row>
    <row r="17" spans="1:4">
      <c r="A17" s="55">
        <v>14</v>
      </c>
      <c r="B17" s="60" t="s">
        <v>63</v>
      </c>
      <c r="C17" s="63" t="s">
        <v>63</v>
      </c>
      <c r="D17" s="75">
        <v>190</v>
      </c>
    </row>
    <row r="18" spans="1:4">
      <c r="A18" s="55">
        <v>15</v>
      </c>
      <c r="B18" s="60" t="s">
        <v>63</v>
      </c>
      <c r="C18" s="63" t="s">
        <v>63</v>
      </c>
      <c r="D18" s="75">
        <v>180</v>
      </c>
    </row>
    <row r="19" spans="1:4">
      <c r="A19" s="55">
        <v>16</v>
      </c>
      <c r="B19" s="60" t="s">
        <v>63</v>
      </c>
      <c r="C19" s="63" t="s">
        <v>63</v>
      </c>
      <c r="D19" s="75">
        <v>60</v>
      </c>
    </row>
    <row r="20" spans="1:4">
      <c r="A20" s="55">
        <v>17</v>
      </c>
      <c r="B20" s="60" t="s">
        <v>63</v>
      </c>
      <c r="C20" s="63" t="s">
        <v>63</v>
      </c>
      <c r="D20" s="75">
        <v>190</v>
      </c>
    </row>
    <row r="21" spans="1:4">
      <c r="A21" s="55">
        <v>18</v>
      </c>
      <c r="B21" s="60" t="s">
        <v>63</v>
      </c>
      <c r="C21" s="63" t="s">
        <v>63</v>
      </c>
      <c r="D21" s="75">
        <v>320</v>
      </c>
    </row>
    <row r="22" spans="1:4">
      <c r="A22" s="55">
        <v>19</v>
      </c>
      <c r="B22" s="60" t="s">
        <v>63</v>
      </c>
      <c r="C22" s="63" t="s">
        <v>63</v>
      </c>
      <c r="D22" s="75">
        <v>430</v>
      </c>
    </row>
    <row r="23" spans="1:4">
      <c r="A23" s="55">
        <v>20</v>
      </c>
      <c r="B23" s="60" t="s">
        <v>63</v>
      </c>
      <c r="C23" s="63" t="s">
        <v>64</v>
      </c>
      <c r="D23" s="75">
        <v>120</v>
      </c>
    </row>
    <row r="24" spans="1:4">
      <c r="A24" s="55">
        <v>21</v>
      </c>
      <c r="B24" s="60" t="s">
        <v>63</v>
      </c>
      <c r="C24" s="63" t="s">
        <v>63</v>
      </c>
      <c r="D24" s="75">
        <v>70</v>
      </c>
    </row>
    <row r="25" spans="1:4">
      <c r="A25" s="55">
        <v>22</v>
      </c>
      <c r="B25" s="60" t="s">
        <v>63</v>
      </c>
      <c r="C25" s="63" t="s">
        <v>64</v>
      </c>
      <c r="D25" s="75">
        <v>520</v>
      </c>
    </row>
    <row r="26" spans="1:4">
      <c r="A26" s="55">
        <v>23</v>
      </c>
      <c r="B26" s="60" t="s">
        <v>63</v>
      </c>
      <c r="C26" s="63" t="s">
        <v>63</v>
      </c>
      <c r="D26" s="75">
        <v>300</v>
      </c>
    </row>
    <row r="27" spans="1:4">
      <c r="A27" s="55">
        <v>24</v>
      </c>
      <c r="B27" s="63" t="s">
        <v>63</v>
      </c>
      <c r="C27" s="63" t="s">
        <v>63</v>
      </c>
      <c r="D27" s="75">
        <v>70</v>
      </c>
    </row>
    <row r="28" spans="1:4">
      <c r="A28" s="55">
        <v>25</v>
      </c>
      <c r="B28" s="60" t="s">
        <v>63</v>
      </c>
      <c r="C28" s="63" t="s">
        <v>63</v>
      </c>
      <c r="D28" s="75">
        <v>170</v>
      </c>
    </row>
    <row r="29" spans="1:4">
      <c r="A29" s="55">
        <v>26</v>
      </c>
      <c r="B29" s="60" t="s">
        <v>63</v>
      </c>
      <c r="C29" s="63" t="s">
        <v>64</v>
      </c>
      <c r="D29" s="75">
        <v>20</v>
      </c>
    </row>
    <row r="30" spans="1:4">
      <c r="A30" s="55">
        <v>27</v>
      </c>
      <c r="B30" s="60" t="s">
        <v>63</v>
      </c>
      <c r="C30" s="63" t="s">
        <v>63</v>
      </c>
      <c r="D30" s="75">
        <v>30</v>
      </c>
    </row>
    <row r="31" spans="1:4">
      <c r="A31" s="55">
        <v>28</v>
      </c>
      <c r="B31" s="60" t="s">
        <v>63</v>
      </c>
      <c r="C31" s="63" t="s">
        <v>64</v>
      </c>
      <c r="D31" s="75">
        <v>10</v>
      </c>
    </row>
    <row r="32" spans="1:4">
      <c r="A32" s="55">
        <v>29</v>
      </c>
      <c r="B32" s="63" t="s">
        <v>63</v>
      </c>
      <c r="C32" s="63" t="s">
        <v>63</v>
      </c>
      <c r="D32" s="75">
        <v>2140</v>
      </c>
    </row>
    <row r="33" spans="1:4">
      <c r="A33" s="55">
        <v>30</v>
      </c>
      <c r="B33" s="63" t="s">
        <v>63</v>
      </c>
      <c r="C33" s="63" t="s">
        <v>63</v>
      </c>
      <c r="D33" s="75">
        <v>550</v>
      </c>
    </row>
    <row r="34" spans="1:4">
      <c r="A34" s="55">
        <v>31</v>
      </c>
      <c r="B34" s="63" t="s">
        <v>63</v>
      </c>
      <c r="C34" s="63" t="s">
        <v>63</v>
      </c>
      <c r="D34" s="75">
        <v>110</v>
      </c>
    </row>
    <row r="35" spans="1:4">
      <c r="A35" s="55">
        <v>32</v>
      </c>
      <c r="B35" s="63" t="s">
        <v>63</v>
      </c>
      <c r="C35" s="63" t="s">
        <v>63</v>
      </c>
      <c r="D35" s="75">
        <v>610</v>
      </c>
    </row>
    <row r="36" spans="1:4">
      <c r="A36" s="55">
        <v>33</v>
      </c>
      <c r="B36" s="63" t="s">
        <v>63</v>
      </c>
      <c r="C36" s="63" t="s">
        <v>63</v>
      </c>
      <c r="D36" s="75">
        <v>340</v>
      </c>
    </row>
    <row r="37" spans="1:4">
      <c r="A37" s="55">
        <v>34</v>
      </c>
      <c r="B37" s="63" t="s">
        <v>63</v>
      </c>
      <c r="C37" s="63" t="s">
        <v>63</v>
      </c>
      <c r="D37" s="75">
        <v>30</v>
      </c>
    </row>
    <row r="38" spans="1:4">
      <c r="A38" s="55">
        <v>35</v>
      </c>
      <c r="B38" s="63" t="s">
        <v>63</v>
      </c>
      <c r="C38" s="63" t="s">
        <v>64</v>
      </c>
      <c r="D38" s="75">
        <v>40</v>
      </c>
    </row>
    <row r="39" spans="1:4">
      <c r="A39" s="55">
        <v>36</v>
      </c>
      <c r="B39" s="63" t="s">
        <v>63</v>
      </c>
      <c r="C39" s="63" t="s">
        <v>63</v>
      </c>
      <c r="D39" s="75">
        <v>220</v>
      </c>
    </row>
    <row r="40" spans="1:4">
      <c r="D40" s="75">
        <f>SUM(D4:D39)</f>
        <v>10330</v>
      </c>
    </row>
  </sheetData>
  <mergeCells count="3">
    <mergeCell ref="A1:A2"/>
    <mergeCell ref="D1:D2"/>
    <mergeCell ref="B1:C1"/>
  </mergeCells>
  <pageMargins left="0.31496062992125984" right="0.31496062992125984" top="0.91346153846153844" bottom="0.35433070866141736" header="0.11811023622047245" footer="0.11811023622047245"/>
  <pageSetup paperSize="9" orientation="portrait" r:id="rId1"/>
  <headerFooter>
    <oddHeader>&amp;L&amp;"Arial,Pogrubiony"&amp;8 42/PN/ZP/U/2020&amp;C&amp;"Arial,Pogrubiony"&amp;9
Wykaz wymagań w zakresie warunków udziału w postępowaniu, wadium i warunków realizacji zamówienia&amp;R&amp;"Arial,Pogrubiony"&amp;9Załącznik nr 8 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Zał. 2 FC-serwis</vt:lpstr>
      <vt:lpstr>Zał. 2 FC-serwis 2</vt:lpstr>
      <vt:lpstr>Załącznik nr 8 do SIWZ</vt:lpstr>
      <vt:lpstr>'Załącznik nr 8 do SIWZ'!Tytuły_wydruku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Zam_05</dc:creator>
  <cp:lastModifiedBy>użytkownik</cp:lastModifiedBy>
  <cp:lastPrinted>2020-02-06T13:14:06Z</cp:lastPrinted>
  <dcterms:created xsi:type="dcterms:W3CDTF">2016-03-18T07:53:20Z</dcterms:created>
  <dcterms:modified xsi:type="dcterms:W3CDTF">2020-02-06T13:17:41Z</dcterms:modified>
</cp:coreProperties>
</file>