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1\Desktop\Dostawa energi 2023\"/>
    </mc:Choice>
  </mc:AlternateContent>
  <xr:revisionPtr revIDLastSave="0" documentId="13_ncr:1_{88B25266-15FB-44C8-80F9-40C254454A86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zał. Nr 7" sheetId="1" r:id="rId1"/>
  </sheets>
  <definedNames>
    <definedName name="_xlnm._FilterDatabase" localSheetId="0" hidden="1">'zał. Nr 7'!$A$7:$U$127</definedName>
    <definedName name="_xlnm.Print_Area" localSheetId="0">'zał. Nr 7'!$A$1:$U$131</definedName>
    <definedName name="_xlnm.Print_Titles" localSheetId="0">'zał. Nr 7'!$5:$7</definedName>
  </definedName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127" i="1" l="1"/>
  <c r="A121" i="1"/>
  <c r="B122" i="1" s="1"/>
  <c r="O122" i="1"/>
  <c r="N122" i="1"/>
  <c r="M122" i="1"/>
  <c r="P121" i="1"/>
  <c r="P122" i="1" s="1"/>
  <c r="M118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8" i="1" s="1"/>
  <c r="A114" i="1" s="1"/>
  <c r="P115" i="1" l="1"/>
  <c r="M124" i="1"/>
  <c r="M111" i="1"/>
  <c r="M105" i="1"/>
  <c r="M74" i="1"/>
  <c r="O128" i="1"/>
  <c r="N128" i="1"/>
  <c r="M128" i="1"/>
  <c r="P127" i="1"/>
  <c r="O116" i="1"/>
  <c r="N116" i="1"/>
  <c r="M116" i="1"/>
  <c r="P114" i="1"/>
  <c r="O109" i="1"/>
  <c r="N109" i="1"/>
  <c r="M109" i="1"/>
  <c r="P108" i="1"/>
  <c r="P109" i="1" s="1"/>
  <c r="O103" i="1"/>
  <c r="N103" i="1"/>
  <c r="M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O72" i="1"/>
  <c r="N72" i="1"/>
  <c r="M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128" i="1" l="1"/>
  <c r="P130" i="1"/>
  <c r="B131" i="1" s="1"/>
  <c r="N130" i="1"/>
  <c r="M130" i="1"/>
  <c r="P116" i="1"/>
  <c r="P103" i="1"/>
  <c r="O130" i="1"/>
  <c r="P72" i="1"/>
  <c r="A115" i="1" l="1"/>
  <c r="B128" i="1" l="1"/>
</calcChain>
</file>

<file path=xl/sharedStrings.xml><?xml version="1.0" encoding="utf-8"?>
<sst xmlns="http://schemas.openxmlformats.org/spreadsheetml/2006/main" count="1434" uniqueCount="337">
  <si>
    <t>OPIS PRZEDMIOTU ZAMÓWIENIA</t>
  </si>
  <si>
    <r>
      <rPr>
        <sz val="12"/>
        <color rgb="FF000000"/>
        <rFont val="Arial"/>
        <family val="2"/>
        <charset val="238"/>
      </rPr>
      <t xml:space="preserve">Przedmiotem zamówienia jest Zakup Energii Elektrycznej do obiektów </t>
    </r>
    <r>
      <rPr>
        <b/>
        <sz val="12"/>
        <color rgb="FF000000"/>
        <rFont val="Arial"/>
        <family val="2"/>
        <charset val="238"/>
      </rPr>
      <t>Zamawiającego</t>
    </r>
    <r>
      <rPr>
        <sz val="12"/>
        <color rgb="FF000000"/>
        <rFont val="Arial"/>
        <family val="2"/>
        <charset val="238"/>
      </rPr>
      <t>.</t>
    </r>
  </si>
  <si>
    <t>1.1.</t>
  </si>
  <si>
    <t>Miasto Rawa Mazowiecka; (NIP: 8351579113) - oświetlenie uliczne</t>
  </si>
  <si>
    <t>Lp.</t>
  </si>
  <si>
    <t>Nabywca</t>
  </si>
  <si>
    <t>Rodzaj punktu poboru</t>
  </si>
  <si>
    <t>Adres PPE</t>
  </si>
  <si>
    <t>Numer PPE</t>
  </si>
  <si>
    <t>Numer licznika</t>
  </si>
  <si>
    <t>Taryfa</t>
  </si>
  <si>
    <t>Moc umowna
[kW]</t>
  </si>
  <si>
    <t>Umowa</t>
  </si>
  <si>
    <t>Dostawca energii</t>
  </si>
  <si>
    <t>Czas twania umowy</t>
  </si>
  <si>
    <t>Uwagi</t>
  </si>
  <si>
    <t>OSD</t>
  </si>
  <si>
    <t>Miejscowość</t>
  </si>
  <si>
    <t>Ulica</t>
  </si>
  <si>
    <t>Nr</t>
  </si>
  <si>
    <r>
      <rPr>
        <sz val="7"/>
        <color rgb="FF000000"/>
        <rFont val="Arial"/>
        <family val="2"/>
        <charset val="238"/>
      </rPr>
      <t xml:space="preserve">Kod </t>
    </r>
    <r>
      <rPr>
        <sz val="6"/>
        <color rgb="FF000000"/>
        <rFont val="Arial"/>
        <family val="2"/>
        <charset val="238"/>
      </rPr>
      <t>pocztowy</t>
    </r>
  </si>
  <si>
    <t>Poczta</t>
  </si>
  <si>
    <t>strefa I</t>
  </si>
  <si>
    <t>strefa II</t>
  </si>
  <si>
    <t>strefa III</t>
  </si>
  <si>
    <t>Miasto Rawa Mazowiecka</t>
  </si>
  <si>
    <t>oświetlenie uliczne</t>
  </si>
  <si>
    <t>Rawa Mazowiecka</t>
  </si>
  <si>
    <t>Kochanowskiego</t>
  </si>
  <si>
    <t>3</t>
  </si>
  <si>
    <t>96-200</t>
  </si>
  <si>
    <t>PLZELD020028340183</t>
  </si>
  <si>
    <t>90387955</t>
  </si>
  <si>
    <t>C11o</t>
  </si>
  <si>
    <t>rozdzielona</t>
  </si>
  <si>
    <t>PGE Dystrybucja SA</t>
  </si>
  <si>
    <t>Tatar</t>
  </si>
  <si>
    <t>PLZELD020028450194</t>
  </si>
  <si>
    <t>83247537</t>
  </si>
  <si>
    <t>Tomaszowska</t>
  </si>
  <si>
    <t>PLZELD020028230172</t>
  </si>
  <si>
    <t>90387913</t>
  </si>
  <si>
    <t>Zamkowa Wola</t>
  </si>
  <si>
    <t>4</t>
  </si>
  <si>
    <t>PLZELD020028200169</t>
  </si>
  <si>
    <t>90402913</t>
  </si>
  <si>
    <t>Browarna</t>
  </si>
  <si>
    <t>PLZELD020028420191</t>
  </si>
  <si>
    <t>90139272</t>
  </si>
  <si>
    <t>2</t>
  </si>
  <si>
    <t>PLZELD021061570104</t>
  </si>
  <si>
    <t>90403050</t>
  </si>
  <si>
    <t>Zwolińskiego</t>
  </si>
  <si>
    <t>PLZELD020028240173</t>
  </si>
  <si>
    <t>83147915</t>
  </si>
  <si>
    <t>Aleksandrówka</t>
  </si>
  <si>
    <t>PLZELD020028300179</t>
  </si>
  <si>
    <t>25515320</t>
  </si>
  <si>
    <t>Zapolskiej/Dolna</t>
  </si>
  <si>
    <t>PLZELD021062180165</t>
  </si>
  <si>
    <t>93887691</t>
  </si>
  <si>
    <t>1</t>
  </si>
  <si>
    <t>PLZELD021061580105</t>
  </si>
  <si>
    <t>90403071</t>
  </si>
  <si>
    <t>sygnalizacja świetlna</t>
  </si>
  <si>
    <t>Reymonta</t>
  </si>
  <si>
    <t>PLZELD020028500102</t>
  </si>
  <si>
    <t>13419598</t>
  </si>
  <si>
    <t>Księże Domki</t>
  </si>
  <si>
    <t>PLZELD020028440193</t>
  </si>
  <si>
    <t>Mszczonowska</t>
  </si>
  <si>
    <t>PLZELD020028100159</t>
  </si>
  <si>
    <t>95865828</t>
  </si>
  <si>
    <t>Osada Dolna</t>
  </si>
  <si>
    <t>PLZELD020028400189</t>
  </si>
  <si>
    <t>83147904</t>
  </si>
  <si>
    <t>Skierniewicka</t>
  </si>
  <si>
    <t>PLZELD020028490101</t>
  </si>
  <si>
    <t>90404503</t>
  </si>
  <si>
    <t>Zapolskiej-Dolna</t>
  </si>
  <si>
    <t>PLZELD021049550163</t>
  </si>
  <si>
    <t>93887675</t>
  </si>
  <si>
    <t>Katowicka</t>
  </si>
  <si>
    <t>PLZELD021073060186</t>
  </si>
  <si>
    <t>95865825</t>
  </si>
  <si>
    <t>Wyzwolenia</t>
  </si>
  <si>
    <t>PLZELD020028320181</t>
  </si>
  <si>
    <t>83147869</t>
  </si>
  <si>
    <t>Kazimierza Wielkiego</t>
  </si>
  <si>
    <t>PLZELD020028380187</t>
  </si>
  <si>
    <t>83247844</t>
  </si>
  <si>
    <t>Słowackiego</t>
  </si>
  <si>
    <t>PLZELD020028360185</t>
  </si>
  <si>
    <t>42647941</t>
  </si>
  <si>
    <t>Tulipanowa</t>
  </si>
  <si>
    <t>PLZELD020028210170</t>
  </si>
  <si>
    <t>83147928</t>
  </si>
  <si>
    <t>PLZELD020028430192</t>
  </si>
  <si>
    <t>27735862</t>
  </si>
  <si>
    <t>Południowa</t>
  </si>
  <si>
    <t>PLZELD020028010150</t>
  </si>
  <si>
    <t>04102889</t>
  </si>
  <si>
    <t>PLZELD020028520104</t>
  </si>
  <si>
    <t>22669889</t>
  </si>
  <si>
    <t>PLZELD020028190168</t>
  </si>
  <si>
    <t>90402872</t>
  </si>
  <si>
    <t>Jeżowska</t>
  </si>
  <si>
    <t>PLZELD020028080157</t>
  </si>
  <si>
    <t>04102900</t>
  </si>
  <si>
    <t>Krakowska</t>
  </si>
  <si>
    <t>PLZELD020028090158</t>
  </si>
  <si>
    <t>04102904</t>
  </si>
  <si>
    <t>PLZELD020028050154</t>
  </si>
  <si>
    <t>04102910</t>
  </si>
  <si>
    <t>PLZELD020028170166</t>
  </si>
  <si>
    <t>04102914</t>
  </si>
  <si>
    <t>PLZELD020028030152</t>
  </si>
  <si>
    <t>04102917</t>
  </si>
  <si>
    <t>PLZELD020028070156</t>
  </si>
  <si>
    <t>04102921</t>
  </si>
  <si>
    <t>PLZELD020028150164</t>
  </si>
  <si>
    <t>04102924</t>
  </si>
  <si>
    <t>Warszawska</t>
  </si>
  <si>
    <t>PLZELD020028180167</t>
  </si>
  <si>
    <t>83147735</t>
  </si>
  <si>
    <t>PLZELD020028060155</t>
  </si>
  <si>
    <t>94595604</t>
  </si>
  <si>
    <t>Kolejowa</t>
  </si>
  <si>
    <t>PLZELD020028160165</t>
  </si>
  <si>
    <t>03515973</t>
  </si>
  <si>
    <t>1 Maja</t>
  </si>
  <si>
    <t>PLZELD020027920141</t>
  </si>
  <si>
    <t>03515974</t>
  </si>
  <si>
    <t>Al. Konstytucji 3 Maja</t>
  </si>
  <si>
    <t>PLZELD020028110160</t>
  </si>
  <si>
    <t>03515975</t>
  </si>
  <si>
    <t>PLZELD020028130162</t>
  </si>
  <si>
    <t>03515977</t>
  </si>
  <si>
    <t>PLZELD020028120161</t>
  </si>
  <si>
    <t>03515978</t>
  </si>
  <si>
    <t>PLZELD020027970146</t>
  </si>
  <si>
    <t>03515979</t>
  </si>
  <si>
    <t>PLZELD020028040153</t>
  </si>
  <si>
    <t>03515980</t>
  </si>
  <si>
    <t>Zatylna</t>
  </si>
  <si>
    <t>PLZELD020027910140</t>
  </si>
  <si>
    <t>03515981</t>
  </si>
  <si>
    <t>PLZELD020027930142</t>
  </si>
  <si>
    <t>03515982</t>
  </si>
  <si>
    <t>PLZELD020027950144</t>
  </si>
  <si>
    <t>03515983</t>
  </si>
  <si>
    <t>PLZELD020027960145</t>
  </si>
  <si>
    <t>03515984</t>
  </si>
  <si>
    <t>PLZELD020028140163</t>
  </si>
  <si>
    <t>03515985</t>
  </si>
  <si>
    <t>Cmentarna</t>
  </si>
  <si>
    <t>PLZELD020027940143</t>
  </si>
  <si>
    <t>03515986</t>
  </si>
  <si>
    <t>Solidarności</t>
  </si>
  <si>
    <t>PLZELD020027980147</t>
  </si>
  <si>
    <t>03515987</t>
  </si>
  <si>
    <t>PLZELD020028020151</t>
  </si>
  <si>
    <t>03515988</t>
  </si>
  <si>
    <t>PLZELD020028220171</t>
  </si>
  <si>
    <t>90402890</t>
  </si>
  <si>
    <t>PLZELD020027990148</t>
  </si>
  <si>
    <t>03515995</t>
  </si>
  <si>
    <t>PLZELD020028000149</t>
  </si>
  <si>
    <t>03515996</t>
  </si>
  <si>
    <t>Batorego</t>
  </si>
  <si>
    <t>PLZELD021129120166</t>
  </si>
  <si>
    <t>83103831</t>
  </si>
  <si>
    <t>Biała</t>
  </si>
  <si>
    <t>PLZELD020028470196</t>
  </si>
  <si>
    <t>83326753</t>
  </si>
  <si>
    <t>Fredry</t>
  </si>
  <si>
    <t>PLZELD021156820123</t>
  </si>
  <si>
    <t>83567593</t>
  </si>
  <si>
    <t>PLZELD021172700159</t>
  </si>
  <si>
    <t>91297328</t>
  </si>
  <si>
    <t>Akacjowa</t>
  </si>
  <si>
    <t>PLZELD021172690158</t>
  </si>
  <si>
    <t>91292091</t>
  </si>
  <si>
    <t>dz.355</t>
  </si>
  <si>
    <t>PLZELD021295720142</t>
  </si>
  <si>
    <t>95865880</t>
  </si>
  <si>
    <t>dz. 359/9</t>
  </si>
  <si>
    <t>PLZELD021295710141</t>
  </si>
  <si>
    <t>97007490</t>
  </si>
  <si>
    <t>Chrobrego</t>
  </si>
  <si>
    <t>PLZELD021290690124</t>
  </si>
  <si>
    <t>97518285</t>
  </si>
  <si>
    <t>PLZELD021304480145</t>
  </si>
  <si>
    <t>13350997</t>
  </si>
  <si>
    <t>Kościuszki</t>
  </si>
  <si>
    <t>dz. 259/1</t>
  </si>
  <si>
    <t>PLZELD021304490146</t>
  </si>
  <si>
    <t>13350980</t>
  </si>
  <si>
    <t>oświetlenie terenu przy zalewie</t>
  </si>
  <si>
    <t>PLZELD020028280177</t>
  </si>
  <si>
    <t>91420689</t>
  </si>
  <si>
    <t>oświetlenie baszty - muzeum</t>
  </si>
  <si>
    <t>Zamkowa</t>
  </si>
  <si>
    <t>PLZELD020028250174</t>
  </si>
  <si>
    <t>6077954</t>
  </si>
  <si>
    <t>suma:</t>
  </si>
  <si>
    <t>kWh</t>
  </si>
  <si>
    <t>1.2.</t>
  </si>
  <si>
    <t>Miasto Rawa Mazowiecka; (NIP: 8351579113) - obiekty gminne</t>
  </si>
  <si>
    <t>Biura Urzędu Miasta</t>
  </si>
  <si>
    <t>Pl. Marszałka J. Piłsudskiego</t>
  </si>
  <si>
    <t>PLZELD020028390188</t>
  </si>
  <si>
    <t>96281859</t>
  </si>
  <si>
    <t>C12a</t>
  </si>
  <si>
    <t>5</t>
  </si>
  <si>
    <t>PLZELD020028270176</t>
  </si>
  <si>
    <t>71854622</t>
  </si>
  <si>
    <t>PLZELD020028260175</t>
  </si>
  <si>
    <t>98387852</t>
  </si>
  <si>
    <t>PLZELD020028460195</t>
  </si>
  <si>
    <t>83247907</t>
  </si>
  <si>
    <t>C11</t>
  </si>
  <si>
    <t>Faworna/Kościuszki</t>
  </si>
  <si>
    <t>PLZELD020028310180</t>
  </si>
  <si>
    <t>8574544</t>
  </si>
  <si>
    <t>Łowicka</t>
  </si>
  <si>
    <t>PLZELD020028480100</t>
  </si>
  <si>
    <t>26562922</t>
  </si>
  <si>
    <t>Miła</t>
  </si>
  <si>
    <t>dz.96</t>
  </si>
  <si>
    <t>PLZELD021296480121</t>
  </si>
  <si>
    <t>95909154</t>
  </si>
  <si>
    <t>PLZELD021296470120</t>
  </si>
  <si>
    <t>97518330</t>
  </si>
  <si>
    <t>Toaleta Publiczna</t>
  </si>
  <si>
    <t>Przechodnia</t>
  </si>
  <si>
    <t>dz.279</t>
  </si>
  <si>
    <t>PLZELD020028540106</t>
  </si>
  <si>
    <t>83553116</t>
  </si>
  <si>
    <t>G11</t>
  </si>
  <si>
    <t>Mieszkanie</t>
  </si>
  <si>
    <t>Pl. Marszałka J.Piłsudskiego</t>
  </si>
  <si>
    <t>4 m. 1</t>
  </si>
  <si>
    <t>Rawa mazowiecka</t>
  </si>
  <si>
    <t>PLZELD020442100140</t>
  </si>
  <si>
    <t>97007450</t>
  </si>
  <si>
    <t>G12</t>
  </si>
  <si>
    <t>4 m. 2</t>
  </si>
  <si>
    <t>PLZELD021227860146</t>
  </si>
  <si>
    <t>97294790</t>
  </si>
  <si>
    <t>4. m. 3</t>
  </si>
  <si>
    <t>PLZELD020447530101</t>
  </si>
  <si>
    <t>13361401</t>
  </si>
  <si>
    <t>4 m. 8</t>
  </si>
  <si>
    <t>PLZELD020447620110</t>
  </si>
  <si>
    <t>83567646</t>
  </si>
  <si>
    <t>4 m. 10</t>
  </si>
  <si>
    <t>PLZELD020447610109</t>
  </si>
  <si>
    <t>95351268</t>
  </si>
  <si>
    <t>PLZELD020045790182</t>
  </si>
  <si>
    <t>24489005</t>
  </si>
  <si>
    <t>Żłobek Miejski z Odziałami Integracyjnymi "Tuptuś"</t>
  </si>
  <si>
    <t>Murarska</t>
  </si>
  <si>
    <t>PLZELD021129640121</t>
  </si>
  <si>
    <t>Przedszkole Miejskie Nr 1 "Tęczowa Jedyneczka"</t>
  </si>
  <si>
    <t>Kilińskiego</t>
  </si>
  <si>
    <t>PLZELD021193570112</t>
  </si>
  <si>
    <t>3251000713</t>
  </si>
  <si>
    <t>Przedszkole Miejskie Nr 2 "Niezapominajka"</t>
  </si>
  <si>
    <t>PLZELD020027570106</t>
  </si>
  <si>
    <t>90266738</t>
  </si>
  <si>
    <t>Przedszkole Miejskie Nr 3 "Bajkowy Zakątek"</t>
  </si>
  <si>
    <t>3b</t>
  </si>
  <si>
    <t>PLZELD020025670110</t>
  </si>
  <si>
    <t>12842372</t>
  </si>
  <si>
    <t>Szkoła Podstawowa Nr 1</t>
  </si>
  <si>
    <t>19</t>
  </si>
  <si>
    <t>PLZELD020049910109</t>
  </si>
  <si>
    <t>96006406</t>
  </si>
  <si>
    <t>PLZELD021055130139</t>
  </si>
  <si>
    <t>4138098</t>
  </si>
  <si>
    <t>25/15</t>
  </si>
  <si>
    <t>Szkoła Podstawowa Nr 2</t>
  </si>
  <si>
    <t>PLZELD020044170117</t>
  </si>
  <si>
    <t>80372530</t>
  </si>
  <si>
    <t>PLZELD020044150115</t>
  </si>
  <si>
    <t>94473309</t>
  </si>
  <si>
    <t>PLZELD020044160116</t>
  </si>
  <si>
    <t>91049504</t>
  </si>
  <si>
    <t>Szkoła Podstawowa Nr 4 (szkoła i lodowisko)</t>
  </si>
  <si>
    <t>28</t>
  </si>
  <si>
    <t>PLZELD021063860139</t>
  </si>
  <si>
    <t>01277194</t>
  </si>
  <si>
    <t>C23</t>
  </si>
  <si>
    <t>120/80/30</t>
  </si>
  <si>
    <t>10j</t>
  </si>
  <si>
    <t>PLZELD020379280163</t>
  </si>
  <si>
    <t>80362694</t>
  </si>
  <si>
    <t>1.3.</t>
  </si>
  <si>
    <t>Miasto Rawa Mazowiecka; (NIP: 8351240455) - Miejska Biblioteka Publiczna</t>
  </si>
  <si>
    <t>Miejska Biblioteka Publiczna im. Jana Pawła II</t>
  </si>
  <si>
    <t>Wypożyczalnia i czytelnia</t>
  </si>
  <si>
    <t>Wyszyńskiego</t>
  </si>
  <si>
    <t>7</t>
  </si>
  <si>
    <t>PLZELD020048530165</t>
  </si>
  <si>
    <t>00367443</t>
  </si>
  <si>
    <t>1.4.</t>
  </si>
  <si>
    <t>Miasto Rawa Mazowiecka; (NIP: 8351240449) - Muzeum Ziemi Rawskiej</t>
  </si>
  <si>
    <t>Muzeum Ziemi Rawskiej</t>
  </si>
  <si>
    <t>26</t>
  </si>
  <si>
    <t>PLZELD020051290150</t>
  </si>
  <si>
    <t>933884429</t>
  </si>
  <si>
    <t xml:space="preserve">Mickiewicza </t>
  </si>
  <si>
    <t>11
dz. 274</t>
  </si>
  <si>
    <t>PLZELD021257870140</t>
  </si>
  <si>
    <t>56145701</t>
  </si>
  <si>
    <t>1.5.</t>
  </si>
  <si>
    <t>Miasto Rawa Mazowiecka; (NIP: 8351240461) - Miejski Dom Kultury</t>
  </si>
  <si>
    <t>Miejski Dom Kultury</t>
  </si>
  <si>
    <t>6c</t>
  </si>
  <si>
    <t>PLZELD021065220178</t>
  </si>
  <si>
    <t>suma ogólna:</t>
  </si>
  <si>
    <t>Poniższa tabela przedstawia obiekty objęte przedmiotem zamówienia w okresie 01.05.2023 - 30.04.2024 r.</t>
  </si>
  <si>
    <t>cała doba</t>
  </si>
  <si>
    <t>Szacunkowe zapotrzebowanie na energię [kWh]
w okresie od 01.05.2023 r. do 30.04.2024 r.</t>
  </si>
  <si>
    <t>Green SA</t>
  </si>
  <si>
    <t>30.04.2023</t>
  </si>
  <si>
    <t>Lokal</t>
  </si>
  <si>
    <t>1.6.</t>
  </si>
  <si>
    <t>Rawskie Towarzystwo Budownictwa Społecznego Sp. z o.o.; (NIP: 8351479966) - Targowisko - pawilon handlowy</t>
  </si>
  <si>
    <t>RTBS Sp. z o.o.</t>
  </si>
  <si>
    <t>PLZELD020444100146</t>
  </si>
  <si>
    <t>70755923</t>
  </si>
  <si>
    <t>kompleksowa</t>
  </si>
  <si>
    <t>PGE Obrót SA</t>
  </si>
  <si>
    <t>nieokreślony</t>
  </si>
  <si>
    <t>Targowisko Miejskie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</si>
</sst>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\ [$zł-415];[Red]\-#,##0.00\ [$zł-415]"/>
    <numFmt numFmtId="165" formatCode="[$-415]General"/>
    <numFmt numFmtId="166" formatCode="0&quot;. &quot;"/>
    <numFmt numFmtId="167" formatCode="00\-000"/>
    <numFmt numFmtId="168" formatCode="[$-415]#,##0"/>
  </numFmts>
  <fonts count="21">
    <font>
      <sz val="11"/>
      <color rgb="FF000000"/>
      <name val="Arial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sz val="11"/>
      <color rgb="FF000000"/>
      <name val="Czcionka tekstu podstawowego"/>
      <charset val="238"/>
    </font>
    <font>
      <b/>
      <sz val="12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9"/>
      <color rgb="FF000000"/>
      <name val="Czcionka tekstu podstawowego"/>
      <charset val="238"/>
    </font>
    <font>
      <sz val="8"/>
      <color rgb="FFD9D9D9"/>
      <name val="Czcionka tekstu podstawowego"/>
      <charset val="238"/>
    </font>
    <font>
      <sz val="6"/>
      <color rgb="FF000000"/>
      <name val="Arial"/>
      <family val="2"/>
      <charset val="238"/>
    </font>
    <font>
      <sz val="7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11"/>
      <color rgb="FFFFFFFF"/>
      <name val="Czcionka tekstu podstawowego"/>
      <charset val="238"/>
    </font>
    <font>
      <b/>
      <sz val="8"/>
      <color rgb="FFFFFFFF"/>
      <name val="Czcionka tekstu podstawowego"/>
      <charset val="238"/>
    </font>
    <font>
      <b/>
      <sz val="9"/>
      <color rgb="FFFFFFFF"/>
      <name val="Czcionka tekstu podstawowego"/>
      <charset val="238"/>
    </font>
    <font>
      <sz val="10"/>
      <color rgb="FFFFFFFF"/>
      <name val="Czcionka tekstu podstawowego1"/>
      <charset val="238"/>
    </font>
    <font>
      <b/>
      <sz val="11"/>
      <name val="Czcionka tekstu podstawowego"/>
      <charset val="238"/>
    </font>
    <font>
      <b/>
      <sz val="11"/>
      <color theme="1"/>
      <name val="Czcionka tekstu podstawowego"/>
      <charset val="238"/>
    </font>
    <font>
      <sz val="10"/>
      <color rgb="FF000000"/>
      <name val="Czcionka tekstu podstawowego"/>
      <charset val="238"/>
    </font>
  </fonts>
  <fills count="6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rgb="FFF2F2F2"/>
        <bgColor rgb="FFFFFFFF"/>
      </patternFill>
    </fill>
    <fill>
      <patternFill patternType="solid">
        <fgColor rgb="FF0D0D0D"/>
        <bgColor rgb="FF000000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1" fillId="0" borderId="0">
      <alignment horizontal="center"/>
    </xf>
    <xf numFmtId="0" fontId="2" fillId="0" borderId="0"/>
    <xf numFmtId="164" fontId="2" fillId="0" borderId="0"/>
    <xf numFmtId="165" fontId="3" fillId="0" borderId="0"/>
  </cellStyleXfs>
  <cellXfs count="50">
    <xf numFmtId="0" fontId="0" fillId="0" borderId="0" xfId="0"/>
    <xf numFmtId="165" fontId="3" fillId="0" borderId="0" xfId="4"/>
    <xf numFmtId="165" fontId="4" fillId="0" borderId="0" xfId="4" applyFont="1" applyAlignment="1">
      <alignment horizontal="center" vertical="top"/>
    </xf>
    <xf numFmtId="165" fontId="3" fillId="0" borderId="0" xfId="4" applyAlignment="1">
      <alignment vertical="top"/>
    </xf>
    <xf numFmtId="165" fontId="5" fillId="0" borderId="0" xfId="4" applyFont="1" applyAlignment="1">
      <alignment horizontal="left" vertical="top"/>
    </xf>
    <xf numFmtId="165" fontId="6" fillId="0" borderId="0" xfId="4" applyFont="1"/>
    <xf numFmtId="165" fontId="7" fillId="0" borderId="0" xfId="4" applyFont="1"/>
    <xf numFmtId="165" fontId="9" fillId="0" borderId="0" xfId="4" applyFont="1" applyAlignment="1">
      <alignment vertical="center"/>
    </xf>
    <xf numFmtId="0" fontId="10" fillId="2" borderId="1" xfId="0" applyFont="1" applyFill="1" applyBorder="1" applyAlignment="1">
      <alignment horizontal="center" vertical="center" wrapText="1"/>
    </xf>
    <xf numFmtId="166" fontId="12" fillId="0" borderId="1" xfId="4" applyNumberFormat="1" applyFont="1" applyBorder="1" applyAlignment="1">
      <alignment horizontal="right" vertical="center" wrapText="1"/>
    </xf>
    <xf numFmtId="0" fontId="11" fillId="0" borderId="1" xfId="0" applyFont="1" applyBorder="1" applyAlignment="1">
      <alignment horizontal="center" vertical="center" wrapText="1"/>
    </xf>
    <xf numFmtId="167" fontId="11" fillId="0" borderId="1" xfId="0" applyNumberFormat="1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5" fontId="14" fillId="4" borderId="2" xfId="4" applyFont="1" applyFill="1" applyBorder="1" applyAlignment="1">
      <alignment horizontal="right" vertical="center"/>
    </xf>
    <xf numFmtId="165" fontId="14" fillId="4" borderId="3" xfId="4" applyFont="1" applyFill="1" applyBorder="1" applyAlignment="1">
      <alignment horizontal="right" vertical="center"/>
    </xf>
    <xf numFmtId="165" fontId="15" fillId="4" borderId="3" xfId="4" applyFont="1" applyFill="1" applyBorder="1" applyAlignment="1">
      <alignment horizontal="right" vertical="center"/>
    </xf>
    <xf numFmtId="168" fontId="15" fillId="4" borderId="1" xfId="4" applyNumberFormat="1" applyFont="1" applyFill="1" applyBorder="1" applyAlignment="1">
      <alignment horizontal="left" vertical="center"/>
    </xf>
    <xf numFmtId="165" fontId="17" fillId="4" borderId="3" xfId="4" applyFont="1" applyFill="1" applyBorder="1" applyAlignment="1">
      <alignment horizontal="right" vertical="center"/>
    </xf>
    <xf numFmtId="165" fontId="18" fillId="4" borderId="2" xfId="4" applyFont="1" applyFill="1" applyBorder="1" applyAlignment="1">
      <alignment horizontal="right" vertical="center"/>
    </xf>
    <xf numFmtId="168" fontId="3" fillId="0" borderId="0" xfId="4" applyNumberFormat="1" applyAlignment="1">
      <alignment horizontal="right"/>
    </xf>
    <xf numFmtId="165" fontId="3" fillId="0" borderId="0" xfId="4" applyAlignment="1">
      <alignment horizontal="left"/>
    </xf>
    <xf numFmtId="168" fontId="16" fillId="4" borderId="1" xfId="4" applyNumberFormat="1" applyFont="1" applyFill="1" applyBorder="1" applyAlignment="1">
      <alignment horizontal="right" vertical="center" indent="1"/>
    </xf>
    <xf numFmtId="3" fontId="13" fillId="0" borderId="1" xfId="0" applyNumberFormat="1" applyFont="1" applyBorder="1" applyAlignment="1">
      <alignment horizontal="right" vertical="center" indent="1"/>
    </xf>
    <xf numFmtId="3" fontId="13" fillId="3" borderId="1" xfId="0" applyNumberFormat="1" applyFont="1" applyFill="1" applyBorder="1" applyAlignment="1">
      <alignment horizontal="right" vertical="center" indent="1"/>
    </xf>
    <xf numFmtId="49" fontId="11" fillId="0" borderId="1" xfId="0" applyNumberFormat="1" applyFont="1" applyBorder="1" applyAlignment="1">
      <alignment horizontal="right" vertical="center" wrapText="1" indent="1"/>
    </xf>
    <xf numFmtId="165" fontId="19" fillId="4" borderId="3" xfId="4" applyFont="1" applyFill="1" applyBorder="1" applyAlignment="1">
      <alignment horizontal="right" vertical="center"/>
    </xf>
    <xf numFmtId="165" fontId="3" fillId="0" borderId="0" xfId="4" applyAlignment="1">
      <alignment horizontal="center" vertical="center"/>
    </xf>
    <xf numFmtId="3" fontId="20" fillId="0" borderId="0" xfId="4" applyNumberFormat="1" applyFont="1" applyAlignment="1">
      <alignment horizontal="center" vertical="center"/>
    </xf>
    <xf numFmtId="14" fontId="8" fillId="0" borderId="0" xfId="4" applyNumberFormat="1" applyFont="1" applyAlignment="1">
      <alignment vertical="center"/>
    </xf>
    <xf numFmtId="0" fontId="11" fillId="0" borderId="1" xfId="0" applyFont="1" applyBorder="1" applyAlignment="1">
      <alignment horizontal="right" vertical="center" wrapText="1"/>
    </xf>
    <xf numFmtId="166" fontId="12" fillId="5" borderId="1" xfId="4" applyNumberFormat="1" applyFont="1" applyFill="1" applyBorder="1" applyAlignment="1">
      <alignment horizontal="right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right" vertical="center" wrapText="1"/>
    </xf>
    <xf numFmtId="167" fontId="11" fillId="5" borderId="1" xfId="0" applyNumberFormat="1" applyFont="1" applyFill="1" applyBorder="1" applyAlignment="1">
      <alignment horizontal="center" vertical="center" wrapText="1"/>
    </xf>
    <xf numFmtId="49" fontId="11" fillId="5" borderId="1" xfId="0" applyNumberFormat="1" applyFont="1" applyFill="1" applyBorder="1" applyAlignment="1">
      <alignment horizontal="right" vertical="center" wrapText="1" indent="1"/>
    </xf>
    <xf numFmtId="3" fontId="13" fillId="5" borderId="1" xfId="0" applyNumberFormat="1" applyFont="1" applyFill="1" applyBorder="1" applyAlignment="1">
      <alignment horizontal="right" vertical="center" indent="1"/>
    </xf>
    <xf numFmtId="0" fontId="10" fillId="5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wrapText="1"/>
    </xf>
    <xf numFmtId="0" fontId="3" fillId="0" borderId="0" xfId="4" applyNumberFormat="1" applyAlignment="1">
      <alignment horizontal="left"/>
    </xf>
    <xf numFmtId="165" fontId="4" fillId="0" borderId="0" xfId="4" applyFont="1" applyAlignment="1">
      <alignment horizontal="center" vertical="top"/>
    </xf>
    <xf numFmtId="165" fontId="5" fillId="0" borderId="0" xfId="4" applyFont="1" applyAlignment="1">
      <alignment horizontal="left" vertical="top"/>
    </xf>
  </cellXfs>
  <cellStyles count="5">
    <cellStyle name="Excel Built-in Normal" xfId="4" xr:uid="{00000000-0005-0000-0000-000009000000}"/>
    <cellStyle name="Heading 3" xfId="1" xr:uid="{00000000-0005-0000-0000-000006000000}"/>
    <cellStyle name="Normalny" xfId="0" builtinId="0"/>
    <cellStyle name="Result 4" xfId="2" xr:uid="{00000000-0005-0000-0000-000007000000}"/>
    <cellStyle name="Wynik2" xfId="3" xr:uid="{00000000-0005-0000-0000-000008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D0D0D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134"/>
  <sheetViews>
    <sheetView tabSelected="1" zoomScaleNormal="100" workbookViewId="0">
      <pane ySplit="7" topLeftCell="A123" activePane="bottomLeft" state="frozen"/>
      <selection pane="bottomLeft" activeCell="C127" sqref="C127"/>
    </sheetView>
  </sheetViews>
  <sheetFormatPr defaultColWidth="8.75" defaultRowHeight="14.25" outlineLevelRow="1"/>
  <cols>
    <col min="1" max="1" width="3.5" style="1" customWidth="1"/>
    <col min="2" max="2" width="9.125" style="1" customWidth="1"/>
    <col min="3" max="3" width="11.125" style="1" customWidth="1"/>
    <col min="4" max="4" width="7.875" style="1" customWidth="1"/>
    <col min="5" max="5" width="9.5" style="1" customWidth="1"/>
    <col min="6" max="7" width="5.125" style="1" customWidth="1"/>
    <col min="8" max="8" width="7.625" style="1" customWidth="1"/>
    <col min="9" max="9" width="13" style="1" customWidth="1"/>
    <col min="10" max="10" width="8.75" style="1"/>
    <col min="11" max="11" width="4.625" style="1" customWidth="1"/>
    <col min="12" max="12" width="5" style="1" customWidth="1"/>
    <col min="13" max="13" width="8.75" style="1"/>
    <col min="14" max="14" width="8.875" style="1" bestFit="1" customWidth="1"/>
    <col min="15" max="15" width="10.125" style="1" bestFit="1" customWidth="1"/>
    <col min="16" max="16" width="9.875" style="1" customWidth="1"/>
    <col min="17" max="17" width="7.125" style="1" customWidth="1"/>
    <col min="18" max="18" width="6.75" style="1" customWidth="1"/>
    <col min="19" max="19" width="6.625" style="1" customWidth="1"/>
    <col min="20" max="20" width="7.125" style="1" hidden="1" customWidth="1"/>
    <col min="21" max="21" width="6.375" style="1" customWidth="1"/>
    <col min="22" max="244" width="8.75" style="1"/>
    <col min="245" max="245" width="3.5" style="1" customWidth="1"/>
    <col min="246" max="246" width="8.25" style="1" customWidth="1"/>
    <col min="247" max="247" width="11.125" style="1" customWidth="1"/>
    <col min="248" max="248" width="7.625" style="1" customWidth="1"/>
    <col min="249" max="249" width="9.5" style="1" customWidth="1"/>
    <col min="250" max="250" width="5.125" style="1" customWidth="1"/>
    <col min="251" max="251" width="5.5" style="1" customWidth="1"/>
    <col min="252" max="252" width="7.625" style="1" customWidth="1"/>
    <col min="253" max="253" width="13" style="1" customWidth="1"/>
    <col min="254" max="254" width="8.75" style="1"/>
    <col min="255" max="255" width="5" style="1" customWidth="1"/>
    <col min="256" max="256" width="10.75" style="1" hidden="1" customWidth="1"/>
    <col min="257" max="257" width="4.375" style="1" customWidth="1"/>
    <col min="258" max="258" width="10.75" style="1" hidden="1" customWidth="1"/>
    <col min="259" max="259" width="9.25" style="1" customWidth="1"/>
    <col min="260" max="260" width="8.75" style="1"/>
    <col min="261" max="262" width="9.875" style="1" customWidth="1"/>
    <col min="263" max="263" width="7.125" style="1" customWidth="1"/>
    <col min="264" max="264" width="5.75" style="1" customWidth="1"/>
    <col min="265" max="265" width="6.625" style="1" customWidth="1"/>
    <col min="266" max="266" width="10.75" style="1" hidden="1" customWidth="1"/>
    <col min="267" max="267" width="6.625" style="1" customWidth="1"/>
    <col min="268" max="268" width="10.75" style="1" hidden="1" customWidth="1"/>
    <col min="269" max="269" width="6" style="1" customWidth="1"/>
    <col min="270" max="270" width="24.625" style="1" customWidth="1"/>
    <col min="271" max="500" width="8.75" style="1"/>
    <col min="501" max="501" width="3.5" style="1" customWidth="1"/>
    <col min="502" max="502" width="8.25" style="1" customWidth="1"/>
    <col min="503" max="503" width="11.125" style="1" customWidth="1"/>
    <col min="504" max="504" width="7.625" style="1" customWidth="1"/>
    <col min="505" max="505" width="9.5" style="1" customWidth="1"/>
    <col min="506" max="506" width="5.125" style="1" customWidth="1"/>
    <col min="507" max="507" width="5.5" style="1" customWidth="1"/>
    <col min="508" max="508" width="7.625" style="1" customWidth="1"/>
    <col min="509" max="509" width="13" style="1" customWidth="1"/>
    <col min="510" max="510" width="8.75" style="1"/>
    <col min="511" max="511" width="5" style="1" customWidth="1"/>
    <col min="512" max="512" width="10.75" style="1" hidden="1" customWidth="1"/>
    <col min="513" max="513" width="4.375" style="1" customWidth="1"/>
    <col min="514" max="514" width="10.75" style="1" hidden="1" customWidth="1"/>
    <col min="515" max="515" width="9.25" style="1" customWidth="1"/>
    <col min="516" max="516" width="8.75" style="1"/>
    <col min="517" max="518" width="9.875" style="1" customWidth="1"/>
    <col min="519" max="519" width="7.125" style="1" customWidth="1"/>
    <col min="520" max="520" width="5.75" style="1" customWidth="1"/>
    <col min="521" max="521" width="6.625" style="1" customWidth="1"/>
    <col min="522" max="522" width="10.75" style="1" hidden="1" customWidth="1"/>
    <col min="523" max="523" width="6.625" style="1" customWidth="1"/>
    <col min="524" max="524" width="10.75" style="1" hidden="1" customWidth="1"/>
    <col min="525" max="525" width="6" style="1" customWidth="1"/>
    <col min="526" max="526" width="24.625" style="1" customWidth="1"/>
    <col min="527" max="756" width="8.75" style="1"/>
    <col min="757" max="757" width="3.5" style="1" customWidth="1"/>
    <col min="758" max="758" width="8.25" style="1" customWidth="1"/>
    <col min="759" max="759" width="11.125" style="1" customWidth="1"/>
    <col min="760" max="760" width="7.625" style="1" customWidth="1"/>
    <col min="761" max="761" width="9.5" style="1" customWidth="1"/>
    <col min="762" max="762" width="5.125" style="1" customWidth="1"/>
    <col min="763" max="763" width="5.5" style="1" customWidth="1"/>
    <col min="764" max="764" width="7.625" style="1" customWidth="1"/>
    <col min="765" max="765" width="13" style="1" customWidth="1"/>
    <col min="766" max="766" width="8.75" style="1"/>
    <col min="767" max="767" width="5" style="1" customWidth="1"/>
    <col min="768" max="768" width="10.75" style="1" hidden="1" customWidth="1"/>
    <col min="769" max="769" width="4.375" style="1" customWidth="1"/>
    <col min="770" max="770" width="10.75" style="1" hidden="1" customWidth="1"/>
    <col min="771" max="771" width="9.25" style="1" customWidth="1"/>
    <col min="772" max="772" width="8.75" style="1"/>
    <col min="773" max="774" width="9.875" style="1" customWidth="1"/>
    <col min="775" max="775" width="7.125" style="1" customWidth="1"/>
    <col min="776" max="776" width="5.75" style="1" customWidth="1"/>
    <col min="777" max="777" width="6.625" style="1" customWidth="1"/>
    <col min="778" max="778" width="10.75" style="1" hidden="1" customWidth="1"/>
    <col min="779" max="779" width="6.625" style="1" customWidth="1"/>
    <col min="780" max="780" width="10.75" style="1" hidden="1" customWidth="1"/>
    <col min="781" max="781" width="6" style="1" customWidth="1"/>
    <col min="782" max="782" width="24.625" style="1" customWidth="1"/>
    <col min="783" max="1012" width="8.75" style="1"/>
    <col min="1013" max="1013" width="3.5" style="1" customWidth="1"/>
    <col min="1014" max="1014" width="8.25" style="1" customWidth="1"/>
    <col min="1015" max="1015" width="11.125" style="1" customWidth="1"/>
    <col min="1016" max="1016" width="7.625" style="1" customWidth="1"/>
    <col min="1017" max="1017" width="9.5" style="1" customWidth="1"/>
    <col min="1018" max="1018" width="5.125" style="1" customWidth="1"/>
    <col min="1019" max="1019" width="5.5" style="1" customWidth="1"/>
    <col min="1020" max="1020" width="7.625" style="1" customWidth="1"/>
    <col min="1021" max="1021" width="13" style="1" customWidth="1"/>
    <col min="1022" max="1022" width="8.75" style="1"/>
    <col min="1023" max="1023" width="5" style="1" customWidth="1"/>
    <col min="1024" max="1024" width="10.75" style="1" hidden="1" customWidth="1"/>
  </cols>
  <sheetData>
    <row r="1" spans="1:21" s="3" customFormat="1" ht="30.75" customHeight="1" outlineLevel="1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2"/>
      <c r="U1" s="2"/>
    </row>
    <row r="2" spans="1:21" s="3" customFormat="1" ht="21" customHeight="1" outlineLevel="1">
      <c r="A2" s="49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"/>
      <c r="U2" s="4"/>
    </row>
    <row r="3" spans="1:21" s="3" customFormat="1" ht="20.100000000000001" customHeight="1" outlineLevel="1">
      <c r="A3" s="49" t="s">
        <v>322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"/>
      <c r="U3" s="4"/>
    </row>
    <row r="4" spans="1:21" ht="24.95" customHeight="1">
      <c r="A4" s="5" t="s">
        <v>2</v>
      </c>
      <c r="B4" s="5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N4" s="29"/>
      <c r="O4" s="29"/>
      <c r="P4" s="27"/>
      <c r="R4" s="7"/>
    </row>
    <row r="5" spans="1:21" ht="13.5" customHeight="1">
      <c r="A5" s="45" t="s">
        <v>4</v>
      </c>
      <c r="B5" s="38" t="s">
        <v>5</v>
      </c>
      <c r="C5" s="38" t="s">
        <v>6</v>
      </c>
      <c r="D5" s="46" t="s">
        <v>7</v>
      </c>
      <c r="E5" s="46"/>
      <c r="F5" s="46"/>
      <c r="G5" s="46"/>
      <c r="H5" s="46"/>
      <c r="I5" s="38" t="s">
        <v>8</v>
      </c>
      <c r="J5" s="38" t="s">
        <v>9</v>
      </c>
      <c r="K5" s="38" t="s">
        <v>10</v>
      </c>
      <c r="L5" s="38" t="s">
        <v>11</v>
      </c>
      <c r="M5" s="39" t="s">
        <v>324</v>
      </c>
      <c r="N5" s="40"/>
      <c r="O5" s="40"/>
      <c r="P5" s="41"/>
      <c r="Q5" s="38" t="s">
        <v>12</v>
      </c>
      <c r="R5" s="38" t="s">
        <v>13</v>
      </c>
      <c r="S5" s="38" t="s">
        <v>14</v>
      </c>
      <c r="T5" s="38" t="s">
        <v>15</v>
      </c>
      <c r="U5" s="38" t="s">
        <v>16</v>
      </c>
    </row>
    <row r="6" spans="1:21" ht="13.5" customHeight="1">
      <c r="A6" s="45"/>
      <c r="B6" s="38"/>
      <c r="C6" s="38"/>
      <c r="D6" s="38" t="s">
        <v>17</v>
      </c>
      <c r="E6" s="38" t="s">
        <v>18</v>
      </c>
      <c r="F6" s="38" t="s">
        <v>19</v>
      </c>
      <c r="G6" s="38" t="s">
        <v>20</v>
      </c>
      <c r="H6" s="38" t="s">
        <v>21</v>
      </c>
      <c r="I6" s="38"/>
      <c r="J6" s="38"/>
      <c r="K6" s="38"/>
      <c r="L6" s="38"/>
      <c r="M6" s="42"/>
      <c r="N6" s="43"/>
      <c r="O6" s="43"/>
      <c r="P6" s="44"/>
      <c r="Q6" s="38"/>
      <c r="R6" s="38"/>
      <c r="S6" s="38"/>
      <c r="T6" s="38"/>
      <c r="U6" s="38"/>
    </row>
    <row r="7" spans="1:21" ht="12" customHeight="1">
      <c r="A7" s="45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8" t="s">
        <v>22</v>
      </c>
      <c r="N7" s="8" t="s">
        <v>23</v>
      </c>
      <c r="O7" s="8" t="s">
        <v>24</v>
      </c>
      <c r="P7" s="8" t="s">
        <v>323</v>
      </c>
      <c r="Q7" s="38"/>
      <c r="R7" s="38"/>
      <c r="S7" s="38"/>
      <c r="T7" s="38"/>
      <c r="U7" s="38"/>
    </row>
    <row r="8" spans="1:21" ht="24.95" customHeight="1" outlineLevel="1">
      <c r="A8" s="9">
        <v>1</v>
      </c>
      <c r="B8" s="10" t="s">
        <v>25</v>
      </c>
      <c r="C8" s="10" t="s">
        <v>26</v>
      </c>
      <c r="D8" s="10" t="s">
        <v>27</v>
      </c>
      <c r="E8" s="30" t="s">
        <v>28</v>
      </c>
      <c r="F8" s="10" t="s">
        <v>29</v>
      </c>
      <c r="G8" s="11" t="s">
        <v>30</v>
      </c>
      <c r="H8" s="10" t="s">
        <v>27</v>
      </c>
      <c r="I8" s="12" t="s">
        <v>31</v>
      </c>
      <c r="J8" s="25" t="s">
        <v>32</v>
      </c>
      <c r="K8" s="10" t="s">
        <v>33</v>
      </c>
      <c r="L8" s="10">
        <v>2</v>
      </c>
      <c r="M8" s="23">
        <v>5226</v>
      </c>
      <c r="N8" s="23"/>
      <c r="O8" s="23"/>
      <c r="P8" s="24">
        <f t="shared" ref="P8:P39" si="0">SUM(M8:O8)</f>
        <v>5226</v>
      </c>
      <c r="Q8" s="13" t="s">
        <v>34</v>
      </c>
      <c r="R8" s="13" t="s">
        <v>325</v>
      </c>
      <c r="S8" s="10" t="s">
        <v>326</v>
      </c>
      <c r="T8" s="13"/>
      <c r="U8" s="13" t="s">
        <v>35</v>
      </c>
    </row>
    <row r="9" spans="1:21" ht="24.95" customHeight="1" outlineLevel="1">
      <c r="A9" s="9">
        <f>A8+1</f>
        <v>2</v>
      </c>
      <c r="B9" s="10" t="s">
        <v>25</v>
      </c>
      <c r="C9" s="10" t="s">
        <v>26</v>
      </c>
      <c r="D9" s="10" t="s">
        <v>27</v>
      </c>
      <c r="E9" s="30" t="s">
        <v>36</v>
      </c>
      <c r="F9" s="10"/>
      <c r="G9" s="11" t="s">
        <v>30</v>
      </c>
      <c r="H9" s="10" t="s">
        <v>27</v>
      </c>
      <c r="I9" s="12" t="s">
        <v>37</v>
      </c>
      <c r="J9" s="25" t="s">
        <v>38</v>
      </c>
      <c r="K9" s="10" t="s">
        <v>33</v>
      </c>
      <c r="L9" s="10">
        <v>1</v>
      </c>
      <c r="M9" s="23">
        <v>2076</v>
      </c>
      <c r="N9" s="23"/>
      <c r="O9" s="23"/>
      <c r="P9" s="24">
        <f t="shared" si="0"/>
        <v>2076</v>
      </c>
      <c r="Q9" s="13" t="s">
        <v>34</v>
      </c>
      <c r="R9" s="13" t="s">
        <v>325</v>
      </c>
      <c r="S9" s="10" t="s">
        <v>326</v>
      </c>
      <c r="T9" s="13"/>
      <c r="U9" s="13" t="s">
        <v>35</v>
      </c>
    </row>
    <row r="10" spans="1:21" ht="24.95" customHeight="1" outlineLevel="1">
      <c r="A10" s="9">
        <f t="shared" ref="A10:A71" si="1">A9+1</f>
        <v>3</v>
      </c>
      <c r="B10" s="10" t="s">
        <v>25</v>
      </c>
      <c r="C10" s="10" t="s">
        <v>26</v>
      </c>
      <c r="D10" s="10" t="s">
        <v>27</v>
      </c>
      <c r="E10" s="30" t="s">
        <v>39</v>
      </c>
      <c r="F10" s="10">
        <v>87</v>
      </c>
      <c r="G10" s="11" t="s">
        <v>30</v>
      </c>
      <c r="H10" s="10" t="s">
        <v>27</v>
      </c>
      <c r="I10" s="12" t="s">
        <v>40</v>
      </c>
      <c r="J10" s="25" t="s">
        <v>41</v>
      </c>
      <c r="K10" s="10" t="s">
        <v>33</v>
      </c>
      <c r="L10" s="10">
        <v>2</v>
      </c>
      <c r="M10" s="23">
        <v>4572</v>
      </c>
      <c r="N10" s="23"/>
      <c r="O10" s="23"/>
      <c r="P10" s="24">
        <f t="shared" si="0"/>
        <v>4572</v>
      </c>
      <c r="Q10" s="13" t="s">
        <v>34</v>
      </c>
      <c r="R10" s="13" t="s">
        <v>325</v>
      </c>
      <c r="S10" s="10" t="s">
        <v>326</v>
      </c>
      <c r="T10" s="13"/>
      <c r="U10" s="13" t="s">
        <v>35</v>
      </c>
    </row>
    <row r="11" spans="1:21" ht="24.95" customHeight="1" outlineLevel="1">
      <c r="A11" s="9">
        <f t="shared" si="1"/>
        <v>4</v>
      </c>
      <c r="B11" s="10" t="s">
        <v>25</v>
      </c>
      <c r="C11" s="10" t="s">
        <v>26</v>
      </c>
      <c r="D11" s="10" t="s">
        <v>42</v>
      </c>
      <c r="E11" s="30" t="s">
        <v>42</v>
      </c>
      <c r="F11" s="10" t="s">
        <v>43</v>
      </c>
      <c r="G11" s="11" t="s">
        <v>30</v>
      </c>
      <c r="H11" s="10" t="s">
        <v>27</v>
      </c>
      <c r="I11" s="12" t="s">
        <v>44</v>
      </c>
      <c r="J11" s="25" t="s">
        <v>45</v>
      </c>
      <c r="K11" s="10" t="s">
        <v>33</v>
      </c>
      <c r="L11" s="10">
        <v>1</v>
      </c>
      <c r="M11" s="23">
        <v>3149</v>
      </c>
      <c r="N11" s="23"/>
      <c r="O11" s="23"/>
      <c r="P11" s="24">
        <f t="shared" si="0"/>
        <v>3149</v>
      </c>
      <c r="Q11" s="13" t="s">
        <v>34</v>
      </c>
      <c r="R11" s="13" t="s">
        <v>325</v>
      </c>
      <c r="S11" s="10" t="s">
        <v>326</v>
      </c>
      <c r="T11" s="13"/>
      <c r="U11" s="13" t="s">
        <v>35</v>
      </c>
    </row>
    <row r="12" spans="1:21" ht="24.95" customHeight="1" outlineLevel="1">
      <c r="A12" s="9">
        <f t="shared" si="1"/>
        <v>5</v>
      </c>
      <c r="B12" s="10" t="s">
        <v>25</v>
      </c>
      <c r="C12" s="10" t="s">
        <v>26</v>
      </c>
      <c r="D12" s="10" t="s">
        <v>27</v>
      </c>
      <c r="E12" s="30" t="s">
        <v>46</v>
      </c>
      <c r="F12" s="10"/>
      <c r="G12" s="11" t="s">
        <v>30</v>
      </c>
      <c r="H12" s="10" t="s">
        <v>27</v>
      </c>
      <c r="I12" s="12" t="s">
        <v>47</v>
      </c>
      <c r="J12" s="25" t="s">
        <v>48</v>
      </c>
      <c r="K12" s="10" t="s">
        <v>33</v>
      </c>
      <c r="L12" s="10">
        <v>1</v>
      </c>
      <c r="M12" s="23">
        <v>2828</v>
      </c>
      <c r="N12" s="23"/>
      <c r="O12" s="23"/>
      <c r="P12" s="24">
        <f t="shared" si="0"/>
        <v>2828</v>
      </c>
      <c r="Q12" s="13" t="s">
        <v>34</v>
      </c>
      <c r="R12" s="13" t="s">
        <v>325</v>
      </c>
      <c r="S12" s="10" t="s">
        <v>326</v>
      </c>
      <c r="T12" s="13"/>
      <c r="U12" s="13" t="s">
        <v>35</v>
      </c>
    </row>
    <row r="13" spans="1:21" ht="24.95" customHeight="1" outlineLevel="1">
      <c r="A13" s="9">
        <f t="shared" si="1"/>
        <v>6</v>
      </c>
      <c r="B13" s="10" t="s">
        <v>25</v>
      </c>
      <c r="C13" s="10" t="s">
        <v>26</v>
      </c>
      <c r="D13" s="10" t="s">
        <v>27</v>
      </c>
      <c r="E13" s="30" t="s">
        <v>36</v>
      </c>
      <c r="F13" s="10" t="s">
        <v>49</v>
      </c>
      <c r="G13" s="11" t="s">
        <v>30</v>
      </c>
      <c r="H13" s="10" t="s">
        <v>27</v>
      </c>
      <c r="I13" s="12" t="s">
        <v>50</v>
      </c>
      <c r="J13" s="25" t="s">
        <v>51</v>
      </c>
      <c r="K13" s="10" t="s">
        <v>33</v>
      </c>
      <c r="L13" s="10">
        <v>2</v>
      </c>
      <c r="M13" s="23">
        <v>4787</v>
      </c>
      <c r="N13" s="23"/>
      <c r="O13" s="23"/>
      <c r="P13" s="24">
        <f t="shared" si="0"/>
        <v>4787</v>
      </c>
      <c r="Q13" s="13" t="s">
        <v>34</v>
      </c>
      <c r="R13" s="13" t="s">
        <v>325</v>
      </c>
      <c r="S13" s="10" t="s">
        <v>326</v>
      </c>
      <c r="T13" s="13"/>
      <c r="U13" s="13" t="s">
        <v>35</v>
      </c>
    </row>
    <row r="14" spans="1:21" ht="24.95" customHeight="1" outlineLevel="1">
      <c r="A14" s="9">
        <f t="shared" si="1"/>
        <v>7</v>
      </c>
      <c r="B14" s="10" t="s">
        <v>25</v>
      </c>
      <c r="C14" s="10" t="s">
        <v>26</v>
      </c>
      <c r="D14" s="10" t="s">
        <v>27</v>
      </c>
      <c r="E14" s="30" t="s">
        <v>52</v>
      </c>
      <c r="F14" s="10"/>
      <c r="G14" s="11" t="s">
        <v>30</v>
      </c>
      <c r="H14" s="10" t="s">
        <v>27</v>
      </c>
      <c r="I14" s="12" t="s">
        <v>53</v>
      </c>
      <c r="J14" s="25" t="s">
        <v>54</v>
      </c>
      <c r="K14" s="10" t="s">
        <v>33</v>
      </c>
      <c r="L14" s="10">
        <v>1</v>
      </c>
      <c r="M14" s="23">
        <v>1228</v>
      </c>
      <c r="N14" s="23"/>
      <c r="O14" s="23"/>
      <c r="P14" s="24">
        <f t="shared" si="0"/>
        <v>1228</v>
      </c>
      <c r="Q14" s="13" t="s">
        <v>34</v>
      </c>
      <c r="R14" s="13" t="s">
        <v>325</v>
      </c>
      <c r="S14" s="10" t="s">
        <v>326</v>
      </c>
      <c r="T14" s="13"/>
      <c r="U14" s="13" t="s">
        <v>35</v>
      </c>
    </row>
    <row r="15" spans="1:21" ht="24.95" customHeight="1" outlineLevel="1">
      <c r="A15" s="9">
        <f t="shared" si="1"/>
        <v>8</v>
      </c>
      <c r="B15" s="10" t="s">
        <v>25</v>
      </c>
      <c r="C15" s="10" t="s">
        <v>26</v>
      </c>
      <c r="D15" s="10" t="s">
        <v>27</v>
      </c>
      <c r="E15" s="30" t="s">
        <v>55</v>
      </c>
      <c r="F15" s="10"/>
      <c r="G15" s="11" t="s">
        <v>30</v>
      </c>
      <c r="H15" s="10" t="s">
        <v>27</v>
      </c>
      <c r="I15" s="12" t="s">
        <v>56</v>
      </c>
      <c r="J15" s="25" t="s">
        <v>57</v>
      </c>
      <c r="K15" s="10" t="s">
        <v>33</v>
      </c>
      <c r="L15" s="10">
        <v>1</v>
      </c>
      <c r="M15" s="23">
        <v>2739</v>
      </c>
      <c r="N15" s="23"/>
      <c r="O15" s="23"/>
      <c r="P15" s="24">
        <f t="shared" si="0"/>
        <v>2739</v>
      </c>
      <c r="Q15" s="13" t="s">
        <v>34</v>
      </c>
      <c r="R15" s="13" t="s">
        <v>325</v>
      </c>
      <c r="S15" s="10" t="s">
        <v>326</v>
      </c>
      <c r="T15" s="13"/>
      <c r="U15" s="13" t="s">
        <v>35</v>
      </c>
    </row>
    <row r="16" spans="1:21" ht="24.95" customHeight="1" outlineLevel="1">
      <c r="A16" s="9">
        <f t="shared" si="1"/>
        <v>9</v>
      </c>
      <c r="B16" s="10" t="s">
        <v>25</v>
      </c>
      <c r="C16" s="10" t="s">
        <v>26</v>
      </c>
      <c r="D16" s="10" t="s">
        <v>27</v>
      </c>
      <c r="E16" s="30" t="s">
        <v>58</v>
      </c>
      <c r="F16" s="10"/>
      <c r="G16" s="11" t="s">
        <v>30</v>
      </c>
      <c r="H16" s="10" t="s">
        <v>27</v>
      </c>
      <c r="I16" s="12" t="s">
        <v>59</v>
      </c>
      <c r="J16" s="25" t="s">
        <v>60</v>
      </c>
      <c r="K16" s="10" t="s">
        <v>33</v>
      </c>
      <c r="L16" s="10">
        <v>5</v>
      </c>
      <c r="M16" s="23">
        <v>4397</v>
      </c>
      <c r="N16" s="23"/>
      <c r="O16" s="23"/>
      <c r="P16" s="24">
        <f t="shared" si="0"/>
        <v>4397</v>
      </c>
      <c r="Q16" s="13" t="s">
        <v>34</v>
      </c>
      <c r="R16" s="13" t="s">
        <v>325</v>
      </c>
      <c r="S16" s="10" t="s">
        <v>326</v>
      </c>
      <c r="T16" s="13"/>
      <c r="U16" s="13" t="s">
        <v>35</v>
      </c>
    </row>
    <row r="17" spans="1:21" ht="24.95" customHeight="1" outlineLevel="1">
      <c r="A17" s="9">
        <f t="shared" si="1"/>
        <v>10</v>
      </c>
      <c r="B17" s="10" t="s">
        <v>25</v>
      </c>
      <c r="C17" s="10" t="s">
        <v>26</v>
      </c>
      <c r="D17" s="10" t="s">
        <v>27</v>
      </c>
      <c r="E17" s="30" t="s">
        <v>36</v>
      </c>
      <c r="F17" s="10" t="s">
        <v>61</v>
      </c>
      <c r="G17" s="11" t="s">
        <v>30</v>
      </c>
      <c r="H17" s="10" t="s">
        <v>27</v>
      </c>
      <c r="I17" s="12" t="s">
        <v>62</v>
      </c>
      <c r="J17" s="25" t="s">
        <v>63</v>
      </c>
      <c r="K17" s="10" t="s">
        <v>33</v>
      </c>
      <c r="L17" s="10">
        <v>4</v>
      </c>
      <c r="M17" s="23">
        <v>11144</v>
      </c>
      <c r="N17" s="23"/>
      <c r="O17" s="23"/>
      <c r="P17" s="24">
        <f t="shared" si="0"/>
        <v>11144</v>
      </c>
      <c r="Q17" s="13" t="s">
        <v>34</v>
      </c>
      <c r="R17" s="13" t="s">
        <v>325</v>
      </c>
      <c r="S17" s="10" t="s">
        <v>326</v>
      </c>
      <c r="T17" s="13"/>
      <c r="U17" s="13" t="s">
        <v>35</v>
      </c>
    </row>
    <row r="18" spans="1:21" ht="24.95" customHeight="1" outlineLevel="1">
      <c r="A18" s="9">
        <f t="shared" si="1"/>
        <v>11</v>
      </c>
      <c r="B18" s="10" t="s">
        <v>25</v>
      </c>
      <c r="C18" s="10" t="s">
        <v>64</v>
      </c>
      <c r="D18" s="10" t="s">
        <v>27</v>
      </c>
      <c r="E18" s="30" t="s">
        <v>65</v>
      </c>
      <c r="F18" s="10"/>
      <c r="G18" s="11" t="s">
        <v>30</v>
      </c>
      <c r="H18" s="10" t="s">
        <v>27</v>
      </c>
      <c r="I18" s="12" t="s">
        <v>66</v>
      </c>
      <c r="J18" s="25" t="s">
        <v>67</v>
      </c>
      <c r="K18" s="10" t="s">
        <v>33</v>
      </c>
      <c r="L18" s="10">
        <v>6</v>
      </c>
      <c r="M18" s="23">
        <v>5742</v>
      </c>
      <c r="N18" s="23"/>
      <c r="O18" s="23"/>
      <c r="P18" s="24">
        <f t="shared" si="0"/>
        <v>5742</v>
      </c>
      <c r="Q18" s="13" t="s">
        <v>34</v>
      </c>
      <c r="R18" s="13" t="s">
        <v>325</v>
      </c>
      <c r="S18" s="10" t="s">
        <v>326</v>
      </c>
      <c r="T18" s="13"/>
      <c r="U18" s="13" t="s">
        <v>35</v>
      </c>
    </row>
    <row r="19" spans="1:21" ht="24.95" customHeight="1" outlineLevel="1">
      <c r="A19" s="9">
        <f t="shared" si="1"/>
        <v>12</v>
      </c>
      <c r="B19" s="10" t="s">
        <v>25</v>
      </c>
      <c r="C19" s="10" t="s">
        <v>26</v>
      </c>
      <c r="D19" s="10" t="s">
        <v>27</v>
      </c>
      <c r="E19" s="30" t="s">
        <v>68</v>
      </c>
      <c r="F19" s="10"/>
      <c r="G19" s="11" t="s">
        <v>30</v>
      </c>
      <c r="H19" s="10" t="s">
        <v>27</v>
      </c>
      <c r="I19" s="12" t="s">
        <v>69</v>
      </c>
      <c r="J19" s="25">
        <v>90389258</v>
      </c>
      <c r="K19" s="10" t="s">
        <v>33</v>
      </c>
      <c r="L19" s="10">
        <v>2</v>
      </c>
      <c r="M19" s="23">
        <v>3900</v>
      </c>
      <c r="N19" s="23"/>
      <c r="O19" s="23"/>
      <c r="P19" s="24">
        <f t="shared" si="0"/>
        <v>3900</v>
      </c>
      <c r="Q19" s="13" t="s">
        <v>34</v>
      </c>
      <c r="R19" s="13" t="s">
        <v>325</v>
      </c>
      <c r="S19" s="10" t="s">
        <v>326</v>
      </c>
      <c r="T19" s="13"/>
      <c r="U19" s="13" t="s">
        <v>35</v>
      </c>
    </row>
    <row r="20" spans="1:21" ht="24.95" customHeight="1" outlineLevel="1">
      <c r="A20" s="9">
        <f t="shared" si="1"/>
        <v>13</v>
      </c>
      <c r="B20" s="10" t="s">
        <v>25</v>
      </c>
      <c r="C20" s="10" t="s">
        <v>26</v>
      </c>
      <c r="D20" s="10" t="s">
        <v>27</v>
      </c>
      <c r="E20" s="30" t="s">
        <v>70</v>
      </c>
      <c r="F20" s="10" t="s">
        <v>61</v>
      </c>
      <c r="G20" s="11" t="s">
        <v>30</v>
      </c>
      <c r="H20" s="10" t="s">
        <v>27</v>
      </c>
      <c r="I20" s="12" t="s">
        <v>71</v>
      </c>
      <c r="J20" s="25" t="s">
        <v>72</v>
      </c>
      <c r="K20" s="10" t="s">
        <v>33</v>
      </c>
      <c r="L20" s="10">
        <v>3</v>
      </c>
      <c r="M20" s="23">
        <v>15931</v>
      </c>
      <c r="N20" s="23"/>
      <c r="O20" s="23"/>
      <c r="P20" s="24">
        <f t="shared" si="0"/>
        <v>15931</v>
      </c>
      <c r="Q20" s="13" t="s">
        <v>34</v>
      </c>
      <c r="R20" s="13" t="s">
        <v>325</v>
      </c>
      <c r="S20" s="10" t="s">
        <v>326</v>
      </c>
      <c r="T20" s="13"/>
      <c r="U20" s="13" t="s">
        <v>35</v>
      </c>
    </row>
    <row r="21" spans="1:21" ht="24.95" customHeight="1" outlineLevel="1">
      <c r="A21" s="9">
        <f t="shared" si="1"/>
        <v>14</v>
      </c>
      <c r="B21" s="10" t="s">
        <v>25</v>
      </c>
      <c r="C21" s="10" t="s">
        <v>26</v>
      </c>
      <c r="D21" s="10" t="s">
        <v>27</v>
      </c>
      <c r="E21" s="30" t="s">
        <v>73</v>
      </c>
      <c r="F21" s="10"/>
      <c r="G21" s="11" t="s">
        <v>30</v>
      </c>
      <c r="H21" s="10" t="s">
        <v>27</v>
      </c>
      <c r="I21" s="12" t="s">
        <v>74</v>
      </c>
      <c r="J21" s="25" t="s">
        <v>75</v>
      </c>
      <c r="K21" s="10" t="s">
        <v>33</v>
      </c>
      <c r="L21" s="10">
        <v>1</v>
      </c>
      <c r="M21" s="23">
        <v>585</v>
      </c>
      <c r="N21" s="23"/>
      <c r="O21" s="23"/>
      <c r="P21" s="24">
        <f t="shared" si="0"/>
        <v>585</v>
      </c>
      <c r="Q21" s="13" t="s">
        <v>34</v>
      </c>
      <c r="R21" s="13" t="s">
        <v>325</v>
      </c>
      <c r="S21" s="10" t="s">
        <v>326</v>
      </c>
      <c r="T21" s="13"/>
      <c r="U21" s="13" t="s">
        <v>35</v>
      </c>
    </row>
    <row r="22" spans="1:21" ht="24.95" customHeight="1" outlineLevel="1">
      <c r="A22" s="9">
        <f t="shared" si="1"/>
        <v>15</v>
      </c>
      <c r="B22" s="10" t="s">
        <v>25</v>
      </c>
      <c r="C22" s="10" t="s">
        <v>26</v>
      </c>
      <c r="D22" s="10" t="s">
        <v>27</v>
      </c>
      <c r="E22" s="30" t="s">
        <v>76</v>
      </c>
      <c r="F22" s="10"/>
      <c r="G22" s="11" t="s">
        <v>30</v>
      </c>
      <c r="H22" s="10" t="s">
        <v>27</v>
      </c>
      <c r="I22" s="12" t="s">
        <v>77</v>
      </c>
      <c r="J22" s="25" t="s">
        <v>78</v>
      </c>
      <c r="K22" s="10" t="s">
        <v>33</v>
      </c>
      <c r="L22" s="10">
        <v>3</v>
      </c>
      <c r="M22" s="23">
        <v>7351</v>
      </c>
      <c r="N22" s="23"/>
      <c r="O22" s="23"/>
      <c r="P22" s="24">
        <f t="shared" si="0"/>
        <v>7351</v>
      </c>
      <c r="Q22" s="13" t="s">
        <v>34</v>
      </c>
      <c r="R22" s="13" t="s">
        <v>325</v>
      </c>
      <c r="S22" s="10" t="s">
        <v>326</v>
      </c>
      <c r="T22" s="13"/>
      <c r="U22" s="13" t="s">
        <v>35</v>
      </c>
    </row>
    <row r="23" spans="1:21" ht="24.95" customHeight="1" outlineLevel="1">
      <c r="A23" s="9">
        <f t="shared" si="1"/>
        <v>16</v>
      </c>
      <c r="B23" s="10" t="s">
        <v>25</v>
      </c>
      <c r="C23" s="10" t="s">
        <v>26</v>
      </c>
      <c r="D23" s="10" t="s">
        <v>27</v>
      </c>
      <c r="E23" s="30" t="s">
        <v>79</v>
      </c>
      <c r="F23" s="10"/>
      <c r="G23" s="11" t="s">
        <v>30</v>
      </c>
      <c r="H23" s="10" t="s">
        <v>27</v>
      </c>
      <c r="I23" s="12" t="s">
        <v>80</v>
      </c>
      <c r="J23" s="25" t="s">
        <v>81</v>
      </c>
      <c r="K23" s="10" t="s">
        <v>33</v>
      </c>
      <c r="L23" s="10">
        <v>5</v>
      </c>
      <c r="M23" s="23">
        <v>2944</v>
      </c>
      <c r="N23" s="23"/>
      <c r="O23" s="23"/>
      <c r="P23" s="24">
        <f t="shared" si="0"/>
        <v>2944</v>
      </c>
      <c r="Q23" s="13" t="s">
        <v>34</v>
      </c>
      <c r="R23" s="13" t="s">
        <v>325</v>
      </c>
      <c r="S23" s="10" t="s">
        <v>326</v>
      </c>
      <c r="T23" s="13"/>
      <c r="U23" s="13" t="s">
        <v>35</v>
      </c>
    </row>
    <row r="24" spans="1:21" ht="24.95" customHeight="1" outlineLevel="1">
      <c r="A24" s="9">
        <f t="shared" si="1"/>
        <v>17</v>
      </c>
      <c r="B24" s="10" t="s">
        <v>25</v>
      </c>
      <c r="C24" s="10" t="s">
        <v>26</v>
      </c>
      <c r="D24" s="10" t="s">
        <v>27</v>
      </c>
      <c r="E24" s="30" t="s">
        <v>82</v>
      </c>
      <c r="F24" s="10"/>
      <c r="G24" s="11" t="s">
        <v>30</v>
      </c>
      <c r="H24" s="10" t="s">
        <v>27</v>
      </c>
      <c r="I24" s="12" t="s">
        <v>83</v>
      </c>
      <c r="J24" s="25" t="s">
        <v>84</v>
      </c>
      <c r="K24" s="10" t="s">
        <v>33</v>
      </c>
      <c r="L24" s="10">
        <v>1</v>
      </c>
      <c r="M24" s="23">
        <v>19</v>
      </c>
      <c r="N24" s="23"/>
      <c r="O24" s="23"/>
      <c r="P24" s="24">
        <f t="shared" si="0"/>
        <v>19</v>
      </c>
      <c r="Q24" s="13" t="s">
        <v>34</v>
      </c>
      <c r="R24" s="13" t="s">
        <v>325</v>
      </c>
      <c r="S24" s="10" t="s">
        <v>326</v>
      </c>
      <c r="T24" s="13"/>
      <c r="U24" s="13" t="s">
        <v>35</v>
      </c>
    </row>
    <row r="25" spans="1:21" ht="24.95" customHeight="1" outlineLevel="1">
      <c r="A25" s="9">
        <f t="shared" si="1"/>
        <v>18</v>
      </c>
      <c r="B25" s="10" t="s">
        <v>25</v>
      </c>
      <c r="C25" s="10" t="s">
        <v>26</v>
      </c>
      <c r="D25" s="10" t="s">
        <v>27</v>
      </c>
      <c r="E25" s="30" t="s">
        <v>85</v>
      </c>
      <c r="F25" s="10"/>
      <c r="G25" s="11" t="s">
        <v>30</v>
      </c>
      <c r="H25" s="10" t="s">
        <v>27</v>
      </c>
      <c r="I25" s="12" t="s">
        <v>86</v>
      </c>
      <c r="J25" s="25" t="s">
        <v>87</v>
      </c>
      <c r="K25" s="10" t="s">
        <v>33</v>
      </c>
      <c r="L25" s="10">
        <v>2</v>
      </c>
      <c r="M25" s="23">
        <v>8024</v>
      </c>
      <c r="N25" s="23"/>
      <c r="O25" s="23"/>
      <c r="P25" s="24">
        <f t="shared" si="0"/>
        <v>8024</v>
      </c>
      <c r="Q25" s="13" t="s">
        <v>34</v>
      </c>
      <c r="R25" s="13" t="s">
        <v>325</v>
      </c>
      <c r="S25" s="10" t="s">
        <v>326</v>
      </c>
      <c r="T25" s="13"/>
      <c r="U25" s="13" t="s">
        <v>35</v>
      </c>
    </row>
    <row r="26" spans="1:21" ht="24.95" customHeight="1" outlineLevel="1">
      <c r="A26" s="9">
        <f t="shared" si="1"/>
        <v>19</v>
      </c>
      <c r="B26" s="10" t="s">
        <v>25</v>
      </c>
      <c r="C26" s="10" t="s">
        <v>26</v>
      </c>
      <c r="D26" s="10" t="s">
        <v>27</v>
      </c>
      <c r="E26" s="30" t="s">
        <v>88</v>
      </c>
      <c r="F26" s="10"/>
      <c r="G26" s="11" t="s">
        <v>30</v>
      </c>
      <c r="H26" s="10" t="s">
        <v>27</v>
      </c>
      <c r="I26" s="12" t="s">
        <v>89</v>
      </c>
      <c r="J26" s="25" t="s">
        <v>90</v>
      </c>
      <c r="K26" s="10" t="s">
        <v>33</v>
      </c>
      <c r="L26" s="10">
        <v>1</v>
      </c>
      <c r="M26" s="23">
        <v>2164</v>
      </c>
      <c r="N26" s="23"/>
      <c r="O26" s="23"/>
      <c r="P26" s="24">
        <f t="shared" si="0"/>
        <v>2164</v>
      </c>
      <c r="Q26" s="13" t="s">
        <v>34</v>
      </c>
      <c r="R26" s="13" t="s">
        <v>325</v>
      </c>
      <c r="S26" s="10" t="s">
        <v>326</v>
      </c>
      <c r="T26" s="13"/>
      <c r="U26" s="13" t="s">
        <v>35</v>
      </c>
    </row>
    <row r="27" spans="1:21" ht="24.95" customHeight="1" outlineLevel="1">
      <c r="A27" s="9">
        <f t="shared" si="1"/>
        <v>20</v>
      </c>
      <c r="B27" s="10" t="s">
        <v>25</v>
      </c>
      <c r="C27" s="10" t="s">
        <v>26</v>
      </c>
      <c r="D27" s="10" t="s">
        <v>27</v>
      </c>
      <c r="E27" s="30" t="s">
        <v>91</v>
      </c>
      <c r="F27" s="10"/>
      <c r="G27" s="11" t="s">
        <v>30</v>
      </c>
      <c r="H27" s="10" t="s">
        <v>27</v>
      </c>
      <c r="I27" s="12" t="s">
        <v>92</v>
      </c>
      <c r="J27" s="25" t="s">
        <v>93</v>
      </c>
      <c r="K27" s="10" t="s">
        <v>33</v>
      </c>
      <c r="L27" s="10">
        <v>2</v>
      </c>
      <c r="M27" s="23">
        <v>3890</v>
      </c>
      <c r="N27" s="23"/>
      <c r="O27" s="23"/>
      <c r="P27" s="24">
        <f t="shared" si="0"/>
        <v>3890</v>
      </c>
      <c r="Q27" s="13" t="s">
        <v>34</v>
      </c>
      <c r="R27" s="13" t="s">
        <v>325</v>
      </c>
      <c r="S27" s="10" t="s">
        <v>326</v>
      </c>
      <c r="T27" s="13"/>
      <c r="U27" s="13" t="s">
        <v>35</v>
      </c>
    </row>
    <row r="28" spans="1:21" ht="24.95" customHeight="1" outlineLevel="1">
      <c r="A28" s="9">
        <f t="shared" si="1"/>
        <v>21</v>
      </c>
      <c r="B28" s="10" t="s">
        <v>25</v>
      </c>
      <c r="C28" s="10" t="s">
        <v>26</v>
      </c>
      <c r="D28" s="10" t="s">
        <v>27</v>
      </c>
      <c r="E28" s="30" t="s">
        <v>94</v>
      </c>
      <c r="F28" s="10"/>
      <c r="G28" s="11" t="s">
        <v>30</v>
      </c>
      <c r="H28" s="10" t="s">
        <v>27</v>
      </c>
      <c r="I28" s="12" t="s">
        <v>95</v>
      </c>
      <c r="J28" s="25" t="s">
        <v>96</v>
      </c>
      <c r="K28" s="10" t="s">
        <v>33</v>
      </c>
      <c r="L28" s="10">
        <v>1</v>
      </c>
      <c r="M28" s="23">
        <v>2603</v>
      </c>
      <c r="N28" s="23"/>
      <c r="O28" s="23"/>
      <c r="P28" s="24">
        <f t="shared" si="0"/>
        <v>2603</v>
      </c>
      <c r="Q28" s="13" t="s">
        <v>34</v>
      </c>
      <c r="R28" s="13" t="s">
        <v>325</v>
      </c>
      <c r="S28" s="10" t="s">
        <v>326</v>
      </c>
      <c r="T28" s="13"/>
      <c r="U28" s="13" t="s">
        <v>35</v>
      </c>
    </row>
    <row r="29" spans="1:21" ht="24.95" customHeight="1" outlineLevel="1">
      <c r="A29" s="9">
        <f t="shared" si="1"/>
        <v>22</v>
      </c>
      <c r="B29" s="10" t="s">
        <v>25</v>
      </c>
      <c r="C29" s="10" t="s">
        <v>26</v>
      </c>
      <c r="D29" s="10" t="s">
        <v>27</v>
      </c>
      <c r="E29" s="30" t="s">
        <v>68</v>
      </c>
      <c r="F29" s="10"/>
      <c r="G29" s="11" t="s">
        <v>30</v>
      </c>
      <c r="H29" s="10" t="s">
        <v>27</v>
      </c>
      <c r="I29" s="12" t="s">
        <v>97</v>
      </c>
      <c r="J29" s="25" t="s">
        <v>98</v>
      </c>
      <c r="K29" s="10" t="s">
        <v>33</v>
      </c>
      <c r="L29" s="10">
        <v>1</v>
      </c>
      <c r="M29" s="23">
        <v>6162</v>
      </c>
      <c r="N29" s="23"/>
      <c r="O29" s="23"/>
      <c r="P29" s="24">
        <f t="shared" si="0"/>
        <v>6162</v>
      </c>
      <c r="Q29" s="13" t="s">
        <v>34</v>
      </c>
      <c r="R29" s="13" t="s">
        <v>325</v>
      </c>
      <c r="S29" s="10" t="s">
        <v>326</v>
      </c>
      <c r="T29" s="13"/>
      <c r="U29" s="13" t="s">
        <v>35</v>
      </c>
    </row>
    <row r="30" spans="1:21" ht="24.95" customHeight="1" outlineLevel="1">
      <c r="A30" s="9">
        <f t="shared" si="1"/>
        <v>23</v>
      </c>
      <c r="B30" s="10" t="s">
        <v>25</v>
      </c>
      <c r="C30" s="10" t="s">
        <v>26</v>
      </c>
      <c r="D30" s="10" t="s">
        <v>27</v>
      </c>
      <c r="E30" s="30" t="s">
        <v>99</v>
      </c>
      <c r="F30" s="10" t="s">
        <v>61</v>
      </c>
      <c r="G30" s="11" t="s">
        <v>30</v>
      </c>
      <c r="H30" s="10" t="s">
        <v>27</v>
      </c>
      <c r="I30" s="12" t="s">
        <v>100</v>
      </c>
      <c r="J30" s="25" t="s">
        <v>101</v>
      </c>
      <c r="K30" s="10" t="s">
        <v>33</v>
      </c>
      <c r="L30" s="10">
        <v>3</v>
      </c>
      <c r="M30" s="23">
        <v>7029</v>
      </c>
      <c r="N30" s="23"/>
      <c r="O30" s="23"/>
      <c r="P30" s="24">
        <f t="shared" si="0"/>
        <v>7029</v>
      </c>
      <c r="Q30" s="13" t="s">
        <v>34</v>
      </c>
      <c r="R30" s="13" t="s">
        <v>325</v>
      </c>
      <c r="S30" s="10" t="s">
        <v>326</v>
      </c>
      <c r="T30" s="13"/>
      <c r="U30" s="13" t="s">
        <v>35</v>
      </c>
    </row>
    <row r="31" spans="1:21" ht="24.95" customHeight="1" outlineLevel="1">
      <c r="A31" s="9">
        <f t="shared" si="1"/>
        <v>24</v>
      </c>
      <c r="B31" s="10" t="s">
        <v>25</v>
      </c>
      <c r="C31" s="10" t="s">
        <v>26</v>
      </c>
      <c r="D31" s="10" t="s">
        <v>27</v>
      </c>
      <c r="E31" s="30" t="s">
        <v>73</v>
      </c>
      <c r="F31" s="10"/>
      <c r="G31" s="11" t="s">
        <v>30</v>
      </c>
      <c r="H31" s="10" t="s">
        <v>27</v>
      </c>
      <c r="I31" s="12" t="s">
        <v>102</v>
      </c>
      <c r="J31" s="25" t="s">
        <v>103</v>
      </c>
      <c r="K31" s="10" t="s">
        <v>33</v>
      </c>
      <c r="L31" s="10">
        <v>1</v>
      </c>
      <c r="M31" s="23">
        <v>721</v>
      </c>
      <c r="N31" s="23"/>
      <c r="O31" s="23"/>
      <c r="P31" s="24">
        <f t="shared" si="0"/>
        <v>721</v>
      </c>
      <c r="Q31" s="13" t="s">
        <v>34</v>
      </c>
      <c r="R31" s="13" t="s">
        <v>325</v>
      </c>
      <c r="S31" s="10" t="s">
        <v>326</v>
      </c>
      <c r="T31" s="13"/>
      <c r="U31" s="13" t="s">
        <v>35</v>
      </c>
    </row>
    <row r="32" spans="1:21" ht="24.95" customHeight="1" outlineLevel="1">
      <c r="A32" s="9">
        <f t="shared" si="1"/>
        <v>25</v>
      </c>
      <c r="B32" s="10" t="s">
        <v>25</v>
      </c>
      <c r="C32" s="10" t="s">
        <v>26</v>
      </c>
      <c r="D32" s="10" t="s">
        <v>27</v>
      </c>
      <c r="E32" s="30" t="s">
        <v>42</v>
      </c>
      <c r="F32" s="10" t="s">
        <v>29</v>
      </c>
      <c r="G32" s="11" t="s">
        <v>30</v>
      </c>
      <c r="H32" s="10" t="s">
        <v>27</v>
      </c>
      <c r="I32" s="12" t="s">
        <v>104</v>
      </c>
      <c r="J32" s="25" t="s">
        <v>105</v>
      </c>
      <c r="K32" s="10" t="s">
        <v>33</v>
      </c>
      <c r="L32" s="10">
        <v>1</v>
      </c>
      <c r="M32" s="23">
        <v>4095</v>
      </c>
      <c r="N32" s="23"/>
      <c r="O32" s="23"/>
      <c r="P32" s="24">
        <f t="shared" si="0"/>
        <v>4095</v>
      </c>
      <c r="Q32" s="13" t="s">
        <v>34</v>
      </c>
      <c r="R32" s="13" t="s">
        <v>325</v>
      </c>
      <c r="S32" s="10" t="s">
        <v>326</v>
      </c>
      <c r="T32" s="13"/>
      <c r="U32" s="13" t="s">
        <v>35</v>
      </c>
    </row>
    <row r="33" spans="1:21" ht="24.95" customHeight="1" outlineLevel="1">
      <c r="A33" s="9">
        <f t="shared" si="1"/>
        <v>26</v>
      </c>
      <c r="B33" s="10" t="s">
        <v>25</v>
      </c>
      <c r="C33" s="10" t="s">
        <v>26</v>
      </c>
      <c r="D33" s="10" t="s">
        <v>27</v>
      </c>
      <c r="E33" s="30" t="s">
        <v>106</v>
      </c>
      <c r="F33" s="10" t="s">
        <v>49</v>
      </c>
      <c r="G33" s="11" t="s">
        <v>30</v>
      </c>
      <c r="H33" s="10" t="s">
        <v>27</v>
      </c>
      <c r="I33" s="12" t="s">
        <v>107</v>
      </c>
      <c r="J33" s="25" t="s">
        <v>108</v>
      </c>
      <c r="K33" s="10" t="s">
        <v>33</v>
      </c>
      <c r="L33" s="10">
        <v>2</v>
      </c>
      <c r="M33" s="23">
        <v>3666</v>
      </c>
      <c r="N33" s="23"/>
      <c r="O33" s="23"/>
      <c r="P33" s="24">
        <f t="shared" si="0"/>
        <v>3666</v>
      </c>
      <c r="Q33" s="13" t="s">
        <v>34</v>
      </c>
      <c r="R33" s="13" t="s">
        <v>325</v>
      </c>
      <c r="S33" s="10" t="s">
        <v>326</v>
      </c>
      <c r="T33" s="13"/>
      <c r="U33" s="13" t="s">
        <v>35</v>
      </c>
    </row>
    <row r="34" spans="1:21" ht="24.95" customHeight="1" outlineLevel="1">
      <c r="A34" s="9">
        <f t="shared" si="1"/>
        <v>27</v>
      </c>
      <c r="B34" s="10" t="s">
        <v>25</v>
      </c>
      <c r="C34" s="10" t="s">
        <v>26</v>
      </c>
      <c r="D34" s="10" t="s">
        <v>27</v>
      </c>
      <c r="E34" s="30" t="s">
        <v>109</v>
      </c>
      <c r="F34" s="10" t="s">
        <v>49</v>
      </c>
      <c r="G34" s="11" t="s">
        <v>30</v>
      </c>
      <c r="H34" s="10" t="s">
        <v>27</v>
      </c>
      <c r="I34" s="12" t="s">
        <v>110</v>
      </c>
      <c r="J34" s="25" t="s">
        <v>111</v>
      </c>
      <c r="K34" s="10" t="s">
        <v>33</v>
      </c>
      <c r="L34" s="10">
        <v>2</v>
      </c>
      <c r="M34" s="23">
        <v>5889</v>
      </c>
      <c r="N34" s="23"/>
      <c r="O34" s="23"/>
      <c r="P34" s="24">
        <f t="shared" si="0"/>
        <v>5889</v>
      </c>
      <c r="Q34" s="13" t="s">
        <v>34</v>
      </c>
      <c r="R34" s="13" t="s">
        <v>325</v>
      </c>
      <c r="S34" s="10" t="s">
        <v>326</v>
      </c>
      <c r="T34" s="13"/>
      <c r="U34" s="13" t="s">
        <v>35</v>
      </c>
    </row>
    <row r="35" spans="1:21" ht="24.95" customHeight="1" outlineLevel="1">
      <c r="A35" s="9">
        <f t="shared" si="1"/>
        <v>28</v>
      </c>
      <c r="B35" s="10" t="s">
        <v>25</v>
      </c>
      <c r="C35" s="10" t="s">
        <v>26</v>
      </c>
      <c r="D35" s="10" t="s">
        <v>27</v>
      </c>
      <c r="E35" s="30" t="s">
        <v>76</v>
      </c>
      <c r="F35" s="10"/>
      <c r="G35" s="11" t="s">
        <v>30</v>
      </c>
      <c r="H35" s="10" t="s">
        <v>27</v>
      </c>
      <c r="I35" s="12" t="s">
        <v>112</v>
      </c>
      <c r="J35" s="25" t="s">
        <v>113</v>
      </c>
      <c r="K35" s="10" t="s">
        <v>33</v>
      </c>
      <c r="L35" s="10">
        <v>3</v>
      </c>
      <c r="M35" s="23">
        <v>9038</v>
      </c>
      <c r="N35" s="23"/>
      <c r="O35" s="23"/>
      <c r="P35" s="24">
        <f t="shared" si="0"/>
        <v>9038</v>
      </c>
      <c r="Q35" s="13" t="s">
        <v>34</v>
      </c>
      <c r="R35" s="13" t="s">
        <v>325</v>
      </c>
      <c r="S35" s="10" t="s">
        <v>326</v>
      </c>
      <c r="T35" s="13"/>
      <c r="U35" s="13" t="s">
        <v>35</v>
      </c>
    </row>
    <row r="36" spans="1:21" ht="24.95" customHeight="1" outlineLevel="1">
      <c r="A36" s="9">
        <f t="shared" si="1"/>
        <v>29</v>
      </c>
      <c r="B36" s="10" t="s">
        <v>25</v>
      </c>
      <c r="C36" s="10" t="s">
        <v>26</v>
      </c>
      <c r="D36" s="10" t="s">
        <v>27</v>
      </c>
      <c r="E36" s="30" t="s">
        <v>106</v>
      </c>
      <c r="F36" s="10" t="s">
        <v>29</v>
      </c>
      <c r="G36" s="11" t="s">
        <v>30</v>
      </c>
      <c r="H36" s="10" t="s">
        <v>27</v>
      </c>
      <c r="I36" s="12" t="s">
        <v>114</v>
      </c>
      <c r="J36" s="25" t="s">
        <v>115</v>
      </c>
      <c r="K36" s="10" t="s">
        <v>33</v>
      </c>
      <c r="L36" s="10">
        <v>2</v>
      </c>
      <c r="M36" s="23">
        <v>3939</v>
      </c>
      <c r="N36" s="23"/>
      <c r="O36" s="23"/>
      <c r="P36" s="24">
        <f t="shared" si="0"/>
        <v>3939</v>
      </c>
      <c r="Q36" s="13" t="s">
        <v>34</v>
      </c>
      <c r="R36" s="13" t="s">
        <v>325</v>
      </c>
      <c r="S36" s="10" t="s">
        <v>326</v>
      </c>
      <c r="T36" s="13"/>
      <c r="U36" s="13" t="s">
        <v>35</v>
      </c>
    </row>
    <row r="37" spans="1:21" ht="24.95" customHeight="1" outlineLevel="1">
      <c r="A37" s="9">
        <f t="shared" si="1"/>
        <v>30</v>
      </c>
      <c r="B37" s="10" t="s">
        <v>25</v>
      </c>
      <c r="C37" s="10" t="s">
        <v>26</v>
      </c>
      <c r="D37" s="10" t="s">
        <v>27</v>
      </c>
      <c r="E37" s="30" t="s">
        <v>39</v>
      </c>
      <c r="F37" s="10"/>
      <c r="G37" s="11" t="s">
        <v>30</v>
      </c>
      <c r="H37" s="10" t="s">
        <v>27</v>
      </c>
      <c r="I37" s="12" t="s">
        <v>116</v>
      </c>
      <c r="J37" s="25" t="s">
        <v>117</v>
      </c>
      <c r="K37" s="10" t="s">
        <v>33</v>
      </c>
      <c r="L37" s="10">
        <v>1</v>
      </c>
      <c r="M37" s="23">
        <v>2866</v>
      </c>
      <c r="N37" s="23"/>
      <c r="O37" s="23"/>
      <c r="P37" s="24">
        <f t="shared" si="0"/>
        <v>2866</v>
      </c>
      <c r="Q37" s="13" t="s">
        <v>34</v>
      </c>
      <c r="R37" s="13" t="s">
        <v>325</v>
      </c>
      <c r="S37" s="10" t="s">
        <v>326</v>
      </c>
      <c r="T37" s="13"/>
      <c r="U37" s="13" t="s">
        <v>35</v>
      </c>
    </row>
    <row r="38" spans="1:21" ht="24.95" customHeight="1" outlineLevel="1">
      <c r="A38" s="9">
        <f t="shared" si="1"/>
        <v>31</v>
      </c>
      <c r="B38" s="10" t="s">
        <v>25</v>
      </c>
      <c r="C38" s="10" t="s">
        <v>26</v>
      </c>
      <c r="D38" s="10" t="s">
        <v>27</v>
      </c>
      <c r="E38" s="30" t="s">
        <v>36</v>
      </c>
      <c r="F38" s="10" t="s">
        <v>61</v>
      </c>
      <c r="G38" s="11" t="s">
        <v>30</v>
      </c>
      <c r="H38" s="10" t="s">
        <v>27</v>
      </c>
      <c r="I38" s="12" t="s">
        <v>118</v>
      </c>
      <c r="J38" s="25" t="s">
        <v>119</v>
      </c>
      <c r="K38" s="10" t="s">
        <v>33</v>
      </c>
      <c r="L38" s="10">
        <v>3</v>
      </c>
      <c r="M38" s="23">
        <v>4309</v>
      </c>
      <c r="N38" s="23"/>
      <c r="O38" s="23"/>
      <c r="P38" s="24">
        <f t="shared" si="0"/>
        <v>4309</v>
      </c>
      <c r="Q38" s="13" t="s">
        <v>34</v>
      </c>
      <c r="R38" s="13" t="s">
        <v>325</v>
      </c>
      <c r="S38" s="10" t="s">
        <v>326</v>
      </c>
      <c r="T38" s="13"/>
      <c r="U38" s="13" t="s">
        <v>35</v>
      </c>
    </row>
    <row r="39" spans="1:21" ht="24.95" customHeight="1" outlineLevel="1">
      <c r="A39" s="9">
        <f t="shared" si="1"/>
        <v>32</v>
      </c>
      <c r="B39" s="10" t="s">
        <v>25</v>
      </c>
      <c r="C39" s="10" t="s">
        <v>26</v>
      </c>
      <c r="D39" s="10" t="s">
        <v>27</v>
      </c>
      <c r="E39" s="30" t="s">
        <v>52</v>
      </c>
      <c r="F39" s="10"/>
      <c r="G39" s="11" t="s">
        <v>30</v>
      </c>
      <c r="H39" s="10" t="s">
        <v>27</v>
      </c>
      <c r="I39" s="12" t="s">
        <v>120</v>
      </c>
      <c r="J39" s="25" t="s">
        <v>121</v>
      </c>
      <c r="K39" s="10" t="s">
        <v>33</v>
      </c>
      <c r="L39" s="10">
        <v>3</v>
      </c>
      <c r="M39" s="23">
        <v>8394</v>
      </c>
      <c r="N39" s="23"/>
      <c r="O39" s="23"/>
      <c r="P39" s="24">
        <f t="shared" si="0"/>
        <v>8394</v>
      </c>
      <c r="Q39" s="13" t="s">
        <v>34</v>
      </c>
      <c r="R39" s="13" t="s">
        <v>325</v>
      </c>
      <c r="S39" s="10" t="s">
        <v>326</v>
      </c>
      <c r="T39" s="13"/>
      <c r="U39" s="13" t="s">
        <v>35</v>
      </c>
    </row>
    <row r="40" spans="1:21" ht="24.95" customHeight="1" outlineLevel="1">
      <c r="A40" s="9">
        <f t="shared" si="1"/>
        <v>33</v>
      </c>
      <c r="B40" s="10" t="s">
        <v>25</v>
      </c>
      <c r="C40" s="10" t="s">
        <v>26</v>
      </c>
      <c r="D40" s="10" t="s">
        <v>27</v>
      </c>
      <c r="E40" s="30" t="s">
        <v>122</v>
      </c>
      <c r="F40" s="10">
        <v>3</v>
      </c>
      <c r="G40" s="11" t="s">
        <v>30</v>
      </c>
      <c r="H40" s="10" t="s">
        <v>27</v>
      </c>
      <c r="I40" s="12" t="s">
        <v>123</v>
      </c>
      <c r="J40" s="25" t="s">
        <v>124</v>
      </c>
      <c r="K40" s="10" t="s">
        <v>33</v>
      </c>
      <c r="L40" s="10">
        <v>3</v>
      </c>
      <c r="M40" s="23">
        <v>8141</v>
      </c>
      <c r="N40" s="23"/>
      <c r="O40" s="23"/>
      <c r="P40" s="24">
        <f t="shared" ref="P40:P71" si="2">SUM(M40:O40)</f>
        <v>8141</v>
      </c>
      <c r="Q40" s="13" t="s">
        <v>34</v>
      </c>
      <c r="R40" s="13" t="s">
        <v>325</v>
      </c>
      <c r="S40" s="10" t="s">
        <v>326</v>
      </c>
      <c r="T40" s="13"/>
      <c r="U40" s="13" t="s">
        <v>35</v>
      </c>
    </row>
    <row r="41" spans="1:21" ht="24.95" customHeight="1" outlineLevel="1">
      <c r="A41" s="9">
        <f t="shared" si="1"/>
        <v>34</v>
      </c>
      <c r="B41" s="10" t="s">
        <v>25</v>
      </c>
      <c r="C41" s="10" t="s">
        <v>26</v>
      </c>
      <c r="D41" s="10" t="s">
        <v>27</v>
      </c>
      <c r="E41" s="30" t="s">
        <v>42</v>
      </c>
      <c r="F41" s="10"/>
      <c r="G41" s="11" t="s">
        <v>30</v>
      </c>
      <c r="H41" s="10" t="s">
        <v>27</v>
      </c>
      <c r="I41" s="12" t="s">
        <v>125</v>
      </c>
      <c r="J41" s="25" t="s">
        <v>126</v>
      </c>
      <c r="K41" s="10" t="s">
        <v>33</v>
      </c>
      <c r="L41" s="10">
        <v>3</v>
      </c>
      <c r="M41" s="23">
        <v>7234</v>
      </c>
      <c r="N41" s="23"/>
      <c r="O41" s="23"/>
      <c r="P41" s="24">
        <f t="shared" si="2"/>
        <v>7234</v>
      </c>
      <c r="Q41" s="13" t="s">
        <v>34</v>
      </c>
      <c r="R41" s="13" t="s">
        <v>325</v>
      </c>
      <c r="S41" s="10" t="s">
        <v>326</v>
      </c>
      <c r="T41" s="13"/>
      <c r="U41" s="13" t="s">
        <v>35</v>
      </c>
    </row>
    <row r="42" spans="1:21" ht="24.95" customHeight="1" outlineLevel="1">
      <c r="A42" s="9">
        <f t="shared" si="1"/>
        <v>35</v>
      </c>
      <c r="B42" s="10" t="s">
        <v>25</v>
      </c>
      <c r="C42" s="10" t="s">
        <v>26</v>
      </c>
      <c r="D42" s="10" t="s">
        <v>27</v>
      </c>
      <c r="E42" s="30" t="s">
        <v>127</v>
      </c>
      <c r="F42" s="10"/>
      <c r="G42" s="11" t="s">
        <v>30</v>
      </c>
      <c r="H42" s="10" t="s">
        <v>27</v>
      </c>
      <c r="I42" s="12" t="s">
        <v>128</v>
      </c>
      <c r="J42" s="25" t="s">
        <v>129</v>
      </c>
      <c r="K42" s="10" t="s">
        <v>33</v>
      </c>
      <c r="L42" s="10">
        <v>8</v>
      </c>
      <c r="M42" s="23">
        <v>18573</v>
      </c>
      <c r="N42" s="23"/>
      <c r="O42" s="23"/>
      <c r="P42" s="24">
        <f t="shared" si="2"/>
        <v>18573</v>
      </c>
      <c r="Q42" s="13" t="s">
        <v>34</v>
      </c>
      <c r="R42" s="13" t="s">
        <v>325</v>
      </c>
      <c r="S42" s="10" t="s">
        <v>326</v>
      </c>
      <c r="T42" s="13"/>
      <c r="U42" s="13" t="s">
        <v>35</v>
      </c>
    </row>
    <row r="43" spans="1:21" ht="24.95" customHeight="1" outlineLevel="1">
      <c r="A43" s="9">
        <f t="shared" si="1"/>
        <v>36</v>
      </c>
      <c r="B43" s="10" t="s">
        <v>25</v>
      </c>
      <c r="C43" s="10" t="s">
        <v>26</v>
      </c>
      <c r="D43" s="10" t="s">
        <v>27</v>
      </c>
      <c r="E43" s="30" t="s">
        <v>130</v>
      </c>
      <c r="F43" s="10"/>
      <c r="G43" s="11" t="s">
        <v>30</v>
      </c>
      <c r="H43" s="10" t="s">
        <v>27</v>
      </c>
      <c r="I43" s="12" t="s">
        <v>131</v>
      </c>
      <c r="J43" s="25" t="s">
        <v>132</v>
      </c>
      <c r="K43" s="10" t="s">
        <v>33</v>
      </c>
      <c r="L43" s="10">
        <v>2</v>
      </c>
      <c r="M43" s="23">
        <v>5811</v>
      </c>
      <c r="N43" s="23"/>
      <c r="O43" s="23"/>
      <c r="P43" s="24">
        <f t="shared" si="2"/>
        <v>5811</v>
      </c>
      <c r="Q43" s="13" t="s">
        <v>34</v>
      </c>
      <c r="R43" s="13" t="s">
        <v>325</v>
      </c>
      <c r="S43" s="10" t="s">
        <v>326</v>
      </c>
      <c r="T43" s="13"/>
      <c r="U43" s="13" t="s">
        <v>35</v>
      </c>
    </row>
    <row r="44" spans="1:21" ht="24.95" customHeight="1" outlineLevel="1">
      <c r="A44" s="9">
        <f t="shared" si="1"/>
        <v>37</v>
      </c>
      <c r="B44" s="10" t="s">
        <v>25</v>
      </c>
      <c r="C44" s="10" t="s">
        <v>26</v>
      </c>
      <c r="D44" s="10" t="s">
        <v>27</v>
      </c>
      <c r="E44" s="30" t="s">
        <v>133</v>
      </c>
      <c r="F44" s="10"/>
      <c r="G44" s="11" t="s">
        <v>30</v>
      </c>
      <c r="H44" s="10" t="s">
        <v>27</v>
      </c>
      <c r="I44" s="12" t="s">
        <v>134</v>
      </c>
      <c r="J44" s="25" t="s">
        <v>135</v>
      </c>
      <c r="K44" s="10" t="s">
        <v>33</v>
      </c>
      <c r="L44" s="10">
        <v>4</v>
      </c>
      <c r="M44" s="23">
        <v>15990</v>
      </c>
      <c r="N44" s="23"/>
      <c r="O44" s="23"/>
      <c r="P44" s="24">
        <f t="shared" si="2"/>
        <v>15990</v>
      </c>
      <c r="Q44" s="13" t="s">
        <v>34</v>
      </c>
      <c r="R44" s="13" t="s">
        <v>325</v>
      </c>
      <c r="S44" s="10" t="s">
        <v>326</v>
      </c>
      <c r="T44" s="13"/>
      <c r="U44" s="13" t="s">
        <v>35</v>
      </c>
    </row>
    <row r="45" spans="1:21" ht="24.95" customHeight="1" outlineLevel="1">
      <c r="A45" s="9">
        <f t="shared" si="1"/>
        <v>38</v>
      </c>
      <c r="B45" s="10" t="s">
        <v>25</v>
      </c>
      <c r="C45" s="10" t="s">
        <v>26</v>
      </c>
      <c r="D45" s="10" t="s">
        <v>27</v>
      </c>
      <c r="E45" s="30" t="s">
        <v>65</v>
      </c>
      <c r="F45" s="10"/>
      <c r="G45" s="11" t="s">
        <v>30</v>
      </c>
      <c r="H45" s="10" t="s">
        <v>27</v>
      </c>
      <c r="I45" s="12" t="s">
        <v>136</v>
      </c>
      <c r="J45" s="25" t="s">
        <v>137</v>
      </c>
      <c r="K45" s="10" t="s">
        <v>33</v>
      </c>
      <c r="L45" s="10">
        <v>2</v>
      </c>
      <c r="M45" s="23">
        <v>4826</v>
      </c>
      <c r="N45" s="23"/>
      <c r="O45" s="23"/>
      <c r="P45" s="24">
        <f t="shared" si="2"/>
        <v>4826</v>
      </c>
      <c r="Q45" s="13" t="s">
        <v>34</v>
      </c>
      <c r="R45" s="13" t="s">
        <v>325</v>
      </c>
      <c r="S45" s="10" t="s">
        <v>326</v>
      </c>
      <c r="T45" s="13"/>
      <c r="U45" s="13" t="s">
        <v>35</v>
      </c>
    </row>
    <row r="46" spans="1:21" ht="24.95" customHeight="1" outlineLevel="1">
      <c r="A46" s="9">
        <f t="shared" si="1"/>
        <v>39</v>
      </c>
      <c r="B46" s="10" t="s">
        <v>25</v>
      </c>
      <c r="C46" s="10" t="s">
        <v>26</v>
      </c>
      <c r="D46" s="10" t="s">
        <v>27</v>
      </c>
      <c r="E46" s="30" t="s">
        <v>42</v>
      </c>
      <c r="F46" s="10">
        <v>2</v>
      </c>
      <c r="G46" s="11" t="s">
        <v>30</v>
      </c>
      <c r="H46" s="10" t="s">
        <v>27</v>
      </c>
      <c r="I46" s="12" t="s">
        <v>138</v>
      </c>
      <c r="J46" s="25" t="s">
        <v>139</v>
      </c>
      <c r="K46" s="10" t="s">
        <v>33</v>
      </c>
      <c r="L46" s="10">
        <v>2</v>
      </c>
      <c r="M46" s="23">
        <v>4650</v>
      </c>
      <c r="N46" s="23"/>
      <c r="O46" s="23"/>
      <c r="P46" s="24">
        <f t="shared" si="2"/>
        <v>4650</v>
      </c>
      <c r="Q46" s="13" t="s">
        <v>34</v>
      </c>
      <c r="R46" s="13" t="s">
        <v>325</v>
      </c>
      <c r="S46" s="10" t="s">
        <v>326</v>
      </c>
      <c r="T46" s="13"/>
      <c r="U46" s="13" t="s">
        <v>35</v>
      </c>
    </row>
    <row r="47" spans="1:21" ht="24.95" customHeight="1" outlineLevel="1">
      <c r="A47" s="9">
        <f t="shared" si="1"/>
        <v>40</v>
      </c>
      <c r="B47" s="10" t="s">
        <v>25</v>
      </c>
      <c r="C47" s="10" t="s">
        <v>26</v>
      </c>
      <c r="D47" s="10" t="s">
        <v>27</v>
      </c>
      <c r="E47" s="30" t="s">
        <v>39</v>
      </c>
      <c r="F47" s="10"/>
      <c r="G47" s="11" t="s">
        <v>30</v>
      </c>
      <c r="H47" s="10" t="s">
        <v>27</v>
      </c>
      <c r="I47" s="12" t="s">
        <v>140</v>
      </c>
      <c r="J47" s="25" t="s">
        <v>141</v>
      </c>
      <c r="K47" s="10" t="s">
        <v>33</v>
      </c>
      <c r="L47" s="10">
        <v>4</v>
      </c>
      <c r="M47" s="23">
        <v>9779</v>
      </c>
      <c r="N47" s="23"/>
      <c r="O47" s="23"/>
      <c r="P47" s="24">
        <f t="shared" si="2"/>
        <v>9779</v>
      </c>
      <c r="Q47" s="13" t="s">
        <v>34</v>
      </c>
      <c r="R47" s="13" t="s">
        <v>325</v>
      </c>
      <c r="S47" s="10" t="s">
        <v>326</v>
      </c>
      <c r="T47" s="13"/>
      <c r="U47" s="13" t="s">
        <v>35</v>
      </c>
    </row>
    <row r="48" spans="1:21" ht="24.95" customHeight="1" outlineLevel="1">
      <c r="A48" s="9">
        <f t="shared" si="1"/>
        <v>41</v>
      </c>
      <c r="B48" s="10" t="s">
        <v>25</v>
      </c>
      <c r="C48" s="10" t="s">
        <v>26</v>
      </c>
      <c r="D48" s="10" t="s">
        <v>27</v>
      </c>
      <c r="E48" s="30" t="s">
        <v>70</v>
      </c>
      <c r="F48" s="10">
        <v>2</v>
      </c>
      <c r="G48" s="11" t="s">
        <v>30</v>
      </c>
      <c r="H48" s="10" t="s">
        <v>27</v>
      </c>
      <c r="I48" s="12" t="s">
        <v>142</v>
      </c>
      <c r="J48" s="25" t="s">
        <v>143</v>
      </c>
      <c r="K48" s="10" t="s">
        <v>33</v>
      </c>
      <c r="L48" s="10">
        <v>3</v>
      </c>
      <c r="M48" s="23">
        <v>4914</v>
      </c>
      <c r="N48" s="23"/>
      <c r="O48" s="23"/>
      <c r="P48" s="24">
        <f t="shared" si="2"/>
        <v>4914</v>
      </c>
      <c r="Q48" s="13" t="s">
        <v>34</v>
      </c>
      <c r="R48" s="13" t="s">
        <v>325</v>
      </c>
      <c r="S48" s="10" t="s">
        <v>326</v>
      </c>
      <c r="T48" s="13"/>
      <c r="U48" s="13" t="s">
        <v>35</v>
      </c>
    </row>
    <row r="49" spans="1:21" ht="24.95" customHeight="1" outlineLevel="1">
      <c r="A49" s="9">
        <f t="shared" si="1"/>
        <v>42</v>
      </c>
      <c r="B49" s="10" t="s">
        <v>25</v>
      </c>
      <c r="C49" s="10" t="s">
        <v>26</v>
      </c>
      <c r="D49" s="10" t="s">
        <v>27</v>
      </c>
      <c r="E49" s="30" t="s">
        <v>144</v>
      </c>
      <c r="F49" s="10"/>
      <c r="G49" s="11" t="s">
        <v>30</v>
      </c>
      <c r="H49" s="10" t="s">
        <v>27</v>
      </c>
      <c r="I49" s="12" t="s">
        <v>145</v>
      </c>
      <c r="J49" s="25" t="s">
        <v>146</v>
      </c>
      <c r="K49" s="10" t="s">
        <v>33</v>
      </c>
      <c r="L49" s="10">
        <v>16</v>
      </c>
      <c r="M49" s="23">
        <v>54736</v>
      </c>
      <c r="N49" s="23"/>
      <c r="O49" s="23"/>
      <c r="P49" s="24">
        <f t="shared" si="2"/>
        <v>54736</v>
      </c>
      <c r="Q49" s="13" t="s">
        <v>34</v>
      </c>
      <c r="R49" s="13" t="s">
        <v>325</v>
      </c>
      <c r="S49" s="10" t="s">
        <v>326</v>
      </c>
      <c r="T49" s="13"/>
      <c r="U49" s="13" t="s">
        <v>35</v>
      </c>
    </row>
    <row r="50" spans="1:21" ht="24.95" customHeight="1" outlineLevel="1">
      <c r="A50" s="9">
        <f t="shared" si="1"/>
        <v>43</v>
      </c>
      <c r="B50" s="10" t="s">
        <v>25</v>
      </c>
      <c r="C50" s="10" t="s">
        <v>26</v>
      </c>
      <c r="D50" s="10" t="s">
        <v>27</v>
      </c>
      <c r="E50" s="30" t="s">
        <v>91</v>
      </c>
      <c r="F50" s="10"/>
      <c r="G50" s="11" t="s">
        <v>30</v>
      </c>
      <c r="H50" s="10" t="s">
        <v>27</v>
      </c>
      <c r="I50" s="12" t="s">
        <v>147</v>
      </c>
      <c r="J50" s="25" t="s">
        <v>148</v>
      </c>
      <c r="K50" s="10" t="s">
        <v>33</v>
      </c>
      <c r="L50" s="10">
        <v>4</v>
      </c>
      <c r="M50" s="23">
        <v>10110</v>
      </c>
      <c r="N50" s="23"/>
      <c r="O50" s="23"/>
      <c r="P50" s="24">
        <f t="shared" si="2"/>
        <v>10110</v>
      </c>
      <c r="Q50" s="13" t="s">
        <v>34</v>
      </c>
      <c r="R50" s="13" t="s">
        <v>325</v>
      </c>
      <c r="S50" s="10" t="s">
        <v>326</v>
      </c>
      <c r="T50" s="13"/>
      <c r="U50" s="13" t="s">
        <v>35</v>
      </c>
    </row>
    <row r="51" spans="1:21" ht="24.95" customHeight="1" outlineLevel="1">
      <c r="A51" s="9">
        <f t="shared" si="1"/>
        <v>44</v>
      </c>
      <c r="B51" s="10" t="s">
        <v>25</v>
      </c>
      <c r="C51" s="10" t="s">
        <v>26</v>
      </c>
      <c r="D51" s="10" t="s">
        <v>27</v>
      </c>
      <c r="E51" s="30" t="s">
        <v>109</v>
      </c>
      <c r="F51" s="10"/>
      <c r="G51" s="11" t="s">
        <v>30</v>
      </c>
      <c r="H51" s="10" t="s">
        <v>27</v>
      </c>
      <c r="I51" s="12" t="s">
        <v>149</v>
      </c>
      <c r="J51" s="25" t="s">
        <v>150</v>
      </c>
      <c r="K51" s="10" t="s">
        <v>33</v>
      </c>
      <c r="L51" s="10">
        <v>1</v>
      </c>
      <c r="M51" s="23">
        <v>2613</v>
      </c>
      <c r="N51" s="23"/>
      <c r="O51" s="23"/>
      <c r="P51" s="24">
        <f t="shared" si="2"/>
        <v>2613</v>
      </c>
      <c r="Q51" s="13" t="s">
        <v>34</v>
      </c>
      <c r="R51" s="13" t="s">
        <v>325</v>
      </c>
      <c r="S51" s="10" t="s">
        <v>326</v>
      </c>
      <c r="T51" s="13"/>
      <c r="U51" s="13" t="s">
        <v>35</v>
      </c>
    </row>
    <row r="52" spans="1:21" ht="24.95" customHeight="1" outlineLevel="1">
      <c r="A52" s="9">
        <f t="shared" si="1"/>
        <v>45</v>
      </c>
      <c r="B52" s="10" t="s">
        <v>25</v>
      </c>
      <c r="C52" s="10" t="s">
        <v>26</v>
      </c>
      <c r="D52" s="10" t="s">
        <v>27</v>
      </c>
      <c r="E52" s="30" t="s">
        <v>99</v>
      </c>
      <c r="F52" s="10"/>
      <c r="G52" s="11" t="s">
        <v>30</v>
      </c>
      <c r="H52" s="10" t="s">
        <v>27</v>
      </c>
      <c r="I52" s="12" t="s">
        <v>151</v>
      </c>
      <c r="J52" s="25" t="s">
        <v>152</v>
      </c>
      <c r="K52" s="10" t="s">
        <v>33</v>
      </c>
      <c r="L52" s="10">
        <v>3</v>
      </c>
      <c r="M52" s="23">
        <v>17062</v>
      </c>
      <c r="N52" s="23"/>
      <c r="O52" s="23"/>
      <c r="P52" s="24">
        <f t="shared" si="2"/>
        <v>17062</v>
      </c>
      <c r="Q52" s="13" t="s">
        <v>34</v>
      </c>
      <c r="R52" s="13" t="s">
        <v>325</v>
      </c>
      <c r="S52" s="10" t="s">
        <v>326</v>
      </c>
      <c r="T52" s="13"/>
      <c r="U52" s="13" t="s">
        <v>35</v>
      </c>
    </row>
    <row r="53" spans="1:21" ht="24.95" customHeight="1" outlineLevel="1">
      <c r="A53" s="9">
        <f t="shared" si="1"/>
        <v>46</v>
      </c>
      <c r="B53" s="10" t="s">
        <v>25</v>
      </c>
      <c r="C53" s="10" t="s">
        <v>26</v>
      </c>
      <c r="D53" s="10" t="s">
        <v>27</v>
      </c>
      <c r="E53" s="30" t="s">
        <v>106</v>
      </c>
      <c r="F53" s="10"/>
      <c r="G53" s="11" t="s">
        <v>30</v>
      </c>
      <c r="H53" s="10" t="s">
        <v>27</v>
      </c>
      <c r="I53" s="12" t="s">
        <v>153</v>
      </c>
      <c r="J53" s="25" t="s">
        <v>154</v>
      </c>
      <c r="K53" s="10" t="s">
        <v>33</v>
      </c>
      <c r="L53" s="10">
        <v>1</v>
      </c>
      <c r="M53" s="23">
        <v>2379</v>
      </c>
      <c r="N53" s="23"/>
      <c r="O53" s="23"/>
      <c r="P53" s="24">
        <f t="shared" si="2"/>
        <v>2379</v>
      </c>
      <c r="Q53" s="13" t="s">
        <v>34</v>
      </c>
      <c r="R53" s="13" t="s">
        <v>325</v>
      </c>
      <c r="S53" s="10" t="s">
        <v>326</v>
      </c>
      <c r="T53" s="13"/>
      <c r="U53" s="13" t="s">
        <v>35</v>
      </c>
    </row>
    <row r="54" spans="1:21" ht="24.95" customHeight="1" outlineLevel="1">
      <c r="A54" s="9">
        <f t="shared" si="1"/>
        <v>47</v>
      </c>
      <c r="B54" s="10" t="s">
        <v>25</v>
      </c>
      <c r="C54" s="10" t="s">
        <v>26</v>
      </c>
      <c r="D54" s="10" t="s">
        <v>27</v>
      </c>
      <c r="E54" s="30" t="s">
        <v>155</v>
      </c>
      <c r="F54" s="10"/>
      <c r="G54" s="11" t="s">
        <v>30</v>
      </c>
      <c r="H54" s="10" t="s">
        <v>27</v>
      </c>
      <c r="I54" s="12" t="s">
        <v>156</v>
      </c>
      <c r="J54" s="25" t="s">
        <v>157</v>
      </c>
      <c r="K54" s="10" t="s">
        <v>33</v>
      </c>
      <c r="L54" s="10">
        <v>3</v>
      </c>
      <c r="M54" s="23">
        <v>7819</v>
      </c>
      <c r="N54" s="23"/>
      <c r="O54" s="23"/>
      <c r="P54" s="24">
        <f t="shared" si="2"/>
        <v>7819</v>
      </c>
      <c r="Q54" s="13" t="s">
        <v>34</v>
      </c>
      <c r="R54" s="13" t="s">
        <v>325</v>
      </c>
      <c r="S54" s="10" t="s">
        <v>326</v>
      </c>
      <c r="T54" s="13"/>
      <c r="U54" s="13" t="s">
        <v>35</v>
      </c>
    </row>
    <row r="55" spans="1:21" ht="24.95" customHeight="1" outlineLevel="1">
      <c r="A55" s="9">
        <f t="shared" si="1"/>
        <v>48</v>
      </c>
      <c r="B55" s="10" t="s">
        <v>25</v>
      </c>
      <c r="C55" s="10" t="s">
        <v>26</v>
      </c>
      <c r="D55" s="10" t="s">
        <v>27</v>
      </c>
      <c r="E55" s="30" t="s">
        <v>158</v>
      </c>
      <c r="F55" s="10">
        <v>3</v>
      </c>
      <c r="G55" s="11" t="s">
        <v>30</v>
      </c>
      <c r="H55" s="10" t="s">
        <v>27</v>
      </c>
      <c r="I55" s="12" t="s">
        <v>159</v>
      </c>
      <c r="J55" s="25" t="s">
        <v>160</v>
      </c>
      <c r="K55" s="10" t="s">
        <v>33</v>
      </c>
      <c r="L55" s="10">
        <v>1</v>
      </c>
      <c r="M55" s="23">
        <v>2125</v>
      </c>
      <c r="N55" s="23"/>
      <c r="O55" s="23"/>
      <c r="P55" s="24">
        <f t="shared" si="2"/>
        <v>2125</v>
      </c>
      <c r="Q55" s="13" t="s">
        <v>34</v>
      </c>
      <c r="R55" s="13" t="s">
        <v>325</v>
      </c>
      <c r="S55" s="10" t="s">
        <v>326</v>
      </c>
      <c r="T55" s="13"/>
      <c r="U55" s="13" t="s">
        <v>35</v>
      </c>
    </row>
    <row r="56" spans="1:21" ht="24.95" customHeight="1" outlineLevel="1">
      <c r="A56" s="9">
        <f t="shared" si="1"/>
        <v>49</v>
      </c>
      <c r="B56" s="10" t="s">
        <v>25</v>
      </c>
      <c r="C56" s="10" t="s">
        <v>26</v>
      </c>
      <c r="D56" s="10" t="s">
        <v>27</v>
      </c>
      <c r="E56" s="30" t="s">
        <v>106</v>
      </c>
      <c r="F56" s="10">
        <v>4</v>
      </c>
      <c r="G56" s="11" t="s">
        <v>30</v>
      </c>
      <c r="H56" s="10" t="s">
        <v>27</v>
      </c>
      <c r="I56" s="12" t="s">
        <v>161</v>
      </c>
      <c r="J56" s="25" t="s">
        <v>162</v>
      </c>
      <c r="K56" s="10" t="s">
        <v>33</v>
      </c>
      <c r="L56" s="10">
        <v>2</v>
      </c>
      <c r="M56" s="23">
        <v>4563</v>
      </c>
      <c r="N56" s="23"/>
      <c r="O56" s="23"/>
      <c r="P56" s="24">
        <f t="shared" si="2"/>
        <v>4563</v>
      </c>
      <c r="Q56" s="13" t="s">
        <v>34</v>
      </c>
      <c r="R56" s="13" t="s">
        <v>325</v>
      </c>
      <c r="S56" s="10" t="s">
        <v>326</v>
      </c>
      <c r="T56" s="13"/>
      <c r="U56" s="13" t="s">
        <v>35</v>
      </c>
    </row>
    <row r="57" spans="1:21" ht="24.95" customHeight="1" outlineLevel="1">
      <c r="A57" s="9">
        <f t="shared" si="1"/>
        <v>50</v>
      </c>
      <c r="B57" s="10" t="s">
        <v>25</v>
      </c>
      <c r="C57" s="10" t="s">
        <v>26</v>
      </c>
      <c r="D57" s="10" t="s">
        <v>27</v>
      </c>
      <c r="E57" s="30" t="s">
        <v>42</v>
      </c>
      <c r="F57" s="10">
        <v>5</v>
      </c>
      <c r="G57" s="11" t="s">
        <v>30</v>
      </c>
      <c r="H57" s="10" t="s">
        <v>27</v>
      </c>
      <c r="I57" s="12" t="s">
        <v>163</v>
      </c>
      <c r="J57" s="25" t="s">
        <v>164</v>
      </c>
      <c r="K57" s="10" t="s">
        <v>33</v>
      </c>
      <c r="L57" s="10">
        <v>1</v>
      </c>
      <c r="M57" s="23">
        <v>2156</v>
      </c>
      <c r="N57" s="23"/>
      <c r="O57" s="23"/>
      <c r="P57" s="24">
        <f t="shared" si="2"/>
        <v>2156</v>
      </c>
      <c r="Q57" s="13" t="s">
        <v>34</v>
      </c>
      <c r="R57" s="13" t="s">
        <v>325</v>
      </c>
      <c r="S57" s="10" t="s">
        <v>326</v>
      </c>
      <c r="T57" s="13"/>
      <c r="U57" s="13" t="s">
        <v>35</v>
      </c>
    </row>
    <row r="58" spans="1:21" ht="24.95" customHeight="1" outlineLevel="1">
      <c r="A58" s="9">
        <f t="shared" si="1"/>
        <v>51</v>
      </c>
      <c r="B58" s="10" t="s">
        <v>25</v>
      </c>
      <c r="C58" s="10" t="s">
        <v>26</v>
      </c>
      <c r="D58" s="10" t="s">
        <v>27</v>
      </c>
      <c r="E58" s="30" t="s">
        <v>158</v>
      </c>
      <c r="F58" s="10">
        <v>1</v>
      </c>
      <c r="G58" s="11" t="s">
        <v>30</v>
      </c>
      <c r="H58" s="10" t="s">
        <v>27</v>
      </c>
      <c r="I58" s="12" t="s">
        <v>165</v>
      </c>
      <c r="J58" s="25" t="s">
        <v>166</v>
      </c>
      <c r="K58" s="10" t="s">
        <v>33</v>
      </c>
      <c r="L58" s="10">
        <v>2</v>
      </c>
      <c r="M58" s="23">
        <v>5567</v>
      </c>
      <c r="N58" s="23"/>
      <c r="O58" s="23"/>
      <c r="P58" s="24">
        <f t="shared" si="2"/>
        <v>5567</v>
      </c>
      <c r="Q58" s="13" t="s">
        <v>34</v>
      </c>
      <c r="R58" s="13" t="s">
        <v>325</v>
      </c>
      <c r="S58" s="10" t="s">
        <v>326</v>
      </c>
      <c r="T58" s="13"/>
      <c r="U58" s="13" t="s">
        <v>35</v>
      </c>
    </row>
    <row r="59" spans="1:21" ht="24.95" customHeight="1" outlineLevel="1">
      <c r="A59" s="9">
        <f t="shared" si="1"/>
        <v>52</v>
      </c>
      <c r="B59" s="10" t="s">
        <v>25</v>
      </c>
      <c r="C59" s="10" t="s">
        <v>26</v>
      </c>
      <c r="D59" s="10" t="s">
        <v>27</v>
      </c>
      <c r="E59" s="30" t="s">
        <v>109</v>
      </c>
      <c r="F59" s="10">
        <v>1</v>
      </c>
      <c r="G59" s="11" t="s">
        <v>30</v>
      </c>
      <c r="H59" s="10" t="s">
        <v>27</v>
      </c>
      <c r="I59" s="12" t="s">
        <v>167</v>
      </c>
      <c r="J59" s="25" t="s">
        <v>168</v>
      </c>
      <c r="K59" s="10" t="s">
        <v>33</v>
      </c>
      <c r="L59" s="10">
        <v>3</v>
      </c>
      <c r="M59" s="23">
        <v>7457</v>
      </c>
      <c r="N59" s="23"/>
      <c r="O59" s="23"/>
      <c r="P59" s="24">
        <f t="shared" si="2"/>
        <v>7457</v>
      </c>
      <c r="Q59" s="13" t="s">
        <v>34</v>
      </c>
      <c r="R59" s="13" t="s">
        <v>325</v>
      </c>
      <c r="S59" s="10" t="s">
        <v>326</v>
      </c>
      <c r="T59" s="13"/>
      <c r="U59" s="13" t="s">
        <v>35</v>
      </c>
    </row>
    <row r="60" spans="1:21" ht="24.95" customHeight="1" outlineLevel="1">
      <c r="A60" s="9">
        <f t="shared" si="1"/>
        <v>53</v>
      </c>
      <c r="B60" s="10" t="s">
        <v>25</v>
      </c>
      <c r="C60" s="10" t="s">
        <v>26</v>
      </c>
      <c r="D60" s="10" t="s">
        <v>27</v>
      </c>
      <c r="E60" s="30" t="s">
        <v>169</v>
      </c>
      <c r="F60" s="10">
        <v>8</v>
      </c>
      <c r="G60" s="11" t="s">
        <v>30</v>
      </c>
      <c r="H60" s="10" t="s">
        <v>27</v>
      </c>
      <c r="I60" s="12" t="s">
        <v>170</v>
      </c>
      <c r="J60" s="25" t="s">
        <v>171</v>
      </c>
      <c r="K60" s="10" t="s">
        <v>33</v>
      </c>
      <c r="L60" s="10">
        <v>2</v>
      </c>
      <c r="M60" s="23">
        <v>4199</v>
      </c>
      <c r="N60" s="23"/>
      <c r="O60" s="23"/>
      <c r="P60" s="24">
        <f t="shared" si="2"/>
        <v>4199</v>
      </c>
      <c r="Q60" s="13" t="s">
        <v>34</v>
      </c>
      <c r="R60" s="13" t="s">
        <v>325</v>
      </c>
      <c r="S60" s="10" t="s">
        <v>326</v>
      </c>
      <c r="T60" s="13"/>
      <c r="U60" s="13" t="s">
        <v>35</v>
      </c>
    </row>
    <row r="61" spans="1:21" ht="24.95" customHeight="1" outlineLevel="1">
      <c r="A61" s="9">
        <f t="shared" si="1"/>
        <v>54</v>
      </c>
      <c r="B61" s="10" t="s">
        <v>25</v>
      </c>
      <c r="C61" s="10" t="s">
        <v>26</v>
      </c>
      <c r="D61" s="10" t="s">
        <v>27</v>
      </c>
      <c r="E61" s="30" t="s">
        <v>172</v>
      </c>
      <c r="F61" s="10"/>
      <c r="G61" s="11" t="s">
        <v>30</v>
      </c>
      <c r="H61" s="10" t="s">
        <v>27</v>
      </c>
      <c r="I61" s="12" t="s">
        <v>173</v>
      </c>
      <c r="J61" s="25" t="s">
        <v>174</v>
      </c>
      <c r="K61" s="10" t="s">
        <v>33</v>
      </c>
      <c r="L61" s="10">
        <v>3</v>
      </c>
      <c r="M61" s="23">
        <v>2194</v>
      </c>
      <c r="N61" s="23"/>
      <c r="O61" s="23"/>
      <c r="P61" s="24">
        <f t="shared" si="2"/>
        <v>2194</v>
      </c>
      <c r="Q61" s="13" t="s">
        <v>34</v>
      </c>
      <c r="R61" s="13" t="s">
        <v>325</v>
      </c>
      <c r="S61" s="10" t="s">
        <v>326</v>
      </c>
      <c r="T61" s="13"/>
      <c r="U61" s="13" t="s">
        <v>35</v>
      </c>
    </row>
    <row r="62" spans="1:21" ht="24.95" customHeight="1" outlineLevel="1">
      <c r="A62" s="9">
        <f t="shared" si="1"/>
        <v>55</v>
      </c>
      <c r="B62" s="10" t="s">
        <v>25</v>
      </c>
      <c r="C62" s="10" t="s">
        <v>26</v>
      </c>
      <c r="D62" s="10" t="s">
        <v>27</v>
      </c>
      <c r="E62" s="30" t="s">
        <v>175</v>
      </c>
      <c r="F62" s="10"/>
      <c r="G62" s="11" t="s">
        <v>30</v>
      </c>
      <c r="H62" s="10" t="s">
        <v>27</v>
      </c>
      <c r="I62" s="12" t="s">
        <v>176</v>
      </c>
      <c r="J62" s="25" t="s">
        <v>177</v>
      </c>
      <c r="K62" s="10" t="s">
        <v>33</v>
      </c>
      <c r="L62" s="10">
        <v>2</v>
      </c>
      <c r="M62" s="23">
        <v>2128</v>
      </c>
      <c r="N62" s="23"/>
      <c r="O62" s="23"/>
      <c r="P62" s="24">
        <f t="shared" si="2"/>
        <v>2128</v>
      </c>
      <c r="Q62" s="13" t="s">
        <v>34</v>
      </c>
      <c r="R62" s="13" t="s">
        <v>325</v>
      </c>
      <c r="S62" s="10" t="s">
        <v>326</v>
      </c>
      <c r="T62" s="13"/>
      <c r="U62" s="13" t="s">
        <v>35</v>
      </c>
    </row>
    <row r="63" spans="1:21" ht="24.95" customHeight="1" outlineLevel="1">
      <c r="A63" s="9">
        <f t="shared" si="1"/>
        <v>56</v>
      </c>
      <c r="B63" s="10" t="s">
        <v>25</v>
      </c>
      <c r="C63" s="10" t="s">
        <v>26</v>
      </c>
      <c r="D63" s="10" t="s">
        <v>27</v>
      </c>
      <c r="E63" s="30" t="s">
        <v>109</v>
      </c>
      <c r="F63" s="10"/>
      <c r="G63" s="11" t="s">
        <v>30</v>
      </c>
      <c r="H63" s="10" t="s">
        <v>27</v>
      </c>
      <c r="I63" s="12" t="s">
        <v>178</v>
      </c>
      <c r="J63" s="25" t="s">
        <v>179</v>
      </c>
      <c r="K63" s="10" t="s">
        <v>33</v>
      </c>
      <c r="L63" s="10">
        <v>20</v>
      </c>
      <c r="M63" s="23">
        <v>19180</v>
      </c>
      <c r="N63" s="23"/>
      <c r="O63" s="23"/>
      <c r="P63" s="24">
        <f t="shared" si="2"/>
        <v>19180</v>
      </c>
      <c r="Q63" s="13" t="s">
        <v>34</v>
      </c>
      <c r="R63" s="13" t="s">
        <v>325</v>
      </c>
      <c r="S63" s="10" t="s">
        <v>326</v>
      </c>
      <c r="T63" s="13"/>
      <c r="U63" s="13" t="s">
        <v>35</v>
      </c>
    </row>
    <row r="64" spans="1:21" ht="24.95" customHeight="1" outlineLevel="1">
      <c r="A64" s="9">
        <f t="shared" si="1"/>
        <v>57</v>
      </c>
      <c r="B64" s="10" t="s">
        <v>25</v>
      </c>
      <c r="C64" s="10" t="s">
        <v>26</v>
      </c>
      <c r="D64" s="10" t="s">
        <v>27</v>
      </c>
      <c r="E64" s="30" t="s">
        <v>180</v>
      </c>
      <c r="F64" s="10"/>
      <c r="G64" s="11" t="s">
        <v>30</v>
      </c>
      <c r="H64" s="10" t="s">
        <v>27</v>
      </c>
      <c r="I64" s="12" t="s">
        <v>181</v>
      </c>
      <c r="J64" s="25" t="s">
        <v>182</v>
      </c>
      <c r="K64" s="10" t="s">
        <v>33</v>
      </c>
      <c r="L64" s="10">
        <v>15</v>
      </c>
      <c r="M64" s="23">
        <v>3296</v>
      </c>
      <c r="N64" s="23"/>
      <c r="O64" s="23"/>
      <c r="P64" s="24">
        <f t="shared" si="2"/>
        <v>3296</v>
      </c>
      <c r="Q64" s="13" t="s">
        <v>34</v>
      </c>
      <c r="R64" s="13" t="s">
        <v>325</v>
      </c>
      <c r="S64" s="10" t="s">
        <v>326</v>
      </c>
      <c r="T64" s="13"/>
      <c r="U64" s="13" t="s">
        <v>35</v>
      </c>
    </row>
    <row r="65" spans="1:21" ht="24.95" customHeight="1" outlineLevel="1">
      <c r="A65" s="9">
        <f t="shared" si="1"/>
        <v>58</v>
      </c>
      <c r="B65" s="10" t="s">
        <v>25</v>
      </c>
      <c r="C65" s="10" t="s">
        <v>26</v>
      </c>
      <c r="D65" s="10" t="s">
        <v>27</v>
      </c>
      <c r="E65" s="30"/>
      <c r="F65" s="10" t="s">
        <v>183</v>
      </c>
      <c r="G65" s="11" t="s">
        <v>30</v>
      </c>
      <c r="H65" s="10" t="s">
        <v>27</v>
      </c>
      <c r="I65" s="12" t="s">
        <v>184</v>
      </c>
      <c r="J65" s="25" t="s">
        <v>185</v>
      </c>
      <c r="K65" s="10" t="s">
        <v>33</v>
      </c>
      <c r="L65" s="10">
        <v>4</v>
      </c>
      <c r="M65" s="23">
        <v>9164</v>
      </c>
      <c r="N65" s="23"/>
      <c r="O65" s="23"/>
      <c r="P65" s="24">
        <f t="shared" si="2"/>
        <v>9164</v>
      </c>
      <c r="Q65" s="13" t="s">
        <v>34</v>
      </c>
      <c r="R65" s="13" t="s">
        <v>325</v>
      </c>
      <c r="S65" s="10" t="s">
        <v>326</v>
      </c>
      <c r="T65" s="13"/>
      <c r="U65" s="13" t="s">
        <v>35</v>
      </c>
    </row>
    <row r="66" spans="1:21" ht="24.95" customHeight="1" outlineLevel="1">
      <c r="A66" s="9">
        <f t="shared" si="1"/>
        <v>59</v>
      </c>
      <c r="B66" s="10" t="s">
        <v>25</v>
      </c>
      <c r="C66" s="10" t="s">
        <v>26</v>
      </c>
      <c r="D66" s="10" t="s">
        <v>27</v>
      </c>
      <c r="E66" s="30"/>
      <c r="F66" s="10" t="s">
        <v>186</v>
      </c>
      <c r="G66" s="11" t="s">
        <v>30</v>
      </c>
      <c r="H66" s="10" t="s">
        <v>27</v>
      </c>
      <c r="I66" s="12" t="s">
        <v>187</v>
      </c>
      <c r="J66" s="25" t="s">
        <v>188</v>
      </c>
      <c r="K66" s="10" t="s">
        <v>33</v>
      </c>
      <c r="L66" s="10">
        <v>3</v>
      </c>
      <c r="M66" s="23">
        <v>7490</v>
      </c>
      <c r="N66" s="23"/>
      <c r="O66" s="23"/>
      <c r="P66" s="24">
        <f t="shared" si="2"/>
        <v>7490</v>
      </c>
      <c r="Q66" s="13" t="s">
        <v>34</v>
      </c>
      <c r="R66" s="13" t="s">
        <v>325</v>
      </c>
      <c r="S66" s="10" t="s">
        <v>326</v>
      </c>
      <c r="T66" s="13"/>
      <c r="U66" s="13" t="s">
        <v>35</v>
      </c>
    </row>
    <row r="67" spans="1:21" ht="24.95" customHeight="1" outlineLevel="1">
      <c r="A67" s="9">
        <f t="shared" si="1"/>
        <v>60</v>
      </c>
      <c r="B67" s="10" t="s">
        <v>25</v>
      </c>
      <c r="C67" s="10" t="s">
        <v>26</v>
      </c>
      <c r="D67" s="10" t="s">
        <v>27</v>
      </c>
      <c r="E67" s="30" t="s">
        <v>189</v>
      </c>
      <c r="F67" s="10"/>
      <c r="G67" s="11" t="s">
        <v>30</v>
      </c>
      <c r="H67" s="10" t="s">
        <v>27</v>
      </c>
      <c r="I67" s="12" t="s">
        <v>190</v>
      </c>
      <c r="J67" s="25" t="s">
        <v>191</v>
      </c>
      <c r="K67" s="10" t="s">
        <v>33</v>
      </c>
      <c r="L67" s="10">
        <v>2</v>
      </c>
      <c r="M67" s="23">
        <v>0</v>
      </c>
      <c r="N67" s="23"/>
      <c r="O67" s="23"/>
      <c r="P67" s="24">
        <f t="shared" si="2"/>
        <v>0</v>
      </c>
      <c r="Q67" s="13" t="s">
        <v>34</v>
      </c>
      <c r="R67" s="13" t="s">
        <v>325</v>
      </c>
      <c r="S67" s="10" t="s">
        <v>326</v>
      </c>
      <c r="T67" s="13"/>
      <c r="U67" s="13" t="s">
        <v>35</v>
      </c>
    </row>
    <row r="68" spans="1:21" ht="24.95" customHeight="1" outlineLevel="1">
      <c r="A68" s="9">
        <f t="shared" si="1"/>
        <v>61</v>
      </c>
      <c r="B68" s="10" t="s">
        <v>25</v>
      </c>
      <c r="C68" s="10" t="s">
        <v>26</v>
      </c>
      <c r="D68" s="10" t="s">
        <v>27</v>
      </c>
      <c r="E68" s="30" t="s">
        <v>82</v>
      </c>
      <c r="F68" s="10"/>
      <c r="G68" s="11" t="s">
        <v>30</v>
      </c>
      <c r="H68" s="10" t="s">
        <v>27</v>
      </c>
      <c r="I68" s="12" t="s">
        <v>192</v>
      </c>
      <c r="J68" s="25" t="s">
        <v>193</v>
      </c>
      <c r="K68" s="10" t="s">
        <v>33</v>
      </c>
      <c r="L68" s="10">
        <v>2</v>
      </c>
      <c r="M68" s="23">
        <v>4416</v>
      </c>
      <c r="N68" s="23"/>
      <c r="O68" s="23"/>
      <c r="P68" s="24">
        <f t="shared" si="2"/>
        <v>4416</v>
      </c>
      <c r="Q68" s="13" t="s">
        <v>34</v>
      </c>
      <c r="R68" s="13" t="s">
        <v>325</v>
      </c>
      <c r="S68" s="10" t="s">
        <v>326</v>
      </c>
      <c r="T68" s="13"/>
      <c r="U68" s="13" t="s">
        <v>35</v>
      </c>
    </row>
    <row r="69" spans="1:21" ht="24.95" customHeight="1" outlineLevel="1">
      <c r="A69" s="9">
        <f t="shared" si="1"/>
        <v>62</v>
      </c>
      <c r="B69" s="10" t="s">
        <v>25</v>
      </c>
      <c r="C69" s="10" t="s">
        <v>26</v>
      </c>
      <c r="D69" s="10" t="s">
        <v>27</v>
      </c>
      <c r="E69" s="30" t="s">
        <v>194</v>
      </c>
      <c r="F69" s="10" t="s">
        <v>195</v>
      </c>
      <c r="G69" s="11" t="s">
        <v>30</v>
      </c>
      <c r="H69" s="10" t="s">
        <v>27</v>
      </c>
      <c r="I69" s="12" t="s">
        <v>196</v>
      </c>
      <c r="J69" s="25" t="s">
        <v>197</v>
      </c>
      <c r="K69" s="10" t="s">
        <v>33</v>
      </c>
      <c r="L69" s="10">
        <v>2</v>
      </c>
      <c r="M69" s="23">
        <v>8687</v>
      </c>
      <c r="N69" s="23"/>
      <c r="O69" s="23"/>
      <c r="P69" s="24">
        <f t="shared" si="2"/>
        <v>8687</v>
      </c>
      <c r="Q69" s="13" t="s">
        <v>34</v>
      </c>
      <c r="R69" s="13" t="s">
        <v>325</v>
      </c>
      <c r="S69" s="10" t="s">
        <v>326</v>
      </c>
      <c r="T69" s="13"/>
      <c r="U69" s="13" t="s">
        <v>35</v>
      </c>
    </row>
    <row r="70" spans="1:21" ht="24.95" customHeight="1" outlineLevel="1">
      <c r="A70" s="9">
        <f t="shared" si="1"/>
        <v>63</v>
      </c>
      <c r="B70" s="10" t="s">
        <v>25</v>
      </c>
      <c r="C70" s="10" t="s">
        <v>198</v>
      </c>
      <c r="D70" s="10" t="s">
        <v>27</v>
      </c>
      <c r="E70" s="30" t="s">
        <v>91</v>
      </c>
      <c r="F70" s="10"/>
      <c r="G70" s="11" t="s">
        <v>30</v>
      </c>
      <c r="H70" s="10" t="s">
        <v>27</v>
      </c>
      <c r="I70" s="12" t="s">
        <v>199</v>
      </c>
      <c r="J70" s="25" t="s">
        <v>200</v>
      </c>
      <c r="K70" s="10" t="s">
        <v>33</v>
      </c>
      <c r="L70" s="10">
        <v>3</v>
      </c>
      <c r="M70" s="23">
        <v>11685</v>
      </c>
      <c r="N70" s="23"/>
      <c r="O70" s="23"/>
      <c r="P70" s="24">
        <f t="shared" si="2"/>
        <v>11685</v>
      </c>
      <c r="Q70" s="13" t="s">
        <v>34</v>
      </c>
      <c r="R70" s="13" t="s">
        <v>325</v>
      </c>
      <c r="S70" s="10" t="s">
        <v>326</v>
      </c>
      <c r="T70" s="13"/>
      <c r="U70" s="13" t="s">
        <v>35</v>
      </c>
    </row>
    <row r="71" spans="1:21" ht="24.95" customHeight="1" outlineLevel="1">
      <c r="A71" s="9">
        <f t="shared" si="1"/>
        <v>64</v>
      </c>
      <c r="B71" s="10" t="s">
        <v>25</v>
      </c>
      <c r="C71" s="10" t="s">
        <v>201</v>
      </c>
      <c r="D71" s="10" t="s">
        <v>27</v>
      </c>
      <c r="E71" s="30" t="s">
        <v>202</v>
      </c>
      <c r="F71" s="10"/>
      <c r="G71" s="11" t="s">
        <v>30</v>
      </c>
      <c r="H71" s="10" t="s">
        <v>27</v>
      </c>
      <c r="I71" s="12" t="s">
        <v>203</v>
      </c>
      <c r="J71" s="25" t="s">
        <v>204</v>
      </c>
      <c r="K71" s="10" t="s">
        <v>33</v>
      </c>
      <c r="L71" s="10">
        <v>24</v>
      </c>
      <c r="M71" s="23">
        <v>7220</v>
      </c>
      <c r="N71" s="23"/>
      <c r="O71" s="23"/>
      <c r="P71" s="24">
        <f t="shared" si="2"/>
        <v>7220</v>
      </c>
      <c r="Q71" s="13" t="s">
        <v>34</v>
      </c>
      <c r="R71" s="13" t="s">
        <v>325</v>
      </c>
      <c r="S71" s="10" t="s">
        <v>326</v>
      </c>
      <c r="T71" s="13"/>
      <c r="U71" s="13" t="s">
        <v>35</v>
      </c>
    </row>
    <row r="72" spans="1:21" ht="17.100000000000001" customHeight="1">
      <c r="A72" s="14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6" t="s">
        <v>205</v>
      </c>
      <c r="M72" s="22">
        <f>SUBTOTAL(9,M8:M71)</f>
        <v>427571</v>
      </c>
      <c r="N72" s="22">
        <f>SUBTOTAL(9,N8:N71)</f>
        <v>0</v>
      </c>
      <c r="O72" s="22">
        <f>SUBTOTAL(9,O8:O71)</f>
        <v>0</v>
      </c>
      <c r="P72" s="22">
        <f>SUBTOTAL(9,P8:P71)</f>
        <v>427571</v>
      </c>
      <c r="Q72" s="17" t="s">
        <v>206</v>
      </c>
      <c r="R72" s="18"/>
      <c r="S72" s="15"/>
      <c r="T72" s="15"/>
      <c r="U72" s="15"/>
    </row>
    <row r="73" spans="1:21" ht="24.95" customHeight="1">
      <c r="A73" s="5" t="s">
        <v>207</v>
      </c>
      <c r="B73" s="5" t="s">
        <v>208</v>
      </c>
      <c r="C73" s="6"/>
      <c r="D73" s="6"/>
      <c r="E73" s="6"/>
      <c r="F73" s="6"/>
      <c r="G73" s="6"/>
      <c r="H73" s="6"/>
      <c r="I73" s="6"/>
      <c r="J73" s="6"/>
      <c r="K73" s="6"/>
      <c r="L73" s="6"/>
      <c r="R73" s="7"/>
    </row>
    <row r="74" spans="1:21" ht="13.5" customHeight="1">
      <c r="A74" s="45" t="s">
        <v>4</v>
      </c>
      <c r="B74" s="38" t="s">
        <v>5</v>
      </c>
      <c r="C74" s="38" t="s">
        <v>6</v>
      </c>
      <c r="D74" s="46" t="s">
        <v>7</v>
      </c>
      <c r="E74" s="46"/>
      <c r="F74" s="46"/>
      <c r="G74" s="46"/>
      <c r="H74" s="46"/>
      <c r="I74" s="38" t="s">
        <v>8</v>
      </c>
      <c r="J74" s="38" t="s">
        <v>9</v>
      </c>
      <c r="K74" s="38" t="s">
        <v>10</v>
      </c>
      <c r="L74" s="38" t="s">
        <v>11</v>
      </c>
      <c r="M74" s="39" t="str">
        <f>$M$5</f>
        <v>Szacunkowe zapotrzebowanie na energię [kWh]
w okresie od 01.05.2023 r. do 30.04.2024 r.</v>
      </c>
      <c r="N74" s="40"/>
      <c r="O74" s="40"/>
      <c r="P74" s="41"/>
      <c r="Q74" s="38" t="s">
        <v>12</v>
      </c>
      <c r="R74" s="38" t="s">
        <v>13</v>
      </c>
      <c r="S74" s="38" t="s">
        <v>14</v>
      </c>
      <c r="T74" s="38" t="s">
        <v>15</v>
      </c>
      <c r="U74" s="38" t="s">
        <v>16</v>
      </c>
    </row>
    <row r="75" spans="1:21" ht="13.5" customHeight="1">
      <c r="A75" s="45"/>
      <c r="B75" s="38"/>
      <c r="C75" s="38"/>
      <c r="D75" s="38" t="s">
        <v>17</v>
      </c>
      <c r="E75" s="38" t="s">
        <v>18</v>
      </c>
      <c r="F75" s="38" t="s">
        <v>19</v>
      </c>
      <c r="G75" s="38" t="s">
        <v>20</v>
      </c>
      <c r="H75" s="38" t="s">
        <v>21</v>
      </c>
      <c r="I75" s="38"/>
      <c r="J75" s="38"/>
      <c r="K75" s="38"/>
      <c r="L75" s="38"/>
      <c r="M75" s="42"/>
      <c r="N75" s="43"/>
      <c r="O75" s="43"/>
      <c r="P75" s="44"/>
      <c r="Q75" s="38"/>
      <c r="R75" s="38"/>
      <c r="S75" s="38"/>
      <c r="T75" s="38"/>
      <c r="U75" s="38"/>
    </row>
    <row r="76" spans="1:21" ht="12" customHeight="1">
      <c r="A76" s="45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8" t="s">
        <v>22</v>
      </c>
      <c r="N76" s="8" t="s">
        <v>23</v>
      </c>
      <c r="O76" s="8" t="s">
        <v>24</v>
      </c>
      <c r="P76" s="8" t="s">
        <v>323</v>
      </c>
      <c r="Q76" s="38"/>
      <c r="R76" s="38"/>
      <c r="S76" s="38"/>
      <c r="T76" s="38"/>
      <c r="U76" s="38"/>
    </row>
    <row r="77" spans="1:21" ht="24.75" outlineLevel="1">
      <c r="A77" s="9">
        <f>A71+1</f>
        <v>65</v>
      </c>
      <c r="B77" s="10" t="s">
        <v>25</v>
      </c>
      <c r="C77" s="10" t="s">
        <v>209</v>
      </c>
      <c r="D77" s="10" t="s">
        <v>27</v>
      </c>
      <c r="E77" s="30" t="s">
        <v>210</v>
      </c>
      <c r="F77" s="10" t="s">
        <v>43</v>
      </c>
      <c r="G77" s="11" t="s">
        <v>30</v>
      </c>
      <c r="H77" s="10" t="s">
        <v>27</v>
      </c>
      <c r="I77" s="12" t="s">
        <v>211</v>
      </c>
      <c r="J77" s="25" t="s">
        <v>212</v>
      </c>
      <c r="K77" s="10" t="s">
        <v>213</v>
      </c>
      <c r="L77" s="10">
        <v>10</v>
      </c>
      <c r="M77" s="23">
        <v>5918</v>
      </c>
      <c r="N77" s="23">
        <v>9948</v>
      </c>
      <c r="O77" s="23"/>
      <c r="P77" s="24">
        <f t="shared" ref="P77:P102" si="3">SUM(M77:O77)</f>
        <v>15866</v>
      </c>
      <c r="Q77" s="13" t="s">
        <v>34</v>
      </c>
      <c r="R77" s="13" t="s">
        <v>325</v>
      </c>
      <c r="S77" s="10" t="s">
        <v>326</v>
      </c>
      <c r="T77" s="13"/>
      <c r="U77" s="13" t="s">
        <v>35</v>
      </c>
    </row>
    <row r="78" spans="1:21" ht="24.75" outlineLevel="1">
      <c r="A78" s="9">
        <f t="shared" ref="A78:A102" si="4">A77+1</f>
        <v>66</v>
      </c>
      <c r="B78" s="10" t="s">
        <v>25</v>
      </c>
      <c r="C78" s="10" t="s">
        <v>209</v>
      </c>
      <c r="D78" s="10" t="s">
        <v>27</v>
      </c>
      <c r="E78" s="30" t="s">
        <v>210</v>
      </c>
      <c r="F78" s="10" t="s">
        <v>214</v>
      </c>
      <c r="G78" s="11" t="s">
        <v>30</v>
      </c>
      <c r="H78" s="10" t="s">
        <v>27</v>
      </c>
      <c r="I78" s="12" t="s">
        <v>215</v>
      </c>
      <c r="J78" s="25" t="s">
        <v>216</v>
      </c>
      <c r="K78" s="10" t="s">
        <v>213</v>
      </c>
      <c r="L78" s="10">
        <v>10</v>
      </c>
      <c r="M78" s="23">
        <v>10173</v>
      </c>
      <c r="N78" s="23">
        <v>20612</v>
      </c>
      <c r="O78" s="23"/>
      <c r="P78" s="24">
        <f t="shared" si="3"/>
        <v>30785</v>
      </c>
      <c r="Q78" s="13" t="s">
        <v>34</v>
      </c>
      <c r="R78" s="13" t="s">
        <v>325</v>
      </c>
      <c r="S78" s="10" t="s">
        <v>326</v>
      </c>
      <c r="T78" s="13"/>
      <c r="U78" s="13" t="s">
        <v>35</v>
      </c>
    </row>
    <row r="79" spans="1:21" ht="24.75" outlineLevel="1">
      <c r="A79" s="9">
        <f t="shared" si="4"/>
        <v>67</v>
      </c>
      <c r="B79" s="10" t="s">
        <v>25</v>
      </c>
      <c r="C79" s="10" t="s">
        <v>209</v>
      </c>
      <c r="D79" s="10" t="s">
        <v>27</v>
      </c>
      <c r="E79" s="30" t="s">
        <v>210</v>
      </c>
      <c r="F79" s="10">
        <v>4</v>
      </c>
      <c r="G79" s="11" t="s">
        <v>30</v>
      </c>
      <c r="H79" s="10" t="s">
        <v>27</v>
      </c>
      <c r="I79" s="12" t="s">
        <v>217</v>
      </c>
      <c r="J79" s="25" t="s">
        <v>218</v>
      </c>
      <c r="K79" s="10" t="s">
        <v>213</v>
      </c>
      <c r="L79" s="10">
        <v>8</v>
      </c>
      <c r="M79" s="23">
        <v>9229</v>
      </c>
      <c r="N79" s="23">
        <v>14641</v>
      </c>
      <c r="O79" s="23"/>
      <c r="P79" s="24">
        <f t="shared" si="3"/>
        <v>23870</v>
      </c>
      <c r="Q79" s="13" t="s">
        <v>34</v>
      </c>
      <c r="R79" s="13" t="s">
        <v>325</v>
      </c>
      <c r="S79" s="10" t="s">
        <v>326</v>
      </c>
      <c r="T79" s="13"/>
      <c r="U79" s="13" t="s">
        <v>35</v>
      </c>
    </row>
    <row r="80" spans="1:21" ht="24.75" outlineLevel="1">
      <c r="A80" s="9">
        <f t="shared" si="4"/>
        <v>68</v>
      </c>
      <c r="B80" s="10" t="s">
        <v>25</v>
      </c>
      <c r="C80" s="10" t="s">
        <v>64</v>
      </c>
      <c r="D80" s="10" t="s">
        <v>27</v>
      </c>
      <c r="E80" s="30" t="s">
        <v>194</v>
      </c>
      <c r="F80" s="10"/>
      <c r="G80" s="11" t="s">
        <v>30</v>
      </c>
      <c r="H80" s="10" t="s">
        <v>27</v>
      </c>
      <c r="I80" s="12" t="s">
        <v>219</v>
      </c>
      <c r="J80" s="25" t="s">
        <v>220</v>
      </c>
      <c r="K80" s="10" t="s">
        <v>221</v>
      </c>
      <c r="L80" s="10">
        <v>2</v>
      </c>
      <c r="M80" s="23">
        <v>1106</v>
      </c>
      <c r="N80" s="23"/>
      <c r="O80" s="23"/>
      <c r="P80" s="24">
        <f t="shared" si="3"/>
        <v>1106</v>
      </c>
      <c r="Q80" s="13" t="s">
        <v>34</v>
      </c>
      <c r="R80" s="13" t="s">
        <v>325</v>
      </c>
      <c r="S80" s="10" t="s">
        <v>326</v>
      </c>
      <c r="T80" s="13"/>
      <c r="U80" s="13" t="s">
        <v>35</v>
      </c>
    </row>
    <row r="81" spans="1:21" ht="24.75" outlineLevel="1">
      <c r="A81" s="9">
        <f t="shared" si="4"/>
        <v>69</v>
      </c>
      <c r="B81" s="10" t="s">
        <v>25</v>
      </c>
      <c r="C81" s="10" t="s">
        <v>64</v>
      </c>
      <c r="D81" s="10" t="s">
        <v>27</v>
      </c>
      <c r="E81" s="30" t="s">
        <v>222</v>
      </c>
      <c r="F81" s="10"/>
      <c r="G81" s="11" t="s">
        <v>30</v>
      </c>
      <c r="H81" s="10" t="s">
        <v>27</v>
      </c>
      <c r="I81" s="12" t="s">
        <v>223</v>
      </c>
      <c r="J81" s="25" t="s">
        <v>224</v>
      </c>
      <c r="K81" s="10" t="s">
        <v>221</v>
      </c>
      <c r="L81" s="10">
        <v>1</v>
      </c>
      <c r="M81" s="23">
        <v>11067</v>
      </c>
      <c r="N81" s="23"/>
      <c r="O81" s="23"/>
      <c r="P81" s="24">
        <f t="shared" si="3"/>
        <v>11067</v>
      </c>
      <c r="Q81" s="13" t="s">
        <v>34</v>
      </c>
      <c r="R81" s="13" t="s">
        <v>325</v>
      </c>
      <c r="S81" s="10" t="s">
        <v>326</v>
      </c>
      <c r="T81" s="13"/>
      <c r="U81" s="13" t="s">
        <v>35</v>
      </c>
    </row>
    <row r="82" spans="1:21" ht="24.75" outlineLevel="1">
      <c r="A82" s="9">
        <f t="shared" si="4"/>
        <v>70</v>
      </c>
      <c r="B82" s="10" t="s">
        <v>25</v>
      </c>
      <c r="C82" s="10" t="s">
        <v>64</v>
      </c>
      <c r="D82" s="10" t="s">
        <v>27</v>
      </c>
      <c r="E82" s="30" t="s">
        <v>225</v>
      </c>
      <c r="F82" s="10"/>
      <c r="G82" s="11" t="s">
        <v>30</v>
      </c>
      <c r="H82" s="10" t="s">
        <v>27</v>
      </c>
      <c r="I82" s="12" t="s">
        <v>226</v>
      </c>
      <c r="J82" s="25" t="s">
        <v>227</v>
      </c>
      <c r="K82" s="10" t="s">
        <v>221</v>
      </c>
      <c r="L82" s="10">
        <v>2</v>
      </c>
      <c r="M82" s="23">
        <v>5475</v>
      </c>
      <c r="N82" s="23"/>
      <c r="O82" s="23"/>
      <c r="P82" s="24">
        <f t="shared" si="3"/>
        <v>5475</v>
      </c>
      <c r="Q82" s="13" t="s">
        <v>34</v>
      </c>
      <c r="R82" s="13" t="s">
        <v>325</v>
      </c>
      <c r="S82" s="10" t="s">
        <v>326</v>
      </c>
      <c r="T82" s="13"/>
      <c r="U82" s="13" t="s">
        <v>35</v>
      </c>
    </row>
    <row r="83" spans="1:21" ht="24.75" outlineLevel="1">
      <c r="A83" s="9">
        <f t="shared" si="4"/>
        <v>71</v>
      </c>
      <c r="B83" s="10" t="s">
        <v>25</v>
      </c>
      <c r="C83" s="10" t="s">
        <v>64</v>
      </c>
      <c r="D83" s="10" t="s">
        <v>27</v>
      </c>
      <c r="E83" s="30" t="s">
        <v>228</v>
      </c>
      <c r="F83" s="10" t="s">
        <v>229</v>
      </c>
      <c r="G83" s="11" t="s">
        <v>30</v>
      </c>
      <c r="H83" s="10" t="s">
        <v>27</v>
      </c>
      <c r="I83" s="12" t="s">
        <v>230</v>
      </c>
      <c r="J83" s="25" t="s">
        <v>231</v>
      </c>
      <c r="K83" s="10" t="s">
        <v>221</v>
      </c>
      <c r="L83" s="10">
        <v>3</v>
      </c>
      <c r="M83" s="23">
        <v>1032</v>
      </c>
      <c r="N83" s="23"/>
      <c r="O83" s="23"/>
      <c r="P83" s="24">
        <f t="shared" si="3"/>
        <v>1032</v>
      </c>
      <c r="Q83" s="13" t="s">
        <v>34</v>
      </c>
      <c r="R83" s="13" t="s">
        <v>325</v>
      </c>
      <c r="S83" s="10" t="s">
        <v>326</v>
      </c>
      <c r="T83" s="13"/>
      <c r="U83" s="13" t="s">
        <v>35</v>
      </c>
    </row>
    <row r="84" spans="1:21" ht="24.75" outlineLevel="1">
      <c r="A84" s="9">
        <f t="shared" si="4"/>
        <v>72</v>
      </c>
      <c r="B84" s="10" t="s">
        <v>25</v>
      </c>
      <c r="C84" s="10" t="s">
        <v>64</v>
      </c>
      <c r="D84" s="10" t="s">
        <v>27</v>
      </c>
      <c r="E84" s="30" t="s">
        <v>122</v>
      </c>
      <c r="F84" s="10" t="s">
        <v>229</v>
      </c>
      <c r="G84" s="11" t="s">
        <v>30</v>
      </c>
      <c r="H84" s="10" t="s">
        <v>27</v>
      </c>
      <c r="I84" s="12" t="s">
        <v>232</v>
      </c>
      <c r="J84" s="25" t="s">
        <v>233</v>
      </c>
      <c r="K84" s="10" t="s">
        <v>221</v>
      </c>
      <c r="L84" s="10">
        <v>3</v>
      </c>
      <c r="M84" s="23">
        <v>969</v>
      </c>
      <c r="N84" s="23"/>
      <c r="O84" s="23"/>
      <c r="P84" s="24">
        <f t="shared" si="3"/>
        <v>969</v>
      </c>
      <c r="Q84" s="13" t="s">
        <v>34</v>
      </c>
      <c r="R84" s="13" t="s">
        <v>325</v>
      </c>
      <c r="S84" s="10" t="s">
        <v>326</v>
      </c>
      <c r="T84" s="13"/>
      <c r="U84" s="13" t="s">
        <v>35</v>
      </c>
    </row>
    <row r="85" spans="1:21" ht="24.75" outlineLevel="1">
      <c r="A85" s="9">
        <f t="shared" si="4"/>
        <v>73</v>
      </c>
      <c r="B85" s="10" t="s">
        <v>25</v>
      </c>
      <c r="C85" s="10" t="s">
        <v>234</v>
      </c>
      <c r="D85" s="10" t="s">
        <v>27</v>
      </c>
      <c r="E85" s="30" t="s">
        <v>235</v>
      </c>
      <c r="F85" s="10" t="s">
        <v>236</v>
      </c>
      <c r="G85" s="11" t="s">
        <v>30</v>
      </c>
      <c r="H85" s="10" t="s">
        <v>27</v>
      </c>
      <c r="I85" s="12" t="s">
        <v>237</v>
      </c>
      <c r="J85" s="25" t="s">
        <v>238</v>
      </c>
      <c r="K85" s="10" t="s">
        <v>239</v>
      </c>
      <c r="L85" s="10">
        <v>2</v>
      </c>
      <c r="M85" s="23">
        <v>0</v>
      </c>
      <c r="N85" s="23"/>
      <c r="O85" s="23"/>
      <c r="P85" s="24">
        <f t="shared" si="3"/>
        <v>0</v>
      </c>
      <c r="Q85" s="13" t="s">
        <v>34</v>
      </c>
      <c r="R85" s="13" t="s">
        <v>325</v>
      </c>
      <c r="S85" s="10" t="s">
        <v>326</v>
      </c>
      <c r="T85" s="13"/>
      <c r="U85" s="13" t="s">
        <v>35</v>
      </c>
    </row>
    <row r="86" spans="1:21" ht="24.75" outlineLevel="1">
      <c r="A86" s="9">
        <f t="shared" si="4"/>
        <v>74</v>
      </c>
      <c r="B86" s="10" t="s">
        <v>25</v>
      </c>
      <c r="C86" s="10" t="s">
        <v>240</v>
      </c>
      <c r="D86" s="10" t="s">
        <v>27</v>
      </c>
      <c r="E86" s="30" t="s">
        <v>241</v>
      </c>
      <c r="F86" s="10" t="s">
        <v>242</v>
      </c>
      <c r="G86" s="11" t="s">
        <v>30</v>
      </c>
      <c r="H86" s="10" t="s">
        <v>243</v>
      </c>
      <c r="I86" s="12" t="s">
        <v>244</v>
      </c>
      <c r="J86" s="25" t="s">
        <v>245</v>
      </c>
      <c r="K86" s="10" t="s">
        <v>246</v>
      </c>
      <c r="L86" s="10">
        <v>5</v>
      </c>
      <c r="M86" s="23">
        <v>3</v>
      </c>
      <c r="N86" s="23">
        <v>6</v>
      </c>
      <c r="O86" s="23"/>
      <c r="P86" s="24">
        <f t="shared" si="3"/>
        <v>9</v>
      </c>
      <c r="Q86" s="13" t="s">
        <v>34</v>
      </c>
      <c r="R86" s="13" t="s">
        <v>325</v>
      </c>
      <c r="S86" s="10" t="s">
        <v>326</v>
      </c>
      <c r="T86" s="13"/>
      <c r="U86" s="13" t="s">
        <v>35</v>
      </c>
    </row>
    <row r="87" spans="1:21" ht="24.75" outlineLevel="1">
      <c r="A87" s="9">
        <f t="shared" si="4"/>
        <v>75</v>
      </c>
      <c r="B87" s="10" t="s">
        <v>25</v>
      </c>
      <c r="C87" s="10" t="s">
        <v>240</v>
      </c>
      <c r="D87" s="10" t="s">
        <v>27</v>
      </c>
      <c r="E87" s="30" t="s">
        <v>241</v>
      </c>
      <c r="F87" s="10" t="s">
        <v>247</v>
      </c>
      <c r="G87" s="11" t="s">
        <v>30</v>
      </c>
      <c r="H87" s="10" t="s">
        <v>243</v>
      </c>
      <c r="I87" s="12" t="s">
        <v>248</v>
      </c>
      <c r="J87" s="25" t="s">
        <v>249</v>
      </c>
      <c r="K87" s="10" t="s">
        <v>239</v>
      </c>
      <c r="L87" s="10">
        <v>5</v>
      </c>
      <c r="M87" s="23">
        <v>0</v>
      </c>
      <c r="N87" s="23"/>
      <c r="O87" s="23"/>
      <c r="P87" s="24">
        <f t="shared" si="3"/>
        <v>0</v>
      </c>
      <c r="Q87" s="13" t="s">
        <v>34</v>
      </c>
      <c r="R87" s="13" t="s">
        <v>325</v>
      </c>
      <c r="S87" s="10" t="s">
        <v>326</v>
      </c>
      <c r="T87" s="13"/>
      <c r="U87" s="13" t="s">
        <v>35</v>
      </c>
    </row>
    <row r="88" spans="1:21" ht="24.75" outlineLevel="1">
      <c r="A88" s="9">
        <f t="shared" si="4"/>
        <v>76</v>
      </c>
      <c r="B88" s="10" t="s">
        <v>25</v>
      </c>
      <c r="C88" s="10" t="s">
        <v>240</v>
      </c>
      <c r="D88" s="10" t="s">
        <v>27</v>
      </c>
      <c r="E88" s="30" t="s">
        <v>210</v>
      </c>
      <c r="F88" s="10" t="s">
        <v>250</v>
      </c>
      <c r="G88" s="11" t="s">
        <v>30</v>
      </c>
      <c r="H88" s="10" t="s">
        <v>27</v>
      </c>
      <c r="I88" s="12" t="s">
        <v>251</v>
      </c>
      <c r="J88" s="25" t="s">
        <v>252</v>
      </c>
      <c r="K88" s="10" t="s">
        <v>239</v>
      </c>
      <c r="L88" s="10">
        <v>5</v>
      </c>
      <c r="M88" s="23">
        <v>0</v>
      </c>
      <c r="N88" s="23"/>
      <c r="O88" s="23"/>
      <c r="P88" s="24">
        <f t="shared" si="3"/>
        <v>0</v>
      </c>
      <c r="Q88" s="13" t="s">
        <v>34</v>
      </c>
      <c r="R88" s="13" t="s">
        <v>325</v>
      </c>
      <c r="S88" s="10" t="s">
        <v>326</v>
      </c>
      <c r="T88" s="13"/>
      <c r="U88" s="13" t="s">
        <v>35</v>
      </c>
    </row>
    <row r="89" spans="1:21" ht="24.75" outlineLevel="1">
      <c r="A89" s="9">
        <f t="shared" si="4"/>
        <v>77</v>
      </c>
      <c r="B89" s="10" t="s">
        <v>25</v>
      </c>
      <c r="C89" s="10" t="s">
        <v>240</v>
      </c>
      <c r="D89" s="10" t="s">
        <v>27</v>
      </c>
      <c r="E89" s="30" t="s">
        <v>210</v>
      </c>
      <c r="F89" s="10" t="s">
        <v>253</v>
      </c>
      <c r="G89" s="11" t="s">
        <v>30</v>
      </c>
      <c r="H89" s="10" t="s">
        <v>243</v>
      </c>
      <c r="I89" s="12" t="s">
        <v>254</v>
      </c>
      <c r="J89" s="25" t="s">
        <v>255</v>
      </c>
      <c r="K89" s="10" t="s">
        <v>246</v>
      </c>
      <c r="L89" s="10">
        <v>5</v>
      </c>
      <c r="M89" s="23">
        <v>18</v>
      </c>
      <c r="N89" s="23">
        <v>13</v>
      </c>
      <c r="O89" s="23"/>
      <c r="P89" s="24">
        <f t="shared" si="3"/>
        <v>31</v>
      </c>
      <c r="Q89" s="13" t="s">
        <v>34</v>
      </c>
      <c r="R89" s="13" t="s">
        <v>325</v>
      </c>
      <c r="S89" s="10" t="s">
        <v>326</v>
      </c>
      <c r="T89" s="13"/>
      <c r="U89" s="13" t="s">
        <v>35</v>
      </c>
    </row>
    <row r="90" spans="1:21" ht="24.75" outlineLevel="1">
      <c r="A90" s="9">
        <f t="shared" si="4"/>
        <v>78</v>
      </c>
      <c r="B90" s="10" t="s">
        <v>25</v>
      </c>
      <c r="C90" s="10" t="s">
        <v>240</v>
      </c>
      <c r="D90" s="10" t="s">
        <v>27</v>
      </c>
      <c r="E90" s="30" t="s">
        <v>210</v>
      </c>
      <c r="F90" s="10" t="s">
        <v>256</v>
      </c>
      <c r="G90" s="11" t="s">
        <v>30</v>
      </c>
      <c r="H90" s="10" t="s">
        <v>27</v>
      </c>
      <c r="I90" s="12" t="s">
        <v>257</v>
      </c>
      <c r="J90" s="25" t="s">
        <v>258</v>
      </c>
      <c r="K90" s="10" t="s">
        <v>246</v>
      </c>
      <c r="L90" s="10">
        <v>4</v>
      </c>
      <c r="M90" s="23">
        <v>1</v>
      </c>
      <c r="N90" s="23">
        <v>0</v>
      </c>
      <c r="O90" s="23"/>
      <c r="P90" s="24">
        <f t="shared" si="3"/>
        <v>1</v>
      </c>
      <c r="Q90" s="13" t="s">
        <v>34</v>
      </c>
      <c r="R90" s="13" t="s">
        <v>325</v>
      </c>
      <c r="S90" s="10" t="s">
        <v>326</v>
      </c>
      <c r="T90" s="13"/>
      <c r="U90" s="13" t="s">
        <v>35</v>
      </c>
    </row>
    <row r="91" spans="1:21" ht="24.75" outlineLevel="1">
      <c r="A91" s="9">
        <f t="shared" si="4"/>
        <v>79</v>
      </c>
      <c r="B91" s="10" t="s">
        <v>25</v>
      </c>
      <c r="C91" s="10" t="s">
        <v>25</v>
      </c>
      <c r="D91" s="10" t="s">
        <v>27</v>
      </c>
      <c r="E91" s="30" t="s">
        <v>210</v>
      </c>
      <c r="F91" s="10" t="s">
        <v>43</v>
      </c>
      <c r="G91" s="11" t="s">
        <v>30</v>
      </c>
      <c r="H91" s="10" t="s">
        <v>27</v>
      </c>
      <c r="I91" s="12" t="s">
        <v>259</v>
      </c>
      <c r="J91" s="25" t="s">
        <v>260</v>
      </c>
      <c r="K91" s="10" t="s">
        <v>239</v>
      </c>
      <c r="L91" s="10">
        <v>5</v>
      </c>
      <c r="M91" s="23">
        <v>56</v>
      </c>
      <c r="N91" s="23"/>
      <c r="O91" s="23"/>
      <c r="P91" s="24">
        <f t="shared" si="3"/>
        <v>56</v>
      </c>
      <c r="Q91" s="13" t="s">
        <v>34</v>
      </c>
      <c r="R91" s="13" t="s">
        <v>325</v>
      </c>
      <c r="S91" s="10" t="s">
        <v>326</v>
      </c>
      <c r="T91" s="13"/>
      <c r="U91" s="13" t="s">
        <v>35</v>
      </c>
    </row>
    <row r="92" spans="1:21" ht="39" outlineLevel="1">
      <c r="A92" s="9">
        <f t="shared" si="4"/>
        <v>80</v>
      </c>
      <c r="B92" s="10" t="s">
        <v>25</v>
      </c>
      <c r="C92" s="10" t="s">
        <v>261</v>
      </c>
      <c r="D92" s="10" t="s">
        <v>27</v>
      </c>
      <c r="E92" s="30" t="s">
        <v>262</v>
      </c>
      <c r="F92" s="10" t="s">
        <v>61</v>
      </c>
      <c r="G92" s="11" t="s">
        <v>30</v>
      </c>
      <c r="H92" s="10" t="s">
        <v>27</v>
      </c>
      <c r="I92" s="12" t="s">
        <v>263</v>
      </c>
      <c r="J92" s="25">
        <v>44264217</v>
      </c>
      <c r="K92" s="10" t="s">
        <v>213</v>
      </c>
      <c r="L92" s="10">
        <v>40</v>
      </c>
      <c r="M92" s="23">
        <v>19355</v>
      </c>
      <c r="N92" s="23">
        <v>52255</v>
      </c>
      <c r="O92" s="23"/>
      <c r="P92" s="24">
        <f t="shared" si="3"/>
        <v>71610</v>
      </c>
      <c r="Q92" s="13" t="s">
        <v>34</v>
      </c>
      <c r="R92" s="13" t="s">
        <v>325</v>
      </c>
      <c r="S92" s="10" t="s">
        <v>326</v>
      </c>
      <c r="T92" s="13"/>
      <c r="U92" s="13" t="s">
        <v>35</v>
      </c>
    </row>
    <row r="93" spans="1:21" ht="39" outlineLevel="1">
      <c r="A93" s="9">
        <f t="shared" si="4"/>
        <v>81</v>
      </c>
      <c r="B93" s="10" t="s">
        <v>25</v>
      </c>
      <c r="C93" s="10" t="s">
        <v>264</v>
      </c>
      <c r="D93" s="10" t="s">
        <v>27</v>
      </c>
      <c r="E93" s="30" t="s">
        <v>265</v>
      </c>
      <c r="F93" s="10" t="s">
        <v>49</v>
      </c>
      <c r="G93" s="11" t="s">
        <v>30</v>
      </c>
      <c r="H93" s="10" t="s">
        <v>27</v>
      </c>
      <c r="I93" s="12" t="s">
        <v>266</v>
      </c>
      <c r="J93" s="25" t="s">
        <v>267</v>
      </c>
      <c r="K93" s="10" t="s">
        <v>213</v>
      </c>
      <c r="L93" s="10">
        <v>40</v>
      </c>
      <c r="M93" s="23">
        <v>15601</v>
      </c>
      <c r="N93" s="23">
        <v>3136</v>
      </c>
      <c r="O93" s="23">
        <v>20643</v>
      </c>
      <c r="P93" s="24">
        <f t="shared" si="3"/>
        <v>39380</v>
      </c>
      <c r="Q93" s="13" t="s">
        <v>34</v>
      </c>
      <c r="R93" s="13" t="s">
        <v>325</v>
      </c>
      <c r="S93" s="10" t="s">
        <v>326</v>
      </c>
      <c r="T93" s="13"/>
      <c r="U93" s="13" t="s">
        <v>35</v>
      </c>
    </row>
    <row r="94" spans="1:21" ht="29.25" outlineLevel="1">
      <c r="A94" s="9">
        <f t="shared" si="4"/>
        <v>82</v>
      </c>
      <c r="B94" s="10" t="s">
        <v>25</v>
      </c>
      <c r="C94" s="10" t="s">
        <v>268</v>
      </c>
      <c r="D94" s="10" t="s">
        <v>42</v>
      </c>
      <c r="E94" s="30" t="s">
        <v>42</v>
      </c>
      <c r="F94" s="10" t="s">
        <v>214</v>
      </c>
      <c r="G94" s="11" t="s">
        <v>30</v>
      </c>
      <c r="H94" s="10" t="s">
        <v>27</v>
      </c>
      <c r="I94" s="12" t="s">
        <v>269</v>
      </c>
      <c r="J94" s="25" t="s">
        <v>270</v>
      </c>
      <c r="K94" s="10" t="s">
        <v>213</v>
      </c>
      <c r="L94" s="10">
        <v>8</v>
      </c>
      <c r="M94" s="23">
        <v>5947</v>
      </c>
      <c r="N94" s="23">
        <v>12266</v>
      </c>
      <c r="O94" s="23"/>
      <c r="P94" s="24">
        <f t="shared" si="3"/>
        <v>18213</v>
      </c>
      <c r="Q94" s="13" t="s">
        <v>34</v>
      </c>
      <c r="R94" s="13" t="s">
        <v>325</v>
      </c>
      <c r="S94" s="10" t="s">
        <v>326</v>
      </c>
      <c r="T94" s="13"/>
      <c r="U94" s="13" t="s">
        <v>35</v>
      </c>
    </row>
    <row r="95" spans="1:21" ht="29.25" outlineLevel="1">
      <c r="A95" s="9">
        <f t="shared" si="4"/>
        <v>83</v>
      </c>
      <c r="B95" s="10" t="s">
        <v>25</v>
      </c>
      <c r="C95" s="10" t="s">
        <v>271</v>
      </c>
      <c r="D95" s="10" t="s">
        <v>27</v>
      </c>
      <c r="E95" s="30" t="s">
        <v>158</v>
      </c>
      <c r="F95" s="10" t="s">
        <v>272</v>
      </c>
      <c r="G95" s="11" t="s">
        <v>30</v>
      </c>
      <c r="H95" s="10" t="s">
        <v>27</v>
      </c>
      <c r="I95" s="12" t="s">
        <v>273</v>
      </c>
      <c r="J95" s="25" t="s">
        <v>274</v>
      </c>
      <c r="K95" s="10" t="s">
        <v>213</v>
      </c>
      <c r="L95" s="10">
        <v>30</v>
      </c>
      <c r="M95" s="23">
        <v>16084</v>
      </c>
      <c r="N95" s="23">
        <v>44338</v>
      </c>
      <c r="O95" s="23"/>
      <c r="P95" s="24">
        <f t="shared" si="3"/>
        <v>60422</v>
      </c>
      <c r="Q95" s="13" t="s">
        <v>34</v>
      </c>
      <c r="R95" s="13" t="s">
        <v>325</v>
      </c>
      <c r="S95" s="10" t="s">
        <v>326</v>
      </c>
      <c r="T95" s="13"/>
      <c r="U95" s="13" t="s">
        <v>35</v>
      </c>
    </row>
    <row r="96" spans="1:21" ht="24.75" outlineLevel="1">
      <c r="A96" s="9">
        <f t="shared" si="4"/>
        <v>84</v>
      </c>
      <c r="B96" s="10" t="s">
        <v>25</v>
      </c>
      <c r="C96" s="10" t="s">
        <v>275</v>
      </c>
      <c r="D96" s="10" t="s">
        <v>27</v>
      </c>
      <c r="E96" s="30" t="s">
        <v>194</v>
      </c>
      <c r="F96" s="10" t="s">
        <v>276</v>
      </c>
      <c r="G96" s="11" t="s">
        <v>30</v>
      </c>
      <c r="H96" s="10" t="s">
        <v>27</v>
      </c>
      <c r="I96" s="12" t="s">
        <v>277</v>
      </c>
      <c r="J96" s="25" t="s">
        <v>278</v>
      </c>
      <c r="K96" s="10" t="s">
        <v>213</v>
      </c>
      <c r="L96" s="10">
        <v>39</v>
      </c>
      <c r="M96" s="23">
        <v>15533</v>
      </c>
      <c r="N96" s="23">
        <v>33895</v>
      </c>
      <c r="O96" s="23"/>
      <c r="P96" s="24">
        <f t="shared" si="3"/>
        <v>49428</v>
      </c>
      <c r="Q96" s="13" t="s">
        <v>34</v>
      </c>
      <c r="R96" s="13" t="s">
        <v>325</v>
      </c>
      <c r="S96" s="10" t="s">
        <v>326</v>
      </c>
      <c r="T96" s="13"/>
      <c r="U96" s="13" t="s">
        <v>35</v>
      </c>
    </row>
    <row r="97" spans="1:21" ht="24.75" outlineLevel="1">
      <c r="A97" s="9">
        <f t="shared" si="4"/>
        <v>85</v>
      </c>
      <c r="B97" s="10" t="s">
        <v>25</v>
      </c>
      <c r="C97" s="10" t="s">
        <v>275</v>
      </c>
      <c r="D97" s="10" t="s">
        <v>27</v>
      </c>
      <c r="E97" s="30" t="s">
        <v>194</v>
      </c>
      <c r="F97" s="10" t="s">
        <v>276</v>
      </c>
      <c r="G97" s="11" t="s">
        <v>30</v>
      </c>
      <c r="H97" s="10" t="s">
        <v>27</v>
      </c>
      <c r="I97" s="12" t="s">
        <v>279</v>
      </c>
      <c r="J97" s="25" t="s">
        <v>280</v>
      </c>
      <c r="K97" s="10" t="s">
        <v>213</v>
      </c>
      <c r="L97" s="10" t="s">
        <v>281</v>
      </c>
      <c r="M97" s="23">
        <v>6329</v>
      </c>
      <c r="N97" s="23">
        <v>12440</v>
      </c>
      <c r="O97" s="23"/>
      <c r="P97" s="24">
        <f t="shared" si="3"/>
        <v>18769</v>
      </c>
      <c r="Q97" s="13" t="s">
        <v>34</v>
      </c>
      <c r="R97" s="13" t="s">
        <v>325</v>
      </c>
      <c r="S97" s="10" t="s">
        <v>326</v>
      </c>
      <c r="T97" s="13"/>
      <c r="U97" s="13" t="s">
        <v>35</v>
      </c>
    </row>
    <row r="98" spans="1:21" ht="24.75" outlineLevel="1">
      <c r="A98" s="9">
        <f t="shared" si="4"/>
        <v>86</v>
      </c>
      <c r="B98" s="10" t="s">
        <v>25</v>
      </c>
      <c r="C98" s="10" t="s">
        <v>282</v>
      </c>
      <c r="D98" s="10" t="s">
        <v>27</v>
      </c>
      <c r="E98" s="30" t="s">
        <v>228</v>
      </c>
      <c r="F98" s="10" t="s">
        <v>49</v>
      </c>
      <c r="G98" s="11" t="s">
        <v>30</v>
      </c>
      <c r="H98" s="10" t="s">
        <v>27</v>
      </c>
      <c r="I98" s="12" t="s">
        <v>283</v>
      </c>
      <c r="J98" s="25" t="s">
        <v>284</v>
      </c>
      <c r="K98" s="10" t="s">
        <v>213</v>
      </c>
      <c r="L98" s="10">
        <v>4</v>
      </c>
      <c r="M98" s="23">
        <v>100</v>
      </c>
      <c r="N98" s="23">
        <v>363</v>
      </c>
      <c r="O98" s="23"/>
      <c r="P98" s="24">
        <f t="shared" si="3"/>
        <v>463</v>
      </c>
      <c r="Q98" s="13" t="s">
        <v>34</v>
      </c>
      <c r="R98" s="13" t="s">
        <v>325</v>
      </c>
      <c r="S98" s="10" t="s">
        <v>326</v>
      </c>
      <c r="T98" s="13"/>
      <c r="U98" s="13" t="s">
        <v>35</v>
      </c>
    </row>
    <row r="99" spans="1:21" ht="24.75" outlineLevel="1">
      <c r="A99" s="9">
        <f t="shared" si="4"/>
        <v>87</v>
      </c>
      <c r="B99" s="10" t="s">
        <v>25</v>
      </c>
      <c r="C99" s="10" t="s">
        <v>282</v>
      </c>
      <c r="D99" s="10" t="s">
        <v>27</v>
      </c>
      <c r="E99" s="30" t="s">
        <v>228</v>
      </c>
      <c r="F99" s="10" t="s">
        <v>49</v>
      </c>
      <c r="G99" s="11" t="s">
        <v>30</v>
      </c>
      <c r="H99" s="10" t="s">
        <v>27</v>
      </c>
      <c r="I99" s="12" t="s">
        <v>285</v>
      </c>
      <c r="J99" s="25" t="s">
        <v>286</v>
      </c>
      <c r="K99" s="10" t="s">
        <v>213</v>
      </c>
      <c r="L99" s="10">
        <v>25</v>
      </c>
      <c r="M99" s="23">
        <v>10396</v>
      </c>
      <c r="N99" s="23">
        <v>26647</v>
      </c>
      <c r="O99" s="23"/>
      <c r="P99" s="24">
        <f t="shared" si="3"/>
        <v>37043</v>
      </c>
      <c r="Q99" s="13" t="s">
        <v>34</v>
      </c>
      <c r="R99" s="13" t="s">
        <v>325</v>
      </c>
      <c r="S99" s="10" t="s">
        <v>326</v>
      </c>
      <c r="T99" s="13"/>
      <c r="U99" s="13" t="s">
        <v>35</v>
      </c>
    </row>
    <row r="100" spans="1:21" ht="24.75" outlineLevel="1">
      <c r="A100" s="9">
        <f t="shared" si="4"/>
        <v>88</v>
      </c>
      <c r="B100" s="10" t="s">
        <v>25</v>
      </c>
      <c r="C100" s="10" t="s">
        <v>282</v>
      </c>
      <c r="D100" s="10" t="s">
        <v>27</v>
      </c>
      <c r="E100" s="30" t="s">
        <v>228</v>
      </c>
      <c r="F100" s="10" t="s">
        <v>49</v>
      </c>
      <c r="G100" s="11" t="s">
        <v>30</v>
      </c>
      <c r="H100" s="10" t="s">
        <v>27</v>
      </c>
      <c r="I100" s="12" t="s">
        <v>287</v>
      </c>
      <c r="J100" s="25" t="s">
        <v>288</v>
      </c>
      <c r="K100" s="10" t="s">
        <v>213</v>
      </c>
      <c r="L100" s="10">
        <v>25</v>
      </c>
      <c r="M100" s="23">
        <v>5769</v>
      </c>
      <c r="N100" s="23">
        <v>13803</v>
      </c>
      <c r="O100" s="23"/>
      <c r="P100" s="24">
        <f t="shared" si="3"/>
        <v>19572</v>
      </c>
      <c r="Q100" s="13" t="s">
        <v>34</v>
      </c>
      <c r="R100" s="13" t="s">
        <v>325</v>
      </c>
      <c r="S100" s="10" t="s">
        <v>326</v>
      </c>
      <c r="T100" s="13"/>
      <c r="U100" s="13" t="s">
        <v>35</v>
      </c>
    </row>
    <row r="101" spans="1:21" ht="29.25" outlineLevel="1">
      <c r="A101" s="9">
        <f t="shared" si="4"/>
        <v>89</v>
      </c>
      <c r="B101" s="10" t="s">
        <v>25</v>
      </c>
      <c r="C101" s="10" t="s">
        <v>289</v>
      </c>
      <c r="D101" s="10" t="s">
        <v>27</v>
      </c>
      <c r="E101" s="30" t="s">
        <v>88</v>
      </c>
      <c r="F101" s="10" t="s">
        <v>290</v>
      </c>
      <c r="G101" s="11" t="s">
        <v>30</v>
      </c>
      <c r="H101" s="10" t="s">
        <v>27</v>
      </c>
      <c r="I101" s="12" t="s">
        <v>291</v>
      </c>
      <c r="J101" s="25" t="s">
        <v>292</v>
      </c>
      <c r="K101" s="10" t="s">
        <v>293</v>
      </c>
      <c r="L101" s="10" t="s">
        <v>294</v>
      </c>
      <c r="M101" s="23">
        <v>45476</v>
      </c>
      <c r="N101" s="23">
        <v>24863</v>
      </c>
      <c r="O101" s="23">
        <v>86304</v>
      </c>
      <c r="P101" s="24">
        <f t="shared" si="3"/>
        <v>156643</v>
      </c>
      <c r="Q101" s="13" t="s">
        <v>34</v>
      </c>
      <c r="R101" s="13" t="s">
        <v>325</v>
      </c>
      <c r="S101" s="10" t="s">
        <v>326</v>
      </c>
      <c r="T101" s="13"/>
      <c r="U101" s="13" t="s">
        <v>35</v>
      </c>
    </row>
    <row r="102" spans="1:21" ht="24.75" outlineLevel="1">
      <c r="A102" s="9">
        <f t="shared" si="4"/>
        <v>90</v>
      </c>
      <c r="B102" s="10" t="s">
        <v>25</v>
      </c>
      <c r="C102" s="10" t="s">
        <v>327</v>
      </c>
      <c r="D102" s="10" t="s">
        <v>27</v>
      </c>
      <c r="E102" s="30" t="s">
        <v>39</v>
      </c>
      <c r="F102" s="10" t="s">
        <v>295</v>
      </c>
      <c r="G102" s="11" t="s">
        <v>30</v>
      </c>
      <c r="H102" s="10" t="s">
        <v>27</v>
      </c>
      <c r="I102" s="12" t="s">
        <v>296</v>
      </c>
      <c r="J102" s="25" t="s">
        <v>297</v>
      </c>
      <c r="K102" s="10" t="s">
        <v>213</v>
      </c>
      <c r="L102" s="10">
        <v>4</v>
      </c>
      <c r="M102" s="23">
        <v>235</v>
      </c>
      <c r="N102" s="23">
        <v>640</v>
      </c>
      <c r="O102" s="23"/>
      <c r="P102" s="24">
        <f t="shared" si="3"/>
        <v>875</v>
      </c>
      <c r="Q102" s="13" t="s">
        <v>34</v>
      </c>
      <c r="R102" s="13" t="s">
        <v>325</v>
      </c>
      <c r="S102" s="10" t="s">
        <v>326</v>
      </c>
      <c r="T102" s="13"/>
      <c r="U102" s="13" t="s">
        <v>35</v>
      </c>
    </row>
    <row r="103" spans="1:21" ht="17.100000000000001" customHeight="1">
      <c r="A103" s="14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6" t="s">
        <v>205</v>
      </c>
      <c r="M103" s="22">
        <f>SUBTOTAL(9,M77:M102)</f>
        <v>185872</v>
      </c>
      <c r="N103" s="22">
        <f>SUBTOTAL(9,N77:N102)</f>
        <v>269866</v>
      </c>
      <c r="O103" s="22">
        <f>SUBTOTAL(9,O77:O102)</f>
        <v>106947</v>
      </c>
      <c r="P103" s="22">
        <f>SUBTOTAL(9,P77:P102)</f>
        <v>562685</v>
      </c>
      <c r="Q103" s="17" t="s">
        <v>206</v>
      </c>
      <c r="R103" s="18"/>
      <c r="S103" s="15"/>
      <c r="T103" s="15"/>
      <c r="U103" s="15"/>
    </row>
    <row r="104" spans="1:21" ht="24.95" customHeight="1">
      <c r="A104" s="5" t="s">
        <v>298</v>
      </c>
      <c r="B104" s="5" t="s">
        <v>299</v>
      </c>
      <c r="C104" s="6"/>
      <c r="D104" s="6"/>
      <c r="E104" s="6"/>
      <c r="F104" s="6"/>
      <c r="G104" s="6"/>
      <c r="H104" s="6"/>
      <c r="I104" s="6"/>
      <c r="J104" s="6"/>
      <c r="K104" s="6"/>
      <c r="L104" s="6"/>
      <c r="R104" s="7"/>
    </row>
    <row r="105" spans="1:21" ht="13.5" customHeight="1">
      <c r="A105" s="45" t="s">
        <v>4</v>
      </c>
      <c r="B105" s="38" t="s">
        <v>5</v>
      </c>
      <c r="C105" s="38" t="s">
        <v>6</v>
      </c>
      <c r="D105" s="46" t="s">
        <v>7</v>
      </c>
      <c r="E105" s="46"/>
      <c r="F105" s="46"/>
      <c r="G105" s="46"/>
      <c r="H105" s="46"/>
      <c r="I105" s="38" t="s">
        <v>8</v>
      </c>
      <c r="J105" s="38" t="s">
        <v>9</v>
      </c>
      <c r="K105" s="38" t="s">
        <v>10</v>
      </c>
      <c r="L105" s="38" t="s">
        <v>11</v>
      </c>
      <c r="M105" s="39" t="str">
        <f>$M$5</f>
        <v>Szacunkowe zapotrzebowanie na energię [kWh]
w okresie od 01.05.2023 r. do 30.04.2024 r.</v>
      </c>
      <c r="N105" s="40"/>
      <c r="O105" s="40"/>
      <c r="P105" s="41"/>
      <c r="Q105" s="38" t="s">
        <v>12</v>
      </c>
      <c r="R105" s="38" t="s">
        <v>13</v>
      </c>
      <c r="S105" s="38" t="s">
        <v>14</v>
      </c>
      <c r="T105" s="38" t="s">
        <v>15</v>
      </c>
      <c r="U105" s="38" t="s">
        <v>16</v>
      </c>
    </row>
    <row r="106" spans="1:21" ht="13.5" customHeight="1">
      <c r="A106" s="45"/>
      <c r="B106" s="38"/>
      <c r="C106" s="38"/>
      <c r="D106" s="38" t="s">
        <v>17</v>
      </c>
      <c r="E106" s="38" t="s">
        <v>18</v>
      </c>
      <c r="F106" s="38" t="s">
        <v>19</v>
      </c>
      <c r="G106" s="38" t="s">
        <v>20</v>
      </c>
      <c r="H106" s="38" t="s">
        <v>21</v>
      </c>
      <c r="I106" s="38"/>
      <c r="J106" s="38"/>
      <c r="K106" s="38"/>
      <c r="L106" s="38"/>
      <c r="M106" s="42"/>
      <c r="N106" s="43"/>
      <c r="O106" s="43"/>
      <c r="P106" s="44"/>
      <c r="Q106" s="38"/>
      <c r="R106" s="38"/>
      <c r="S106" s="38"/>
      <c r="T106" s="38"/>
      <c r="U106" s="38"/>
    </row>
    <row r="107" spans="1:21" ht="12" customHeight="1">
      <c r="A107" s="45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8" t="s">
        <v>22</v>
      </c>
      <c r="N107" s="8" t="s">
        <v>23</v>
      </c>
      <c r="O107" s="8" t="s">
        <v>24</v>
      </c>
      <c r="P107" s="8" t="s">
        <v>323</v>
      </c>
      <c r="Q107" s="38"/>
      <c r="R107" s="38"/>
      <c r="S107" s="38"/>
      <c r="T107" s="38"/>
      <c r="U107" s="38"/>
    </row>
    <row r="108" spans="1:21" ht="39" outlineLevel="1">
      <c r="A108" s="9">
        <f>A102+1</f>
        <v>91</v>
      </c>
      <c r="B108" s="10" t="s">
        <v>300</v>
      </c>
      <c r="C108" s="10" t="s">
        <v>301</v>
      </c>
      <c r="D108" s="10" t="s">
        <v>27</v>
      </c>
      <c r="E108" s="30" t="s">
        <v>302</v>
      </c>
      <c r="F108" s="10" t="s">
        <v>303</v>
      </c>
      <c r="G108" s="11" t="s">
        <v>30</v>
      </c>
      <c r="H108" s="10" t="s">
        <v>27</v>
      </c>
      <c r="I108" s="12" t="s">
        <v>304</v>
      </c>
      <c r="J108" s="25" t="s">
        <v>305</v>
      </c>
      <c r="K108" s="10" t="s">
        <v>213</v>
      </c>
      <c r="L108" s="10">
        <v>15</v>
      </c>
      <c r="M108" s="23">
        <v>4094</v>
      </c>
      <c r="N108" s="23">
        <v>10247</v>
      </c>
      <c r="O108" s="23"/>
      <c r="P108" s="24">
        <f>SUM(M108:O108)</f>
        <v>14341</v>
      </c>
      <c r="Q108" s="13" t="s">
        <v>34</v>
      </c>
      <c r="R108" s="13" t="s">
        <v>325</v>
      </c>
      <c r="S108" s="10" t="s">
        <v>326</v>
      </c>
      <c r="T108" s="13"/>
      <c r="U108" s="13" t="s">
        <v>35</v>
      </c>
    </row>
    <row r="109" spans="1:21" ht="17.100000000000001" customHeight="1">
      <c r="A109" s="14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6" t="s">
        <v>205</v>
      </c>
      <c r="M109" s="22">
        <f>SUBTOTAL(9,M108:M108)</f>
        <v>4094</v>
      </c>
      <c r="N109" s="22">
        <f>SUBTOTAL(9,N108:N108)</f>
        <v>10247</v>
      </c>
      <c r="O109" s="22">
        <f>SUBTOTAL(9,O108:O108)</f>
        <v>0</v>
      </c>
      <c r="P109" s="22">
        <f>SUBTOTAL(9,P108:P108)</f>
        <v>14341</v>
      </c>
      <c r="Q109" s="17" t="s">
        <v>206</v>
      </c>
      <c r="R109" s="18"/>
      <c r="S109" s="15"/>
      <c r="T109" s="15"/>
      <c r="U109" s="15"/>
    </row>
    <row r="110" spans="1:21" ht="24.95" customHeight="1">
      <c r="A110" s="5" t="s">
        <v>306</v>
      </c>
      <c r="B110" s="5" t="s">
        <v>307</v>
      </c>
      <c r="C110" s="6"/>
      <c r="D110" s="6"/>
      <c r="E110" s="6"/>
      <c r="F110" s="6"/>
      <c r="G110" s="6"/>
      <c r="H110" s="6"/>
      <c r="I110" s="6"/>
      <c r="J110" s="6"/>
      <c r="K110" s="6"/>
      <c r="L110" s="6"/>
      <c r="R110" s="7"/>
    </row>
    <row r="111" spans="1:21" ht="13.5" customHeight="1">
      <c r="A111" s="45" t="s">
        <v>4</v>
      </c>
      <c r="B111" s="38" t="s">
        <v>5</v>
      </c>
      <c r="C111" s="38" t="s">
        <v>6</v>
      </c>
      <c r="D111" s="46" t="s">
        <v>7</v>
      </c>
      <c r="E111" s="46"/>
      <c r="F111" s="46"/>
      <c r="G111" s="46"/>
      <c r="H111" s="46"/>
      <c r="I111" s="38" t="s">
        <v>8</v>
      </c>
      <c r="J111" s="38" t="s">
        <v>9</v>
      </c>
      <c r="K111" s="38" t="s">
        <v>10</v>
      </c>
      <c r="L111" s="38" t="s">
        <v>11</v>
      </c>
      <c r="M111" s="39" t="str">
        <f>$M$5</f>
        <v>Szacunkowe zapotrzebowanie na energię [kWh]
w okresie od 01.05.2023 r. do 30.04.2024 r.</v>
      </c>
      <c r="N111" s="40"/>
      <c r="O111" s="40"/>
      <c r="P111" s="41"/>
      <c r="Q111" s="38" t="s">
        <v>12</v>
      </c>
      <c r="R111" s="38" t="s">
        <v>13</v>
      </c>
      <c r="S111" s="38" t="s">
        <v>14</v>
      </c>
      <c r="T111" s="38" t="s">
        <v>15</v>
      </c>
      <c r="U111" s="38" t="s">
        <v>16</v>
      </c>
    </row>
    <row r="112" spans="1:21" ht="13.5" customHeight="1">
      <c r="A112" s="45"/>
      <c r="B112" s="38"/>
      <c r="C112" s="38"/>
      <c r="D112" s="38" t="s">
        <v>17</v>
      </c>
      <c r="E112" s="38" t="s">
        <v>18</v>
      </c>
      <c r="F112" s="38" t="s">
        <v>19</v>
      </c>
      <c r="G112" s="38" t="s">
        <v>20</v>
      </c>
      <c r="H112" s="38" t="s">
        <v>21</v>
      </c>
      <c r="I112" s="38"/>
      <c r="J112" s="38"/>
      <c r="K112" s="38"/>
      <c r="L112" s="38"/>
      <c r="M112" s="42"/>
      <c r="N112" s="43"/>
      <c r="O112" s="43"/>
      <c r="P112" s="44"/>
      <c r="Q112" s="38"/>
      <c r="R112" s="38"/>
      <c r="S112" s="38"/>
      <c r="T112" s="38"/>
      <c r="U112" s="38"/>
    </row>
    <row r="113" spans="1:21" ht="12" customHeight="1">
      <c r="A113" s="45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8" t="s">
        <v>22</v>
      </c>
      <c r="N113" s="8" t="s">
        <v>23</v>
      </c>
      <c r="O113" s="8" t="s">
        <v>24</v>
      </c>
      <c r="P113" s="8" t="s">
        <v>323</v>
      </c>
      <c r="Q113" s="38"/>
      <c r="R113" s="38"/>
      <c r="S113" s="38"/>
      <c r="T113" s="38"/>
      <c r="U113" s="38"/>
    </row>
    <row r="114" spans="1:21" ht="24.95" customHeight="1" outlineLevel="1">
      <c r="A114" s="9">
        <f>A108+1</f>
        <v>92</v>
      </c>
      <c r="B114" s="10" t="s">
        <v>308</v>
      </c>
      <c r="C114" s="10" t="s">
        <v>308</v>
      </c>
      <c r="D114" s="10" t="s">
        <v>27</v>
      </c>
      <c r="E114" s="30" t="s">
        <v>225</v>
      </c>
      <c r="F114" s="10" t="s">
        <v>309</v>
      </c>
      <c r="G114" s="11" t="s">
        <v>30</v>
      </c>
      <c r="H114" s="10" t="s">
        <v>27</v>
      </c>
      <c r="I114" s="12" t="s">
        <v>310</v>
      </c>
      <c r="J114" s="25" t="s">
        <v>311</v>
      </c>
      <c r="K114" s="10" t="s">
        <v>213</v>
      </c>
      <c r="L114" s="10">
        <v>13</v>
      </c>
      <c r="M114" s="23">
        <v>794</v>
      </c>
      <c r="N114" s="23">
        <v>1935</v>
      </c>
      <c r="O114" s="23"/>
      <c r="P114" s="24">
        <f>SUM(M114:O114)</f>
        <v>2729</v>
      </c>
      <c r="Q114" s="13" t="s">
        <v>34</v>
      </c>
      <c r="R114" s="13" t="s">
        <v>325</v>
      </c>
      <c r="S114" s="10" t="s">
        <v>326</v>
      </c>
      <c r="T114" s="13"/>
      <c r="U114" s="13" t="s">
        <v>35</v>
      </c>
    </row>
    <row r="115" spans="1:21" ht="24.95" customHeight="1" outlineLevel="1">
      <c r="A115" s="9">
        <f t="shared" ref="A115" si="5">A114+1</f>
        <v>93</v>
      </c>
      <c r="B115" s="10" t="s">
        <v>308</v>
      </c>
      <c r="C115" s="10" t="s">
        <v>308</v>
      </c>
      <c r="D115" s="10" t="s">
        <v>27</v>
      </c>
      <c r="E115" s="30" t="s">
        <v>312</v>
      </c>
      <c r="F115" s="10" t="s">
        <v>313</v>
      </c>
      <c r="G115" s="11" t="s">
        <v>30</v>
      </c>
      <c r="H115" s="10" t="s">
        <v>27</v>
      </c>
      <c r="I115" s="12" t="s">
        <v>314</v>
      </c>
      <c r="J115" s="25" t="s">
        <v>315</v>
      </c>
      <c r="K115" s="10" t="s">
        <v>221</v>
      </c>
      <c r="L115" s="10">
        <v>40</v>
      </c>
      <c r="M115" s="23">
        <v>11943</v>
      </c>
      <c r="N115" s="23"/>
      <c r="O115" s="23"/>
      <c r="P115" s="24">
        <f>SUM(M115:O115)</f>
        <v>11943</v>
      </c>
      <c r="Q115" s="13" t="s">
        <v>34</v>
      </c>
      <c r="R115" s="13" t="s">
        <v>325</v>
      </c>
      <c r="S115" s="10" t="s">
        <v>326</v>
      </c>
      <c r="T115" s="13"/>
      <c r="U115" s="13" t="s">
        <v>35</v>
      </c>
    </row>
    <row r="116" spans="1:21" ht="17.100000000000001" customHeight="1">
      <c r="A116" s="14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6" t="s">
        <v>205</v>
      </c>
      <c r="M116" s="22">
        <f>SUBTOTAL(9,M114:M115)</f>
        <v>12737</v>
      </c>
      <c r="N116" s="22">
        <f>SUBTOTAL(9,N114:N115)</f>
        <v>1935</v>
      </c>
      <c r="O116" s="22">
        <f>SUBTOTAL(9,O114:O115)</f>
        <v>0</v>
      </c>
      <c r="P116" s="22">
        <f>SUBTOTAL(9,P114:P115)</f>
        <v>14672</v>
      </c>
      <c r="Q116" s="17" t="s">
        <v>206</v>
      </c>
      <c r="R116" s="18"/>
      <c r="S116" s="15"/>
      <c r="T116" s="15"/>
      <c r="U116" s="15"/>
    </row>
    <row r="117" spans="1:21" ht="24.95" customHeight="1">
      <c r="A117" s="5" t="s">
        <v>316</v>
      </c>
      <c r="B117" s="5" t="s">
        <v>317</v>
      </c>
      <c r="C117" s="6"/>
      <c r="D117" s="6"/>
      <c r="E117" s="6"/>
      <c r="F117" s="6"/>
      <c r="G117" s="6"/>
      <c r="H117" s="6"/>
      <c r="I117" s="6"/>
      <c r="J117" s="6"/>
      <c r="K117" s="6"/>
      <c r="L117" s="6"/>
      <c r="R117" s="7"/>
    </row>
    <row r="118" spans="1:21" ht="13.5" customHeight="1">
      <c r="A118" s="45" t="s">
        <v>4</v>
      </c>
      <c r="B118" s="38" t="s">
        <v>5</v>
      </c>
      <c r="C118" s="38" t="s">
        <v>6</v>
      </c>
      <c r="D118" s="46" t="s">
        <v>7</v>
      </c>
      <c r="E118" s="46"/>
      <c r="F118" s="46"/>
      <c r="G118" s="46"/>
      <c r="H118" s="46"/>
      <c r="I118" s="38" t="s">
        <v>8</v>
      </c>
      <c r="J118" s="38" t="s">
        <v>9</v>
      </c>
      <c r="K118" s="38" t="s">
        <v>10</v>
      </c>
      <c r="L118" s="38" t="s">
        <v>11</v>
      </c>
      <c r="M118" s="39" t="str">
        <f>$M$5</f>
        <v>Szacunkowe zapotrzebowanie na energię [kWh]
w okresie od 01.05.2023 r. do 30.04.2024 r.</v>
      </c>
      <c r="N118" s="40"/>
      <c r="O118" s="40"/>
      <c r="P118" s="41"/>
      <c r="Q118" s="38" t="s">
        <v>12</v>
      </c>
      <c r="R118" s="38" t="s">
        <v>13</v>
      </c>
      <c r="S118" s="38" t="s">
        <v>14</v>
      </c>
      <c r="T118" s="38" t="s">
        <v>15</v>
      </c>
      <c r="U118" s="38" t="s">
        <v>16</v>
      </c>
    </row>
    <row r="119" spans="1:21" ht="13.5" customHeight="1">
      <c r="A119" s="45"/>
      <c r="B119" s="38"/>
      <c r="C119" s="38"/>
      <c r="D119" s="38" t="s">
        <v>17</v>
      </c>
      <c r="E119" s="38" t="s">
        <v>18</v>
      </c>
      <c r="F119" s="38" t="s">
        <v>19</v>
      </c>
      <c r="G119" s="38" t="s">
        <v>20</v>
      </c>
      <c r="H119" s="38" t="s">
        <v>21</v>
      </c>
      <c r="I119" s="38"/>
      <c r="J119" s="38"/>
      <c r="K119" s="38"/>
      <c r="L119" s="38"/>
      <c r="M119" s="42"/>
      <c r="N119" s="43"/>
      <c r="O119" s="43"/>
      <c r="P119" s="44"/>
      <c r="Q119" s="38"/>
      <c r="R119" s="38"/>
      <c r="S119" s="38"/>
      <c r="T119" s="38"/>
      <c r="U119" s="38"/>
    </row>
    <row r="120" spans="1:21" ht="12" customHeight="1">
      <c r="A120" s="45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8" t="s">
        <v>22</v>
      </c>
      <c r="N120" s="8" t="s">
        <v>23</v>
      </c>
      <c r="O120" s="8" t="s">
        <v>24</v>
      </c>
      <c r="P120" s="8" t="s">
        <v>323</v>
      </c>
      <c r="Q120" s="38"/>
      <c r="R120" s="38"/>
      <c r="S120" s="38"/>
      <c r="T120" s="38"/>
      <c r="U120" s="38"/>
    </row>
    <row r="121" spans="1:21" ht="24.95" customHeight="1" outlineLevel="1">
      <c r="A121" s="9">
        <f>A115+1</f>
        <v>94</v>
      </c>
      <c r="B121" s="10" t="s">
        <v>318</v>
      </c>
      <c r="C121" s="10" t="s">
        <v>318</v>
      </c>
      <c r="D121" s="10" t="s">
        <v>27</v>
      </c>
      <c r="E121" s="30" t="s">
        <v>109</v>
      </c>
      <c r="F121" s="10" t="s">
        <v>319</v>
      </c>
      <c r="G121" s="11" t="s">
        <v>30</v>
      </c>
      <c r="H121" s="10" t="s">
        <v>27</v>
      </c>
      <c r="I121" s="12" t="s">
        <v>320</v>
      </c>
      <c r="J121" s="25">
        <v>44264214</v>
      </c>
      <c r="K121" s="10" t="s">
        <v>293</v>
      </c>
      <c r="L121" s="10">
        <v>52</v>
      </c>
      <c r="M121" s="23">
        <v>39125</v>
      </c>
      <c r="N121" s="23">
        <v>164</v>
      </c>
      <c r="O121" s="23">
        <v>1424</v>
      </c>
      <c r="P121" s="24">
        <f>SUM(M121:O121)</f>
        <v>40713</v>
      </c>
      <c r="Q121" s="13" t="s">
        <v>34</v>
      </c>
      <c r="R121" s="13" t="s">
        <v>325</v>
      </c>
      <c r="S121" s="10" t="s">
        <v>326</v>
      </c>
      <c r="T121" s="13"/>
      <c r="U121" s="13" t="s">
        <v>35</v>
      </c>
    </row>
    <row r="122" spans="1:21" ht="17.100000000000001" customHeight="1">
      <c r="A122" s="19">
        <v>12</v>
      </c>
      <c r="B122" s="26">
        <f>A121*A122</f>
        <v>1128</v>
      </c>
      <c r="C122" s="15"/>
      <c r="D122" s="15"/>
      <c r="E122" s="15"/>
      <c r="F122" s="15"/>
      <c r="G122" s="15"/>
      <c r="H122" s="15"/>
      <c r="I122" s="15"/>
      <c r="J122" s="15"/>
      <c r="K122" s="15"/>
      <c r="L122" s="16" t="s">
        <v>205</v>
      </c>
      <c r="M122" s="22">
        <f>SUBTOTAL(9,M121)</f>
        <v>39125</v>
      </c>
      <c r="N122" s="22">
        <f>SUBTOTAL(9,N121)</f>
        <v>164</v>
      </c>
      <c r="O122" s="22">
        <f>SUBTOTAL(9,O121)</f>
        <v>1424</v>
      </c>
      <c r="P122" s="22">
        <f>SUBTOTAL(9,P121)</f>
        <v>40713</v>
      </c>
      <c r="Q122" s="17" t="s">
        <v>206</v>
      </c>
      <c r="R122" s="18"/>
      <c r="S122" s="15"/>
      <c r="T122" s="15"/>
      <c r="U122" s="15"/>
    </row>
    <row r="123" spans="1:21" ht="24.95" customHeight="1">
      <c r="A123" s="5" t="s">
        <v>328</v>
      </c>
      <c r="B123" s="5" t="s">
        <v>329</v>
      </c>
      <c r="C123" s="6"/>
      <c r="D123" s="6"/>
      <c r="E123" s="6"/>
      <c r="F123" s="6"/>
      <c r="G123" s="6"/>
      <c r="H123" s="6"/>
      <c r="I123" s="6"/>
      <c r="J123" s="6"/>
      <c r="K123" s="6"/>
      <c r="L123" s="6"/>
      <c r="R123" s="7"/>
    </row>
    <row r="124" spans="1:21" ht="13.5" customHeight="1">
      <c r="A124" s="45" t="s">
        <v>4</v>
      </c>
      <c r="B124" s="38" t="s">
        <v>5</v>
      </c>
      <c r="C124" s="38" t="s">
        <v>6</v>
      </c>
      <c r="D124" s="46" t="s">
        <v>7</v>
      </c>
      <c r="E124" s="46"/>
      <c r="F124" s="46"/>
      <c r="G124" s="46"/>
      <c r="H124" s="46"/>
      <c r="I124" s="38" t="s">
        <v>8</v>
      </c>
      <c r="J124" s="38" t="s">
        <v>9</v>
      </c>
      <c r="K124" s="38" t="s">
        <v>10</v>
      </c>
      <c r="L124" s="38" t="s">
        <v>11</v>
      </c>
      <c r="M124" s="39" t="str">
        <f>$M$5</f>
        <v>Szacunkowe zapotrzebowanie na energię [kWh]
w okresie od 01.05.2023 r. do 30.04.2024 r.</v>
      </c>
      <c r="N124" s="40"/>
      <c r="O124" s="40"/>
      <c r="P124" s="41"/>
      <c r="Q124" s="38" t="s">
        <v>12</v>
      </c>
      <c r="R124" s="38" t="s">
        <v>13</v>
      </c>
      <c r="S124" s="38" t="s">
        <v>14</v>
      </c>
      <c r="T124" s="38" t="s">
        <v>15</v>
      </c>
      <c r="U124" s="38" t="s">
        <v>16</v>
      </c>
    </row>
    <row r="125" spans="1:21" ht="13.5" customHeight="1">
      <c r="A125" s="45"/>
      <c r="B125" s="38"/>
      <c r="C125" s="38"/>
      <c r="D125" s="38" t="s">
        <v>17</v>
      </c>
      <c r="E125" s="38" t="s">
        <v>18</v>
      </c>
      <c r="F125" s="38" t="s">
        <v>19</v>
      </c>
      <c r="G125" s="38" t="s">
        <v>20</v>
      </c>
      <c r="H125" s="38" t="s">
        <v>21</v>
      </c>
      <c r="I125" s="38"/>
      <c r="J125" s="38"/>
      <c r="K125" s="38"/>
      <c r="L125" s="38"/>
      <c r="M125" s="42"/>
      <c r="N125" s="43"/>
      <c r="O125" s="43"/>
      <c r="P125" s="44"/>
      <c r="Q125" s="38"/>
      <c r="R125" s="38"/>
      <c r="S125" s="38"/>
      <c r="T125" s="38"/>
      <c r="U125" s="38"/>
    </row>
    <row r="126" spans="1:21" ht="12" customHeight="1">
      <c r="A126" s="45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8" t="s">
        <v>22</v>
      </c>
      <c r="N126" s="8" t="s">
        <v>23</v>
      </c>
      <c r="O126" s="8" t="s">
        <v>24</v>
      </c>
      <c r="P126" s="8" t="s">
        <v>323</v>
      </c>
      <c r="Q126" s="38"/>
      <c r="R126" s="38"/>
      <c r="S126" s="38"/>
      <c r="T126" s="38"/>
      <c r="U126" s="38"/>
    </row>
    <row r="127" spans="1:21" ht="24.95" customHeight="1" outlineLevel="1">
      <c r="A127" s="31">
        <f>A121+1</f>
        <v>95</v>
      </c>
      <c r="B127" s="32" t="s">
        <v>330</v>
      </c>
      <c r="C127" s="32" t="s">
        <v>336</v>
      </c>
      <c r="D127" s="32" t="s">
        <v>27</v>
      </c>
      <c r="E127" s="33" t="s">
        <v>312</v>
      </c>
      <c r="F127" s="32">
        <v>28</v>
      </c>
      <c r="G127" s="34" t="s">
        <v>30</v>
      </c>
      <c r="H127" s="32" t="s">
        <v>27</v>
      </c>
      <c r="I127" s="12" t="s">
        <v>331</v>
      </c>
      <c r="J127" s="35" t="s">
        <v>332</v>
      </c>
      <c r="K127" s="32" t="s">
        <v>221</v>
      </c>
      <c r="L127" s="32">
        <v>11</v>
      </c>
      <c r="M127" s="36">
        <v>6780</v>
      </c>
      <c r="N127" s="36"/>
      <c r="O127" s="36"/>
      <c r="P127" s="24">
        <f>SUM(M127:O127)</f>
        <v>6780</v>
      </c>
      <c r="Q127" s="37" t="s">
        <v>333</v>
      </c>
      <c r="R127" s="37" t="s">
        <v>334</v>
      </c>
      <c r="S127" s="37" t="s">
        <v>335</v>
      </c>
      <c r="T127" s="37"/>
      <c r="U127" s="37" t="s">
        <v>35</v>
      </c>
    </row>
    <row r="128" spans="1:21" ht="17.100000000000001" customHeight="1">
      <c r="A128" s="19">
        <v>12</v>
      </c>
      <c r="B128" s="26">
        <f>A127*A128</f>
        <v>1140</v>
      </c>
      <c r="C128" s="15"/>
      <c r="D128" s="15"/>
      <c r="E128" s="15"/>
      <c r="F128" s="15"/>
      <c r="G128" s="15"/>
      <c r="H128" s="15"/>
      <c r="I128" s="15"/>
      <c r="J128" s="15"/>
      <c r="K128" s="15"/>
      <c r="L128" s="16" t="s">
        <v>205</v>
      </c>
      <c r="M128" s="22">
        <f>SUBTOTAL(9,M127)</f>
        <v>6780</v>
      </c>
      <c r="N128" s="22">
        <f>SUBTOTAL(9,N127)</f>
        <v>0</v>
      </c>
      <c r="O128" s="22">
        <f>SUBTOTAL(9,O127)</f>
        <v>0</v>
      </c>
      <c r="P128" s="22">
        <f>SUBTOTAL(9,P127)</f>
        <v>6780</v>
      </c>
      <c r="Q128" s="17" t="s">
        <v>206</v>
      </c>
      <c r="R128" s="18"/>
      <c r="S128" s="15"/>
      <c r="T128" s="15"/>
      <c r="U128" s="15"/>
    </row>
    <row r="129" spans="1:21" ht="5.0999999999999996" customHeight="1">
      <c r="M129" s="20"/>
      <c r="N129" s="20"/>
      <c r="O129" s="20"/>
      <c r="P129" s="20"/>
    </row>
    <row r="130" spans="1:21" ht="17.100000000000001" customHeight="1">
      <c r="A130" s="14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6" t="s">
        <v>321</v>
      </c>
      <c r="M130" s="22">
        <f>SUBTOTAL(9,M8:M127)</f>
        <v>676179</v>
      </c>
      <c r="N130" s="22">
        <f>SUBTOTAL(9,N8:N127)</f>
        <v>282212</v>
      </c>
      <c r="O130" s="22">
        <f>SUBTOTAL(9,O8:O127)</f>
        <v>108371</v>
      </c>
      <c r="P130" s="22">
        <f>SUBTOTAL(9,P8:P127)</f>
        <v>1066762</v>
      </c>
      <c r="Q130" s="17" t="s">
        <v>206</v>
      </c>
      <c r="R130" s="18"/>
      <c r="S130" s="15"/>
      <c r="T130" s="15"/>
      <c r="U130" s="15"/>
    </row>
    <row r="131" spans="1:21" ht="28.5" customHeight="1">
      <c r="B131" s="47" t="str">
        <f>"Szacowane zapotrzebowanie na energię elektryczną dla powyższych obiektów w okresie "&amp;MID($M$5,55,33)&amp;" wynosi "&amp;INT(P130)&amp;" kWh"</f>
        <v>Szacowane zapotrzebowanie na energię elektryczną dla powyższych obiektów w okresie od 01.05.2023 r. do 30.04.2024 r. wynosi 1066762 kWh</v>
      </c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21"/>
      <c r="U131" s="21"/>
    </row>
    <row r="132" spans="1:21"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</row>
    <row r="133" spans="1:21"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8"/>
      <c r="Q133" s="21"/>
      <c r="R133" s="21"/>
      <c r="S133" s="21"/>
      <c r="T133" s="21"/>
      <c r="U133" s="21"/>
    </row>
    <row r="134" spans="1:21"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8"/>
      <c r="Q134" s="21"/>
      <c r="R134" s="21"/>
      <c r="S134" s="21"/>
      <c r="T134" s="21"/>
      <c r="U134" s="21"/>
    </row>
  </sheetData>
  <autoFilter ref="A7:U127" xr:uid="{00000000-0009-0000-0000-000000000000}"/>
  <mergeCells count="118">
    <mergeCell ref="A1:S1"/>
    <mergeCell ref="A2:S2"/>
    <mergeCell ref="A3:S3"/>
    <mergeCell ref="A5:A7"/>
    <mergeCell ref="B5:B7"/>
    <mergeCell ref="C5:C7"/>
    <mergeCell ref="D5:H5"/>
    <mergeCell ref="I5:I7"/>
    <mergeCell ref="J5:J7"/>
    <mergeCell ref="K5:K7"/>
    <mergeCell ref="L5:L7"/>
    <mergeCell ref="Q5:Q7"/>
    <mergeCell ref="R5:R7"/>
    <mergeCell ref="S5:S7"/>
    <mergeCell ref="M5:P6"/>
    <mergeCell ref="A74:A76"/>
    <mergeCell ref="B74:B76"/>
    <mergeCell ref="C74:C76"/>
    <mergeCell ref="D74:H74"/>
    <mergeCell ref="I74:I76"/>
    <mergeCell ref="T5:T7"/>
    <mergeCell ref="U5:U7"/>
    <mergeCell ref="D6:D7"/>
    <mergeCell ref="E6:E7"/>
    <mergeCell ref="F6:F7"/>
    <mergeCell ref="G6:G7"/>
    <mergeCell ref="H6:H7"/>
    <mergeCell ref="R74:R76"/>
    <mergeCell ref="S74:S76"/>
    <mergeCell ref="T74:T76"/>
    <mergeCell ref="U74:U76"/>
    <mergeCell ref="D75:D76"/>
    <mergeCell ref="E75:E76"/>
    <mergeCell ref="F75:F76"/>
    <mergeCell ref="G75:G76"/>
    <mergeCell ref="H75:H76"/>
    <mergeCell ref="J74:J76"/>
    <mergeCell ref="K74:K76"/>
    <mergeCell ref="L74:L76"/>
    <mergeCell ref="M74:P75"/>
    <mergeCell ref="Q74:Q76"/>
    <mergeCell ref="A111:A113"/>
    <mergeCell ref="B111:B113"/>
    <mergeCell ref="C111:C113"/>
    <mergeCell ref="D111:H111"/>
    <mergeCell ref="I111:I113"/>
    <mergeCell ref="R105:R107"/>
    <mergeCell ref="S105:S107"/>
    <mergeCell ref="T105:T107"/>
    <mergeCell ref="U105:U107"/>
    <mergeCell ref="D106:D107"/>
    <mergeCell ref="E106:E107"/>
    <mergeCell ref="F106:F107"/>
    <mergeCell ref="G106:G107"/>
    <mergeCell ref="H106:H107"/>
    <mergeCell ref="J105:J107"/>
    <mergeCell ref="K105:K107"/>
    <mergeCell ref="L105:L107"/>
    <mergeCell ref="M105:P106"/>
    <mergeCell ref="Q105:Q107"/>
    <mergeCell ref="A105:A107"/>
    <mergeCell ref="B105:B107"/>
    <mergeCell ref="C105:C107"/>
    <mergeCell ref="D105:H105"/>
    <mergeCell ref="I105:I107"/>
    <mergeCell ref="R111:R113"/>
    <mergeCell ref="S111:S113"/>
    <mergeCell ref="T111:T113"/>
    <mergeCell ref="U111:U113"/>
    <mergeCell ref="D112:D113"/>
    <mergeCell ref="E112:E113"/>
    <mergeCell ref="F112:F113"/>
    <mergeCell ref="G112:G113"/>
    <mergeCell ref="H112:H113"/>
    <mergeCell ref="J111:J113"/>
    <mergeCell ref="K111:K113"/>
    <mergeCell ref="L111:L113"/>
    <mergeCell ref="M111:P112"/>
    <mergeCell ref="Q111:Q113"/>
    <mergeCell ref="B131:S131"/>
    <mergeCell ref="Q124:Q126"/>
    <mergeCell ref="R124:R126"/>
    <mergeCell ref="S124:S126"/>
    <mergeCell ref="A124:A126"/>
    <mergeCell ref="B124:B126"/>
    <mergeCell ref="C124:C126"/>
    <mergeCell ref="D124:H124"/>
    <mergeCell ref="I124:I126"/>
    <mergeCell ref="A118:A120"/>
    <mergeCell ref="B118:B120"/>
    <mergeCell ref="C118:C120"/>
    <mergeCell ref="D118:H118"/>
    <mergeCell ref="I118:I120"/>
    <mergeCell ref="T124:T126"/>
    <mergeCell ref="U124:U126"/>
    <mergeCell ref="D125:D126"/>
    <mergeCell ref="E125:E126"/>
    <mergeCell ref="F125:F126"/>
    <mergeCell ref="G125:G126"/>
    <mergeCell ref="H125:H126"/>
    <mergeCell ref="J124:J126"/>
    <mergeCell ref="K124:K126"/>
    <mergeCell ref="L124:L126"/>
    <mergeCell ref="M124:P125"/>
    <mergeCell ref="R118:R120"/>
    <mergeCell ref="S118:S120"/>
    <mergeCell ref="T118:T120"/>
    <mergeCell ref="U118:U120"/>
    <mergeCell ref="D119:D120"/>
    <mergeCell ref="E119:E120"/>
    <mergeCell ref="F119:F120"/>
    <mergeCell ref="G119:G120"/>
    <mergeCell ref="H119:H120"/>
    <mergeCell ref="J118:J120"/>
    <mergeCell ref="K118:K120"/>
    <mergeCell ref="L118:L120"/>
    <mergeCell ref="M118:P119"/>
    <mergeCell ref="Q118:Q120"/>
  </mergeCells>
  <printOptions horizontalCentered="1"/>
  <pageMargins left="0" right="0" top="0.51" bottom="0.37" header="0.26" footer="0.19685039370078741"/>
  <pageSetup paperSize="9" scale="82" orientation="landscape" verticalDpi="300" r:id="rId1"/>
  <headerFooter>
    <oddHeader>&amp;R&amp;"Czcionka tekstu podstawowego,Standardowy"&amp;10Załącznik nr 7 do SWZ</oddHeader>
    <oddFooter>&amp;C&amp;"Czcionka tekstu podstawowego,Regularna"&amp;8Strona &amp;P z &amp;N</oddFooter>
  </headerFooter>
  <rowBreaks count="1" manualBreakCount="1">
    <brk id="10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zał. Nr 7</vt:lpstr>
      <vt:lpstr>'zał. Nr 7'!Obszar_wydruku</vt:lpstr>
      <vt:lpstr>'zał. Nr 7'!Tytuły_wydruku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</dc:creator>
  <dc:description/>
  <cp:lastModifiedBy>Ad1</cp:lastModifiedBy>
  <cp:revision>4</cp:revision>
  <cp:lastPrinted>2023-01-13T13:23:46Z</cp:lastPrinted>
  <dcterms:created xsi:type="dcterms:W3CDTF">2022-02-07T08:42:22Z</dcterms:created>
  <dcterms:modified xsi:type="dcterms:W3CDTF">2023-02-20T11:17:00Z</dcterms:modified>
  <dc:language>pl-PL</dc:language>
</cp:coreProperties>
</file>