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riusz.zmich\Foldery robocze\Pulpit\Dariusz Żmich\PRZETARGI Darek\2022\PZD 241-07-2022 - Przebudowa 1048C\Przetarg\Platforma zakupowa\"/>
    </mc:Choice>
  </mc:AlternateContent>
  <xr:revisionPtr revIDLastSave="0" documentId="13_ncr:1_{3455B23C-DC8A-49FD-AC6B-89A271D509DA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Kosztorys ofertowy" sheetId="46" r:id="rId1"/>
  </sheets>
  <definedNames>
    <definedName name="_xlnm.Print_Area" localSheetId="0">'Kosztorys ofertowy'!$A$1:$G$126</definedName>
    <definedName name="_xlnm.Print_Titles" localSheetId="0">'Kosztorys ofertowy'!$5:$7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9" i="46" l="1"/>
  <c r="K99" i="46" s="1"/>
  <c r="L99" i="46" s="1"/>
  <c r="J98" i="46"/>
  <c r="K98" i="46" s="1"/>
  <c r="L98" i="46" s="1"/>
  <c r="I94" i="46"/>
  <c r="J94" i="46" s="1"/>
  <c r="K94" i="46" s="1"/>
  <c r="I92" i="46"/>
  <c r="J92" i="46" s="1"/>
  <c r="K92" i="46" s="1"/>
  <c r="I91" i="46"/>
  <c r="J91" i="46" s="1"/>
  <c r="K91" i="46" s="1"/>
  <c r="I89" i="46"/>
  <c r="J89" i="46" s="1"/>
  <c r="K89" i="46" s="1"/>
  <c r="I88" i="46"/>
  <c r="J88" i="46" s="1"/>
  <c r="K88" i="46" s="1"/>
  <c r="I87" i="46"/>
  <c r="J87" i="46" s="1"/>
  <c r="K87" i="46" s="1"/>
  <c r="I86" i="46"/>
  <c r="J86" i="46" s="1"/>
  <c r="K86" i="46" s="1"/>
  <c r="I81" i="46"/>
  <c r="J81" i="46" s="1"/>
  <c r="H72" i="46"/>
  <c r="I72" i="46" s="1"/>
  <c r="J72" i="46" s="1"/>
  <c r="K72" i="46" s="1"/>
  <c r="H71" i="46"/>
  <c r="I71" i="46" s="1"/>
  <c r="J71" i="46" s="1"/>
  <c r="K71" i="46" s="1"/>
  <c r="I70" i="46"/>
  <c r="J70" i="46" s="1"/>
  <c r="K70" i="46" s="1"/>
  <c r="I66" i="46"/>
  <c r="J66" i="46" s="1"/>
  <c r="K66" i="46" s="1"/>
  <c r="H64" i="46"/>
  <c r="I64" i="46" s="1"/>
  <c r="J64" i="46" s="1"/>
  <c r="H56" i="46"/>
  <c r="I56" i="46" s="1"/>
  <c r="J56" i="46" s="1"/>
  <c r="H48" i="46"/>
  <c r="I48" i="46" s="1"/>
  <c r="J48" i="46" s="1"/>
  <c r="H38" i="46"/>
  <c r="I38" i="46" s="1"/>
  <c r="J38" i="46" s="1"/>
  <c r="A12" i="46"/>
  <c r="A13" i="46" s="1"/>
  <c r="A14" i="46" s="1"/>
  <c r="A16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31" i="46" s="1"/>
  <c r="A33" i="46" s="1"/>
  <c r="A34" i="46" s="1"/>
  <c r="A37" i="46" s="1"/>
  <c r="A38" i="46" s="1"/>
  <c r="A39" i="46" s="1"/>
  <c r="A40" i="46" s="1"/>
  <c r="A41" i="46" s="1"/>
  <c r="A43" i="46" s="1"/>
  <c r="A45" i="46" s="1"/>
  <c r="A46" i="46" s="1"/>
  <c r="A48" i="46" s="1"/>
  <c r="A49" i="46" s="1"/>
  <c r="A50" i="46" s="1"/>
  <c r="A51" i="46" s="1"/>
  <c r="A52" i="46" s="1"/>
  <c r="A54" i="46" s="1"/>
  <c r="A55" i="46" s="1"/>
  <c r="A56" i="46" s="1"/>
  <c r="A58" i="46" s="1"/>
  <c r="A60" i="46" s="1"/>
  <c r="A61" i="46" s="1"/>
  <c r="A62" i="46" s="1"/>
  <c r="A63" i="46" s="1"/>
  <c r="A64" i="46" s="1"/>
  <c r="A67" i="46" s="1"/>
  <c r="A68" i="46" s="1"/>
  <c r="A69" i="46" s="1"/>
  <c r="A71" i="46" s="1"/>
  <c r="A72" i="46" s="1"/>
  <c r="A74" i="46" s="1"/>
  <c r="A75" i="46" s="1"/>
  <c r="A76" i="46" s="1"/>
  <c r="A78" i="46" s="1"/>
  <c r="A81" i="46" s="1"/>
  <c r="A82" i="46" s="1"/>
  <c r="A83" i="46" s="1"/>
  <c r="A85" i="46" s="1"/>
  <c r="A88" i="46" s="1"/>
  <c r="A89" i="46" s="1"/>
  <c r="A90" i="46" s="1"/>
  <c r="A93" i="46" s="1"/>
  <c r="A94" i="46" s="1"/>
  <c r="A95" i="46" s="1"/>
  <c r="A96" i="46" s="1"/>
  <c r="A97" i="46" s="1"/>
  <c r="A99" i="46" s="1"/>
  <c r="A102" i="46" s="1"/>
  <c r="A103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8" i="46" s="1"/>
  <c r="A120" i="46" s="1"/>
  <c r="K38" i="46" l="1"/>
  <c r="K48" i="46"/>
  <c r="K56" i="46"/>
  <c r="K64" i="46"/>
</calcChain>
</file>

<file path=xl/sharedStrings.xml><?xml version="1.0" encoding="utf-8"?>
<sst xmlns="http://schemas.openxmlformats.org/spreadsheetml/2006/main" count="246" uniqueCount="177">
  <si>
    <t>Wyszczególnienie elementów rozliczeniowych</t>
  </si>
  <si>
    <t>Jednostka</t>
  </si>
  <si>
    <t>Nazwa</t>
  </si>
  <si>
    <t>Ilość</t>
  </si>
  <si>
    <t>D.01.00.00</t>
  </si>
  <si>
    <t>km</t>
  </si>
  <si>
    <t>szt.</t>
  </si>
  <si>
    <t>m</t>
  </si>
  <si>
    <t>D.02.00.00</t>
  </si>
  <si>
    <t>D.04.00.00</t>
  </si>
  <si>
    <t>D.04.01.01</t>
  </si>
  <si>
    <t>D.05.00.00</t>
  </si>
  <si>
    <t>3</t>
  </si>
  <si>
    <t>Lp.</t>
  </si>
  <si>
    <t>Numer Specyfikacji Technicznej</t>
  </si>
  <si>
    <t>Koryto wraz z profilowaniem i zagęszczeniem podłoża</t>
  </si>
  <si>
    <t>Warstwy odsączające i odcinające</t>
  </si>
  <si>
    <t>D.04.02.01</t>
  </si>
  <si>
    <t>Podbudowa z kruszywa łamanego stabilizowanego mechanicznie</t>
  </si>
  <si>
    <t>D.04.04.02</t>
  </si>
  <si>
    <t>ROBOTY INNE</t>
  </si>
  <si>
    <t>NAWIERZCHNIE</t>
  </si>
  <si>
    <t>ROBOTY ZIEMNE</t>
  </si>
  <si>
    <t>ROBOTY PRZYGOTOWAWCZE</t>
  </si>
  <si>
    <t>D.01.02.02</t>
  </si>
  <si>
    <t>Zdjęcie warstwy ziemi urodzajnej (humusu)</t>
  </si>
  <si>
    <t>I</t>
  </si>
  <si>
    <t>II</t>
  </si>
  <si>
    <t>III</t>
  </si>
  <si>
    <t>VI</t>
  </si>
  <si>
    <t>D.08.00.00</t>
  </si>
  <si>
    <t>ELEMENTY ULIC</t>
  </si>
  <si>
    <t>Cena jednostkowa</t>
  </si>
  <si>
    <t>Wartość PLN</t>
  </si>
  <si>
    <t>Wartość robót ogółem:</t>
  </si>
  <si>
    <t>Roboty pozostałe</t>
  </si>
  <si>
    <t>Podatek VAT 23%:</t>
  </si>
  <si>
    <t>kpl</t>
  </si>
  <si>
    <t>V</t>
  </si>
  <si>
    <t>GG.00.12.01</t>
  </si>
  <si>
    <t>Projekt oraz wykonanie organizacji ruchu na czas trwania robót</t>
  </si>
  <si>
    <r>
      <t>m</t>
    </r>
    <r>
      <rPr>
        <sz val="11"/>
        <rFont val="Czcionka tekstu podstawowego"/>
        <charset val="238"/>
      </rPr>
      <t>²</t>
    </r>
  </si>
  <si>
    <t>Pomiar powykonawczy</t>
  </si>
  <si>
    <t>ROBOTY DROGOWE</t>
  </si>
  <si>
    <t>Geodezyjna inwentaryzacja powykonawcza</t>
  </si>
  <si>
    <r>
      <t>m</t>
    </r>
    <r>
      <rPr>
        <sz val="10"/>
        <rFont val="Czcionka tekstu podstawowego"/>
        <charset val="238"/>
      </rPr>
      <t>²</t>
    </r>
  </si>
  <si>
    <r>
      <t>PODBUDOWY</t>
    </r>
    <r>
      <rPr>
        <sz val="10"/>
        <rFont val="Arial CE"/>
        <family val="2"/>
        <charset val="238"/>
      </rPr>
      <t/>
    </r>
  </si>
  <si>
    <t>m²</t>
  </si>
  <si>
    <t>Organizacja ruchu na czas budowy</t>
  </si>
  <si>
    <t>D.01.02.01</t>
  </si>
  <si>
    <t>Usunięcie drzew i krzewów</t>
  </si>
  <si>
    <t>D.02.03.01</t>
  </si>
  <si>
    <t>Wykonanie nasypów</t>
  </si>
  <si>
    <t xml:space="preserve">Wykonanie nasypu z gruntu z dokopu, wraz z dowozem gruntu i zagęszczeniem </t>
  </si>
  <si>
    <t>m³</t>
  </si>
  <si>
    <t>D.06.00.00</t>
  </si>
  <si>
    <t>ROBOTY WYKOŃCZENIOWE</t>
  </si>
  <si>
    <t>D.06.01.01</t>
  </si>
  <si>
    <t>Umocnienie powierzchniowe skarp i rowów</t>
  </si>
  <si>
    <t>D.06.03.01</t>
  </si>
  <si>
    <t>Ścinanie i uzupełnianie poboczy</t>
  </si>
  <si>
    <t>D.05.03.05a</t>
  </si>
  <si>
    <t>D.05.03.05</t>
  </si>
  <si>
    <t>Nawierzchnia z betonu asfaltowego - warstwa ścieralna</t>
  </si>
  <si>
    <t>VII</t>
  </si>
  <si>
    <t>D.07.00.00</t>
  </si>
  <si>
    <t>OZNAKOWANIE DRÓG I URZĄDZENIA BEZPIECZEŃSTWA RUCHU</t>
  </si>
  <si>
    <t>D.07.01.01</t>
  </si>
  <si>
    <t>Oznakowanie poziome</t>
  </si>
  <si>
    <t>D.07.02.01</t>
  </si>
  <si>
    <t>Oznakowanie pionowe</t>
  </si>
  <si>
    <t>D.01.02.04</t>
  </si>
  <si>
    <t>Rozbiórka elementów dróg, ogrodzeń i przepustów</t>
  </si>
  <si>
    <t>Nawierzchnia z betonu asfaltowego - warstwa wiążąca</t>
  </si>
  <si>
    <t>D.04.03.01</t>
  </si>
  <si>
    <t>Oczyszczenie i skropienie warstw konstrukcyjnych</t>
  </si>
  <si>
    <t>VIII</t>
  </si>
  <si>
    <t>Demontaż istniejących tarcz do znaków drogowych (do przeniesienia)</t>
  </si>
  <si>
    <t>Demontaż istniejących słupków do znaków drogowych wraz z fundamentem (materiały pochodzące z rozbiórki, uznane przez Zamawiającego za wartościowe, pozostają jego własnością i należy je wywieźć na plac składowy wskazany przez Zamawiającego)</t>
  </si>
  <si>
    <t>Przymocowanie niepodświetlonych tablic znaków drogowych (folia odblaskowa typu 2 dla wszystkich znaków drogowych)</t>
  </si>
  <si>
    <r>
      <t>m</t>
    </r>
    <r>
      <rPr>
        <sz val="11"/>
        <rFont val="Calibri"/>
        <family val="2"/>
        <charset val="238"/>
      </rPr>
      <t>²</t>
    </r>
  </si>
  <si>
    <t>D.07.05.01</t>
  </si>
  <si>
    <t>Bariery ochronne</t>
  </si>
  <si>
    <t>Stalowa bariera ochronna N2/W2</t>
  </si>
  <si>
    <t>D.04.06.01</t>
  </si>
  <si>
    <t>Podbudowa z betonu</t>
  </si>
  <si>
    <t>Podbudowa z kruszywa łamanego stab. mech. 0/31,5 mm - warstwa o grub. po zagęszczeniu 20 cm (zjazd bit.)</t>
  </si>
  <si>
    <t>Usunięcie warstwy ziemi urodzajnej (humusu) o grubości do 20 cm wraz z hałdowaniem i wykorzystaniem do humusowania skarp oraz wywozem nadmiaru</t>
  </si>
  <si>
    <t>kpl.</t>
  </si>
  <si>
    <t>Demontaż istniejących tarcz do znaków drogowych (materiały pochodzące z rozbiórki, uznane przez Zamawiającego za wartościowe, pozostają jego własnością i należy je wywieźć na plac składowy wskazany przez Zamawiającego)</t>
  </si>
  <si>
    <t>D.08.05.01</t>
  </si>
  <si>
    <t>Ściek z prefabrykowanych elementów betonowych</t>
  </si>
  <si>
    <t>Ściek drogowy trójkątny wg KPED 01.05 na podsypce cem.-piask. gr. 5 cm</t>
  </si>
  <si>
    <t>Ściek skarpowy wg KPED 01.24-01.29 na podsypce cem.-piaskowej gr. 10 cm i ławie betonowej C12/15 z oporem (0,07 m²) wraz z wykonaniem wlotu ścieku skarpowego i umocnieniem wylotu ścieku skarpowego</t>
  </si>
  <si>
    <t>Zabezpieczenie geosiatką nawierzchni asfaltowej przed spękaniami odbitymi</t>
  </si>
  <si>
    <t>Znaki U-3e wraz z konstrukcją wsporczą</t>
  </si>
  <si>
    <t>D.04.05.01</t>
  </si>
  <si>
    <t>Podbudowa i ulepszone podłoże z gruntu stabilizowanego cementem</t>
  </si>
  <si>
    <t>D.05.03.13a</t>
  </si>
  <si>
    <t>Nawierzchnia z mieszanki mastyksowo-grysowej (SMA) - warstwa ścieralna</t>
  </si>
  <si>
    <t>D.10.02.01</t>
  </si>
  <si>
    <t>Mechaniczne oczyszczenie i skropienie emulsją asfaltową na zimno warstwy wiążącej i wyrównawczo-wiążącej; zużycie emulsji 0,3 kg/m²</t>
  </si>
  <si>
    <t>Wykonanie i zagęszczenie warstwy odsączającej w korycie o grub. po zagęszczeniu 20 cm, piasek (zjazd bit.)</t>
  </si>
  <si>
    <t>Nawierzchnia z mieszanek mineralno-bitumicznych o grubości po zagęszczeniu 5 cm (warstwa ścieralna) AC 11 S (zjazd bit.)</t>
  </si>
  <si>
    <t>Wartość kosztorysowa robót (dział I-VIII):</t>
  </si>
  <si>
    <t>Konstrukcja wsporcza pod znaki E-4, E-17a, E-18a, D-42, D-43</t>
  </si>
  <si>
    <t>Demontaż istniejących konstrukcji wsporczych do znaków drogowych wraz z fundamentem (materiały pochodzące z rozbiórki, uznane przez Zamawiającego za wartościowe, pozostają jego własnością i należy je wywieźć na plac składowy wskazany przez Zamawiającego)</t>
  </si>
  <si>
    <t>Rozebranie bariery stalowej wraz z wywozem i utylizacją (materiały pochodzące z rozbiórki, uznane przez Zamawiającego za wartościowe, pozostają jego własnością i należy je wywieźć na miejsce wskazane przez Zamawiającego)</t>
  </si>
  <si>
    <t>D.05.03.26b</t>
  </si>
  <si>
    <t>Podbudowa z betonu C16/20 gr. 20 cm z oporem (ściek drogowy trójkątny)</t>
  </si>
  <si>
    <t>Mechaniczne wykonanie koryta wraz z profilowaniem i zagęszczaniem podłoża na całej szerokości nawierzchni głębokości do 45 cm w gruncie kat. I-IV z wywozem gruntu na odkład (zjazd bit.)</t>
  </si>
  <si>
    <t>IV</t>
  </si>
  <si>
    <t>„Przebudowa drogi powiatowej nr 1048C Osie - Warlubie"</t>
  </si>
  <si>
    <t>Nasadzenia nowych drzew w ramach rekompensaty (sadzonki drzew z dobrze rozwiniętą bryłą korzeniową i pędem głównym o wysokości min. 2 m; obwód min. 6 cm na wysokości 100 cm), stosując rodzime gatunki rodzime, takie jak np.: lipa drobnolistna, klon zwyczajny, klon jawor, brzoza brodawkowata</t>
  </si>
  <si>
    <t>Nasadzenia nowych krzewów w ramach rekompensaty, stosując rodzime gatunki rodzime</t>
  </si>
  <si>
    <r>
      <t xml:space="preserve">Rozebranie istniejącego przepustu betonowego </t>
    </r>
    <r>
      <rPr>
        <b/>
        <sz val="11"/>
        <rFont val="Arial"/>
        <family val="2"/>
        <charset val="238"/>
      </rPr>
      <t xml:space="preserve">nr 1 w km 12+921 </t>
    </r>
    <r>
      <rPr>
        <sz val="11"/>
        <rFont val="Arial"/>
        <family val="2"/>
        <charset val="238"/>
      </rPr>
      <t>śr. 500 mm wraz z ławą oraz rozebraniem nawierzchni bitumicznej z podbudową wraz z robotami ziemnymi i towarzyszącymi oraz z wywozem materiału i utylizacją (materiały pochodzące z rozbiórki, uznane przez Zamawiającego za wartościowe, pozostają jego własnością i należy je wywieźć na miejsce wskazane przez Zamawiającego)</t>
    </r>
  </si>
  <si>
    <t>Usuwanie krzewów wraz z karczowaniem, usunięciem karpin, załadunkiem i wywozem odpadów na składowisko oraz kosztem utylizacji</t>
  </si>
  <si>
    <t>Usunięcie karpin po wyciętych drzewach o obwodzie poniżej 50 cm wraz z załadunkiem i wywozem na składowisko, kosztem utylizacji, zasypaniem dołów piaskiem wraz z zagęszczeniem oraz odtworzeniem konstrukcji istniejących nawierzchni</t>
  </si>
  <si>
    <t>Umocnienie skarp geokratą przestrzenną o wys. 75 mm z tworzywa sztucznego wraz z elementami łączącymi i mocującymi oraz humusowaniem i obsianiem trawą</t>
  </si>
  <si>
    <t>Plantowanie skarp rowów, wykopów i nasypów wraz z profilowaniem rowów z obrobieniem na czysto</t>
  </si>
  <si>
    <t>Kompleksowe oczyszczenie wszystkich elementów stalowych istniejących balustrad, wykonanie zabezpieczenia antykorozyjnego oraz malowanie w kolorystyce RAL (balustrady na obiekcie w Borowym Młynie)</t>
  </si>
  <si>
    <t>Tablice ostrzegające (szlak migracji zwierząt) wraz z konstrukcją wsporczą</t>
  </si>
  <si>
    <t>Punktowe elementy odblaskowe PEO-1 (czerwono-białe) - krawędzie</t>
  </si>
  <si>
    <t>Oznakowanie poziome (grubowarstwowe, termoplastyczne) - linie P-1b, P-1e, P-4, P-6, P-10, P-12, P-13, P-14, P-25</t>
  </si>
  <si>
    <t>Oznakowanie poziome (grubowarstwowe, termoplastyczne) - linie P-7c, P-7d (odcinek od skrzyżowania z drogą powiatową nr 1204C do obiektu w Borowym Młynie)</t>
  </si>
  <si>
    <t>Rozebranie krawędzi istniejącej jezdni o szerokości 50 cm strona prawa i lewa (w miejscu projektowanego poszerzenia istn. nawierzchni jezdni) wraz z wywozem i utylizacją (materiały pochodzące z rozbiórki, uznane przez Zamawiającego za wartościowe, pozostają jego własnością i należy je wywieźć na plac składowy wskazany przez Zamawiającego)</t>
  </si>
  <si>
    <t>Demontaż istniejących słupków U-1 wraz z fundamentem (materiały pochodzące z rozbiórki, uznane przez Zamawiającego za wartościowe, pozostają jego własnością i należy je wywieźć na plac składowy wskazany przez Zamawiającego)</t>
  </si>
  <si>
    <t>Rozebranie nawierzchni bitumicznych z podbudową wraz z wywozem i utylizacją (materiały pochodzące z rozbiórki, uznane przez Zamawiającego za wartościowe, pozostają jego własnością i należy je wywieźć na plac składowy wskazany przez Zamawiającego) - jezdnia</t>
  </si>
  <si>
    <t>Rozebranie nawierzchni bitumicznych z podbudową wraz z wywozem i utylizacją (materiały pochodzące z rozbiórki, uznane przez Zamawiającego za wartościowe, pozostają jego własnością i należy je wywieźć na plac składowy wskazany przez Zamawiającego) - zjazdy</t>
  </si>
  <si>
    <t>Pobocze gruntowe szer. 1 m (o nawierzchni gruntowej ulepszonej stabilizowanej mechanicznie) - warstwa o grub. po zagęszczeniu 15 cm</t>
  </si>
  <si>
    <t>Nawierzchnia z mieszanek mastyksowo-grysowych o grubości po zagęszczeniu 4 cm (warstwa ścieralna) SMA 11 (poszerzenia oraz nakładka na istn. nawierzchni jezdni) 
- od km 0+000 do km 0+910</t>
  </si>
  <si>
    <t>Nawierzchnia z mieszanek mastyksowo-grysowych o grubości po zagęszczeniu 4 cm (warstwa ścieralna) SMA 11 (wzmocnienie podłoża i pełna konstrukcja nawierzchni jezdni)
- od km 2+600 do km 3+250</t>
  </si>
  <si>
    <t>Nawierzchnia z mieszanek mineralno-bitumicznych o grubości po zagęszczeniu 5 cm (warstwa wiążąca) AC 16 W (wzmocnienie podłoża i pełna konstrukcja nawierzchni jezdni)
- od km 2+600 do km 3+250</t>
  </si>
  <si>
    <t>D.04.07.01</t>
  </si>
  <si>
    <t>Podbudowa z betonu asfaltowego</t>
  </si>
  <si>
    <r>
      <t xml:space="preserve">Wykonanie przepustu drogowego rurowego jednootworowego </t>
    </r>
    <r>
      <rPr>
        <b/>
        <sz val="11"/>
        <rFont val="Arial"/>
        <family val="2"/>
        <charset val="238"/>
      </rPr>
      <t>nr 1 w km 12+921</t>
    </r>
    <r>
      <rPr>
        <sz val="11"/>
        <rFont val="Arial"/>
        <family val="2"/>
        <charset val="238"/>
      </rPr>
      <t xml:space="preserve"> z rury HDPE śr. 500 mm, SN8, długość 10 m wraz z robotami ziemnymi, zasypaniem i zagęszczeniem, umocnieniem ścian wykopu z ewentualnym zabiciem ścianek szczelnych, odwodnieniem wykopu na czas wykonania robót, ewentualnym wykonaniem tymczasowego przepustu na czas wykonania robót, wykonanie ławy pod przepustem (materac kruszywowy (0-32 mm) zawinięty w geotkaninę polipropylenową - gr. 45 cm, fundament kruszywowy (0-32 mm) - gr. 30 cm, luźna podsypka żwirowo-piaskowa - gr. 5 cm), umocnieniem skarp i dna rowu kamieniem polnym na wlocie i wylocie na długości 5 m oraz oczyszczeniem istniejącego rowu na wlocie i wylocie na długości 20 m, wykonaniem nowych prefabrykowanych ścianek czołowych na wlocie i wylocie przepustu ustawione na fundamencie prefabrykowanym i warstwie wyrównawczej z betonu C12/15, umocnieniem skarp płytami ażurowymi przy ściankach czołowych, wraz z robotami towarzyszącymi </t>
    </r>
  </si>
  <si>
    <t>D.02.03.01e</t>
  </si>
  <si>
    <t>Ulepszone podłoże z mieszanki niezwiązanej stabilizowanej georusztem</t>
  </si>
  <si>
    <t>Nawierzchnia z mieszanek mineralno-bitumicznych o grubości po zagęszczeniu 5 cm (warstwa wyrównawczo-wiążąca) AC 16 W (poszerzenia oraz nakładka na istn. nawierzchni jezdni) 
- od km 0+000 do km 0+910</t>
  </si>
  <si>
    <t>Podbudowa z kruszywa łamanego stab. mech. 0/31,5 mm - warstwa o grub. po zagęszczeniu 20 cm (poszerzenia) 
- od km 0+000 do km 0+910</t>
  </si>
  <si>
    <t>Podbudowa z kruszywa łamanego stab. mech. 0/31,5 mm - warstwa o grub. po zagęszczeniu 20 cm (wzmocnienie podłoża i pełna konstrukcja nawierzchni jezdni)
- od km 2+600 do km 3+250</t>
  </si>
  <si>
    <t>Mechaniczne oczyszczenie i skropienie emulsją asfaltową na zimno podbudowy z kruszywa łamanego, podbudowy z betonu asfaltowego, istn. nawierzchni po frezowaniu i istn. nawierzchni; zużycie emulsji 0,5 kg/m²</t>
  </si>
  <si>
    <t>Mechaniczne wykonanie koryta wraz z profilowaniem i zagęszczaniem podłoża na całej szerokości nawierzchni głębokości do 55 cm w gruncie kat. I-IV z wywozem gruntu na odkład (poszerzenia) 
- od km 0+000 do km 0+910</t>
  </si>
  <si>
    <t>Wykonanie warstwy ulepszonego podłoża z mieszanki niezwiązanej (MN) C50/30 0/31,5 mm stabilizowanej georusztem trójosiowym (heksagonalnym) - górna warstwa o grubości po zagęszczeniu 25 cm (wzmocnienie podłoża i pełna konstrukcja nawierzchni jezdni)
- od km 2+600 do km 3+250</t>
  </si>
  <si>
    <t>Wykonanie warstwy ulepszonego podłoża z mieszanki niezwiązanej (MN) C50/30 0/31,5 mm stabilizowanej georusztem trójosiowym (heksagonalnym) - dolna warstwa o grubości po zagęszczeniu 40 cm (wzmocnienie podłoża i pełna konstrukcja nawierzchni jezdni)
- od km 2+600 do km 3+250</t>
  </si>
  <si>
    <t>Mechaniczne wykonanie koryta wraz z profilowaniem i zagęszczaniem podłoża na całej szerokości nawierzchni głębokości do 100 cm w gruncie kat. I-IV z wywozem gruntu na odkład (wzmocnienie podłoża i pełna konstrukcja nawierzchni jezdni)
- od km 2+600 do km 3+250</t>
  </si>
  <si>
    <r>
      <t xml:space="preserve">Remont istniejącego przepustu sklepionego, kamienno-ceglanego </t>
    </r>
    <r>
      <rPr>
        <b/>
        <sz val="11"/>
        <rFont val="Arial"/>
        <family val="2"/>
        <charset val="238"/>
      </rPr>
      <t>nr 2 w km 14+802</t>
    </r>
    <r>
      <rPr>
        <sz val="11"/>
        <rFont val="Arial"/>
        <family val="2"/>
        <charset val="238"/>
      </rPr>
      <t>, długość 20,7 m w sklepieniu ceglanym ze ściankami czołowymi skośnymi wraz z umocnieniem ścian wykopu z ewentualnym zabiciem ścianek szczelnych, odwodnieniem wykopu na czas wykonania robót, oczyszczeniem i odmuleniem  przepustu, dokonaniem napraw ewentualnych zarysowań i ubytków w technologii zapraw typu PCC, naprawą ubytków ścian czołowych ze skrzydełkami oraz uzupełnienie fug między ciosami kamiennymi zaprawami specjalnymi typu PCC, umocnieniem skarp i dna rowu kamieniem polnym na wlocie i wylocie na długości 5 m, oczyszczeniem i umocnieniem istniejącego rowu na wlocie i wylocie na długości 10 m, wykonaniem ścieków korytkowych krawędziowych po obu stronach jezdni nad przepustem, wykonaniem ścieków skarpowych do podstawy cieku z umocnieniem wylotu, uzupełnieniem ubytków gruntu skarp nad przepustem strona lewa i prawa, usunięciem wiatrołomów na wlocie i wylocie przepustu wraz z robotami towarzyszącymi</t>
    </r>
  </si>
  <si>
    <r>
      <t xml:space="preserve">Remont istniejącego przepustu betonowego </t>
    </r>
    <r>
      <rPr>
        <b/>
        <sz val="11"/>
        <rFont val="Arial"/>
        <family val="2"/>
        <charset val="238"/>
      </rPr>
      <t>nr 3 w km 15+680</t>
    </r>
    <r>
      <rPr>
        <sz val="11"/>
        <rFont val="Arial"/>
        <family val="2"/>
        <charset val="238"/>
      </rPr>
      <t>, śr. 500 mm, długość 20,0 m wraz z umocnieniem ścian wykopu z ewentualnym zabiciem ścianek szczelnych, odwodnieniem wykopu na czas wykonania robót, umocnieniem skarp i dna rowu kamieniem polnym na wlocie i wylocie na długości 5 m, oczyszczeniem istniejącego rowu na wlocie i wylocie na długości 20 m, wykonaniem nowych prefabrykowanych ścianek czołowych na wlocie i wylocie przepustu ustawione na fundamencie prefabrykowanym i warstwie wyrównawczej z betonu C12/15, umocnieniem skarp płytami ażurowymi przy ściankach czołowych, usunięciem krzewów i odrostów wraz z robotami towarzyszącymi</t>
    </r>
  </si>
  <si>
    <r>
      <t xml:space="preserve">Remont istniejącego przepustu betonowego </t>
    </r>
    <r>
      <rPr>
        <b/>
        <sz val="11"/>
        <rFont val="Arial"/>
        <family val="2"/>
        <charset val="238"/>
      </rPr>
      <t>nr 4 w km 16+037</t>
    </r>
    <r>
      <rPr>
        <sz val="11"/>
        <rFont val="Arial"/>
        <family val="2"/>
        <charset val="238"/>
      </rPr>
      <t>, śr. 400 mm, długość 17,5 m wraz umocnieniem ścian wykopu z ewentualnym zabiciem ścianek szczelnych, odwodnieniem wykopu na czas wykonania robót, umocnieniem skarp i dna rowu kamieniem polnym na wlocie i wylocie na długości 5 m, oczyszczeniem istniejącego rowu na wlocie i wylocie na długości 20 m, wykonaniem nowych prefabrykowanych ścianek czołowych na wlocie i wylocie przepustu ustawione na fundamencie prefabrykowanym i warstwie wyrównawczej z betonu C12/15, umocnieniem skarp płytami ażurowymi przy ściankach czołowych, usunięciem krzewów i odrostów wraz z robotami towarzyszącymi</t>
    </r>
  </si>
  <si>
    <r>
      <rPr>
        <sz val="9.5"/>
        <rFont val="Arial"/>
        <family val="2"/>
        <charset val="238"/>
      </rPr>
      <t xml:space="preserve">Remont istniejącego przepustu sklepionego, kamienno-ceglanego </t>
    </r>
    <r>
      <rPr>
        <b/>
        <sz val="9.5"/>
        <rFont val="Arial"/>
        <family val="2"/>
        <charset val="238"/>
      </rPr>
      <t>nr 5 w km 16+899</t>
    </r>
    <r>
      <rPr>
        <sz val="9.5"/>
        <rFont val="Arial"/>
        <family val="2"/>
        <charset val="238"/>
      </rPr>
      <t>, długość 11,3 m w sklepieniu ceglanym ze ściankami czołowymi skośnymi, wraz z umocnieniem ścian wykopu z ewentualnym zabiciem ścianek szczelnych, odwodnieniem wykopu na czas wykonania robót, oczyszczeniem i odmuleniem  przepustu, dokonaniem napraw ewentualnych zarysowań i ubytków w technologii zapraw typu PCC, naprawą ubytków ścian czołowych ze skrzydełkami oraz uzupełnienie fug między ciosami kamiennymi zaprawami specjalnymi typu PCC, wykonaniem prac:
- Oczyszczanie koryta cieku z namułu: 11,30 m x 2 m x 0,10 m = 2,26 m3  
- Oczyszczanie parapetów i skrzydełek z ziemi:
Parapet  4 m x 0,30 m x 2 = 2,40 m2
Skrzydełka  4 x 3,90 m x 0,30 m = 4,68 m2
Razem = 7,08 m2
- Szczotkowanie ścianek i skrzydełek z mchu i porostów:
Ścianka = 6,43 m2
Skrzydełko = 3,75 m2
Razem = (2 x 6,43 m2) + (4 x 3,75 m2) = 12,86 m2 + 15,00 m2 = 27,86 m2
- Uzupełnienie spoin skrzydełek i ścianek czołowych (20%):
27,86 m2 x 0,20 = 5,57 m3
- Wykonanie opaski betonowej B20 szerokości 10 cm i wysokości 50 cm zabezpieczającej fundamenty z obu stron ścian wewnętrznych przepustu na wysokości linii wody:
11,30 m x 0,50 m x 0,20 m = 1,13 m3
- Uzupełnienie ubytków cegieł sklepienia ceglanego - cegłą budowlaną (5%):
3,14 m x 11,30 m x 0,05 = 1,77 m2
- Spoinowanie sklepienia ceglanego (40%):
3,14 m x11,30 m x 0,40 = 14,19 m2
- Umocnienie skarp płytami ażurowymi na podsypce piaskowej:
(5,50 m + 3,50 m) / 2  x 2,0 m x 2 = 18,00 m2
- Oczyszczenie i umocnieniem skarp i dna rowu kamieniem polnym na wlocie i wylocie na długości 10 m                
- Wykonanie ścieków korytkowych krawędziowych po obu stronach jezdni nad przepustem oraz ścieków skarpowych do podstawy cieku z umocnieniem wylotu
- Sfrezowanie 2 pni oraz usunięcie 2 drzew na wylocie przepustu
 wraz z wraz z robotami towarzyszącymi</t>
    </r>
  </si>
  <si>
    <t>Wykonanie warstwy ulepszonego podłoża z gruntu stabilizowanego cementem o Rm=2,5 Mpa, gr. 20 cm (poszerzenia) 
- od km 0+000 do km 0+910</t>
  </si>
  <si>
    <t>Formowanie rowów przydrożnych wraz z obrobieniem na czysto - na całym odcinku drogi powiatowej nr 1048C Osie-Warlubie o długości 4320,00 m strona prawa i lewa</t>
  </si>
  <si>
    <t xml:space="preserve">Ustawienie muru oporowego z elementów prefabrykowanych typu "L" o wysokości 130 cm na podsypce cementowo-piaskowej gr. 5 cm, ławie betonowej C12/15 gr. 15 cm i w-wie mrozoochronnej z piasku gr. 10 cm wraz z wykonaniem robót ziemnych
- od km 4+265 do km 4+320 str. prawa - 55 m
wraz z robotami towarzyszącymi </t>
  </si>
  <si>
    <r>
      <t xml:space="preserve">Słupki do znaków drogowych z rur stalowych o średnicy 60,3 mm, </t>
    </r>
    <r>
      <rPr>
        <b/>
        <sz val="11"/>
        <rFont val="Arial"/>
        <family val="2"/>
        <charset val="238"/>
      </rPr>
      <t>grubość ścianki min. 3,2 mm</t>
    </r>
  </si>
  <si>
    <r>
      <rPr>
        <sz val="11"/>
        <rFont val="Arial"/>
        <family val="2"/>
        <charset val="238"/>
      </rPr>
      <t>Wykonanie przed i po inwestycji profilów zwisów przy istniejących napowietrznych liniach energetycznych nN 0,4 kV i SN 15 kV wraz z dostarczeniem opracowania do ENEA Operator Sp. z o.o., Rejon Dystrybucji Świecie - na całym odcinku drogi powiatowej nr 1048C Osie-Warlubie o długości 4320,00 m</t>
    </r>
    <r>
      <rPr>
        <b/>
        <sz val="11"/>
        <rFont val="Arial"/>
        <family val="2"/>
        <charset val="238"/>
      </rPr>
      <t xml:space="preserve"> (koszty niekwalifikowalne)</t>
    </r>
  </si>
  <si>
    <t>Przymocowanie niepodświetlonych tablic znaków drogowych (istniejące znaki do przeniesienia z demontażu):
- R - 10 szt.</t>
  </si>
  <si>
    <t>Ułożenie siatki zbrojeniowej z włókien szklanych i węglowych, przesączanej asfaltem (o wytrzymałości min. 120/200 kN/m), rozłożona na połączeniu istniejącej nawierzchni i projektowanego poszerzenia – szerokość całkowita siatki 1,5 m
- od km 0+000 do km 0+910
- od km 0+910 do km 2+600
- od km 3+250 do km 4+320</t>
  </si>
  <si>
    <t>Nawierzchnia z mieszanek mineralno-bitumicznych o grubości po zagęszczeniu 5 cm (warstwa ścieralna) 0/16 mm
- zjazd na drogę na działce nr 1395</t>
  </si>
  <si>
    <t>Nawierzchnia z mieszanek mastyksowo-grysowych o grubości po zagęszczeniu 4 cm (warstwa ścieralna) SMA 11 (poszerzenia oraz wzmocnienie istn. konstrukcji nawierzchni jezdni)
- od km 0+910 do km 2+600
- od km 3+250 do km 4+320</t>
  </si>
  <si>
    <t>Nawierzchnia z mieszanek mineralno-bitumicznych o grubości po zagęszczeniu 5 cm (warstwa wiążąca) AC 16 W (poszerzenia oraz wzmocnienie istn. konstrukcji nawierzchni jezdni)
- od km 0+910 do km 2+600
- od km 3+250 do km 4+320</t>
  </si>
  <si>
    <t>Wykonanie warstwy ulepszonego podłoża z gruntu stabilizowanego cementem o Rm=2,5 Mpa, gr. 20 cm
- zjazd na drogę na działce nr 1395</t>
  </si>
  <si>
    <t>Wykonanie warstwy ulepszonego podłoża z gruntu stabilizowanego cementem o Rm=2,5 Mpa, gr. 20 cm (poszerzenia)
- od km 0+910 do km 2+600
- od km 3+250 do km 4+320</t>
  </si>
  <si>
    <t>Podbudowa z kruszywa łamanego stab. mech. 0/31,5 mm - warstwa o grub. po zagęszczeniu 20 cm (poszerzenia)
- od km 0+910 do km 2+600
- od km 3+250 do km 4+320</t>
  </si>
  <si>
    <t>Podbudowa z kruszywa łamanego stab. mech. 0/31,5 mm - warstwa o grub. po zagęszczeniu 15 cm
- zjazd na drogę na działce nr 1395</t>
  </si>
  <si>
    <t>Mechaniczne wykonanie koryta wraz z profilowaniem i zagęszczaniem podłoża na całej szerokości nawierzchni głębokości do 50 cm w gruncie kat. I-IV z wywozem gruntu na odkład
- zjazd na drogę na działce nr 1395</t>
  </si>
  <si>
    <t>Mechaniczne wykonanie koryta wraz z profilowaniem i zagęszczaniem podłoża na całej szerokości nawierzchni głębokości do 60 cm w gruncie kat. I-IV z wywozem gruntu na odkład (poszerzenia)
- od km 0+910 do km 2+600
- od km 3+250 do km 4+320</t>
  </si>
  <si>
    <t>Frezowanie profilujące istniejącej nawierzchni jezdni wraz z wywozem nadmiaru materiału i utylizacją (materiały pochodzące z rozbiórki, uznane przez Zamawiającego za wartościowe, pozostają jego własnością i należy je wywieźć na plac składowy wskazany przez Zamawiającego)
- od km 0+910 do km 2+600
- od km 3+250 do km 4+320</t>
  </si>
  <si>
    <t xml:space="preserve">Usuwanie z rowów, skarp i przeciwskarp odrostów krzewów i drzew wraz z karczowaniem, usunięciem karpin, załadunkiem i wywozem odpadów na składowisko oraz kosztem utylizacji - na całym odcinku drogi powiatowej nr 1048C Osie-Warlubie o długości 4320,00 m (zabieg utrzymania dróg)
</t>
  </si>
  <si>
    <t xml:space="preserve">Usuwanie gałęzi wrastających w skrajnię drogową (poziomą i pionową) oraz usunięcie posuszu wraz z załadunkiem i wywozem odpadów na składowisko oraz kosztem utylizacji - na całym odcinku drogi powiatowej nr 1048C Osie-Warlubie o długości 4320,00 m (zabiegi pielęgnacyjne drzew)
</t>
  </si>
  <si>
    <t>Podbudowa z betonu asfaltowego AC 16P - warstwa o grubości po zagęszczeniu 5 cm (poszerzenia)
- od km 0+910 do km 2+600
- od km 3+250 do km 4+320</t>
  </si>
  <si>
    <t>Podbudowa z betonu asfaltowego AC 22 P - warstwa o grubości po zagęszczeniu 5 cm (poszerzenia) 
- od km 0+000 do km 0+910</t>
  </si>
  <si>
    <t>Podbudowa z betonu asfaltowego AC 16P - warstwa o grubości po zagęszczeniu 5 cm (poszerzenia oraz wzmocnienie istn. konstrukcji nawierzchni jezdni)
- od km 0+910 do km 2+600
- od km 3+250 do km 4+320</t>
  </si>
  <si>
    <t>Podbudowa z betonu asfaltowego AC 16 P - warstwa o grubości po zagęszczeniu 5 cm (wzmocnienie podłoża i pełna konstrukcja nawierzchni jezdni)
- od km 2+600 do km 3+250</t>
  </si>
  <si>
    <t>Podbudowa z betonu asfaltowego AC 16P - warstwa o grubości po zagęszczeniu 5 cm
- zjazd na drogę na działce nr 1395</t>
  </si>
  <si>
    <t>Zakup i montaż tablic pamiątkowych wraz z konstrukcją wsporczą i fundamentem (4 szt. Samorząd Województwa i 2 szt. RFRD)</t>
  </si>
  <si>
    <t>KOSZTORYS OFERTOWY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</si>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</sst>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1"/>
      <name val="Czcionka tekstu podstawowego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Czcionka tekstu podstawowego"/>
      <charset val="238"/>
    </font>
    <font>
      <sz val="11"/>
      <name val="Calibri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2" fontId="9" fillId="0" borderId="0" xfId="1" applyNumberFormat="1" applyFont="1"/>
    <xf numFmtId="2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vertical="center"/>
    </xf>
    <xf numFmtId="2" fontId="10" fillId="0" borderId="5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2" fontId="13" fillId="0" borderId="7" xfId="1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 applyProtection="1">
      <alignment horizontal="center" vertical="center"/>
      <protection locked="0"/>
    </xf>
    <xf numFmtId="1" fontId="13" fillId="0" borderId="11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/>
    </xf>
    <xf numFmtId="4" fontId="11" fillId="2" borderId="13" xfId="1" applyNumberFormat="1" applyFont="1" applyFill="1" applyBorder="1" applyAlignment="1">
      <alignment horizontal="center" vertical="center"/>
    </xf>
    <xf numFmtId="4" fontId="11" fillId="2" borderId="14" xfId="1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quotePrefix="1" applyNumberFormat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13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left" vertical="top" wrapText="1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/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4" fontId="5" fillId="2" borderId="18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" fontId="5" fillId="2" borderId="0" xfId="2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/>
    <xf numFmtId="0" fontId="14" fillId="0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/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/>
    <xf numFmtId="0" fontId="11" fillId="0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/>
    <xf numFmtId="0" fontId="5" fillId="0" borderId="0" xfId="0" applyFont="1" applyBorder="1" applyProtection="1">
      <protection locked="0"/>
    </xf>
    <xf numFmtId="0" fontId="5" fillId="0" borderId="0" xfId="0" applyFont="1" applyBorder="1"/>
    <xf numFmtId="4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2" borderId="0" xfId="4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Border="1"/>
    <xf numFmtId="0" fontId="5" fillId="3" borderId="0" xfId="0" applyFont="1" applyFill="1" applyBorder="1" applyProtection="1">
      <protection locked="0"/>
    </xf>
    <xf numFmtId="4" fontId="4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>
      <alignment horizontal="right" vertical="center"/>
    </xf>
    <xf numFmtId="4" fontId="4" fillId="2" borderId="1" xfId="4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center" vertical="center"/>
    </xf>
    <xf numFmtId="4" fontId="5" fillId="2" borderId="3" xfId="1" applyNumberFormat="1" applyFont="1" applyFill="1" applyBorder="1" applyAlignment="1">
      <alignment horizontal="right" vertical="center"/>
    </xf>
    <xf numFmtId="4" fontId="11" fillId="2" borderId="3" xfId="1" applyNumberFormat="1" applyFont="1" applyFill="1" applyBorder="1" applyAlignment="1">
      <alignment horizontal="right" vertical="center"/>
    </xf>
    <xf numFmtId="4" fontId="4" fillId="2" borderId="3" xfId="1" applyNumberFormat="1" applyFont="1" applyFill="1" applyBorder="1" applyAlignment="1">
      <alignment horizontal="right" vertical="center"/>
    </xf>
    <xf numFmtId="4" fontId="13" fillId="2" borderId="3" xfId="1" applyNumberFormat="1" applyFont="1" applyFill="1" applyBorder="1" applyAlignment="1">
      <alignment horizontal="right" vertical="center"/>
    </xf>
    <xf numFmtId="4" fontId="4" fillId="2" borderId="3" xfId="2" applyNumberFormat="1" applyFont="1" applyFill="1" applyBorder="1" applyAlignment="1">
      <alignment horizontal="right" vertical="center"/>
    </xf>
    <xf numFmtId="4" fontId="5" fillId="2" borderId="3" xfId="4" applyNumberFormat="1" applyFont="1" applyFill="1" applyBorder="1" applyAlignment="1">
      <alignment horizontal="right" vertical="center"/>
    </xf>
    <xf numFmtId="4" fontId="5" fillId="2" borderId="3" xfId="2" applyNumberFormat="1" applyFont="1" applyFill="1" applyBorder="1" applyAlignment="1">
      <alignment horizontal="right" vertical="center"/>
    </xf>
    <xf numFmtId="4" fontId="13" fillId="2" borderId="3" xfId="1" applyNumberFormat="1" applyFont="1" applyFill="1" applyBorder="1" applyAlignment="1" applyProtection="1">
      <alignment horizontal="right" vertical="center"/>
      <protection locked="0"/>
    </xf>
    <xf numFmtId="4" fontId="11" fillId="0" borderId="0" xfId="0" applyNumberFormat="1" applyFont="1" applyFill="1" applyAlignment="1">
      <alignment horizontal="right"/>
    </xf>
    <xf numFmtId="4" fontId="4" fillId="2" borderId="3" xfId="4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2" fontId="13" fillId="0" borderId="21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Border="1" applyAlignment="1">
      <alignment horizontal="right" vertical="center"/>
    </xf>
    <xf numFmtId="2" fontId="13" fillId="0" borderId="2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2" fontId="13" fillId="0" borderId="26" xfId="0" applyNumberFormat="1" applyFont="1" applyBorder="1" applyAlignment="1" applyProtection="1">
      <alignment horizontal="center" vertical="center" wrapText="1"/>
      <protection locked="0"/>
    </xf>
    <xf numFmtId="2" fontId="13" fillId="0" borderId="27" xfId="0" applyNumberFormat="1" applyFont="1" applyBorder="1" applyAlignment="1" applyProtection="1">
      <alignment horizontal="center" vertical="center" wrapText="1"/>
      <protection locked="0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</cellXfs>
  <cellStyles count="5">
    <cellStyle name="Dziesiętny" xfId="1" builtinId="3"/>
    <cellStyle name="Dziesiętny 2" xfId="2" xr:uid="{00000000-0005-0000-0000-000001000000}"/>
    <cellStyle name="Dziesiętny 2 2" xfId="4" xr:uid="{00000000-0005-0000-0000-000002000000}"/>
    <cellStyle name="Normalny" xfId="0" builtinId="0"/>
    <cellStyle name="Normalny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7"/>
  <sheetViews>
    <sheetView tabSelected="1" view="pageBreakPreview" topLeftCell="A112" zoomScale="90" zoomScaleNormal="85" zoomScaleSheetLayoutView="90" workbookViewId="0">
      <selection activeCell="G113" sqref="G113"/>
    </sheetView>
  </sheetViews>
  <sheetFormatPr defaultColWidth="0" defaultRowHeight="12.75"/>
  <cols>
    <col min="1" max="1" width="4.140625" style="14" customWidth="1"/>
    <col min="2" max="2" width="13.140625" style="14" customWidth="1"/>
    <col min="3" max="3" width="75.85546875" style="15" customWidth="1"/>
    <col min="4" max="4" width="11" style="14" customWidth="1"/>
    <col min="5" max="5" width="14.7109375" style="16" customWidth="1"/>
    <col min="6" max="6" width="14.7109375" style="17" customWidth="1"/>
    <col min="7" max="7" width="18.140625" style="70" customWidth="1"/>
    <col min="8" max="16" width="0" style="128" hidden="1" customWidth="1"/>
    <col min="17" max="16384" width="0" style="129" hidden="1"/>
  </cols>
  <sheetData>
    <row r="1" spans="1:19">
      <c r="F1" s="202" t="s">
        <v>176</v>
      </c>
      <c r="G1" s="202"/>
    </row>
    <row r="2" spans="1:19" s="127" customFormat="1" ht="18">
      <c r="A2" s="208" t="s">
        <v>175</v>
      </c>
      <c r="B2" s="208"/>
      <c r="C2" s="208"/>
      <c r="D2" s="208"/>
      <c r="E2" s="208"/>
      <c r="F2" s="208"/>
      <c r="G2" s="208"/>
      <c r="H2" s="126"/>
      <c r="I2" s="126"/>
      <c r="J2" s="126"/>
      <c r="K2" s="126"/>
      <c r="L2" s="126"/>
      <c r="M2" s="126"/>
      <c r="N2" s="126"/>
      <c r="O2" s="126"/>
      <c r="P2" s="126"/>
    </row>
    <row r="3" spans="1:19" ht="15.75">
      <c r="A3" s="209" t="s">
        <v>112</v>
      </c>
      <c r="B3" s="210"/>
      <c r="C3" s="210"/>
      <c r="D3" s="210"/>
      <c r="E3" s="210"/>
      <c r="F3" s="210"/>
      <c r="G3" s="210"/>
    </row>
    <row r="4" spans="1:19" s="131" customFormat="1" ht="18.75" thickBot="1">
      <c r="A4" s="19"/>
      <c r="B4" s="19"/>
      <c r="C4" s="19"/>
      <c r="D4" s="19"/>
      <c r="E4" s="20"/>
      <c r="F4" s="21"/>
      <c r="G4" s="148"/>
      <c r="H4" s="130"/>
      <c r="I4" s="130"/>
      <c r="J4" s="130"/>
      <c r="K4" s="130"/>
      <c r="L4" s="130"/>
      <c r="M4" s="130"/>
      <c r="N4" s="130"/>
      <c r="O4" s="130"/>
      <c r="P4" s="130"/>
    </row>
    <row r="5" spans="1:19" s="22" customFormat="1" ht="15">
      <c r="A5" s="211" t="s">
        <v>13</v>
      </c>
      <c r="B5" s="213" t="s">
        <v>14</v>
      </c>
      <c r="C5" s="215" t="s">
        <v>0</v>
      </c>
      <c r="D5" s="217" t="s">
        <v>1</v>
      </c>
      <c r="E5" s="218"/>
      <c r="F5" s="219" t="s">
        <v>32</v>
      </c>
      <c r="G5" s="221" t="s">
        <v>33</v>
      </c>
      <c r="H5" s="132"/>
      <c r="I5" s="132"/>
      <c r="J5" s="132"/>
      <c r="K5" s="132"/>
      <c r="L5" s="132"/>
      <c r="M5" s="132"/>
      <c r="N5" s="132"/>
      <c r="O5" s="132"/>
      <c r="P5" s="132"/>
    </row>
    <row r="6" spans="1:19" s="22" customFormat="1" ht="37.15" customHeight="1" thickBot="1">
      <c r="A6" s="212"/>
      <c r="B6" s="214"/>
      <c r="C6" s="216"/>
      <c r="D6" s="23" t="s">
        <v>2</v>
      </c>
      <c r="E6" s="24" t="s">
        <v>3</v>
      </c>
      <c r="F6" s="220"/>
      <c r="G6" s="222"/>
      <c r="H6" s="132"/>
      <c r="I6" s="132"/>
      <c r="J6" s="132"/>
      <c r="K6" s="132"/>
      <c r="L6" s="132"/>
      <c r="M6" s="132"/>
      <c r="N6" s="132"/>
      <c r="O6" s="132"/>
      <c r="P6" s="132"/>
    </row>
    <row r="7" spans="1:19" s="22" customFormat="1" ht="15.75" thickBot="1">
      <c r="A7" s="25">
        <v>1</v>
      </c>
      <c r="B7" s="26">
        <v>2</v>
      </c>
      <c r="C7" s="190" t="s">
        <v>12</v>
      </c>
      <c r="D7" s="27">
        <v>4</v>
      </c>
      <c r="E7" s="28">
        <v>5</v>
      </c>
      <c r="F7" s="29">
        <v>6</v>
      </c>
      <c r="G7" s="30">
        <v>7</v>
      </c>
      <c r="H7" s="132"/>
      <c r="I7" s="132"/>
      <c r="J7" s="132"/>
      <c r="K7" s="132"/>
      <c r="L7" s="132"/>
      <c r="M7" s="132"/>
      <c r="N7" s="132"/>
      <c r="O7" s="132"/>
      <c r="P7" s="132"/>
    </row>
    <row r="8" spans="1:19" s="134" customFormat="1" ht="15" customHeight="1">
      <c r="A8" s="31"/>
      <c r="B8" s="32"/>
      <c r="C8" s="33" t="s">
        <v>43</v>
      </c>
      <c r="D8" s="34"/>
      <c r="E8" s="35"/>
      <c r="F8" s="35"/>
      <c r="G8" s="36"/>
      <c r="H8" s="133"/>
      <c r="I8" s="133"/>
      <c r="J8" s="133"/>
      <c r="K8" s="133"/>
      <c r="L8" s="133"/>
      <c r="M8" s="133"/>
      <c r="N8" s="133"/>
      <c r="O8" s="133"/>
      <c r="P8" s="133"/>
    </row>
    <row r="9" spans="1:19" s="136" customFormat="1" ht="15">
      <c r="A9" s="37" t="s">
        <v>26</v>
      </c>
      <c r="B9" s="38" t="s">
        <v>4</v>
      </c>
      <c r="C9" s="39" t="s">
        <v>23</v>
      </c>
      <c r="D9" s="38"/>
      <c r="E9" s="40"/>
      <c r="F9" s="40"/>
      <c r="G9" s="41"/>
      <c r="H9" s="135"/>
      <c r="I9" s="135"/>
      <c r="J9" s="135"/>
      <c r="K9" s="135"/>
      <c r="L9" s="135"/>
      <c r="M9" s="135"/>
      <c r="N9" s="135"/>
      <c r="O9" s="135"/>
      <c r="P9" s="135"/>
    </row>
    <row r="10" spans="1:19" s="139" customFormat="1" ht="15">
      <c r="A10" s="80"/>
      <c r="B10" s="75" t="s">
        <v>49</v>
      </c>
      <c r="C10" s="10" t="s">
        <v>50</v>
      </c>
      <c r="D10" s="81"/>
      <c r="E10" s="45"/>
      <c r="F10" s="82"/>
      <c r="G10" s="179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9" s="9" customFormat="1" ht="60" customHeight="1">
      <c r="A11" s="100">
        <v>1</v>
      </c>
      <c r="B11" s="101"/>
      <c r="C11" s="102" t="s">
        <v>117</v>
      </c>
      <c r="D11" s="103" t="s">
        <v>6</v>
      </c>
      <c r="E11" s="157">
        <v>10</v>
      </c>
      <c r="F11" s="193"/>
      <c r="G11" s="194"/>
      <c r="H11" s="8"/>
      <c r="I11" s="8"/>
      <c r="J11" s="8"/>
      <c r="K11" s="8"/>
    </row>
    <row r="12" spans="1:19" s="104" customFormat="1" ht="30" customHeight="1">
      <c r="A12" s="100">
        <f t="shared" ref="A12:A14" si="0">A11+1</f>
        <v>2</v>
      </c>
      <c r="B12" s="101"/>
      <c r="C12" s="105" t="s">
        <v>116</v>
      </c>
      <c r="D12" s="103" t="s">
        <v>80</v>
      </c>
      <c r="E12" s="153">
        <v>787</v>
      </c>
      <c r="F12" s="193"/>
      <c r="G12" s="194"/>
    </row>
    <row r="13" spans="1:19" s="9" customFormat="1" ht="60" customHeight="1">
      <c r="A13" s="100">
        <f t="shared" si="0"/>
        <v>3</v>
      </c>
      <c r="B13" s="101"/>
      <c r="C13" s="105" t="s">
        <v>168</v>
      </c>
      <c r="D13" s="103" t="s">
        <v>88</v>
      </c>
      <c r="E13" s="157">
        <v>1</v>
      </c>
      <c r="F13" s="193"/>
      <c r="G13" s="194"/>
      <c r="H13" s="8"/>
      <c r="I13" s="8"/>
      <c r="J13" s="8"/>
      <c r="K13" s="8"/>
    </row>
    <row r="14" spans="1:19" s="9" customFormat="1" ht="60" customHeight="1">
      <c r="A14" s="100">
        <f t="shared" si="0"/>
        <v>4</v>
      </c>
      <c r="B14" s="101"/>
      <c r="C14" s="105" t="s">
        <v>167</v>
      </c>
      <c r="D14" s="103" t="s">
        <v>88</v>
      </c>
      <c r="E14" s="157">
        <v>1</v>
      </c>
      <c r="F14" s="193"/>
      <c r="G14" s="194"/>
      <c r="H14" s="8"/>
      <c r="I14" s="8"/>
      <c r="J14" s="8"/>
      <c r="K14" s="8"/>
    </row>
    <row r="15" spans="1:19" s="46" customFormat="1" ht="15">
      <c r="A15" s="42"/>
      <c r="B15" s="38" t="s">
        <v>24</v>
      </c>
      <c r="C15" s="43" t="s">
        <v>25</v>
      </c>
      <c r="D15" s="44"/>
      <c r="E15" s="45"/>
      <c r="F15" s="45"/>
      <c r="G15" s="180"/>
      <c r="H15" s="137"/>
      <c r="I15" s="137"/>
      <c r="J15" s="137"/>
      <c r="K15" s="137"/>
      <c r="L15" s="137"/>
      <c r="M15" s="137"/>
      <c r="N15" s="137"/>
      <c r="O15" s="137"/>
      <c r="P15" s="137"/>
    </row>
    <row r="16" spans="1:19" s="134" customFormat="1" ht="30" customHeight="1">
      <c r="A16" s="47">
        <f>A14+1</f>
        <v>5</v>
      </c>
      <c r="B16" s="48"/>
      <c r="C16" s="107" t="s">
        <v>87</v>
      </c>
      <c r="D16" s="50" t="s">
        <v>45</v>
      </c>
      <c r="E16" s="152">
        <v>9337.9</v>
      </c>
      <c r="F16" s="195"/>
      <c r="G16" s="194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21" s="139" customFormat="1" ht="15">
      <c r="A17" s="80"/>
      <c r="B17" s="75" t="s">
        <v>71</v>
      </c>
      <c r="C17" s="94" t="s">
        <v>72</v>
      </c>
      <c r="D17" s="81"/>
      <c r="E17" s="45"/>
      <c r="F17" s="85"/>
      <c r="G17" s="179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21" s="141" customFormat="1" ht="90" customHeight="1">
      <c r="A18" s="100">
        <f>A16+1</f>
        <v>6</v>
      </c>
      <c r="B18" s="113"/>
      <c r="C18" s="105" t="s">
        <v>166</v>
      </c>
      <c r="D18" s="103" t="s">
        <v>45</v>
      </c>
      <c r="E18" s="152">
        <v>11735.1</v>
      </c>
      <c r="F18" s="193"/>
      <c r="G18" s="196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21" s="104" customFormat="1" ht="75" customHeight="1">
      <c r="A19" s="100">
        <f t="shared" ref="A19:A28" si="1">A18+1</f>
        <v>7</v>
      </c>
      <c r="B19" s="113"/>
      <c r="C19" s="105" t="s">
        <v>125</v>
      </c>
      <c r="D19" s="103" t="s">
        <v>7</v>
      </c>
      <c r="E19" s="154">
        <v>7340.4</v>
      </c>
      <c r="F19" s="195"/>
      <c r="G19" s="196"/>
      <c r="H19" s="106"/>
      <c r="I19" s="106"/>
      <c r="J19" s="106"/>
    </row>
    <row r="20" spans="1:21" s="104" customFormat="1" ht="60" customHeight="1">
      <c r="A20" s="100">
        <f t="shared" si="1"/>
        <v>8</v>
      </c>
      <c r="B20" s="113"/>
      <c r="C20" s="105" t="s">
        <v>127</v>
      </c>
      <c r="D20" s="103" t="s">
        <v>45</v>
      </c>
      <c r="E20" s="154">
        <v>3273.9</v>
      </c>
      <c r="F20" s="195"/>
      <c r="G20" s="196"/>
      <c r="H20" s="106"/>
      <c r="I20" s="106"/>
      <c r="J20" s="106"/>
    </row>
    <row r="21" spans="1:21" s="104" customFormat="1" ht="60" customHeight="1">
      <c r="A21" s="100">
        <f t="shared" si="1"/>
        <v>9</v>
      </c>
      <c r="B21" s="113"/>
      <c r="C21" s="105" t="s">
        <v>128</v>
      </c>
      <c r="D21" s="103" t="s">
        <v>45</v>
      </c>
      <c r="E21" s="154">
        <v>42.7</v>
      </c>
      <c r="F21" s="195"/>
      <c r="G21" s="196"/>
      <c r="H21" s="106"/>
      <c r="I21" s="106"/>
      <c r="J21" s="106"/>
    </row>
    <row r="22" spans="1:21" s="104" customFormat="1" ht="90" customHeight="1">
      <c r="A22" s="100">
        <f t="shared" si="1"/>
        <v>10</v>
      </c>
      <c r="B22" s="101"/>
      <c r="C22" s="171" t="s">
        <v>115</v>
      </c>
      <c r="D22" s="103" t="s">
        <v>7</v>
      </c>
      <c r="E22" s="176">
        <v>9.1999999999999993</v>
      </c>
      <c r="F22" s="193"/>
      <c r="G22" s="196"/>
    </row>
    <row r="23" spans="1:21" s="104" customFormat="1" ht="45" customHeight="1">
      <c r="A23" s="100">
        <f t="shared" si="1"/>
        <v>11</v>
      </c>
      <c r="B23" s="113"/>
      <c r="C23" s="105" t="s">
        <v>107</v>
      </c>
      <c r="D23" s="103" t="s">
        <v>7</v>
      </c>
      <c r="E23" s="156">
        <v>989</v>
      </c>
      <c r="F23" s="195"/>
      <c r="G23" s="196"/>
      <c r="H23" s="112"/>
      <c r="I23" s="149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21" s="9" customFormat="1" ht="15" customHeight="1">
      <c r="A24" s="100">
        <f t="shared" si="1"/>
        <v>12</v>
      </c>
      <c r="B24" s="71"/>
      <c r="C24" s="98" t="s">
        <v>77</v>
      </c>
      <c r="D24" s="1" t="s">
        <v>6</v>
      </c>
      <c r="E24" s="154">
        <v>10</v>
      </c>
      <c r="F24" s="197"/>
      <c r="G24" s="196"/>
      <c r="H24" s="8"/>
      <c r="I24" s="8"/>
      <c r="J24" s="8"/>
      <c r="K24" s="8"/>
      <c r="L24" s="8"/>
      <c r="M24" s="8"/>
    </row>
    <row r="25" spans="1:21" s="165" customFormat="1" ht="62.25" customHeight="1">
      <c r="A25" s="100">
        <f t="shared" si="1"/>
        <v>13</v>
      </c>
      <c r="B25" s="71"/>
      <c r="C25" s="98" t="s">
        <v>89</v>
      </c>
      <c r="D25" s="1" t="s">
        <v>6</v>
      </c>
      <c r="E25" s="152">
        <v>35</v>
      </c>
      <c r="F25" s="193"/>
      <c r="G25" s="19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</row>
    <row r="26" spans="1:21" s="139" customFormat="1" ht="60" customHeight="1">
      <c r="A26" s="100">
        <f t="shared" si="1"/>
        <v>14</v>
      </c>
      <c r="B26" s="101"/>
      <c r="C26" s="107" t="s">
        <v>78</v>
      </c>
      <c r="D26" s="103" t="s">
        <v>6</v>
      </c>
      <c r="E26" s="152">
        <v>17</v>
      </c>
      <c r="F26" s="193"/>
      <c r="G26" s="196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</row>
    <row r="27" spans="1:21" s="9" customFormat="1" ht="60" customHeight="1">
      <c r="A27" s="100">
        <f t="shared" si="1"/>
        <v>15</v>
      </c>
      <c r="B27" s="101"/>
      <c r="C27" s="107" t="s">
        <v>106</v>
      </c>
      <c r="D27" s="103" t="s">
        <v>6</v>
      </c>
      <c r="E27" s="154">
        <v>8</v>
      </c>
      <c r="F27" s="195"/>
      <c r="G27" s="196"/>
      <c r="H27" s="8"/>
      <c r="I27" s="8"/>
      <c r="J27" s="8"/>
      <c r="K27" s="8"/>
      <c r="L27" s="8"/>
      <c r="M27" s="8"/>
    </row>
    <row r="28" spans="1:21" s="9" customFormat="1" ht="63" customHeight="1">
      <c r="A28" s="100">
        <f t="shared" si="1"/>
        <v>16</v>
      </c>
      <c r="B28" s="101"/>
      <c r="C28" s="107" t="s">
        <v>126</v>
      </c>
      <c r="D28" s="103" t="s">
        <v>6</v>
      </c>
      <c r="E28" s="154">
        <v>75</v>
      </c>
      <c r="F28" s="195"/>
      <c r="G28" s="196"/>
      <c r="H28" s="173"/>
      <c r="I28" s="10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104" customFormat="1" ht="15">
      <c r="A29" s="123" t="s">
        <v>27</v>
      </c>
      <c r="B29" s="75" t="s">
        <v>8</v>
      </c>
      <c r="C29" s="10" t="s">
        <v>22</v>
      </c>
      <c r="D29" s="75"/>
      <c r="E29" s="45"/>
      <c r="F29" s="83"/>
      <c r="G29" s="181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s="9" customFormat="1" ht="15">
      <c r="A30" s="72"/>
      <c r="B30" s="75" t="s">
        <v>51</v>
      </c>
      <c r="C30" s="10" t="s">
        <v>52</v>
      </c>
      <c r="D30" s="75"/>
      <c r="E30" s="45"/>
      <c r="F30" s="83"/>
      <c r="G30" s="181"/>
      <c r="H30" s="104"/>
      <c r="I30" s="104"/>
      <c r="J30" s="8"/>
      <c r="K30" s="8"/>
      <c r="L30" s="8"/>
      <c r="M30" s="8"/>
      <c r="N30" s="8"/>
      <c r="O30" s="8"/>
      <c r="P30" s="8"/>
      <c r="Q30" s="8"/>
      <c r="R30" s="8"/>
    </row>
    <row r="31" spans="1:21" s="9" customFormat="1" ht="15" customHeight="1">
      <c r="A31" s="115">
        <f>A28+1</f>
        <v>17</v>
      </c>
      <c r="B31" s="101"/>
      <c r="C31" s="107" t="s">
        <v>53</v>
      </c>
      <c r="D31" s="103" t="s">
        <v>54</v>
      </c>
      <c r="E31" s="152">
        <v>2302.1999999999998</v>
      </c>
      <c r="F31" s="195"/>
      <c r="G31" s="196"/>
      <c r="H31" s="106"/>
      <c r="I31" s="106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21" s="9" customFormat="1" ht="30">
      <c r="A32" s="72"/>
      <c r="B32" s="75" t="s">
        <v>136</v>
      </c>
      <c r="C32" s="10" t="s">
        <v>137</v>
      </c>
      <c r="D32" s="75"/>
      <c r="E32" s="45"/>
      <c r="F32" s="83"/>
      <c r="G32" s="181"/>
      <c r="H32" s="104"/>
      <c r="I32" s="104"/>
      <c r="J32" s="8"/>
      <c r="K32" s="8"/>
      <c r="L32" s="8"/>
      <c r="M32" s="8"/>
      <c r="N32" s="8"/>
      <c r="O32" s="8"/>
      <c r="P32" s="8"/>
      <c r="Q32" s="8"/>
      <c r="R32" s="8"/>
    </row>
    <row r="33" spans="1:23" s="9" customFormat="1" ht="75" customHeight="1">
      <c r="A33" s="115">
        <f>A31+1</f>
        <v>18</v>
      </c>
      <c r="B33" s="101"/>
      <c r="C33" s="107" t="s">
        <v>143</v>
      </c>
      <c r="D33" s="1" t="s">
        <v>41</v>
      </c>
      <c r="E33" s="152">
        <v>5018</v>
      </c>
      <c r="F33" s="195"/>
      <c r="G33" s="196"/>
      <c r="H33" s="106"/>
      <c r="I33" s="106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23" s="9" customFormat="1" ht="75" customHeight="1">
      <c r="A34" s="115">
        <f>A33+1</f>
        <v>19</v>
      </c>
      <c r="B34" s="101"/>
      <c r="C34" s="107" t="s">
        <v>144</v>
      </c>
      <c r="D34" s="1" t="s">
        <v>41</v>
      </c>
      <c r="E34" s="152">
        <v>5538</v>
      </c>
      <c r="F34" s="195"/>
      <c r="G34" s="196"/>
      <c r="H34" s="106"/>
      <c r="I34" s="106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23" s="46" customFormat="1" ht="15">
      <c r="A35" s="11" t="s">
        <v>28</v>
      </c>
      <c r="B35" s="38" t="s">
        <v>9</v>
      </c>
      <c r="C35" s="39" t="s">
        <v>46</v>
      </c>
      <c r="D35" s="44"/>
      <c r="E35" s="45"/>
      <c r="F35" s="45"/>
      <c r="G35" s="180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23" s="134" customFormat="1" ht="15">
      <c r="A36" s="42"/>
      <c r="B36" s="38" t="s">
        <v>10</v>
      </c>
      <c r="C36" s="43" t="s">
        <v>15</v>
      </c>
      <c r="D36" s="44"/>
      <c r="E36" s="45"/>
      <c r="F36" s="45"/>
      <c r="G36" s="180"/>
      <c r="H36" s="133"/>
      <c r="I36" s="133"/>
      <c r="J36" s="133"/>
      <c r="K36" s="133"/>
      <c r="L36" s="133"/>
      <c r="M36" s="133"/>
      <c r="N36" s="133"/>
      <c r="O36" s="133"/>
      <c r="P36" s="133"/>
    </row>
    <row r="37" spans="1:23" s="165" customFormat="1" ht="45" customHeight="1">
      <c r="A37" s="4">
        <f>A34+1</f>
        <v>20</v>
      </c>
      <c r="B37" s="1"/>
      <c r="C37" s="98" t="s">
        <v>110</v>
      </c>
      <c r="D37" s="1" t="s">
        <v>41</v>
      </c>
      <c r="E37" s="152">
        <v>1119.4000000000001</v>
      </c>
      <c r="F37" s="195"/>
      <c r="G37" s="196"/>
      <c r="H37" s="167"/>
      <c r="I37" s="162"/>
      <c r="J37" s="162"/>
      <c r="K37" s="162"/>
      <c r="L37" s="162"/>
      <c r="M37" s="162"/>
      <c r="N37" s="168"/>
      <c r="O37" s="166"/>
      <c r="P37" s="166"/>
      <c r="Q37" s="166"/>
      <c r="R37" s="166"/>
      <c r="S37" s="166"/>
      <c r="T37" s="166"/>
      <c r="U37" s="166"/>
      <c r="V37" s="166"/>
      <c r="W37" s="166"/>
    </row>
    <row r="38" spans="1:23" s="6" customFormat="1" ht="60" customHeight="1">
      <c r="A38" s="4">
        <f>A37+1</f>
        <v>21</v>
      </c>
      <c r="B38" s="1"/>
      <c r="C38" s="107" t="s">
        <v>164</v>
      </c>
      <c r="D38" s="5" t="s">
        <v>45</v>
      </c>
      <c r="E38" s="152">
        <v>48</v>
      </c>
      <c r="F38" s="195"/>
      <c r="G38" s="196"/>
      <c r="H38" s="96">
        <f>21/4*6</f>
        <v>31.5</v>
      </c>
      <c r="I38" s="89">
        <f t="shared" ref="I38" si="2">H38</f>
        <v>31.5</v>
      </c>
      <c r="J38" s="89">
        <f>I38</f>
        <v>31.5</v>
      </c>
      <c r="K38" s="89">
        <f>ROUND(E38*J38,2)</f>
        <v>1512</v>
      </c>
      <c r="L38" s="89"/>
      <c r="M38" s="89"/>
      <c r="N38" s="7"/>
      <c r="O38" s="143"/>
      <c r="P38" s="143"/>
      <c r="Q38" s="143"/>
      <c r="R38" s="143"/>
      <c r="S38" s="143"/>
      <c r="T38" s="143"/>
      <c r="U38" s="143"/>
      <c r="V38" s="143"/>
      <c r="W38" s="143"/>
    </row>
    <row r="39" spans="1:23" s="165" customFormat="1" ht="60" customHeight="1">
      <c r="A39" s="4">
        <f t="shared" ref="A39:A41" si="3">A38+1</f>
        <v>22</v>
      </c>
      <c r="B39" s="1"/>
      <c r="C39" s="98" t="s">
        <v>142</v>
      </c>
      <c r="D39" s="1" t="s">
        <v>41</v>
      </c>
      <c r="E39" s="152">
        <v>2888.3</v>
      </c>
      <c r="F39" s="195"/>
      <c r="G39" s="196"/>
      <c r="H39" s="167"/>
      <c r="I39" s="162"/>
      <c r="J39" s="162"/>
      <c r="K39" s="162"/>
      <c r="L39" s="162"/>
      <c r="M39" s="162"/>
      <c r="N39" s="168"/>
      <c r="O39" s="166"/>
      <c r="P39" s="166"/>
      <c r="Q39" s="166"/>
      <c r="R39" s="166"/>
      <c r="S39" s="166"/>
      <c r="T39" s="166"/>
      <c r="U39" s="166"/>
      <c r="V39" s="166"/>
      <c r="W39" s="166"/>
    </row>
    <row r="40" spans="1:23" s="6" customFormat="1" ht="75" customHeight="1">
      <c r="A40" s="4">
        <f t="shared" si="3"/>
        <v>23</v>
      </c>
      <c r="B40" s="103"/>
      <c r="C40" s="107" t="s">
        <v>165</v>
      </c>
      <c r="D40" s="103" t="s">
        <v>41</v>
      </c>
      <c r="E40" s="152">
        <v>9188.7999999999993</v>
      </c>
      <c r="F40" s="195"/>
      <c r="G40" s="196"/>
      <c r="H40" s="96"/>
      <c r="I40" s="89"/>
      <c r="J40" s="89"/>
      <c r="K40" s="89"/>
      <c r="L40" s="89"/>
      <c r="M40" s="89"/>
      <c r="N40" s="7"/>
      <c r="O40" s="143"/>
      <c r="P40" s="143"/>
      <c r="Q40" s="143"/>
      <c r="R40" s="143"/>
      <c r="S40" s="143"/>
      <c r="T40" s="143"/>
      <c r="U40" s="143"/>
      <c r="V40" s="143"/>
      <c r="W40" s="143"/>
    </row>
    <row r="41" spans="1:23" s="6" customFormat="1" ht="72.75" customHeight="1">
      <c r="A41" s="4">
        <f t="shared" si="3"/>
        <v>24</v>
      </c>
      <c r="B41" s="103"/>
      <c r="C41" s="107" t="s">
        <v>145</v>
      </c>
      <c r="D41" s="103" t="s">
        <v>41</v>
      </c>
      <c r="E41" s="155">
        <v>5538</v>
      </c>
      <c r="F41" s="195"/>
      <c r="G41" s="196"/>
      <c r="H41" s="96"/>
      <c r="I41" s="89"/>
      <c r="J41" s="89"/>
      <c r="K41" s="89"/>
      <c r="L41" s="89"/>
      <c r="M41" s="89"/>
      <c r="N41" s="7"/>
      <c r="O41" s="143"/>
      <c r="P41" s="143"/>
      <c r="Q41" s="143"/>
      <c r="R41" s="143"/>
      <c r="S41" s="143"/>
      <c r="T41" s="143"/>
      <c r="U41" s="143"/>
      <c r="V41" s="143"/>
      <c r="W41" s="143"/>
    </row>
    <row r="42" spans="1:23" s="46" customFormat="1" ht="15">
      <c r="A42" s="54"/>
      <c r="B42" s="55" t="s">
        <v>17</v>
      </c>
      <c r="C42" s="56" t="s">
        <v>16</v>
      </c>
      <c r="D42" s="38"/>
      <c r="E42" s="45"/>
      <c r="F42" s="40"/>
      <c r="G42" s="182"/>
      <c r="H42" s="137"/>
      <c r="I42" s="137"/>
      <c r="J42" s="137"/>
    </row>
    <row r="43" spans="1:23" s="141" customFormat="1" ht="30" customHeight="1">
      <c r="A43" s="115">
        <f>A41+1</f>
        <v>25</v>
      </c>
      <c r="B43" s="116"/>
      <c r="C43" s="107" t="s">
        <v>102</v>
      </c>
      <c r="D43" s="103" t="s">
        <v>45</v>
      </c>
      <c r="E43" s="152">
        <v>1119.4000000000001</v>
      </c>
      <c r="F43" s="193"/>
      <c r="G43" s="196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23" s="6" customFormat="1" ht="15">
      <c r="A44" s="72"/>
      <c r="B44" s="90" t="s">
        <v>74</v>
      </c>
      <c r="C44" s="74" t="s">
        <v>75</v>
      </c>
      <c r="D44" s="81"/>
      <c r="E44" s="45"/>
      <c r="F44" s="85"/>
      <c r="G44" s="179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23" s="139" customFormat="1" ht="30" customHeight="1">
      <c r="A45" s="3">
        <f>A43+1</f>
        <v>26</v>
      </c>
      <c r="B45" s="2"/>
      <c r="C45" s="12" t="s">
        <v>101</v>
      </c>
      <c r="D45" s="5" t="s">
        <v>45</v>
      </c>
      <c r="E45" s="152">
        <v>26554.3</v>
      </c>
      <c r="F45" s="193"/>
      <c r="G45" s="196"/>
      <c r="H45" s="138"/>
      <c r="I45" s="138"/>
      <c r="J45" s="138"/>
      <c r="K45" s="138"/>
      <c r="L45" s="138"/>
      <c r="M45" s="138"/>
      <c r="N45" s="138"/>
      <c r="O45" s="138"/>
      <c r="P45" s="138"/>
    </row>
    <row r="46" spans="1:23" s="139" customFormat="1" ht="45" customHeight="1">
      <c r="A46" s="3">
        <f>A45+1</f>
        <v>27</v>
      </c>
      <c r="B46" s="2"/>
      <c r="C46" s="12" t="s">
        <v>141</v>
      </c>
      <c r="D46" s="5" t="s">
        <v>45</v>
      </c>
      <c r="E46" s="152">
        <v>61167.3</v>
      </c>
      <c r="F46" s="193"/>
      <c r="G46" s="196"/>
      <c r="H46" s="138"/>
      <c r="I46" s="138"/>
      <c r="J46" s="138"/>
      <c r="K46" s="138"/>
      <c r="L46" s="138"/>
      <c r="M46" s="138"/>
      <c r="N46" s="138"/>
      <c r="O46" s="138"/>
      <c r="P46" s="138"/>
    </row>
    <row r="47" spans="1:23" s="6" customFormat="1" ht="15">
      <c r="A47" s="72"/>
      <c r="B47" s="90" t="s">
        <v>19</v>
      </c>
      <c r="C47" s="74" t="s">
        <v>18</v>
      </c>
      <c r="D47" s="75"/>
      <c r="E47" s="45"/>
      <c r="F47" s="83"/>
      <c r="G47" s="181"/>
      <c r="H47" s="143"/>
      <c r="I47" s="143"/>
      <c r="J47" s="143"/>
      <c r="K47" s="143"/>
      <c r="L47" s="143"/>
      <c r="M47" s="143"/>
      <c r="N47" s="143"/>
      <c r="O47" s="143"/>
      <c r="P47" s="143"/>
    </row>
    <row r="48" spans="1:23" s="6" customFormat="1" ht="45" customHeight="1">
      <c r="A48" s="4">
        <f>A46+1</f>
        <v>28</v>
      </c>
      <c r="B48" s="1"/>
      <c r="C48" s="107" t="s">
        <v>163</v>
      </c>
      <c r="D48" s="5" t="s">
        <v>45</v>
      </c>
      <c r="E48" s="152">
        <v>44.4</v>
      </c>
      <c r="F48" s="195"/>
      <c r="G48" s="196"/>
      <c r="H48" s="96">
        <f>21/4*6</f>
        <v>31.5</v>
      </c>
      <c r="I48" s="89">
        <f t="shared" ref="I48" si="4">H48</f>
        <v>31.5</v>
      </c>
      <c r="J48" s="89">
        <f>I48</f>
        <v>31.5</v>
      </c>
      <c r="K48" s="89">
        <f>ROUND(E48*J48,2)</f>
        <v>1398.6</v>
      </c>
      <c r="L48" s="89"/>
      <c r="M48" s="89"/>
      <c r="N48" s="7"/>
      <c r="O48" s="143"/>
      <c r="P48" s="143"/>
      <c r="Q48" s="143"/>
      <c r="R48" s="143"/>
      <c r="S48" s="143"/>
      <c r="T48" s="143"/>
      <c r="U48" s="143"/>
      <c r="V48" s="143"/>
      <c r="W48" s="143"/>
    </row>
    <row r="49" spans="1:26" s="165" customFormat="1" ht="45" customHeight="1">
      <c r="A49" s="4">
        <f t="shared" ref="A49:A52" si="5">A48+1</f>
        <v>29</v>
      </c>
      <c r="B49" s="1"/>
      <c r="C49" s="98" t="s">
        <v>139</v>
      </c>
      <c r="D49" s="1" t="s">
        <v>41</v>
      </c>
      <c r="E49" s="152">
        <v>2524.3000000000002</v>
      </c>
      <c r="F49" s="195"/>
      <c r="G49" s="196"/>
      <c r="H49" s="167"/>
      <c r="I49" s="162"/>
      <c r="J49" s="162"/>
      <c r="K49" s="162"/>
      <c r="L49" s="162"/>
      <c r="M49" s="162"/>
      <c r="N49" s="168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:26" s="6" customFormat="1" ht="60" customHeight="1">
      <c r="A50" s="4">
        <f t="shared" si="5"/>
        <v>30</v>
      </c>
      <c r="B50" s="103"/>
      <c r="C50" s="107" t="s">
        <v>162</v>
      </c>
      <c r="D50" s="103" t="s">
        <v>41</v>
      </c>
      <c r="E50" s="152">
        <v>8223.4</v>
      </c>
      <c r="F50" s="195"/>
      <c r="G50" s="196"/>
      <c r="H50" s="96"/>
      <c r="I50" s="89"/>
      <c r="J50" s="89"/>
      <c r="K50" s="89"/>
      <c r="L50" s="89"/>
      <c r="M50" s="89"/>
      <c r="N50" s="7"/>
      <c r="O50" s="143"/>
      <c r="P50" s="143"/>
      <c r="Q50" s="143"/>
      <c r="R50" s="143"/>
      <c r="S50" s="143"/>
      <c r="T50" s="143"/>
      <c r="U50" s="143"/>
      <c r="V50" s="143"/>
      <c r="W50" s="143"/>
    </row>
    <row r="51" spans="1:26" s="6" customFormat="1" ht="60" customHeight="1">
      <c r="A51" s="4">
        <f t="shared" si="5"/>
        <v>31</v>
      </c>
      <c r="B51" s="103"/>
      <c r="C51" s="107" t="s">
        <v>140</v>
      </c>
      <c r="D51" s="103" t="s">
        <v>41</v>
      </c>
      <c r="E51" s="152">
        <v>4563</v>
      </c>
      <c r="F51" s="195"/>
      <c r="G51" s="196"/>
      <c r="H51" s="96"/>
      <c r="I51" s="89"/>
      <c r="J51" s="89"/>
      <c r="K51" s="89"/>
      <c r="L51" s="89"/>
      <c r="M51" s="89"/>
      <c r="N51" s="7"/>
      <c r="O51" s="143"/>
      <c r="P51" s="143"/>
      <c r="Q51" s="143"/>
      <c r="R51" s="143"/>
      <c r="S51" s="143"/>
      <c r="T51" s="143"/>
      <c r="U51" s="143"/>
      <c r="V51" s="143"/>
      <c r="W51" s="143"/>
    </row>
    <row r="52" spans="1:26" s="165" customFormat="1" ht="30" customHeight="1">
      <c r="A52" s="4">
        <f t="shared" si="5"/>
        <v>32</v>
      </c>
      <c r="B52" s="1"/>
      <c r="C52" s="98" t="s">
        <v>86</v>
      </c>
      <c r="D52" s="1" t="s">
        <v>41</v>
      </c>
      <c r="E52" s="152">
        <v>1119.4000000000001</v>
      </c>
      <c r="F52" s="195"/>
      <c r="G52" s="196"/>
      <c r="H52" s="167"/>
      <c r="I52" s="162"/>
      <c r="J52" s="162"/>
      <c r="K52" s="162"/>
      <c r="L52" s="162"/>
      <c r="M52" s="162"/>
      <c r="N52" s="168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:26" s="127" customFormat="1" ht="15">
      <c r="A53" s="72"/>
      <c r="B53" s="121" t="s">
        <v>96</v>
      </c>
      <c r="C53" s="114" t="s">
        <v>97</v>
      </c>
      <c r="D53" s="75"/>
      <c r="E53" s="45"/>
      <c r="F53" s="81"/>
      <c r="G53" s="183"/>
      <c r="H53" s="126"/>
      <c r="I53" s="126"/>
      <c r="J53" s="126"/>
      <c r="K53" s="126"/>
      <c r="L53" s="126"/>
      <c r="M53" s="126"/>
      <c r="N53" s="126"/>
      <c r="O53" s="126"/>
      <c r="P53" s="126"/>
    </row>
    <row r="54" spans="1:26" s="165" customFormat="1" ht="45" customHeight="1">
      <c r="A54" s="4">
        <f>A52+1</f>
        <v>33</v>
      </c>
      <c r="B54" s="1"/>
      <c r="C54" s="98" t="s">
        <v>150</v>
      </c>
      <c r="D54" s="1" t="s">
        <v>41</v>
      </c>
      <c r="E54" s="152">
        <v>2888.3</v>
      </c>
      <c r="F54" s="195"/>
      <c r="G54" s="196"/>
      <c r="H54" s="167"/>
      <c r="I54" s="162"/>
      <c r="J54" s="162"/>
      <c r="K54" s="162"/>
      <c r="L54" s="162"/>
      <c r="M54" s="162"/>
      <c r="N54" s="168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:26" s="6" customFormat="1" ht="60" customHeight="1">
      <c r="A55" s="108">
        <f t="shared" ref="A55:A56" si="6">A54+1</f>
        <v>34</v>
      </c>
      <c r="B55" s="103"/>
      <c r="C55" s="107" t="s">
        <v>161</v>
      </c>
      <c r="D55" s="103" t="s">
        <v>41</v>
      </c>
      <c r="E55" s="152">
        <v>9188.7999999999993</v>
      </c>
      <c r="F55" s="195"/>
      <c r="G55" s="196"/>
      <c r="H55" s="96"/>
      <c r="I55" s="89"/>
      <c r="J55" s="89"/>
      <c r="K55" s="89"/>
      <c r="L55" s="89"/>
      <c r="M55" s="89"/>
      <c r="N55" s="7"/>
      <c r="O55" s="143"/>
      <c r="P55" s="143"/>
      <c r="Q55" s="143"/>
      <c r="R55" s="143"/>
      <c r="S55" s="143"/>
      <c r="T55" s="143"/>
      <c r="U55" s="143"/>
      <c r="V55" s="143"/>
      <c r="W55" s="143"/>
    </row>
    <row r="56" spans="1:26" s="6" customFormat="1" ht="45" customHeight="1">
      <c r="A56" s="108">
        <f t="shared" si="6"/>
        <v>35</v>
      </c>
      <c r="B56" s="1"/>
      <c r="C56" s="107" t="s">
        <v>160</v>
      </c>
      <c r="D56" s="5" t="s">
        <v>45</v>
      </c>
      <c r="E56" s="152">
        <v>48</v>
      </c>
      <c r="F56" s="195"/>
      <c r="G56" s="196"/>
      <c r="H56" s="96">
        <f>21/4*6</f>
        <v>31.5</v>
      </c>
      <c r="I56" s="89">
        <f t="shared" ref="I56" si="7">H56</f>
        <v>31.5</v>
      </c>
      <c r="J56" s="89">
        <f>I56</f>
        <v>31.5</v>
      </c>
      <c r="K56" s="89">
        <f>ROUND(E56*J56,2)</f>
        <v>1512</v>
      </c>
      <c r="L56" s="89"/>
      <c r="M56" s="89"/>
      <c r="N56" s="7"/>
      <c r="O56" s="143"/>
      <c r="P56" s="143"/>
      <c r="Q56" s="143"/>
      <c r="R56" s="143"/>
      <c r="S56" s="143"/>
      <c r="T56" s="143"/>
      <c r="U56" s="143"/>
      <c r="V56" s="143"/>
      <c r="W56" s="143"/>
    </row>
    <row r="57" spans="1:26" s="127" customFormat="1" ht="15">
      <c r="A57" s="72"/>
      <c r="B57" s="75" t="s">
        <v>84</v>
      </c>
      <c r="C57" s="114" t="s">
        <v>85</v>
      </c>
      <c r="D57" s="75"/>
      <c r="E57" s="45"/>
      <c r="F57" s="77"/>
      <c r="G57" s="183"/>
      <c r="H57" s="124"/>
      <c r="I57" s="117"/>
      <c r="J57" s="117"/>
      <c r="K57" s="117"/>
      <c r="L57" s="117"/>
      <c r="M57" s="117"/>
      <c r="N57" s="12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s="127" customFormat="1" ht="15" customHeight="1">
      <c r="A58" s="115">
        <f>A56+1</f>
        <v>36</v>
      </c>
      <c r="B58" s="116"/>
      <c r="C58" s="107" t="s">
        <v>109</v>
      </c>
      <c r="D58" s="103" t="s">
        <v>41</v>
      </c>
      <c r="E58" s="152">
        <v>498.6</v>
      </c>
      <c r="F58" s="193"/>
      <c r="G58" s="19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</row>
    <row r="59" spans="1:26" s="104" customFormat="1" ht="15">
      <c r="A59" s="72"/>
      <c r="B59" s="75" t="s">
        <v>133</v>
      </c>
      <c r="C59" s="122" t="s">
        <v>134</v>
      </c>
      <c r="D59" s="75"/>
      <c r="E59" s="45"/>
      <c r="F59" s="174"/>
      <c r="G59" s="188"/>
      <c r="H59" s="106"/>
      <c r="I59" s="106"/>
      <c r="J59" s="106"/>
    </row>
    <row r="60" spans="1:26" s="6" customFormat="1" ht="60" customHeight="1">
      <c r="A60" s="108">
        <f>A58+1</f>
        <v>37</v>
      </c>
      <c r="B60" s="103"/>
      <c r="C60" s="171" t="s">
        <v>169</v>
      </c>
      <c r="D60" s="103" t="s">
        <v>41</v>
      </c>
      <c r="E60" s="152">
        <v>5848.2</v>
      </c>
      <c r="F60" s="195"/>
      <c r="G60" s="196"/>
      <c r="H60" s="96"/>
      <c r="I60" s="89"/>
      <c r="J60" s="89"/>
      <c r="K60" s="89"/>
      <c r="L60" s="89"/>
      <c r="M60" s="89"/>
      <c r="N60" s="7"/>
      <c r="O60" s="143"/>
      <c r="P60" s="143"/>
      <c r="Q60" s="143"/>
      <c r="R60" s="143"/>
      <c r="S60" s="143"/>
      <c r="T60" s="143"/>
      <c r="U60" s="143"/>
      <c r="V60" s="143"/>
      <c r="W60" s="143"/>
    </row>
    <row r="61" spans="1:26" s="165" customFormat="1" ht="45" customHeight="1">
      <c r="A61" s="4">
        <f>A60+1</f>
        <v>38</v>
      </c>
      <c r="B61" s="1"/>
      <c r="C61" s="171" t="s">
        <v>170</v>
      </c>
      <c r="D61" s="1" t="s">
        <v>41</v>
      </c>
      <c r="E61" s="152">
        <v>1823.6</v>
      </c>
      <c r="F61" s="195"/>
      <c r="G61" s="196"/>
      <c r="H61" s="167"/>
      <c r="I61" s="162"/>
      <c r="J61" s="162"/>
      <c r="K61" s="162"/>
      <c r="L61" s="162"/>
      <c r="M61" s="162"/>
      <c r="N61" s="168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:26" s="6" customFormat="1" ht="60" customHeight="1">
      <c r="A62" s="4">
        <f t="shared" ref="A62:A64" si="8">A61+1</f>
        <v>39</v>
      </c>
      <c r="B62" s="103"/>
      <c r="C62" s="171" t="s">
        <v>171</v>
      </c>
      <c r="D62" s="103" t="s">
        <v>41</v>
      </c>
      <c r="E62" s="152">
        <v>17251</v>
      </c>
      <c r="F62" s="195"/>
      <c r="G62" s="196"/>
      <c r="H62" s="96"/>
      <c r="I62" s="89"/>
      <c r="J62" s="89"/>
      <c r="K62" s="89"/>
      <c r="L62" s="89"/>
      <c r="M62" s="89"/>
      <c r="N62" s="7"/>
      <c r="O62" s="143"/>
      <c r="P62" s="143"/>
      <c r="Q62" s="143"/>
      <c r="R62" s="143"/>
      <c r="S62" s="143"/>
      <c r="T62" s="143"/>
      <c r="U62" s="143"/>
      <c r="V62" s="143"/>
      <c r="W62" s="143"/>
    </row>
    <row r="63" spans="1:26" s="6" customFormat="1" ht="45" customHeight="1">
      <c r="A63" s="4">
        <f t="shared" si="8"/>
        <v>40</v>
      </c>
      <c r="B63" s="103"/>
      <c r="C63" s="171" t="s">
        <v>172</v>
      </c>
      <c r="D63" s="103" t="s">
        <v>41</v>
      </c>
      <c r="E63" s="152">
        <v>4062.5</v>
      </c>
      <c r="F63" s="195"/>
      <c r="G63" s="196"/>
      <c r="H63" s="96"/>
      <c r="I63" s="89"/>
      <c r="J63" s="89"/>
      <c r="K63" s="89"/>
      <c r="L63" s="89"/>
      <c r="M63" s="89"/>
      <c r="N63" s="7"/>
      <c r="O63" s="143"/>
      <c r="P63" s="143"/>
      <c r="Q63" s="143"/>
      <c r="R63" s="143"/>
      <c r="S63" s="143"/>
      <c r="T63" s="143"/>
      <c r="U63" s="143"/>
      <c r="V63" s="143"/>
      <c r="W63" s="143"/>
    </row>
    <row r="64" spans="1:26" s="6" customFormat="1" ht="45" customHeight="1">
      <c r="A64" s="4">
        <f t="shared" si="8"/>
        <v>41</v>
      </c>
      <c r="B64" s="1"/>
      <c r="C64" s="171" t="s">
        <v>173</v>
      </c>
      <c r="D64" s="5" t="s">
        <v>45</v>
      </c>
      <c r="E64" s="152">
        <v>36.799999999999997</v>
      </c>
      <c r="F64" s="195"/>
      <c r="G64" s="196"/>
      <c r="H64" s="96">
        <f>21/4*6</f>
        <v>31.5</v>
      </c>
      <c r="I64" s="89">
        <f t="shared" ref="I64" si="9">H64</f>
        <v>31.5</v>
      </c>
      <c r="J64" s="89">
        <f>I64</f>
        <v>31.5</v>
      </c>
      <c r="K64" s="89">
        <f>ROUND(E64*J64,2)</f>
        <v>1159.2</v>
      </c>
      <c r="L64" s="89"/>
      <c r="M64" s="89"/>
      <c r="N64" s="7"/>
      <c r="O64" s="143"/>
      <c r="P64" s="143"/>
      <c r="Q64" s="143"/>
      <c r="R64" s="143"/>
      <c r="S64" s="143"/>
      <c r="T64" s="143"/>
      <c r="U64" s="143"/>
      <c r="V64" s="143"/>
      <c r="W64" s="143"/>
    </row>
    <row r="65" spans="1:26" s="131" customFormat="1" ht="15">
      <c r="A65" s="11" t="s">
        <v>111</v>
      </c>
      <c r="B65" s="38" t="s">
        <v>11</v>
      </c>
      <c r="C65" s="43" t="s">
        <v>21</v>
      </c>
      <c r="D65" s="44"/>
      <c r="E65" s="45"/>
      <c r="F65" s="45"/>
      <c r="G65" s="18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</row>
    <row r="66" spans="1:26" s="145" customFormat="1" ht="15">
      <c r="A66" s="11"/>
      <c r="B66" s="90" t="s">
        <v>61</v>
      </c>
      <c r="C66" s="10" t="s">
        <v>73</v>
      </c>
      <c r="D66" s="81"/>
      <c r="E66" s="45"/>
      <c r="F66" s="76"/>
      <c r="G66" s="185"/>
      <c r="H66" s="91"/>
      <c r="I66" s="89">
        <f t="shared" ref="I66:I72" si="10">H66</f>
        <v>0</v>
      </c>
      <c r="J66" s="89" t="e">
        <f>I66*#REF!</f>
        <v>#REF!</v>
      </c>
      <c r="K66" s="89" t="e">
        <f>ROUND(E66*J66,2)</f>
        <v>#REF!</v>
      </c>
      <c r="L66" s="91"/>
      <c r="M66" s="91"/>
      <c r="N66" s="86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spans="1:26" s="165" customFormat="1" ht="60" customHeight="1">
      <c r="A67" s="4">
        <f>A64+1</f>
        <v>42</v>
      </c>
      <c r="B67" s="1"/>
      <c r="C67" s="98" t="s">
        <v>138</v>
      </c>
      <c r="D67" s="1" t="s">
        <v>41</v>
      </c>
      <c r="E67" s="152">
        <v>5650</v>
      </c>
      <c r="F67" s="193"/>
      <c r="G67" s="196"/>
      <c r="H67" s="167"/>
      <c r="I67" s="162"/>
      <c r="J67" s="162"/>
      <c r="K67" s="162"/>
      <c r="L67" s="162"/>
      <c r="M67" s="162"/>
      <c r="N67" s="168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:26" s="6" customFormat="1" ht="75" customHeight="1">
      <c r="A68" s="108">
        <f t="shared" ref="A68:A69" si="11">A67+1</f>
        <v>43</v>
      </c>
      <c r="B68" s="103"/>
      <c r="C68" s="107" t="s">
        <v>159</v>
      </c>
      <c r="D68" s="103" t="s">
        <v>41</v>
      </c>
      <c r="E68" s="152">
        <v>16919.8</v>
      </c>
      <c r="F68" s="193"/>
      <c r="G68" s="196"/>
      <c r="H68" s="96"/>
      <c r="I68" s="89"/>
      <c r="J68" s="89"/>
      <c r="K68" s="89"/>
      <c r="L68" s="89"/>
      <c r="M68" s="89"/>
      <c r="N68" s="7"/>
      <c r="O68" s="143"/>
      <c r="P68" s="143"/>
      <c r="Q68" s="143"/>
      <c r="R68" s="143"/>
      <c r="S68" s="143"/>
      <c r="T68" s="143"/>
      <c r="U68" s="143"/>
      <c r="V68" s="143"/>
      <c r="W68" s="143"/>
    </row>
    <row r="69" spans="1:26" s="6" customFormat="1" ht="60" customHeight="1">
      <c r="A69" s="108">
        <f t="shared" si="11"/>
        <v>44</v>
      </c>
      <c r="B69" s="103"/>
      <c r="C69" s="107" t="s">
        <v>132</v>
      </c>
      <c r="D69" s="103" t="s">
        <v>41</v>
      </c>
      <c r="E69" s="152">
        <v>3984.5</v>
      </c>
      <c r="F69" s="193"/>
      <c r="G69" s="196"/>
      <c r="H69" s="96"/>
      <c r="I69" s="89"/>
      <c r="J69" s="89"/>
      <c r="K69" s="89"/>
      <c r="L69" s="89"/>
      <c r="M69" s="89"/>
      <c r="N69" s="7"/>
      <c r="O69" s="143"/>
      <c r="P69" s="143"/>
      <c r="Q69" s="143"/>
      <c r="R69" s="143"/>
      <c r="S69" s="143"/>
      <c r="T69" s="143"/>
      <c r="U69" s="143"/>
      <c r="V69" s="143"/>
      <c r="W69" s="143"/>
    </row>
    <row r="70" spans="1:26" s="6" customFormat="1" ht="15">
      <c r="A70" s="11"/>
      <c r="B70" s="90" t="s">
        <v>62</v>
      </c>
      <c r="C70" s="10" t="s">
        <v>63</v>
      </c>
      <c r="D70" s="81"/>
      <c r="E70" s="45"/>
      <c r="F70" s="85"/>
      <c r="G70" s="179"/>
      <c r="H70" s="142"/>
      <c r="I70" s="89">
        <f t="shared" si="10"/>
        <v>0</v>
      </c>
      <c r="J70" s="89" t="e">
        <f>I70*#REF!</f>
        <v>#REF!</v>
      </c>
      <c r="K70" s="89" t="e">
        <f>ROUND(E70*J70,2)</f>
        <v>#REF!</v>
      </c>
      <c r="L70" s="92"/>
      <c r="M70" s="92"/>
      <c r="N70" s="7"/>
      <c r="O70" s="143"/>
      <c r="P70" s="143"/>
      <c r="Q70" s="143"/>
      <c r="R70" s="143"/>
      <c r="S70" s="143"/>
      <c r="T70" s="143"/>
      <c r="U70" s="143"/>
      <c r="V70" s="143"/>
      <c r="W70" s="143"/>
    </row>
    <row r="71" spans="1:26" s="6" customFormat="1" ht="30" customHeight="1">
      <c r="A71" s="4">
        <f>A69+1</f>
        <v>45</v>
      </c>
      <c r="B71" s="1"/>
      <c r="C71" s="107" t="s">
        <v>103</v>
      </c>
      <c r="D71" s="5" t="s">
        <v>45</v>
      </c>
      <c r="E71" s="152">
        <v>1003.9</v>
      </c>
      <c r="F71" s="193"/>
      <c r="G71" s="196"/>
      <c r="H71" s="96">
        <f>21/4*6</f>
        <v>31.5</v>
      </c>
      <c r="I71" s="89">
        <f t="shared" si="10"/>
        <v>31.5</v>
      </c>
      <c r="J71" s="89">
        <f>I71</f>
        <v>31.5</v>
      </c>
      <c r="K71" s="89">
        <f>ROUND(E71*J71,2)</f>
        <v>31622.85</v>
      </c>
      <c r="L71" s="89"/>
      <c r="M71" s="89"/>
      <c r="N71" s="7"/>
      <c r="O71" s="143"/>
      <c r="P71" s="143"/>
      <c r="Q71" s="143"/>
      <c r="R71" s="143"/>
      <c r="S71" s="143"/>
      <c r="T71" s="143"/>
      <c r="U71" s="143"/>
      <c r="V71" s="143"/>
      <c r="W71" s="143"/>
    </row>
    <row r="72" spans="1:26" s="6" customFormat="1" ht="45" customHeight="1">
      <c r="A72" s="4">
        <f>A71+1</f>
        <v>46</v>
      </c>
      <c r="B72" s="1"/>
      <c r="C72" s="107" t="s">
        <v>157</v>
      </c>
      <c r="D72" s="5" t="s">
        <v>45</v>
      </c>
      <c r="E72" s="152">
        <v>34.9</v>
      </c>
      <c r="F72" s="193"/>
      <c r="G72" s="196"/>
      <c r="H72" s="96">
        <f>21/4*6</f>
        <v>31.5</v>
      </c>
      <c r="I72" s="89">
        <f t="shared" si="10"/>
        <v>31.5</v>
      </c>
      <c r="J72" s="89">
        <f>I72</f>
        <v>31.5</v>
      </c>
      <c r="K72" s="89">
        <f>ROUND(E72*J72,2)</f>
        <v>1099.3499999999999</v>
      </c>
      <c r="L72" s="89"/>
      <c r="M72" s="89"/>
      <c r="N72" s="7"/>
      <c r="O72" s="143"/>
      <c r="P72" s="143"/>
      <c r="Q72" s="143"/>
      <c r="R72" s="143"/>
      <c r="S72" s="143"/>
      <c r="T72" s="143"/>
      <c r="U72" s="143"/>
      <c r="V72" s="143"/>
      <c r="W72" s="143"/>
    </row>
    <row r="73" spans="1:26" s="141" customFormat="1" ht="15" customHeight="1">
      <c r="A73" s="120"/>
      <c r="B73" s="75" t="s">
        <v>98</v>
      </c>
      <c r="C73" s="10" t="s">
        <v>99</v>
      </c>
      <c r="D73" s="81"/>
      <c r="E73" s="45"/>
      <c r="F73" s="85"/>
      <c r="G73" s="185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26" s="165" customFormat="1" ht="64.5" customHeight="1">
      <c r="A74" s="4">
        <f>A72+1</f>
        <v>47</v>
      </c>
      <c r="B74" s="1"/>
      <c r="C74" s="98" t="s">
        <v>130</v>
      </c>
      <c r="D74" s="1" t="s">
        <v>41</v>
      </c>
      <c r="E74" s="152">
        <v>5531.7</v>
      </c>
      <c r="F74" s="193"/>
      <c r="G74" s="196"/>
      <c r="H74" s="167"/>
      <c r="I74" s="162"/>
      <c r="J74" s="162"/>
      <c r="K74" s="162"/>
      <c r="L74" s="162"/>
      <c r="M74" s="162"/>
      <c r="N74" s="168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:26" s="6" customFormat="1" ht="75" customHeight="1">
      <c r="A75" s="108">
        <f t="shared" ref="A75:A76" si="12">A74+1</f>
        <v>48</v>
      </c>
      <c r="B75" s="103"/>
      <c r="C75" s="107" t="s">
        <v>158</v>
      </c>
      <c r="D75" s="103" t="s">
        <v>41</v>
      </c>
      <c r="E75" s="152">
        <v>16561</v>
      </c>
      <c r="F75" s="193"/>
      <c r="G75" s="196"/>
      <c r="H75" s="96"/>
      <c r="I75" s="89"/>
      <c r="J75" s="89"/>
      <c r="K75" s="89"/>
      <c r="L75" s="89"/>
      <c r="M75" s="89"/>
      <c r="N75" s="7"/>
      <c r="O75" s="143"/>
      <c r="P75" s="143"/>
      <c r="Q75" s="143"/>
      <c r="R75" s="143"/>
      <c r="S75" s="143"/>
      <c r="T75" s="143"/>
      <c r="U75" s="143"/>
      <c r="V75" s="143"/>
      <c r="W75" s="143"/>
    </row>
    <row r="76" spans="1:26" s="6" customFormat="1" ht="64.5" customHeight="1">
      <c r="A76" s="108">
        <f t="shared" si="12"/>
        <v>49</v>
      </c>
      <c r="B76" s="103"/>
      <c r="C76" s="107" t="s">
        <v>131</v>
      </c>
      <c r="D76" s="103" t="s">
        <v>41</v>
      </c>
      <c r="E76" s="152">
        <v>3900</v>
      </c>
      <c r="F76" s="193"/>
      <c r="G76" s="196"/>
      <c r="H76" s="96"/>
      <c r="I76" s="89"/>
      <c r="J76" s="89"/>
      <c r="K76" s="89"/>
      <c r="L76" s="89"/>
      <c r="M76" s="89"/>
      <c r="N76" s="7"/>
      <c r="O76" s="143"/>
      <c r="P76" s="143"/>
      <c r="Q76" s="143"/>
      <c r="R76" s="143"/>
      <c r="S76" s="143"/>
      <c r="T76" s="143"/>
      <c r="U76" s="143"/>
      <c r="V76" s="143"/>
      <c r="W76" s="143"/>
    </row>
    <row r="77" spans="1:26" s="9" customFormat="1" ht="13.9" customHeight="1">
      <c r="A77" s="120"/>
      <c r="B77" s="75" t="s">
        <v>108</v>
      </c>
      <c r="C77" s="10" t="s">
        <v>94</v>
      </c>
      <c r="D77" s="81"/>
      <c r="E77" s="45"/>
      <c r="F77" s="88"/>
      <c r="G77" s="184"/>
      <c r="H77" s="150"/>
      <c r="I77" s="109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6" s="163" customFormat="1" ht="101.25" customHeight="1">
      <c r="A78" s="4">
        <f>A76+1</f>
        <v>50</v>
      </c>
      <c r="B78" s="95"/>
      <c r="C78" s="170" t="s">
        <v>156</v>
      </c>
      <c r="D78" s="1" t="s">
        <v>41</v>
      </c>
      <c r="E78" s="154">
        <v>11010</v>
      </c>
      <c r="F78" s="197"/>
      <c r="G78" s="196"/>
      <c r="H78" s="161"/>
      <c r="I78" s="169"/>
      <c r="J78" s="164"/>
      <c r="K78" s="164"/>
      <c r="L78" s="164"/>
      <c r="M78" s="164"/>
      <c r="N78" s="164"/>
      <c r="O78" s="164"/>
      <c r="P78" s="164"/>
      <c r="Q78" s="164"/>
      <c r="R78" s="164"/>
    </row>
    <row r="79" spans="1:26" s="147" customFormat="1" ht="15">
      <c r="A79" s="11" t="s">
        <v>38</v>
      </c>
      <c r="B79" s="84" t="s">
        <v>55</v>
      </c>
      <c r="C79" s="10" t="s">
        <v>56</v>
      </c>
      <c r="D79" s="81"/>
      <c r="E79" s="45"/>
      <c r="F79" s="85"/>
      <c r="G79" s="179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26" s="139" customFormat="1" ht="15" customHeight="1">
      <c r="A80" s="11"/>
      <c r="B80" s="73" t="s">
        <v>57</v>
      </c>
      <c r="C80" s="10" t="s">
        <v>58</v>
      </c>
      <c r="D80" s="81"/>
      <c r="E80" s="45"/>
      <c r="F80" s="85"/>
      <c r="G80" s="179"/>
      <c r="H80" s="138"/>
      <c r="I80" s="138"/>
      <c r="J80" s="138"/>
      <c r="K80" s="138"/>
      <c r="L80" s="138"/>
      <c r="M80" s="138"/>
      <c r="N80" s="138"/>
      <c r="O80" s="138"/>
      <c r="P80" s="138"/>
    </row>
    <row r="81" spans="1:24" s="6" customFormat="1" ht="30" customHeight="1">
      <c r="A81" s="4">
        <f>A78+1</f>
        <v>51</v>
      </c>
      <c r="B81" s="71"/>
      <c r="C81" s="13" t="s">
        <v>119</v>
      </c>
      <c r="D81" s="5" t="s">
        <v>47</v>
      </c>
      <c r="E81" s="152">
        <v>27890.6</v>
      </c>
      <c r="F81" s="193"/>
      <c r="G81" s="196"/>
      <c r="H81" s="96">
        <v>1</v>
      </c>
      <c r="I81" s="99" t="e">
        <f>ROUND(H81*#REF!,2)</f>
        <v>#REF!</v>
      </c>
      <c r="J81" s="99" t="e">
        <f>ROUND(E81*I81,2)</f>
        <v>#REF!</v>
      </c>
      <c r="K81" s="89"/>
      <c r="L81" s="96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</row>
    <row r="82" spans="1:24" s="104" customFormat="1" ht="30" customHeight="1">
      <c r="A82" s="108">
        <f t="shared" ref="A82" si="13">A81+1</f>
        <v>52</v>
      </c>
      <c r="B82" s="101"/>
      <c r="C82" s="105" t="s">
        <v>118</v>
      </c>
      <c r="D82" s="103" t="s">
        <v>45</v>
      </c>
      <c r="E82" s="154">
        <v>855</v>
      </c>
      <c r="F82" s="193"/>
      <c r="G82" s="196"/>
      <c r="H82" s="172"/>
      <c r="I82" s="106"/>
      <c r="J82" s="106"/>
      <c r="K82" s="106"/>
      <c r="L82" s="106"/>
      <c r="M82" s="106"/>
      <c r="N82" s="106"/>
    </row>
    <row r="83" spans="1:24" s="141" customFormat="1" ht="30" customHeight="1">
      <c r="A83" s="108">
        <f>A82+1</f>
        <v>53</v>
      </c>
      <c r="B83" s="101"/>
      <c r="C83" s="105" t="s">
        <v>151</v>
      </c>
      <c r="D83" s="103" t="s">
        <v>7</v>
      </c>
      <c r="E83" s="154">
        <v>4320</v>
      </c>
      <c r="F83" s="193"/>
      <c r="G83" s="196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</row>
    <row r="84" spans="1:24" s="6" customFormat="1" ht="15">
      <c r="A84" s="80"/>
      <c r="B84" s="73" t="s">
        <v>59</v>
      </c>
      <c r="C84" s="87" t="s">
        <v>60</v>
      </c>
      <c r="D84" s="81"/>
      <c r="E84" s="45"/>
      <c r="F84" s="88"/>
      <c r="G84" s="179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</row>
    <row r="85" spans="1:24" s="6" customFormat="1" ht="30" customHeight="1">
      <c r="A85" s="108">
        <f>A83+1</f>
        <v>54</v>
      </c>
      <c r="B85" s="101"/>
      <c r="C85" s="107" t="s">
        <v>129</v>
      </c>
      <c r="D85" s="103" t="s">
        <v>41</v>
      </c>
      <c r="E85" s="152">
        <v>8334</v>
      </c>
      <c r="F85" s="193"/>
      <c r="G85" s="196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</row>
    <row r="86" spans="1:24" s="6" customFormat="1" ht="15">
      <c r="A86" s="11" t="s">
        <v>29</v>
      </c>
      <c r="B86" s="75" t="s">
        <v>65</v>
      </c>
      <c r="C86" s="10" t="s">
        <v>66</v>
      </c>
      <c r="D86" s="81"/>
      <c r="E86" s="45"/>
      <c r="F86" s="88"/>
      <c r="G86" s="179"/>
      <c r="H86" s="142"/>
      <c r="I86" s="89">
        <f t="shared" ref="I86:I94" si="14">H86</f>
        <v>0</v>
      </c>
      <c r="J86" s="89" t="e">
        <f>ROUND(I86*#REF!,2)</f>
        <v>#REF!</v>
      </c>
      <c r="K86" s="89" t="e">
        <f>ROUND(E86*J86,2)</f>
        <v>#REF!</v>
      </c>
      <c r="L86" s="92"/>
      <c r="M86" s="92"/>
      <c r="O86" s="143"/>
      <c r="P86" s="143"/>
      <c r="Q86" s="143"/>
      <c r="R86" s="143"/>
      <c r="S86" s="143"/>
      <c r="T86" s="143"/>
      <c r="U86" s="143"/>
      <c r="V86" s="143"/>
      <c r="W86" s="143"/>
    </row>
    <row r="87" spans="1:24" s="6" customFormat="1" ht="15">
      <c r="A87" s="80"/>
      <c r="B87" s="75" t="s">
        <v>67</v>
      </c>
      <c r="C87" s="93" t="s">
        <v>68</v>
      </c>
      <c r="D87" s="81"/>
      <c r="E87" s="45"/>
      <c r="F87" s="88"/>
      <c r="G87" s="179"/>
      <c r="H87" s="142"/>
      <c r="I87" s="89">
        <f t="shared" si="14"/>
        <v>0</v>
      </c>
      <c r="J87" s="89" t="e">
        <f>ROUND(I87*#REF!,2)</f>
        <v>#REF!</v>
      </c>
      <c r="K87" s="89" t="e">
        <f>ROUND(E87*J87,2)</f>
        <v>#REF!</v>
      </c>
      <c r="L87" s="92"/>
      <c r="M87" s="92"/>
      <c r="O87" s="143"/>
      <c r="P87" s="143"/>
      <c r="Q87" s="143"/>
      <c r="R87" s="143"/>
      <c r="S87" s="143"/>
      <c r="T87" s="143"/>
      <c r="U87" s="143"/>
      <c r="V87" s="143"/>
      <c r="W87" s="143"/>
    </row>
    <row r="88" spans="1:24" s="139" customFormat="1" ht="30" customHeight="1">
      <c r="A88" s="4">
        <f>A85+1</f>
        <v>55</v>
      </c>
      <c r="B88" s="2"/>
      <c r="C88" s="12" t="s">
        <v>123</v>
      </c>
      <c r="D88" s="5" t="s">
        <v>45</v>
      </c>
      <c r="E88" s="152">
        <v>521.5</v>
      </c>
      <c r="F88" s="193"/>
      <c r="G88" s="196"/>
      <c r="H88" s="96">
        <v>45</v>
      </c>
      <c r="I88" s="89">
        <f t="shared" si="14"/>
        <v>45</v>
      </c>
      <c r="J88" s="89" t="e">
        <f>ROUND(I88*#REF!,2)</f>
        <v>#REF!</v>
      </c>
      <c r="K88" s="89" t="e">
        <f>ROUND(E88*J88,2)</f>
        <v>#REF!</v>
      </c>
      <c r="L88" s="89"/>
      <c r="M88" s="89"/>
      <c r="N88" s="6"/>
      <c r="O88" s="138"/>
      <c r="P88" s="138"/>
      <c r="Q88" s="138"/>
      <c r="R88" s="138"/>
      <c r="S88" s="138"/>
      <c r="T88" s="138"/>
      <c r="U88" s="138"/>
      <c r="V88" s="138"/>
      <c r="W88" s="138"/>
    </row>
    <row r="89" spans="1:24" s="139" customFormat="1" ht="45" customHeight="1">
      <c r="A89" s="4">
        <f>A88+1</f>
        <v>56</v>
      </c>
      <c r="B89" s="2"/>
      <c r="C89" s="12" t="s">
        <v>124</v>
      </c>
      <c r="D89" s="5" t="s">
        <v>45</v>
      </c>
      <c r="E89" s="152">
        <v>349.2</v>
      </c>
      <c r="F89" s="193"/>
      <c r="G89" s="196"/>
      <c r="H89" s="96">
        <v>45</v>
      </c>
      <c r="I89" s="89">
        <f t="shared" si="14"/>
        <v>45</v>
      </c>
      <c r="J89" s="89" t="e">
        <f>ROUND(I89*#REF!,2)</f>
        <v>#REF!</v>
      </c>
      <c r="K89" s="89" t="e">
        <f>ROUND(E89*J89,2)</f>
        <v>#REF!</v>
      </c>
      <c r="L89" s="89"/>
      <c r="M89" s="89"/>
      <c r="N89" s="6"/>
      <c r="O89" s="138"/>
      <c r="P89" s="138"/>
      <c r="Q89" s="138"/>
      <c r="R89" s="138"/>
      <c r="S89" s="138"/>
      <c r="T89" s="138"/>
      <c r="U89" s="138"/>
      <c r="V89" s="138"/>
      <c r="W89" s="138"/>
    </row>
    <row r="90" spans="1:24" s="139" customFormat="1" ht="15" customHeight="1">
      <c r="A90" s="4">
        <f t="shared" ref="A90" si="15">A89+1</f>
        <v>57</v>
      </c>
      <c r="B90" s="116"/>
      <c r="C90" s="107" t="s">
        <v>122</v>
      </c>
      <c r="D90" s="103" t="s">
        <v>6</v>
      </c>
      <c r="E90" s="152">
        <v>520</v>
      </c>
      <c r="F90" s="193"/>
      <c r="G90" s="196"/>
      <c r="H90" s="138"/>
      <c r="I90" s="138"/>
      <c r="J90" s="138"/>
      <c r="K90" s="138"/>
      <c r="L90" s="138"/>
      <c r="M90" s="138"/>
      <c r="N90" s="138"/>
      <c r="O90" s="138"/>
      <c r="P90" s="138"/>
    </row>
    <row r="91" spans="1:24" s="6" customFormat="1" ht="15">
      <c r="A91" s="80"/>
      <c r="B91" s="75" t="s">
        <v>69</v>
      </c>
      <c r="C91" s="93" t="s">
        <v>70</v>
      </c>
      <c r="D91" s="81"/>
      <c r="E91" s="45"/>
      <c r="F91" s="85"/>
      <c r="G91" s="179"/>
      <c r="H91" s="142"/>
      <c r="I91" s="89">
        <f t="shared" si="14"/>
        <v>0</v>
      </c>
      <c r="J91" s="89" t="e">
        <f>ROUND(I91*#REF!,2)</f>
        <v>#REF!</v>
      </c>
      <c r="K91" s="89" t="e">
        <f>ROUND(E91*J91,2)</f>
        <v>#REF!</v>
      </c>
      <c r="L91" s="92"/>
      <c r="M91" s="92"/>
      <c r="O91" s="143"/>
      <c r="P91" s="143"/>
      <c r="Q91" s="143"/>
      <c r="R91" s="143"/>
      <c r="S91" s="143"/>
      <c r="T91" s="143"/>
      <c r="U91" s="143"/>
      <c r="V91" s="143"/>
      <c r="W91" s="143"/>
    </row>
    <row r="92" spans="1:24" s="6" customFormat="1" ht="30" customHeight="1">
      <c r="A92" s="4">
        <v>58</v>
      </c>
      <c r="B92" s="2"/>
      <c r="C92" s="12" t="s">
        <v>79</v>
      </c>
      <c r="D92" s="5" t="s">
        <v>6</v>
      </c>
      <c r="E92" s="152">
        <v>30</v>
      </c>
      <c r="F92" s="193"/>
      <c r="G92" s="196"/>
      <c r="H92" s="96">
        <v>150</v>
      </c>
      <c r="I92" s="89">
        <f t="shared" si="14"/>
        <v>150</v>
      </c>
      <c r="J92" s="89" t="e">
        <f>ROUND(I92*#REF!,2)</f>
        <v>#REF!</v>
      </c>
      <c r="K92" s="89" t="e">
        <f>ROUND(E92*J92,2)</f>
        <v>#REF!</v>
      </c>
      <c r="L92" s="89"/>
      <c r="M92" s="89"/>
      <c r="O92" s="143"/>
      <c r="P92" s="143"/>
      <c r="Q92" s="143"/>
      <c r="R92" s="143"/>
      <c r="S92" s="143"/>
      <c r="T92" s="143"/>
      <c r="U92" s="143"/>
      <c r="V92" s="143"/>
      <c r="W92" s="143"/>
    </row>
    <row r="93" spans="1:24" s="104" customFormat="1" ht="45" customHeight="1">
      <c r="A93" s="108">
        <f>A92+1</f>
        <v>59</v>
      </c>
      <c r="B93" s="116"/>
      <c r="C93" s="107" t="s">
        <v>155</v>
      </c>
      <c r="D93" s="103" t="s">
        <v>6</v>
      </c>
      <c r="E93" s="154">
        <v>10</v>
      </c>
      <c r="F93" s="195"/>
      <c r="G93" s="19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1:24" s="127" customFormat="1" ht="30" customHeight="1">
      <c r="A94" s="108">
        <f t="shared" ref="A94:A97" si="16">A93+1</f>
        <v>60</v>
      </c>
      <c r="B94" s="71"/>
      <c r="C94" s="107" t="s">
        <v>153</v>
      </c>
      <c r="D94" s="5" t="s">
        <v>6</v>
      </c>
      <c r="E94" s="152">
        <v>34</v>
      </c>
      <c r="F94" s="193"/>
      <c r="G94" s="196"/>
      <c r="H94" s="96">
        <v>120</v>
      </c>
      <c r="I94" s="89">
        <f t="shared" si="14"/>
        <v>120</v>
      </c>
      <c r="J94" s="89" t="e">
        <f>ROUND(I94*#REF!,2)</f>
        <v>#REF!</v>
      </c>
      <c r="K94" s="89" t="e">
        <f>ROUND(E94*J94,2)</f>
        <v>#REF!</v>
      </c>
      <c r="L94" s="89"/>
      <c r="M94" s="89"/>
      <c r="N94" s="86"/>
      <c r="O94" s="126"/>
      <c r="P94" s="126"/>
      <c r="Q94" s="126"/>
      <c r="R94" s="126"/>
      <c r="S94" s="126"/>
      <c r="T94" s="126"/>
      <c r="U94" s="126"/>
      <c r="V94" s="126"/>
      <c r="W94" s="126"/>
    </row>
    <row r="95" spans="1:24" s="79" customFormat="1" ht="15" customHeight="1">
      <c r="A95" s="108">
        <f t="shared" si="16"/>
        <v>61</v>
      </c>
      <c r="B95" s="101"/>
      <c r="C95" s="107" t="s">
        <v>105</v>
      </c>
      <c r="D95" s="103" t="s">
        <v>6</v>
      </c>
      <c r="E95" s="154">
        <v>8</v>
      </c>
      <c r="F95" s="195"/>
      <c r="G95" s="196"/>
      <c r="H95" s="97"/>
      <c r="I95" s="78"/>
      <c r="J95" s="78"/>
      <c r="K95" s="78"/>
      <c r="L95" s="78"/>
      <c r="M95" s="78"/>
      <c r="N95" s="78"/>
      <c r="O95" s="78"/>
      <c r="P95" s="78"/>
      <c r="Q95" s="78"/>
    </row>
    <row r="96" spans="1:24" s="127" customFormat="1" ht="15" customHeight="1">
      <c r="A96" s="108">
        <f t="shared" si="16"/>
        <v>62</v>
      </c>
      <c r="B96" s="101"/>
      <c r="C96" s="107" t="s">
        <v>95</v>
      </c>
      <c r="D96" s="103" t="s">
        <v>6</v>
      </c>
      <c r="E96" s="152">
        <v>33</v>
      </c>
      <c r="F96" s="193"/>
      <c r="G96" s="196"/>
      <c r="H96" s="124"/>
      <c r="I96" s="117"/>
      <c r="J96" s="117"/>
      <c r="K96" s="117"/>
      <c r="L96" s="117"/>
      <c r="M96" s="117"/>
      <c r="N96" s="125"/>
      <c r="O96" s="126"/>
      <c r="P96" s="126"/>
      <c r="Q96" s="126"/>
      <c r="R96" s="126"/>
      <c r="S96" s="126"/>
      <c r="T96" s="126"/>
      <c r="U96" s="126"/>
      <c r="V96" s="126"/>
      <c r="W96" s="126"/>
    </row>
    <row r="97" spans="1:26" s="79" customFormat="1" ht="15" customHeight="1">
      <c r="A97" s="108">
        <f t="shared" si="16"/>
        <v>63</v>
      </c>
      <c r="B97" s="101"/>
      <c r="C97" s="107" t="s">
        <v>121</v>
      </c>
      <c r="D97" s="103" t="s">
        <v>6</v>
      </c>
      <c r="E97" s="154">
        <v>2</v>
      </c>
      <c r="F97" s="195"/>
      <c r="G97" s="196"/>
      <c r="H97" s="97"/>
      <c r="I97" s="78"/>
      <c r="J97" s="78"/>
      <c r="K97" s="78"/>
      <c r="L97" s="78"/>
      <c r="M97" s="78"/>
      <c r="N97" s="78"/>
      <c r="O97" s="78"/>
      <c r="P97" s="78"/>
      <c r="Q97" s="78"/>
    </row>
    <row r="98" spans="1:26" s="6" customFormat="1" ht="15">
      <c r="A98" s="80"/>
      <c r="B98" s="75" t="s">
        <v>81</v>
      </c>
      <c r="C98" s="93" t="s">
        <v>82</v>
      </c>
      <c r="D98" s="81"/>
      <c r="E98" s="45"/>
      <c r="F98" s="85"/>
      <c r="G98" s="179"/>
      <c r="H98" s="7"/>
      <c r="I98" s="142"/>
      <c r="J98" s="89">
        <f>I98</f>
        <v>0</v>
      </c>
      <c r="K98" s="89" t="e">
        <f>ROUND(J98*#REF!,2)</f>
        <v>#REF!</v>
      </c>
      <c r="L98" s="89" t="e">
        <f>ROUND(E98*K98,2)</f>
        <v>#REF!</v>
      </c>
      <c r="M98" s="7"/>
      <c r="N98" s="7"/>
      <c r="O98" s="92"/>
      <c r="P98" s="92"/>
      <c r="Q98" s="7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s="139" customFormat="1" ht="15" customHeight="1">
      <c r="A99" s="4">
        <f>A97+1</f>
        <v>64</v>
      </c>
      <c r="B99" s="71"/>
      <c r="C99" s="13" t="s">
        <v>83</v>
      </c>
      <c r="D99" s="5" t="s">
        <v>7</v>
      </c>
      <c r="E99" s="152">
        <v>1000</v>
      </c>
      <c r="F99" s="193"/>
      <c r="G99" s="196"/>
      <c r="H99" s="7"/>
      <c r="I99" s="96">
        <v>90</v>
      </c>
      <c r="J99" s="89">
        <f>I99</f>
        <v>90</v>
      </c>
      <c r="K99" s="89" t="e">
        <f>ROUND(J99*#REF!,2)</f>
        <v>#REF!</v>
      </c>
      <c r="L99" s="89" t="e">
        <f>ROUND(E99*K99,2)</f>
        <v>#REF!</v>
      </c>
      <c r="M99" s="7"/>
      <c r="N99" s="7"/>
      <c r="O99" s="89"/>
      <c r="P99" s="89"/>
      <c r="Q99" s="7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 s="46" customFormat="1" ht="15">
      <c r="A100" s="11" t="s">
        <v>64</v>
      </c>
      <c r="B100" s="38" t="s">
        <v>30</v>
      </c>
      <c r="C100" s="58" t="s">
        <v>31</v>
      </c>
      <c r="D100" s="51"/>
      <c r="E100" s="45"/>
      <c r="F100" s="52"/>
      <c r="G100" s="186"/>
      <c r="H100" s="137"/>
      <c r="I100" s="137"/>
      <c r="J100" s="137"/>
      <c r="K100" s="137"/>
      <c r="L100" s="137"/>
      <c r="M100" s="137"/>
      <c r="N100" s="137"/>
      <c r="O100" s="137"/>
      <c r="P100" s="137"/>
    </row>
    <row r="101" spans="1:26" s="6" customFormat="1" ht="15">
      <c r="A101" s="118"/>
      <c r="B101" s="75" t="s">
        <v>90</v>
      </c>
      <c r="C101" s="10" t="s">
        <v>91</v>
      </c>
      <c r="D101" s="81"/>
      <c r="E101" s="45"/>
      <c r="F101" s="85"/>
      <c r="G101" s="185"/>
      <c r="H101" s="143"/>
      <c r="I101" s="143"/>
      <c r="J101" s="143"/>
      <c r="K101" s="143"/>
      <c r="L101" s="143"/>
      <c r="M101" s="143"/>
      <c r="N101" s="143"/>
      <c r="O101" s="143"/>
      <c r="P101" s="143"/>
    </row>
    <row r="102" spans="1:26" s="6" customFormat="1" ht="15" customHeight="1">
      <c r="A102" s="108">
        <f>A99+1</f>
        <v>65</v>
      </c>
      <c r="B102" s="101"/>
      <c r="C102" s="119" t="s">
        <v>92</v>
      </c>
      <c r="D102" s="103" t="s">
        <v>7</v>
      </c>
      <c r="E102" s="152">
        <v>767</v>
      </c>
      <c r="F102" s="193"/>
      <c r="G102" s="196"/>
      <c r="H102" s="143"/>
      <c r="I102" s="143"/>
      <c r="J102" s="143"/>
      <c r="K102" s="143"/>
      <c r="L102" s="143"/>
      <c r="M102" s="143"/>
      <c r="N102" s="143"/>
      <c r="O102" s="143"/>
      <c r="P102" s="143"/>
    </row>
    <row r="103" spans="1:26" s="6" customFormat="1" ht="45" customHeight="1">
      <c r="A103" s="108">
        <f>A102+1</f>
        <v>66</v>
      </c>
      <c r="B103" s="101"/>
      <c r="C103" s="107" t="s">
        <v>93</v>
      </c>
      <c r="D103" s="103" t="s">
        <v>7</v>
      </c>
      <c r="E103" s="152">
        <v>174</v>
      </c>
      <c r="F103" s="193"/>
      <c r="G103" s="196"/>
      <c r="H103" s="143"/>
      <c r="I103" s="143"/>
      <c r="J103" s="143"/>
      <c r="K103" s="143"/>
      <c r="L103" s="143"/>
      <c r="M103" s="143"/>
      <c r="N103" s="143"/>
      <c r="O103" s="143"/>
      <c r="P103" s="143"/>
    </row>
    <row r="104" spans="1:26" s="46" customFormat="1" ht="15">
      <c r="A104" s="11" t="s">
        <v>76</v>
      </c>
      <c r="B104" s="38"/>
      <c r="C104" s="43" t="s">
        <v>20</v>
      </c>
      <c r="D104" s="44"/>
      <c r="E104" s="45"/>
      <c r="F104" s="45"/>
      <c r="G104" s="180"/>
      <c r="H104" s="137"/>
      <c r="I104" s="137"/>
      <c r="J104" s="137"/>
      <c r="K104" s="137"/>
      <c r="L104" s="137"/>
      <c r="M104" s="137"/>
      <c r="N104" s="137"/>
      <c r="O104" s="137"/>
      <c r="P104" s="137"/>
    </row>
    <row r="105" spans="1:26" s="46" customFormat="1" ht="15">
      <c r="A105" s="37"/>
      <c r="B105" s="55"/>
      <c r="C105" s="43" t="s">
        <v>35</v>
      </c>
      <c r="D105" s="44"/>
      <c r="E105" s="45"/>
      <c r="F105" s="45"/>
      <c r="G105" s="180"/>
      <c r="H105" s="137"/>
      <c r="I105" s="137"/>
      <c r="J105" s="137"/>
      <c r="K105" s="137"/>
      <c r="L105" s="137"/>
      <c r="M105" s="137"/>
      <c r="N105" s="137"/>
      <c r="O105" s="137"/>
      <c r="P105" s="137"/>
    </row>
    <row r="106" spans="1:26" s="104" customFormat="1" ht="45" customHeight="1">
      <c r="A106" s="110">
        <f>A103+1</f>
        <v>67</v>
      </c>
      <c r="B106" s="101"/>
      <c r="C106" s="98" t="s">
        <v>120</v>
      </c>
      <c r="D106" s="103" t="s">
        <v>37</v>
      </c>
      <c r="E106" s="175">
        <v>1</v>
      </c>
      <c r="F106" s="193"/>
      <c r="G106" s="196"/>
    </row>
    <row r="107" spans="1:26" s="104" customFormat="1" ht="85.5">
      <c r="A107" s="110">
        <f>A106+1</f>
        <v>68</v>
      </c>
      <c r="B107" s="101" t="s">
        <v>100</v>
      </c>
      <c r="C107" s="107" t="s">
        <v>152</v>
      </c>
      <c r="D107" s="103" t="s">
        <v>7</v>
      </c>
      <c r="E107" s="153">
        <v>55</v>
      </c>
      <c r="F107" s="195"/>
      <c r="G107" s="196"/>
      <c r="H107" s="109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</row>
    <row r="108" spans="1:26" s="104" customFormat="1" ht="210" customHeight="1">
      <c r="A108" s="110">
        <f t="shared" ref="A108:A116" si="17">A107+1</f>
        <v>69</v>
      </c>
      <c r="B108" s="101"/>
      <c r="C108" s="171" t="s">
        <v>135</v>
      </c>
      <c r="D108" s="103" t="s">
        <v>37</v>
      </c>
      <c r="E108" s="175">
        <v>1</v>
      </c>
      <c r="F108" s="193"/>
      <c r="G108" s="196"/>
    </row>
    <row r="109" spans="1:26" s="104" customFormat="1" ht="210" customHeight="1">
      <c r="A109" s="110">
        <f t="shared" si="17"/>
        <v>70</v>
      </c>
      <c r="B109" s="101"/>
      <c r="C109" s="107" t="s">
        <v>146</v>
      </c>
      <c r="D109" s="103" t="s">
        <v>7</v>
      </c>
      <c r="E109" s="176">
        <v>20.7</v>
      </c>
      <c r="F109" s="193"/>
      <c r="G109" s="196"/>
    </row>
    <row r="110" spans="1:26" s="104" customFormat="1" ht="150" customHeight="1">
      <c r="A110" s="110">
        <f t="shared" si="17"/>
        <v>71</v>
      </c>
      <c r="B110" s="101"/>
      <c r="C110" s="107" t="s">
        <v>147</v>
      </c>
      <c r="D110" s="103" t="s">
        <v>7</v>
      </c>
      <c r="E110" s="176">
        <v>20</v>
      </c>
      <c r="F110" s="193"/>
      <c r="G110" s="196"/>
    </row>
    <row r="111" spans="1:26" s="104" customFormat="1" ht="141.75" customHeight="1">
      <c r="A111" s="110">
        <f t="shared" si="17"/>
        <v>72</v>
      </c>
      <c r="B111" s="101"/>
      <c r="C111" s="107" t="s">
        <v>148</v>
      </c>
      <c r="D111" s="103" t="s">
        <v>7</v>
      </c>
      <c r="E111" s="176">
        <v>17.5</v>
      </c>
      <c r="F111" s="193"/>
      <c r="G111" s="196"/>
    </row>
    <row r="112" spans="1:26" s="104" customFormat="1" ht="408.75" customHeight="1">
      <c r="A112" s="110">
        <f t="shared" si="17"/>
        <v>73</v>
      </c>
      <c r="B112" s="101"/>
      <c r="C112" s="177" t="s">
        <v>149</v>
      </c>
      <c r="D112" s="103" t="s">
        <v>7</v>
      </c>
      <c r="E112" s="176">
        <v>11.3</v>
      </c>
      <c r="F112" s="193"/>
      <c r="G112" s="196"/>
    </row>
    <row r="113" spans="1:28" s="104" customFormat="1" ht="75" customHeight="1">
      <c r="A113" s="110">
        <f t="shared" si="17"/>
        <v>74</v>
      </c>
      <c r="B113" s="111"/>
      <c r="C113" s="192" t="s">
        <v>154</v>
      </c>
      <c r="D113" s="50" t="s">
        <v>37</v>
      </c>
      <c r="E113" s="178">
        <v>1</v>
      </c>
      <c r="F113" s="193"/>
      <c r="G113" s="196"/>
      <c r="H113" s="189"/>
      <c r="I113" s="189"/>
      <c r="J113" s="112"/>
      <c r="K113" s="117"/>
      <c r="L113" s="112"/>
      <c r="M113" s="112"/>
      <c r="N113" s="112"/>
      <c r="O113" s="112"/>
      <c r="P113" s="109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</row>
    <row r="114" spans="1:28" s="104" customFormat="1" ht="60" customHeight="1">
      <c r="A114" s="110">
        <f t="shared" si="17"/>
        <v>75</v>
      </c>
      <c r="B114" s="103"/>
      <c r="C114" s="98" t="s">
        <v>113</v>
      </c>
      <c r="D114" s="103" t="s">
        <v>6</v>
      </c>
      <c r="E114" s="154">
        <v>30</v>
      </c>
      <c r="F114" s="195"/>
      <c r="G114" s="196"/>
      <c r="H114" s="106"/>
      <c r="I114" s="106"/>
      <c r="J114" s="106"/>
      <c r="K114" s="106"/>
      <c r="L114" s="106"/>
      <c r="M114" s="106"/>
    </row>
    <row r="115" spans="1:28" s="104" customFormat="1" ht="30" customHeight="1">
      <c r="A115" s="110">
        <f t="shared" si="17"/>
        <v>76</v>
      </c>
      <c r="B115" s="103"/>
      <c r="C115" s="98" t="s">
        <v>114</v>
      </c>
      <c r="D115" s="103" t="s">
        <v>41</v>
      </c>
      <c r="E115" s="154">
        <v>743</v>
      </c>
      <c r="F115" s="195"/>
      <c r="G115" s="196"/>
      <c r="H115" s="106"/>
      <c r="I115" s="106"/>
      <c r="J115" s="106"/>
      <c r="K115" s="106"/>
      <c r="L115" s="106"/>
      <c r="M115" s="106"/>
    </row>
    <row r="116" spans="1:28" s="104" customFormat="1" ht="35.25" customHeight="1">
      <c r="A116" s="110">
        <f t="shared" si="17"/>
        <v>77</v>
      </c>
      <c r="B116" s="103"/>
      <c r="C116" s="98" t="s">
        <v>174</v>
      </c>
      <c r="D116" s="103" t="s">
        <v>6</v>
      </c>
      <c r="E116" s="154">
        <v>6</v>
      </c>
      <c r="F116" s="195"/>
      <c r="G116" s="196"/>
      <c r="H116" s="106"/>
      <c r="I116" s="106"/>
      <c r="J116" s="106"/>
      <c r="K116" s="106"/>
      <c r="L116" s="106"/>
      <c r="M116" s="106"/>
    </row>
    <row r="117" spans="1:28" s="131" customFormat="1" ht="15">
      <c r="A117" s="37"/>
      <c r="B117" s="55"/>
      <c r="C117" s="10" t="s">
        <v>48</v>
      </c>
      <c r="D117" s="44"/>
      <c r="E117" s="45"/>
      <c r="F117" s="45"/>
      <c r="G117" s="18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1:28" ht="15" customHeight="1">
      <c r="A118" s="57">
        <f>A116+1</f>
        <v>78</v>
      </c>
      <c r="B118" s="49"/>
      <c r="C118" s="53" t="s">
        <v>40</v>
      </c>
      <c r="D118" s="50" t="s">
        <v>37</v>
      </c>
      <c r="E118" s="178">
        <v>1</v>
      </c>
      <c r="F118" s="193"/>
      <c r="G118" s="196"/>
    </row>
    <row r="119" spans="1:28" ht="15">
      <c r="A119" s="37"/>
      <c r="B119" s="55" t="s">
        <v>39</v>
      </c>
      <c r="C119" s="43" t="s">
        <v>42</v>
      </c>
      <c r="D119" s="44"/>
      <c r="E119" s="45"/>
      <c r="F119" s="45"/>
      <c r="G119" s="180"/>
    </row>
    <row r="120" spans="1:28" ht="15" customHeight="1" thickBot="1">
      <c r="A120" s="59">
        <f>A118+1</f>
        <v>79</v>
      </c>
      <c r="B120" s="60"/>
      <c r="C120" s="61" t="s">
        <v>44</v>
      </c>
      <c r="D120" s="60" t="s">
        <v>5</v>
      </c>
      <c r="E120" s="151">
        <v>4.32</v>
      </c>
      <c r="F120" s="198"/>
      <c r="G120" s="201"/>
    </row>
    <row r="121" spans="1:28" s="46" customFormat="1" ht="15">
      <c r="A121" s="62"/>
      <c r="B121" s="63"/>
      <c r="C121" s="64"/>
      <c r="D121" s="65"/>
      <c r="E121" s="66"/>
      <c r="F121" s="200"/>
      <c r="G121" s="18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1:28" s="46" customFormat="1" ht="15.75" thickBot="1">
      <c r="A122" s="62"/>
      <c r="B122" s="63"/>
      <c r="C122" s="64"/>
      <c r="D122" s="65"/>
      <c r="E122" s="66"/>
      <c r="F122" s="200"/>
      <c r="G122" s="18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1:28" s="46" customFormat="1" ht="15.75" thickBot="1">
      <c r="A123" s="62"/>
      <c r="B123" s="67"/>
      <c r="C123" s="203" t="s">
        <v>104</v>
      </c>
      <c r="D123" s="204"/>
      <c r="E123" s="204"/>
      <c r="F123" s="205"/>
      <c r="G123" s="158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1:28" ht="15.75" thickBot="1">
      <c r="A124" s="68"/>
      <c r="B124" s="67"/>
      <c r="C124" s="18"/>
      <c r="G124" s="159"/>
    </row>
    <row r="125" spans="1:28" ht="15.75" thickBot="1">
      <c r="A125" s="68"/>
      <c r="B125" s="67"/>
      <c r="C125" s="206" t="s">
        <v>36</v>
      </c>
      <c r="D125" s="206"/>
      <c r="E125" s="206"/>
      <c r="F125" s="207"/>
      <c r="G125" s="160"/>
    </row>
    <row r="126" spans="1:28" ht="15.75" thickBot="1">
      <c r="A126" s="68"/>
      <c r="B126" s="67"/>
      <c r="C126" s="206" t="s">
        <v>34</v>
      </c>
      <c r="D126" s="206"/>
      <c r="E126" s="206"/>
      <c r="F126" s="207"/>
      <c r="G126" s="160"/>
    </row>
    <row r="127" spans="1:28" ht="15">
      <c r="A127" s="68"/>
      <c r="B127" s="67"/>
      <c r="C127" s="191"/>
      <c r="D127" s="191"/>
      <c r="E127" s="191"/>
      <c r="F127" s="199"/>
      <c r="G127" s="69"/>
    </row>
  </sheetData>
  <mergeCells count="12">
    <mergeCell ref="F1:G1"/>
    <mergeCell ref="C123:F123"/>
    <mergeCell ref="C125:F125"/>
    <mergeCell ref="C126:F126"/>
    <mergeCell ref="A2:G2"/>
    <mergeCell ref="A3:G3"/>
    <mergeCell ref="A5:A6"/>
    <mergeCell ref="B5:B6"/>
    <mergeCell ref="C5:C6"/>
    <mergeCell ref="D5:E5"/>
    <mergeCell ref="F5:F6"/>
    <mergeCell ref="G5:G6"/>
  </mergeCells>
  <printOptions horizontalCentered="1"/>
  <pageMargins left="0.78740157480314965" right="0.39370078740157483" top="0.39370078740157483" bottom="0.39370078740157483" header="0" footer="0"/>
  <pageSetup paperSize="9" scale="60" fitToHeight="5" orientation="portrait" r:id="rId1"/>
  <headerFooter alignWithMargins="0"/>
  <rowBreaks count="1" manualBreakCount="1">
    <brk id="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Dariusz Żmich</cp:lastModifiedBy>
  <cp:lastPrinted>2022-06-26T10:01:33Z</cp:lastPrinted>
  <dcterms:created xsi:type="dcterms:W3CDTF">1997-02-26T13:46:56Z</dcterms:created>
  <dcterms:modified xsi:type="dcterms:W3CDTF">2022-08-18T11:20:26Z</dcterms:modified>
</cp:coreProperties>
</file>