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zedmiar_War.6.2 BC" sheetId="1" r:id="rId1"/>
  </sheets>
  <definedNames>
    <definedName name="Excel_BuiltIn_Print_Area" localSheetId="0">'Przedmiar_War.6.2 BC'!$A$1:$E$42</definedName>
    <definedName name="_xlnm.Print_Area" localSheetId="0">'Przedmiar_War.6.2 BC'!$A$1:$E$44</definedName>
  </definedNames>
  <calcPr fullCalcOnLoad="1"/>
</workbook>
</file>

<file path=xl/sharedStrings.xml><?xml version="1.0" encoding="utf-8"?>
<sst xmlns="http://schemas.openxmlformats.org/spreadsheetml/2006/main" count="131" uniqueCount="67">
  <si>
    <t>Przedmiar robót - wariant 6.2 - beton cementowy wałowany</t>
  </si>
  <si>
    <t>Lp.</t>
  </si>
  <si>
    <t>Pozycja wg 
specyfikacji</t>
  </si>
  <si>
    <t>Wyszczególnienie elementów
 rozliczeniowych</t>
  </si>
  <si>
    <t>Jednostka</t>
  </si>
  <si>
    <t>jedn. 
Obm.</t>
  </si>
  <si>
    <t>Ilość</t>
  </si>
  <si>
    <t>PRZYGOTOWANIE TERENU POD BUDOWĘ - CPV 45100000-8</t>
  </si>
  <si>
    <t>x</t>
  </si>
  <si>
    <t>D-01.00.00</t>
  </si>
  <si>
    <t>ROBOTY PRZYGOTOWAWCZE - CPV 45100000-8</t>
  </si>
  <si>
    <t>D-01.01.01</t>
  </si>
  <si>
    <t xml:space="preserve">Odtworzenie trasy i punktów wysokościowych </t>
  </si>
  <si>
    <t>Odtworzenie trasy i punktów wysokościowych przy liniowych robotach ziemnych w terenie równinnym (droga)</t>
  </si>
  <si>
    <t>km</t>
  </si>
  <si>
    <t>D.01.02.01</t>
  </si>
  <si>
    <t>Usunięcie drzew i krzewów</t>
  </si>
  <si>
    <t>Ścinanie drzew o średnicy 15-35 cm wraz z karczowaniem pni oraz wywiezieniem dłużyc, gałęzi i karpiny</t>
  </si>
  <si>
    <t>szt.</t>
  </si>
  <si>
    <t>Karczowanie pni oraz wywiezieniem</t>
  </si>
  <si>
    <t>D-01.02.04</t>
  </si>
  <si>
    <t>Rozbiórki elementów dróg</t>
  </si>
  <si>
    <t>Rozebranie krawężników betonowych o wym 15x30 cm na ławie bet., z wywozem poza teren budowy i utylizacją (na włączeniach w ul.Spokojną)</t>
  </si>
  <si>
    <t>m</t>
  </si>
  <si>
    <t>D-01.03.04</t>
  </si>
  <si>
    <t>Przebudowa podziemnych linii energetycznych</t>
  </si>
  <si>
    <t>Wykonanie rur osłonowych typu AROT na kablach energetycznych</t>
  </si>
  <si>
    <t>D-01.03.05</t>
  </si>
  <si>
    <t>Przebudowa podziemnych linii wodociągowych</t>
  </si>
  <si>
    <t>Regulacja wysokościowa skrzynek zasuw wodociągowych</t>
  </si>
  <si>
    <t>D-01.03.07</t>
  </si>
  <si>
    <t>Przebudowa sieci kanalizacji sanitarnej</t>
  </si>
  <si>
    <t>Regulacja wysokościowa włazów studni ks</t>
  </si>
  <si>
    <t>RAZEM</t>
  </si>
  <si>
    <t xml:space="preserve">ROBOTY BUDOWLANE W ZAKRESIE INŻYNIERII LĄDOWEJ - CPV 45200000-9 </t>
  </si>
  <si>
    <t>D-04.00.00</t>
  </si>
  <si>
    <t>PODBUDOWY - CPV 45233000-9</t>
  </si>
  <si>
    <t>D-04.01.01</t>
  </si>
  <si>
    <t>Koryto wraz z profilowaniem i zagęszczaniem podłoża</t>
  </si>
  <si>
    <t>Profilowanie powierzchni wykonanej podbudowy tłuczniowej</t>
  </si>
  <si>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2</t>
    </r>
  </si>
  <si>
    <t>D-04.04.01</t>
  </si>
  <si>
    <t>Podbudowa z kruszywa naturalnego stabilizowanego mechanicznie</t>
  </si>
  <si>
    <r>
      <rPr>
        <sz val="8"/>
        <rFont val="Arial"/>
        <family val="2"/>
      </rPr>
      <t>Wyrównanie podbudowy zasadniczej z kruszywa naturalnego C</t>
    </r>
    <r>
      <rPr>
        <vertAlign val="subscript"/>
        <sz val="8.8"/>
        <rFont val="Arial"/>
        <family val="2"/>
      </rPr>
      <t>90/3</t>
    </r>
    <r>
      <rPr>
        <sz val="8"/>
        <rFont val="Arial"/>
        <family val="2"/>
      </rPr>
      <t>, - średnia grubość warstwy po zagęszczeniu do 10 cm (powierzchnia mierzona na górze warstwy)</t>
    </r>
  </si>
  <si>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2</t>
    </r>
  </si>
  <si>
    <t>D-05.00.00</t>
  </si>
  <si>
    <t xml:space="preserve">NAWIERZCHNIE - CPV 45233000-9 </t>
  </si>
  <si>
    <t>D-05.01.04</t>
  </si>
  <si>
    <t>Nawierzchnia z mieszanki kruszywa niezwiązanego</t>
  </si>
  <si>
    <r>
      <rPr>
        <sz val="8"/>
        <rFont val="Arial"/>
        <family val="2"/>
      </rPr>
      <t>Wykonanie nawierzchni z mieszanki kruszywa niezwiązanego C</t>
    </r>
    <r>
      <rPr>
        <vertAlign val="subscript"/>
        <sz val="8.8"/>
        <rFont val="Arial"/>
        <family val="2"/>
      </rPr>
      <t>NR</t>
    </r>
    <r>
      <rPr>
        <sz val="8"/>
        <rFont val="Arial"/>
        <family val="2"/>
      </rPr>
      <t xml:space="preserve"> - warstwa o grub. 15 cm (pobocza - powierzchnia mierzona na górze warstwy)</t>
    </r>
  </si>
  <si>
    <t>D-05.03.15</t>
  </si>
  <si>
    <t>Nawierzchnia z betonu wałowanego</t>
  </si>
  <si>
    <t>Wykonanie nawierzchni z betonu wałowanego - warstwa o grub. 12 cm (powierzchnia mierzona na górze warstwy)</t>
  </si>
  <si>
    <t>D-06.00.00</t>
  </si>
  <si>
    <t>ROBOTY WYKOŃCZENIOWE - CPV 45233000-9</t>
  </si>
  <si>
    <t>D-06.01.01</t>
  </si>
  <si>
    <t>Umocnienie powierzchniowe skarp</t>
  </si>
  <si>
    <t>Humusowanie poboczy i skarp z obsianiem trawą - warstwa humusu o grub.5-15 cm</t>
  </si>
  <si>
    <t>D- 07.00.00</t>
  </si>
  <si>
    <t>URZĄDZENIA BEZPIECZEŃSTWA RUCHU</t>
  </si>
  <si>
    <t>D-07.02.01</t>
  </si>
  <si>
    <t>Oznakowanie pionowe</t>
  </si>
  <si>
    <t xml:space="preserve">Ustawienie słupków z rur stal. o średnicy 50 mm </t>
  </si>
  <si>
    <t>szt</t>
  </si>
  <si>
    <t xml:space="preserve">Ustawienie słupków z rur stal. o średnicy 70 mm </t>
  </si>
  <si>
    <t>Przymocowanie tarcz znaków drogowych - znaki A-7 (średnie, folia odblaskowa 1 typu)</t>
  </si>
  <si>
    <t>Przymocowanie tarcz znaków drogowych - znaki B-43, B-44, D-52, D-53 (małe, folia odblaskowa 1 typu)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</si>
</sst>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6">
    <font>
      <sz val="10"/>
      <name val="Arial CE"/>
      <family val="0"/>
    </font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b/>
      <sz val="8"/>
      <name val="Arial CE"/>
      <family val="0"/>
    </font>
    <font>
      <vertAlign val="subscript"/>
      <sz val="8.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4" fontId="6" fillId="0" borderId="13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0" fontId="3" fillId="34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34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/>
    </xf>
    <xf numFmtId="0" fontId="3" fillId="34" borderId="17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Opis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140" zoomScaleSheetLayoutView="140" zoomScalePageLayoutView="0" workbookViewId="0" topLeftCell="A1">
      <selection activeCell="C52" sqref="C52"/>
    </sheetView>
  </sheetViews>
  <sheetFormatPr defaultColWidth="9.00390625" defaultRowHeight="12.75"/>
  <cols>
    <col min="1" max="1" width="3.75390625" style="1" customWidth="1"/>
    <col min="2" max="2" width="10.75390625" style="1" customWidth="1"/>
    <col min="3" max="3" width="60.75390625" style="2" customWidth="1"/>
    <col min="4" max="4" width="6.75390625" style="2" customWidth="1"/>
    <col min="5" max="6" width="8.75390625" style="3" customWidth="1"/>
    <col min="7" max="16384" width="9.125" style="3" customWidth="1"/>
  </cols>
  <sheetData>
    <row r="1" spans="1:6" ht="18" customHeight="1">
      <c r="A1" s="47" t="s">
        <v>0</v>
      </c>
      <c r="B1" s="47"/>
      <c r="C1" s="47"/>
      <c r="D1" s="47"/>
      <c r="E1" s="47"/>
      <c r="F1" s="53"/>
    </row>
    <row r="2" spans="1:6" ht="14.25" customHeight="1">
      <c r="A2" s="48" t="s">
        <v>1</v>
      </c>
      <c r="B2" s="49" t="s">
        <v>2</v>
      </c>
      <c r="C2" s="50" t="s">
        <v>3</v>
      </c>
      <c r="D2" s="51" t="s">
        <v>4</v>
      </c>
      <c r="E2" s="51"/>
      <c r="F2" s="54"/>
    </row>
    <row r="3" spans="1:6" ht="23.25" customHeight="1">
      <c r="A3" s="48"/>
      <c r="B3" s="49"/>
      <c r="C3" s="49"/>
      <c r="D3" s="4" t="s">
        <v>5</v>
      </c>
      <c r="E3" s="4" t="s">
        <v>6</v>
      </c>
      <c r="F3" s="54"/>
    </row>
    <row r="4" spans="1:6" ht="13.5" customHeight="1">
      <c r="A4" s="52" t="s">
        <v>7</v>
      </c>
      <c r="B4" s="52"/>
      <c r="C4" s="52"/>
      <c r="D4" s="52"/>
      <c r="E4" s="52"/>
      <c r="F4" s="55"/>
    </row>
    <row r="5" spans="1:6" ht="12.75">
      <c r="A5" s="4" t="s">
        <v>8</v>
      </c>
      <c r="B5" s="4" t="s">
        <v>9</v>
      </c>
      <c r="C5" s="5" t="s">
        <v>10</v>
      </c>
      <c r="D5" s="4" t="s">
        <v>8</v>
      </c>
      <c r="E5" s="6" t="s">
        <v>8</v>
      </c>
      <c r="F5" s="56"/>
    </row>
    <row r="6" spans="1:6" ht="12.75">
      <c r="A6" s="7" t="s">
        <v>8</v>
      </c>
      <c r="B6" s="8" t="s">
        <v>11</v>
      </c>
      <c r="C6" s="9" t="s">
        <v>12</v>
      </c>
      <c r="D6" s="7" t="s">
        <v>8</v>
      </c>
      <c r="E6" s="10" t="s">
        <v>8</v>
      </c>
      <c r="F6" s="57"/>
    </row>
    <row r="7" spans="1:6" ht="22.5">
      <c r="A7" s="11">
        <v>1</v>
      </c>
      <c r="B7" s="11"/>
      <c r="C7" s="12" t="s">
        <v>13</v>
      </c>
      <c r="D7" s="11" t="s">
        <v>14</v>
      </c>
      <c r="E7" s="13">
        <f>0.243+0.158+0.105+0.045</f>
        <v>0.551</v>
      </c>
      <c r="F7" s="58"/>
    </row>
    <row r="8" spans="1:11" ht="12.75">
      <c r="A8" s="7" t="s">
        <v>8</v>
      </c>
      <c r="B8" s="8" t="s">
        <v>15</v>
      </c>
      <c r="C8" s="9" t="s">
        <v>16</v>
      </c>
      <c r="D8" s="7" t="s">
        <v>8</v>
      </c>
      <c r="E8" s="10" t="s">
        <v>8</v>
      </c>
      <c r="F8" s="57"/>
      <c r="J8"/>
      <c r="K8"/>
    </row>
    <row r="9" spans="1:11" ht="22.5">
      <c r="A9" s="14">
        <f>A7+1</f>
        <v>2</v>
      </c>
      <c r="B9" s="15"/>
      <c r="C9" s="12" t="s">
        <v>17</v>
      </c>
      <c r="D9" s="11" t="s">
        <v>18</v>
      </c>
      <c r="E9" s="13">
        <v>5</v>
      </c>
      <c r="F9" s="58"/>
      <c r="J9"/>
      <c r="K9"/>
    </row>
    <row r="10" spans="1:11" ht="12.75">
      <c r="A10" s="14">
        <v>3</v>
      </c>
      <c r="B10" s="15"/>
      <c r="C10" s="12" t="s">
        <v>19</v>
      </c>
      <c r="D10" s="11" t="s">
        <v>18</v>
      </c>
      <c r="E10" s="13">
        <v>3</v>
      </c>
      <c r="F10" s="58"/>
      <c r="J10"/>
      <c r="K10"/>
    </row>
    <row r="11" spans="1:11" ht="12.75">
      <c r="A11" s="7" t="s">
        <v>8</v>
      </c>
      <c r="B11" s="16" t="s">
        <v>20</v>
      </c>
      <c r="C11" s="17" t="s">
        <v>21</v>
      </c>
      <c r="D11" s="7" t="s">
        <v>8</v>
      </c>
      <c r="E11" s="10" t="s">
        <v>8</v>
      </c>
      <c r="F11" s="57"/>
      <c r="J11"/>
      <c r="K11"/>
    </row>
    <row r="12" spans="1:11" ht="22.5">
      <c r="A12" s="14">
        <f>A10+1</f>
        <v>4</v>
      </c>
      <c r="B12" s="18"/>
      <c r="C12" s="12" t="s">
        <v>22</v>
      </c>
      <c r="D12" s="19" t="s">
        <v>23</v>
      </c>
      <c r="E12" s="20">
        <f>19+19</f>
        <v>38</v>
      </c>
      <c r="F12" s="59"/>
      <c r="J12"/>
      <c r="K12"/>
    </row>
    <row r="13" spans="1:11" ht="12.75">
      <c r="A13" s="7" t="s">
        <v>8</v>
      </c>
      <c r="B13" s="8" t="s">
        <v>24</v>
      </c>
      <c r="C13" s="21" t="s">
        <v>25</v>
      </c>
      <c r="D13" s="7" t="s">
        <v>8</v>
      </c>
      <c r="E13" s="10" t="s">
        <v>8</v>
      </c>
      <c r="F13" s="57"/>
      <c r="J13"/>
      <c r="K13"/>
    </row>
    <row r="14" spans="1:11" ht="12.75">
      <c r="A14" s="14">
        <f>A12+1</f>
        <v>5</v>
      </c>
      <c r="B14" s="18"/>
      <c r="C14" s="12" t="s">
        <v>26</v>
      </c>
      <c r="D14" s="11" t="s">
        <v>23</v>
      </c>
      <c r="E14" s="22">
        <f>(6+5+5+5)+(5)+(7+5)+(5)</f>
        <v>43</v>
      </c>
      <c r="F14" s="60"/>
      <c r="J14"/>
      <c r="K14"/>
    </row>
    <row r="15" spans="1:11" ht="12.75">
      <c r="A15" s="7" t="s">
        <v>8</v>
      </c>
      <c r="B15" s="8" t="s">
        <v>27</v>
      </c>
      <c r="C15" s="21" t="s">
        <v>28</v>
      </c>
      <c r="D15" s="7" t="s">
        <v>8</v>
      </c>
      <c r="E15" s="10" t="s">
        <v>8</v>
      </c>
      <c r="F15" s="57"/>
      <c r="J15"/>
      <c r="K15"/>
    </row>
    <row r="16" spans="1:6" ht="12.75">
      <c r="A16" s="14">
        <f>A14+1</f>
        <v>6</v>
      </c>
      <c r="B16" s="18"/>
      <c r="C16" s="12" t="s">
        <v>29</v>
      </c>
      <c r="D16" s="11" t="s">
        <v>18</v>
      </c>
      <c r="E16" s="22">
        <f>1+3</f>
        <v>4</v>
      </c>
      <c r="F16" s="60"/>
    </row>
    <row r="17" spans="1:6" ht="12.75">
      <c r="A17" s="7" t="s">
        <v>8</v>
      </c>
      <c r="B17" s="8" t="s">
        <v>30</v>
      </c>
      <c r="C17" s="21" t="s">
        <v>31</v>
      </c>
      <c r="D17" s="7" t="s">
        <v>8</v>
      </c>
      <c r="E17" s="10" t="s">
        <v>8</v>
      </c>
      <c r="F17" s="57"/>
    </row>
    <row r="18" spans="1:6" ht="12.75">
      <c r="A18" s="14">
        <f>A16+1</f>
        <v>7</v>
      </c>
      <c r="B18" s="18"/>
      <c r="C18" s="23" t="s">
        <v>32</v>
      </c>
      <c r="D18" s="11" t="s">
        <v>18</v>
      </c>
      <c r="E18" s="22">
        <f>6+1</f>
        <v>7</v>
      </c>
      <c r="F18" s="60"/>
    </row>
    <row r="19" spans="1:6" ht="12.75">
      <c r="A19" s="45" t="s">
        <v>33</v>
      </c>
      <c r="B19" s="45"/>
      <c r="C19" s="45"/>
      <c r="D19" s="45"/>
      <c r="E19" s="45"/>
      <c r="F19" s="61"/>
    </row>
    <row r="20" spans="1:6" ht="12.75" customHeight="1">
      <c r="A20" s="46" t="s">
        <v>34</v>
      </c>
      <c r="B20" s="46"/>
      <c r="C20" s="46"/>
      <c r="D20" s="46"/>
      <c r="E20" s="46"/>
      <c r="F20" s="55"/>
    </row>
    <row r="21" spans="1:6" ht="12.75">
      <c r="A21" s="4" t="s">
        <v>8</v>
      </c>
      <c r="B21" s="4" t="s">
        <v>35</v>
      </c>
      <c r="C21" s="5" t="s">
        <v>36</v>
      </c>
      <c r="D21" s="4" t="s">
        <v>8</v>
      </c>
      <c r="E21" s="6" t="s">
        <v>8</v>
      </c>
      <c r="F21" s="56"/>
    </row>
    <row r="22" spans="1:6" ht="12.75">
      <c r="A22" s="24" t="s">
        <v>8</v>
      </c>
      <c r="B22" s="24" t="s">
        <v>37</v>
      </c>
      <c r="C22" s="25" t="s">
        <v>38</v>
      </c>
      <c r="D22" s="24" t="s">
        <v>8</v>
      </c>
      <c r="E22" s="24" t="s">
        <v>8</v>
      </c>
      <c r="F22" s="36"/>
    </row>
    <row r="23" spans="1:6" ht="12.75">
      <c r="A23" s="14">
        <f>A18+1</f>
        <v>8</v>
      </c>
      <c r="B23" s="26"/>
      <c r="C23" s="23" t="s">
        <v>39</v>
      </c>
      <c r="D23" s="27" t="s">
        <v>40</v>
      </c>
      <c r="E23" s="22">
        <f>(828+543+344+128)*1.3</f>
        <v>2395.9</v>
      </c>
      <c r="F23" s="60"/>
    </row>
    <row r="24" spans="1:6" ht="12.75">
      <c r="A24" s="28" t="s">
        <v>8</v>
      </c>
      <c r="B24" s="28" t="s">
        <v>41</v>
      </c>
      <c r="C24" s="29" t="s">
        <v>42</v>
      </c>
      <c r="D24" s="30" t="s">
        <v>8</v>
      </c>
      <c r="E24" s="31" t="s">
        <v>8</v>
      </c>
      <c r="F24" s="62"/>
    </row>
    <row r="25" spans="1:6" ht="36">
      <c r="A25" s="14">
        <f>A23+1</f>
        <v>9</v>
      </c>
      <c r="B25" s="32"/>
      <c r="C25" s="33" t="s">
        <v>43</v>
      </c>
      <c r="D25" s="34" t="s">
        <v>44</v>
      </c>
      <c r="E25" s="22">
        <f>(828+543+344+128)*1.15</f>
        <v>2119.45</v>
      </c>
      <c r="F25" s="60"/>
    </row>
    <row r="26" spans="1:6" ht="12.75">
      <c r="A26" s="45" t="s">
        <v>33</v>
      </c>
      <c r="B26" s="45"/>
      <c r="C26" s="45"/>
      <c r="D26" s="45"/>
      <c r="E26" s="45"/>
      <c r="F26" s="61"/>
    </row>
    <row r="27" spans="1:6" ht="12.75">
      <c r="A27" s="4" t="s">
        <v>8</v>
      </c>
      <c r="B27" s="4" t="s">
        <v>45</v>
      </c>
      <c r="C27" s="5" t="s">
        <v>46</v>
      </c>
      <c r="D27" s="4" t="s">
        <v>8</v>
      </c>
      <c r="E27" s="6" t="s">
        <v>8</v>
      </c>
      <c r="F27" s="56"/>
    </row>
    <row r="28" spans="1:6" ht="12.75">
      <c r="A28" s="7" t="s">
        <v>8</v>
      </c>
      <c r="B28" s="24" t="s">
        <v>47</v>
      </c>
      <c r="C28" s="9" t="s">
        <v>48</v>
      </c>
      <c r="D28" s="30" t="s">
        <v>8</v>
      </c>
      <c r="E28" s="31" t="s">
        <v>8</v>
      </c>
      <c r="F28" s="62"/>
    </row>
    <row r="29" spans="1:6" ht="24.75">
      <c r="A29" s="14">
        <f>A25+1</f>
        <v>10</v>
      </c>
      <c r="B29" s="35"/>
      <c r="C29" s="33" t="s">
        <v>49</v>
      </c>
      <c r="D29" s="19" t="s">
        <v>44</v>
      </c>
      <c r="E29" s="22">
        <f>((17+104+32+16)+(19+15+17+31+24+20+15+16+17))+((30+38+51)+(19+6+7+16+16+23+20))+((30+23)+(13+7+22+25))+(24+23)</f>
        <v>736</v>
      </c>
      <c r="F29" s="60"/>
    </row>
    <row r="30" spans="1:6" ht="12.75">
      <c r="A30" s="7" t="s">
        <v>8</v>
      </c>
      <c r="B30" s="24" t="s">
        <v>50</v>
      </c>
      <c r="C30" s="9" t="s">
        <v>51</v>
      </c>
      <c r="D30" s="7" t="s">
        <v>8</v>
      </c>
      <c r="E30" s="10" t="s">
        <v>8</v>
      </c>
      <c r="F30" s="57"/>
    </row>
    <row r="31" spans="1:6" ht="22.5">
      <c r="A31" s="14">
        <f>A29+1</f>
        <v>11</v>
      </c>
      <c r="B31" s="35"/>
      <c r="C31" s="33" t="s">
        <v>52</v>
      </c>
      <c r="D31" s="19" t="s">
        <v>44</v>
      </c>
      <c r="E31" s="22">
        <f>828+543+344+128</f>
        <v>1843</v>
      </c>
      <c r="F31" s="60"/>
    </row>
    <row r="32" spans="1:6" ht="12.75">
      <c r="A32" s="45" t="s">
        <v>33</v>
      </c>
      <c r="B32" s="45"/>
      <c r="C32" s="45"/>
      <c r="D32" s="45"/>
      <c r="E32" s="45"/>
      <c r="F32" s="61"/>
    </row>
    <row r="33" spans="1:6" ht="12.75">
      <c r="A33" s="4" t="s">
        <v>8</v>
      </c>
      <c r="B33" s="4" t="s">
        <v>53</v>
      </c>
      <c r="C33" s="5" t="s">
        <v>54</v>
      </c>
      <c r="D33" s="4" t="s">
        <v>8</v>
      </c>
      <c r="E33" s="6" t="s">
        <v>8</v>
      </c>
      <c r="F33" s="56"/>
    </row>
    <row r="34" spans="1:6" ht="12.75">
      <c r="A34" s="7" t="s">
        <v>8</v>
      </c>
      <c r="B34" s="24" t="s">
        <v>55</v>
      </c>
      <c r="C34" s="9" t="s">
        <v>56</v>
      </c>
      <c r="D34" s="7" t="s">
        <v>8</v>
      </c>
      <c r="E34" s="10" t="s">
        <v>8</v>
      </c>
      <c r="F34" s="57"/>
    </row>
    <row r="35" spans="1:6" ht="22.5">
      <c r="A35" s="14">
        <f>A31+1</f>
        <v>12</v>
      </c>
      <c r="B35" s="36"/>
      <c r="C35" s="37" t="s">
        <v>57</v>
      </c>
      <c r="D35" s="19" t="s">
        <v>44</v>
      </c>
      <c r="E35" s="13">
        <f>(0.243+0.158+0.105+0.045)*1000*1.5+25</f>
        <v>851.5</v>
      </c>
      <c r="F35" s="58"/>
    </row>
    <row r="36" spans="1:6" ht="12.75">
      <c r="A36" s="45" t="s">
        <v>33</v>
      </c>
      <c r="B36" s="45"/>
      <c r="C36" s="45"/>
      <c r="D36" s="45"/>
      <c r="E36" s="45"/>
      <c r="F36" s="61"/>
    </row>
    <row r="37" spans="1:6" ht="12.75">
      <c r="A37" s="4" t="s">
        <v>8</v>
      </c>
      <c r="B37" s="4" t="s">
        <v>58</v>
      </c>
      <c r="C37" s="5" t="s">
        <v>59</v>
      </c>
      <c r="D37" s="4" t="s">
        <v>8</v>
      </c>
      <c r="E37" s="6" t="s">
        <v>8</v>
      </c>
      <c r="F37" s="56"/>
    </row>
    <row r="38" spans="1:6" ht="12.75">
      <c r="A38" s="7" t="s">
        <v>8</v>
      </c>
      <c r="B38" s="24" t="s">
        <v>60</v>
      </c>
      <c r="C38" s="38" t="s">
        <v>61</v>
      </c>
      <c r="D38" s="7" t="s">
        <v>8</v>
      </c>
      <c r="E38" s="10" t="s">
        <v>8</v>
      </c>
      <c r="F38" s="57"/>
    </row>
    <row r="39" spans="1:6" ht="12.75">
      <c r="A39" s="14">
        <f>A35+1</f>
        <v>13</v>
      </c>
      <c r="B39" s="39"/>
      <c r="C39" s="40" t="s">
        <v>62</v>
      </c>
      <c r="D39" s="19" t="s">
        <v>63</v>
      </c>
      <c r="E39" s="22">
        <v>2</v>
      </c>
      <c r="F39" s="60"/>
    </row>
    <row r="40" spans="1:6" ht="12.75">
      <c r="A40" s="14">
        <f>A39+1</f>
        <v>14</v>
      </c>
      <c r="B40" s="14"/>
      <c r="C40" s="40" t="s">
        <v>64</v>
      </c>
      <c r="D40" s="19" t="s">
        <v>63</v>
      </c>
      <c r="E40" s="22">
        <v>2</v>
      </c>
      <c r="F40" s="60"/>
    </row>
    <row r="41" spans="1:6" ht="22.5">
      <c r="A41" s="14">
        <f>A40+1</f>
        <v>15</v>
      </c>
      <c r="B41" s="14"/>
      <c r="C41" s="40" t="s">
        <v>65</v>
      </c>
      <c r="D41" s="41" t="s">
        <v>18</v>
      </c>
      <c r="E41" s="22">
        <v>2</v>
      </c>
      <c r="F41" s="60"/>
    </row>
    <row r="42" spans="1:6" ht="22.5">
      <c r="A42" s="14">
        <f>A41+1</f>
        <v>16</v>
      </c>
      <c r="B42" s="14"/>
      <c r="C42" s="40" t="s">
        <v>66</v>
      </c>
      <c r="D42" s="41" t="s">
        <v>18</v>
      </c>
      <c r="E42" s="22">
        <v>8</v>
      </c>
      <c r="F42" s="60"/>
    </row>
    <row r="43" spans="1:6" ht="12.75">
      <c r="A43" s="74" t="s">
        <v>33</v>
      </c>
      <c r="B43" s="74"/>
      <c r="C43" s="74"/>
      <c r="D43" s="74"/>
      <c r="E43" s="74"/>
      <c r="F43" s="61"/>
    </row>
    <row r="44" spans="1:6" ht="12.75">
      <c r="A44" s="67"/>
      <c r="B44" s="67"/>
      <c r="C44" s="68"/>
      <c r="D44" s="69"/>
      <c r="E44" s="57"/>
      <c r="F44" s="57"/>
    </row>
    <row r="45" spans="1:6" ht="12.75">
      <c r="A45" s="67"/>
      <c r="B45" s="67"/>
      <c r="C45" s="68"/>
      <c r="D45" s="70"/>
      <c r="E45" s="60"/>
      <c r="F45" s="60"/>
    </row>
    <row r="46" spans="1:6" ht="12.75">
      <c r="A46" s="67"/>
      <c r="B46" s="67"/>
      <c r="C46" s="68"/>
      <c r="D46" s="71"/>
      <c r="E46" s="60"/>
      <c r="F46" s="60"/>
    </row>
    <row r="47" spans="1:6" ht="12.75">
      <c r="A47" s="72"/>
      <c r="B47" s="72"/>
      <c r="C47" s="72"/>
      <c r="D47" s="72"/>
      <c r="E47" s="72"/>
      <c r="F47" s="61"/>
    </row>
    <row r="48" spans="1:5" ht="12.75">
      <c r="A48" s="73"/>
      <c r="B48" s="73"/>
      <c r="E48" s="2"/>
    </row>
    <row r="49" spans="1:6" ht="15.75">
      <c r="A49" s="42"/>
      <c r="B49" s="43"/>
      <c r="C49" s="44"/>
      <c r="D49" s="65"/>
      <c r="E49" s="65"/>
      <c r="F49" s="63"/>
    </row>
    <row r="50" spans="1:6" ht="15">
      <c r="A50" s="42"/>
      <c r="B50" s="43"/>
      <c r="C50" s="44"/>
      <c r="D50" s="66"/>
      <c r="E50" s="66"/>
      <c r="F50" s="64"/>
    </row>
    <row r="51" spans="1:6" ht="15.75">
      <c r="A51" s="42"/>
      <c r="B51" s="43"/>
      <c r="C51" s="44"/>
      <c r="D51" s="65"/>
      <c r="E51" s="65"/>
      <c r="F51" s="63"/>
    </row>
  </sheetData>
  <sheetProtection selectLockedCells="1" selectUnlockedCells="1"/>
  <mergeCells count="16">
    <mergeCell ref="A1:E1"/>
    <mergeCell ref="A2:A3"/>
    <mergeCell ref="B2:B3"/>
    <mergeCell ref="C2:C3"/>
    <mergeCell ref="D2:E2"/>
    <mergeCell ref="A4:E4"/>
    <mergeCell ref="A19:E19"/>
    <mergeCell ref="A20:E20"/>
    <mergeCell ref="A26:E26"/>
    <mergeCell ref="A32:E32"/>
    <mergeCell ref="A36:E36"/>
    <mergeCell ref="A43:E43"/>
    <mergeCell ref="A47:E47"/>
    <mergeCell ref="D49:E49"/>
    <mergeCell ref="D50:E50"/>
    <mergeCell ref="D51:E51"/>
  </mergeCells>
  <printOptions gridLines="1" horizontalCentered="1"/>
  <pageMargins left="0.8659722222222223" right="0.39375" top="0.9847222222222223" bottom="0.5902777777777778" header="0.5513888888888889" footer="0.5902777777777778"/>
  <pageSetup firstPageNumber="3" useFirstPageNumber="1" horizontalDpi="600" verticalDpi="600" orientation="portrait" paperSize="9" scale="78" r:id="rId1"/>
  <headerFooter alignWithMargins="0">
    <oddHeader>&amp;C&amp;8- ul. Pogodna w Santocku -</oddHeader>
    <oddFooter>&amp;L&amp;"Bauhaus Md BT,Regularna"&amp;8Pracownia Architektoniczno-Urbanistyczna ARCHITEC&amp;R&amp;"Bauhaus Md BT,Regularna"&amp;14&amp;P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Referat Drogownictwa</cp:lastModifiedBy>
  <cp:lastPrinted>2023-03-14T11:10:35Z</cp:lastPrinted>
  <dcterms:modified xsi:type="dcterms:W3CDTF">2023-03-14T11:11:03Z</dcterms:modified>
  <cp:category/>
  <cp:version/>
  <cp:contentType/>
  <cp:contentStatus/>
</cp:coreProperties>
</file>