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90" yWindow="60" windowWidth="13395" windowHeight="12750" firstSheet="1" activeTab="1"/>
  </bookViews>
  <sheets>
    <sheet name="słownik" sheetId="2" state="hidden" r:id="rId1"/>
    <sheet name="kosztorys" sheetId="1" r:id="rId2"/>
  </sheets>
  <definedNames>
    <definedName name="_xlnm.Print_Area" localSheetId="1">kosztorys!$A$1:$G$64</definedName>
  </definedNames>
  <calcPr calcId="144525"/>
</workbook>
</file>

<file path=xl/calcChain.xml><?xml version="1.0" encoding="utf-8"?>
<calcChain xmlns="http://schemas.openxmlformats.org/spreadsheetml/2006/main">
  <c r="B8" i="1" l="1"/>
  <c r="C59" i="1" l="1"/>
  <c r="D59" i="1"/>
  <c r="F59" i="1"/>
  <c r="G59" i="1" s="1"/>
  <c r="B59" i="1"/>
  <c r="C9" i="1"/>
  <c r="D9" i="1"/>
  <c r="F9" i="1"/>
  <c r="G9" i="1" s="1"/>
  <c r="B9" i="1"/>
  <c r="C47" i="1"/>
  <c r="D47" i="1"/>
  <c r="F47" i="1"/>
  <c r="G47" i="1" s="1"/>
  <c r="B47" i="1"/>
  <c r="C50" i="1"/>
  <c r="D50" i="1"/>
  <c r="F50" i="1"/>
  <c r="B50" i="1"/>
  <c r="F53" i="1"/>
  <c r="G53" i="1" s="1"/>
  <c r="C53" i="1"/>
  <c r="D53" i="1"/>
  <c r="B53" i="1"/>
  <c r="C54" i="1"/>
  <c r="D54" i="1"/>
  <c r="F54" i="1"/>
  <c r="B54" i="1"/>
  <c r="C36" i="1"/>
  <c r="D36" i="1"/>
  <c r="F36" i="1"/>
  <c r="B36" i="1"/>
  <c r="C37" i="1" l="1"/>
  <c r="D37" i="1"/>
  <c r="F37" i="1"/>
  <c r="B37" i="1"/>
  <c r="B28" i="1"/>
  <c r="C29" i="1"/>
  <c r="D29" i="1"/>
  <c r="F29" i="1"/>
  <c r="B29" i="1"/>
  <c r="G29" i="1"/>
  <c r="C30" i="1"/>
  <c r="D30" i="1"/>
  <c r="F30" i="1"/>
  <c r="G30" i="1" s="1"/>
  <c r="B30" i="1"/>
  <c r="C7" i="1"/>
  <c r="D7" i="1"/>
  <c r="F7" i="1"/>
  <c r="G7" i="1" s="1"/>
  <c r="B7" i="1"/>
  <c r="D31" i="1"/>
  <c r="F31" i="1"/>
  <c r="G31" i="1" s="1"/>
  <c r="B32" i="1"/>
  <c r="C31" i="1"/>
  <c r="B31" i="1"/>
  <c r="C25" i="1"/>
  <c r="D25" i="1"/>
  <c r="F25" i="1"/>
  <c r="B25" i="1"/>
  <c r="C23" i="1"/>
  <c r="D23" i="1"/>
  <c r="F23" i="1"/>
  <c r="B23" i="1"/>
  <c r="C10" i="1"/>
  <c r="D10" i="1"/>
  <c r="F10" i="1"/>
  <c r="G10" i="1" s="1"/>
  <c r="B10" i="1"/>
  <c r="D8" i="1"/>
  <c r="F8" i="1"/>
  <c r="G8" i="1" s="1"/>
  <c r="C24" i="1" l="1"/>
  <c r="D24" i="1"/>
  <c r="F24" i="1"/>
  <c r="G24" i="1" s="1"/>
  <c r="B24" i="1"/>
  <c r="C58" i="1" l="1"/>
  <c r="D58" i="1"/>
  <c r="F58" i="1"/>
  <c r="C60" i="1"/>
  <c r="D60" i="1"/>
  <c r="F60" i="1"/>
  <c r="B60" i="1"/>
  <c r="B58" i="1"/>
  <c r="C57" i="1"/>
  <c r="D57" i="1"/>
  <c r="F57" i="1"/>
  <c r="C52" i="1"/>
  <c r="D52" i="1"/>
  <c r="F52" i="1"/>
  <c r="B52" i="1"/>
  <c r="C51" i="1"/>
  <c r="D51" i="1"/>
  <c r="F51" i="1"/>
  <c r="B51" i="1"/>
  <c r="C49" i="1"/>
  <c r="D49" i="1"/>
  <c r="F49" i="1"/>
  <c r="B49" i="1"/>
  <c r="C48" i="1"/>
  <c r="D48" i="1"/>
  <c r="F48" i="1"/>
  <c r="B48" i="1"/>
  <c r="D46" i="1"/>
  <c r="F46" i="1"/>
  <c r="F42" i="1"/>
  <c r="C43" i="1"/>
  <c r="D43" i="1"/>
  <c r="F43" i="1"/>
  <c r="B43" i="1"/>
  <c r="B42" i="1"/>
  <c r="G37" i="1"/>
  <c r="C35" i="1"/>
  <c r="D35" i="1"/>
  <c r="F35" i="1"/>
  <c r="G35" i="1" s="1"/>
  <c r="B35" i="1"/>
  <c r="F39" i="1"/>
  <c r="G39" i="1" s="1"/>
  <c r="D39" i="1"/>
  <c r="B39" i="1"/>
  <c r="C38" i="1"/>
  <c r="D38" i="1"/>
  <c r="F38" i="1"/>
  <c r="G38" i="1" s="1"/>
  <c r="B38" i="1"/>
  <c r="C28" i="1"/>
  <c r="C32" i="1"/>
  <c r="D32" i="1"/>
  <c r="F32" i="1"/>
  <c r="F28" i="1" l="1"/>
  <c r="F22" i="1"/>
  <c r="C19" i="1" l="1"/>
  <c r="D19" i="1"/>
  <c r="F19" i="1"/>
  <c r="G19" i="1" s="1"/>
  <c r="B19" i="1"/>
  <c r="F18" i="1"/>
  <c r="G18" i="1" s="1"/>
  <c r="C15" i="1"/>
  <c r="D15" i="1"/>
  <c r="F15" i="1"/>
  <c r="G15" i="1" s="1"/>
  <c r="B15" i="1"/>
  <c r="F14" i="1"/>
  <c r="G14" i="1" s="1"/>
  <c r="C11" i="1"/>
  <c r="D11" i="1"/>
  <c r="F11" i="1"/>
  <c r="B11" i="1"/>
  <c r="F6" i="1"/>
  <c r="G58" i="1"/>
  <c r="G54" i="1"/>
  <c r="G52" i="1"/>
  <c r="G50" i="1"/>
  <c r="G60" i="1"/>
  <c r="G57" i="1"/>
  <c r="B57" i="1"/>
  <c r="G51" i="1"/>
  <c r="C46" i="1"/>
  <c r="G46" i="1"/>
  <c r="G48" i="1"/>
  <c r="G49" i="1"/>
  <c r="B46" i="1"/>
  <c r="G43" i="1"/>
  <c r="C42" i="1"/>
  <c r="D42" i="1"/>
  <c r="G42" i="1"/>
  <c r="G36" i="1"/>
  <c r="G40" i="1" s="1"/>
  <c r="G32" i="1"/>
  <c r="D28" i="1"/>
  <c r="G28" i="1"/>
  <c r="G25" i="1"/>
  <c r="G23" i="1"/>
  <c r="C22" i="1"/>
  <c r="D22" i="1"/>
  <c r="G22" i="1"/>
  <c r="B22" i="1"/>
  <c r="C18" i="1"/>
  <c r="D18" i="1"/>
  <c r="B18" i="1"/>
  <c r="C14" i="1"/>
  <c r="D14" i="1"/>
  <c r="B14" i="1"/>
  <c r="C6" i="1"/>
  <c r="D6" i="1"/>
  <c r="B6" i="1"/>
  <c r="G61" i="1" l="1"/>
  <c r="G55" i="1"/>
  <c r="G33" i="1"/>
  <c r="G20" i="1"/>
  <c r="G26" i="1"/>
  <c r="G44" i="1"/>
  <c r="G16" i="1"/>
  <c r="G11" i="1"/>
  <c r="G6" i="1"/>
  <c r="G12" i="1" l="1"/>
  <c r="G62" i="1" s="1"/>
  <c r="G63" i="1" s="1"/>
  <c r="G64" i="1" s="1"/>
</calcChain>
</file>

<file path=xl/sharedStrings.xml><?xml version="1.0" encoding="utf-8"?>
<sst xmlns="http://schemas.openxmlformats.org/spreadsheetml/2006/main" count="153" uniqueCount="132">
  <si>
    <t>Lp</t>
  </si>
  <si>
    <t>Normatyw</t>
  </si>
  <si>
    <t>Opis</t>
  </si>
  <si>
    <t>KNR
02-31-0107-0100</t>
  </si>
  <si>
    <t>KNNR
00-06-0204-0500</t>
  </si>
  <si>
    <t>6.1</t>
  </si>
  <si>
    <t>7.1</t>
  </si>
  <si>
    <t>J.m</t>
  </si>
  <si>
    <t>Cena jedn.</t>
  </si>
  <si>
    <t>Kwota</t>
  </si>
  <si>
    <t xml:space="preserve">Ilość  </t>
  </si>
  <si>
    <t>8.1</t>
  </si>
  <si>
    <t>9.1</t>
  </si>
  <si>
    <t>Uzupełnienie istniejącej nawierzchni kruszywem łamanym sortowanym frakcji 4 -31,5 mm lub 31,5-63 mm z przygotowaniem podłoża polegajacym na wyrównaniu nawierzchni, usunięciu pozostałości odpadów karpiny, zagęszczeniem mechanicznym - średnia grubość warstwy po zagęszczeniu do 10 cm</t>
  </si>
  <si>
    <t>RAZEM  Bykowce:</t>
  </si>
  <si>
    <r>
      <t>m</t>
    </r>
    <r>
      <rPr>
        <vertAlign val="superscript"/>
        <sz val="10"/>
        <rFont val="Arial"/>
        <family val="2"/>
        <charset val="238"/>
      </rPr>
      <t>3</t>
    </r>
  </si>
  <si>
    <t>Praca spycharki 150 KM</t>
  </si>
  <si>
    <t>Przejazd z płyt drogowych na podbudowie żwirowej</t>
  </si>
  <si>
    <t>Leśnictwo  DOBRA</t>
  </si>
  <si>
    <t>3.1</t>
  </si>
  <si>
    <t>Leśnictwo  LISZNA</t>
  </si>
  <si>
    <t>4.1</t>
  </si>
  <si>
    <t>Leśnictwo SADY</t>
  </si>
  <si>
    <t>5.1</t>
  </si>
  <si>
    <t>Leśnictwo SIEMUSZOWA</t>
  </si>
  <si>
    <t>Leśnictwo TYRAWA WOŁOSKA</t>
  </si>
  <si>
    <t>Leśnictwo DĘBNA</t>
  </si>
  <si>
    <t>Leśnictwo BYKOWCE</t>
  </si>
  <si>
    <t>RAZEM Dębna:</t>
  </si>
  <si>
    <t>RAZEM Dobra:</t>
  </si>
  <si>
    <t>RAZEM Liszna:</t>
  </si>
  <si>
    <t>RAZEM Sady:</t>
  </si>
  <si>
    <t>RAZEM Siemuszowa:</t>
  </si>
  <si>
    <t>RAZEM Trepcza:</t>
  </si>
  <si>
    <t>RAZEM Tyrawa Wołoska:</t>
  </si>
  <si>
    <t>RAZEM Wola Krecowska:</t>
  </si>
  <si>
    <t>m-g</t>
  </si>
  <si>
    <t>r-g</t>
  </si>
  <si>
    <t>podstawa</t>
  </si>
  <si>
    <t>opis</t>
  </si>
  <si>
    <t>jednostka</t>
  </si>
  <si>
    <t>koszt zł</t>
  </si>
  <si>
    <t>analiza własna</t>
  </si>
  <si>
    <t>KNNR
00-06-1001-0200</t>
  </si>
  <si>
    <t>Mechaniczne pogłebienie rowów do głębokości 1/2, na odkład</t>
  </si>
  <si>
    <t>mb</t>
  </si>
  <si>
    <t>Wykonanie i osadzenie wodospustów z krawedziaków drewnianych "typ b"</t>
  </si>
  <si>
    <t>Osadzenie wodospustów winylowych na ławie z betonu</t>
  </si>
  <si>
    <r>
      <t>m</t>
    </r>
    <r>
      <rPr>
        <vertAlign val="superscript"/>
        <sz val="8"/>
        <rFont val="Arial CE"/>
        <charset val="238"/>
      </rPr>
      <t>2</t>
    </r>
  </si>
  <si>
    <t>Ręczne oczyszczenie przepustów rurowych do połowy zamulenia, średnica 40 - 60 cm</t>
  </si>
  <si>
    <t>Wykopy oraz przekowy koparką o pojemności łyżki 0,6 m3, wykonywane na odkład w gruncie kategorii I-II</t>
  </si>
  <si>
    <t>Praca z pilarką, pilarką na wysięgniku - wycięcie konarów i zakrzaczeń wzdłuż poboczy</t>
  </si>
  <si>
    <t>Prace ręczne - porządkowe</t>
  </si>
  <si>
    <t>Podstawa</t>
  </si>
  <si>
    <t>ha</t>
  </si>
  <si>
    <t>Ścinanie krzewów średniej gęstości - krzewy wzdłuż poboczy, pas szerokości 2 m od krawędzi rowu, z wywozem na odległość do 1 km</t>
  </si>
  <si>
    <t>Leśnictwo WOLA KRECOWSKA</t>
  </si>
  <si>
    <t>Wykopy koparką podsiebierną z wywozem urobku na odległość do 1 km</t>
  </si>
  <si>
    <t xml:space="preserve"> 1.1</t>
  </si>
  <si>
    <t xml:space="preserve"> 1.2</t>
  </si>
  <si>
    <t xml:space="preserve"> 2.1</t>
  </si>
  <si>
    <t xml:space="preserve"> 2.2</t>
  </si>
  <si>
    <t>4.2</t>
  </si>
  <si>
    <t>4.3</t>
  </si>
  <si>
    <t>4.4</t>
  </si>
  <si>
    <t>Praca koparki gąsienicowej</t>
  </si>
  <si>
    <t>5.2</t>
  </si>
  <si>
    <t>5.3</t>
  </si>
  <si>
    <t>Leśnictwo TREPCZA</t>
  </si>
  <si>
    <t>Niwelacja mechaniczna poboczy o szerokości do 1 m, jednostronnie, z wywozem urobku na odl. do 1 km</t>
  </si>
  <si>
    <t>8.2</t>
  </si>
  <si>
    <t>8.3</t>
  </si>
  <si>
    <t>8.4</t>
  </si>
  <si>
    <t>8.5</t>
  </si>
  <si>
    <t>8.6</t>
  </si>
  <si>
    <t>8.7</t>
  </si>
  <si>
    <t>9.2</t>
  </si>
  <si>
    <t>9.3</t>
  </si>
  <si>
    <t>9.4</t>
  </si>
  <si>
    <r>
      <t>m</t>
    </r>
    <r>
      <rPr>
        <vertAlign val="superscript"/>
        <sz val="10"/>
        <rFont val="Arial"/>
        <family val="2"/>
        <charset val="238"/>
      </rPr>
      <t>2</t>
    </r>
  </si>
  <si>
    <t>7.2</t>
  </si>
  <si>
    <t>6.2</t>
  </si>
  <si>
    <t>lp</t>
  </si>
  <si>
    <t>Wykopy - ręczne odmulenie rowu, na odkład - w przypadku rowów o dnie umocnionym</t>
  </si>
  <si>
    <t>Wykonanie koszy siatkowo-kamiennych, kosze z siatki stalowej bez wyprawy</t>
  </si>
  <si>
    <r>
      <t>m</t>
    </r>
    <r>
      <rPr>
        <vertAlign val="superscript"/>
        <sz val="8"/>
        <rFont val="Arial CE"/>
        <charset val="238"/>
      </rPr>
      <t>3</t>
    </r>
    <r>
      <rPr>
        <sz val="10"/>
        <rFont val="Arial"/>
        <family val="2"/>
        <charset val="238"/>
      </rPr>
      <t/>
    </r>
  </si>
  <si>
    <r>
      <t>Uzupełnienie ubytków istniejacej nawierzchni powierzchniowo utrwalonej kruszywem łamanym frakcji 4-31,5 mm, z wcześniejszym oczyszczeniem, zagęszczeniem mechanicznym i podwójnym powierzchniowym utrwaleniem emulsją 3,5 km/m</t>
    </r>
    <r>
      <rPr>
        <vertAlign val="superscript"/>
        <sz val="9"/>
        <rFont val="Arial CE"/>
        <charset val="238"/>
      </rPr>
      <t>2</t>
    </r>
    <r>
      <rPr>
        <sz val="9"/>
        <rFont val="Arial CE"/>
        <charset val="238"/>
      </rPr>
      <t xml:space="preserve"> i grysami</t>
    </r>
  </si>
  <si>
    <t>Praca koparki wieloczynnościowej</t>
  </si>
  <si>
    <t xml:space="preserve"> KOSZTORYS CZĘŚĆ NR II  -  Obręb  Sanok</t>
  </si>
  <si>
    <t>3.2</t>
  </si>
  <si>
    <t>Uzupełnienie istniejącej nawierzchni kruszywem naturalnym frakcji 6-16 oraz 16-32 mm - piaskiem i żwirem, z przygotowaniem podłoża polegajacym na wyrównaniu nawierzchni, usunięciu pozostałości odpadów karpiny</t>
  </si>
  <si>
    <t>6.3</t>
  </si>
  <si>
    <t>6.4</t>
  </si>
  <si>
    <t>6.5</t>
  </si>
  <si>
    <t>podstawa KNR</t>
  </si>
  <si>
    <t xml:space="preserve">KNR 2-01/216 </t>
  </si>
  <si>
    <t xml:space="preserve">KNR 2-01-0216 </t>
  </si>
  <si>
    <t xml:space="preserve">KNR 2-01/217 </t>
  </si>
  <si>
    <t>KNR 2-01/203</t>
  </si>
  <si>
    <t xml:space="preserve">KNR 4-01/102 </t>
  </si>
  <si>
    <t xml:space="preserve">analiza własna </t>
  </si>
  <si>
    <t xml:space="preserve">KNR 02-31/0309 </t>
  </si>
  <si>
    <t xml:space="preserve">KNR 211/413/1 </t>
  </si>
  <si>
    <t>SST pkt 1</t>
  </si>
  <si>
    <t>SST pkt 3</t>
  </si>
  <si>
    <t>SST pkt 2</t>
  </si>
  <si>
    <t>SST pkt 4</t>
  </si>
  <si>
    <t>SST pkt 7</t>
  </si>
  <si>
    <t>SST pkt 6</t>
  </si>
  <si>
    <t>SST pkt 10</t>
  </si>
  <si>
    <t>SST pkt 8</t>
  </si>
  <si>
    <t>SST pkt 15</t>
  </si>
  <si>
    <t>SST pkt 16</t>
  </si>
  <si>
    <t>SST pkt 9</t>
  </si>
  <si>
    <t>SST pkt 11</t>
  </si>
  <si>
    <t>SST pkt 12</t>
  </si>
  <si>
    <t>SST pkt 14</t>
  </si>
  <si>
    <t>SST pkt 13</t>
  </si>
  <si>
    <t xml:space="preserve"> 1.3</t>
  </si>
  <si>
    <t>Przejazd z płyt drogowych na podbudowie żwirowej - analogia - wymiana uszkodzonych płyt w nawierzchni drogi leśnej</t>
  </si>
  <si>
    <t>5.4</t>
  </si>
  <si>
    <t>5.5</t>
  </si>
  <si>
    <t xml:space="preserve"> 1.4</t>
  </si>
  <si>
    <t xml:space="preserve"> 1.5</t>
  </si>
  <si>
    <t>Wykopy koparką podsiebierną z wywozem urobku na odległość do 1 km - odmulanie rowu ( ok. 0,25 m3 urobku na 1 mb rowu)</t>
  </si>
  <si>
    <t>SST pkt 5</t>
  </si>
  <si>
    <t>8.8</t>
  </si>
  <si>
    <t>8.9</t>
  </si>
  <si>
    <t xml:space="preserve"> 1.6</t>
  </si>
  <si>
    <t>OGÓŁEM  NETTO</t>
  </si>
  <si>
    <t>VAT</t>
  </si>
  <si>
    <t>OGÓŁEM 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</si>
</sst>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charset val="238"/>
    </font>
    <font>
      <b/>
      <sz val="8"/>
      <name val="Arial CE"/>
      <charset val="238"/>
    </font>
    <font>
      <b/>
      <sz val="11"/>
      <name val="Arial CE"/>
      <charset val="238"/>
    </font>
    <font>
      <b/>
      <sz val="9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9"/>
      <name val="Arial CE"/>
      <charset val="238"/>
    </font>
    <font>
      <sz val="8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name val="Arial"/>
      <family val="2"/>
      <charset val="238"/>
    </font>
    <font>
      <vertAlign val="superscript"/>
      <sz val="8"/>
      <name val="Arial CE"/>
      <charset val="238"/>
    </font>
    <font>
      <vertAlign val="superscript"/>
      <sz val="9"/>
      <name val="Arial CE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EAD5C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5E5FF"/>
        <bgColor indexed="64"/>
      </patternFill>
    </fill>
    <fill>
      <patternFill patternType="solid">
        <fgColor rgb="FFCDFFFF"/>
        <bgColor indexed="64"/>
      </patternFill>
    </fill>
    <fill>
      <patternFill patternType="solid">
        <fgColor rgb="FFFFE7E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0" fillId="0" borderId="1" xfId="0" applyBorder="1"/>
    <xf numFmtId="0" fontId="5" fillId="0" borderId="0" xfId="0" applyFont="1"/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 wrapText="1"/>
    </xf>
    <xf numFmtId="3" fontId="0" fillId="0" borderId="0" xfId="0" applyNumberFormat="1"/>
    <xf numFmtId="0" fontId="6" fillId="0" borderId="5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3" xfId="0" applyBorder="1"/>
    <xf numFmtId="0" fontId="8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11" fillId="0" borderId="6" xfId="0" applyFont="1" applyBorder="1"/>
    <xf numFmtId="0" fontId="11" fillId="0" borderId="7" xfId="0" applyFont="1" applyBorder="1"/>
    <xf numFmtId="0" fontId="11" fillId="0" borderId="8" xfId="0" applyFont="1" applyBorder="1"/>
    <xf numFmtId="0" fontId="11" fillId="0" borderId="1" xfId="0" applyFont="1" applyBorder="1"/>
    <xf numFmtId="0" fontId="0" fillId="0" borderId="1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/>
    <xf numFmtId="0" fontId="2" fillId="0" borderId="5" xfId="0" applyFont="1" applyBorder="1" applyAlignment="1">
      <alignment vertical="center" wrapText="1"/>
    </xf>
    <xf numFmtId="3" fontId="5" fillId="0" borderId="0" xfId="0" applyNumberFormat="1" applyFont="1"/>
    <xf numFmtId="4" fontId="0" fillId="0" borderId="1" xfId="0" applyNumberForma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0" fillId="0" borderId="1" xfId="0" applyNumberFormat="1" applyBorder="1"/>
    <xf numFmtId="0" fontId="3" fillId="0" borderId="2" xfId="0" applyFont="1" applyBorder="1" applyAlignment="1">
      <alignment horizontal="left" vertical="center" wrapText="1"/>
    </xf>
    <xf numFmtId="0" fontId="0" fillId="0" borderId="13" xfId="0" applyBorder="1" applyAlignment="1"/>
    <xf numFmtId="0" fontId="0" fillId="0" borderId="0" xfId="0" applyBorder="1" applyAlignment="1"/>
    <xf numFmtId="0" fontId="8" fillId="2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8" fillId="6" borderId="1" xfId="0" applyFont="1" applyFill="1" applyBorder="1" applyAlignment="1">
      <alignment horizontal="left" vertical="center" wrapText="1"/>
    </xf>
    <xf numFmtId="0" fontId="8" fillId="7" borderId="1" xfId="0" applyFont="1" applyFill="1" applyBorder="1" applyAlignment="1">
      <alignment horizontal="left" vertical="center" wrapText="1"/>
    </xf>
    <xf numFmtId="0" fontId="8" fillId="8" borderId="1" xfId="0" applyFont="1" applyFill="1" applyBorder="1" applyAlignment="1">
      <alignment horizontal="left" vertical="center" wrapText="1"/>
    </xf>
    <xf numFmtId="0" fontId="8" fillId="9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wrapText="1"/>
    </xf>
    <xf numFmtId="0" fontId="6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4" fillId="0" borderId="14" xfId="0" applyFont="1" applyFill="1" applyBorder="1"/>
    <xf numFmtId="0" fontId="0" fillId="0" borderId="0" xfId="0" applyBorder="1"/>
    <xf numFmtId="0" fontId="0" fillId="0" borderId="0" xfId="0" applyFill="1" applyBorder="1"/>
    <xf numFmtId="2" fontId="0" fillId="0" borderId="1" xfId="0" applyNumberForma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3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5" xfId="0" applyBorder="1" applyAlignment="1">
      <alignment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"/>
  <sheetViews>
    <sheetView zoomScale="122" zoomScaleNormal="122" workbookViewId="0">
      <selection activeCell="H6" sqref="H6"/>
    </sheetView>
  </sheetViews>
  <sheetFormatPr defaultRowHeight="12.75" x14ac:dyDescent="0.2"/>
  <cols>
    <col min="1" max="1" width="4.85546875" customWidth="1"/>
    <col min="2" max="2" width="16.28515625" customWidth="1"/>
    <col min="3" max="3" width="46.7109375" customWidth="1"/>
    <col min="4" max="4" width="8.42578125" customWidth="1"/>
    <col min="5" max="5" width="2.140625" hidden="1" customWidth="1"/>
    <col min="6" max="6" width="9.7109375" customWidth="1"/>
    <col min="7" max="7" width="17.140625" customWidth="1"/>
    <col min="10" max="10" width="57.5703125" customWidth="1"/>
  </cols>
  <sheetData>
    <row r="1" spans="1:14" ht="28.5" customHeight="1" x14ac:dyDescent="0.2">
      <c r="A1" s="2" t="s">
        <v>82</v>
      </c>
      <c r="B1" s="15" t="s">
        <v>38</v>
      </c>
      <c r="C1" s="16" t="s">
        <v>39</v>
      </c>
      <c r="D1" s="17" t="s">
        <v>40</v>
      </c>
      <c r="E1" s="11"/>
      <c r="F1" s="18" t="s">
        <v>41</v>
      </c>
      <c r="G1" s="29" t="s">
        <v>94</v>
      </c>
      <c r="H1" s="30"/>
      <c r="I1" s="30"/>
      <c r="J1" s="30"/>
      <c r="K1" s="30"/>
      <c r="L1" s="30"/>
      <c r="M1" s="30"/>
    </row>
    <row r="2" spans="1:14" s="14" customFormat="1" ht="72" x14ac:dyDescent="0.2">
      <c r="A2" s="49">
        <v>1</v>
      </c>
      <c r="B2" s="28" t="s">
        <v>103</v>
      </c>
      <c r="C2" s="31" t="s">
        <v>13</v>
      </c>
      <c r="D2" s="13" t="s">
        <v>15</v>
      </c>
      <c r="E2" s="6"/>
      <c r="F2" s="47"/>
      <c r="G2" s="44" t="s">
        <v>94</v>
      </c>
      <c r="H2" s="30"/>
      <c r="I2" s="30"/>
      <c r="J2" s="30"/>
      <c r="K2" s="30"/>
      <c r="L2" s="30"/>
      <c r="M2" s="30"/>
    </row>
    <row r="3" spans="1:14" s="14" customFormat="1" ht="73.5" x14ac:dyDescent="0.2">
      <c r="A3" s="49">
        <v>2</v>
      </c>
      <c r="B3" s="28" t="s">
        <v>105</v>
      </c>
      <c r="C3" s="31" t="s">
        <v>86</v>
      </c>
      <c r="D3" s="43" t="s">
        <v>79</v>
      </c>
      <c r="E3" s="6"/>
      <c r="F3" s="47"/>
      <c r="G3" s="14" t="s">
        <v>3</v>
      </c>
      <c r="H3" s="30"/>
      <c r="I3" s="30"/>
      <c r="J3" s="30"/>
      <c r="K3" s="30"/>
      <c r="L3" s="30"/>
      <c r="M3" s="30"/>
    </row>
    <row r="4" spans="1:14" s="14" customFormat="1" ht="58.5" customHeight="1" x14ac:dyDescent="0.2">
      <c r="A4" s="49">
        <v>3</v>
      </c>
      <c r="B4" s="28" t="s">
        <v>104</v>
      </c>
      <c r="C4" s="31" t="s">
        <v>90</v>
      </c>
      <c r="D4" s="13" t="s">
        <v>15</v>
      </c>
      <c r="E4" s="6"/>
      <c r="F4" s="47"/>
      <c r="G4" s="45" t="s">
        <v>42</v>
      </c>
      <c r="H4" s="30"/>
      <c r="I4" s="30"/>
      <c r="J4" s="30"/>
      <c r="K4" s="30"/>
      <c r="L4" s="30"/>
      <c r="M4" s="30"/>
    </row>
    <row r="5" spans="1:14" s="14" customFormat="1" ht="24.95" customHeight="1" x14ac:dyDescent="0.2">
      <c r="A5" s="49">
        <v>4</v>
      </c>
      <c r="B5" s="28" t="s">
        <v>106</v>
      </c>
      <c r="C5" s="32" t="s">
        <v>87</v>
      </c>
      <c r="D5" s="13" t="s">
        <v>36</v>
      </c>
      <c r="E5" s="6"/>
      <c r="F5" s="47"/>
      <c r="G5" s="45" t="s">
        <v>42</v>
      </c>
      <c r="H5" s="30"/>
      <c r="I5" s="30"/>
      <c r="J5" s="30"/>
      <c r="K5" s="30"/>
      <c r="L5" s="30"/>
      <c r="M5" s="30"/>
      <c r="N5" s="30"/>
    </row>
    <row r="6" spans="1:14" s="14" customFormat="1" ht="24.95" customHeight="1" x14ac:dyDescent="0.2">
      <c r="A6" s="49">
        <v>5</v>
      </c>
      <c r="B6" s="28" t="s">
        <v>106</v>
      </c>
      <c r="C6" s="32" t="s">
        <v>16</v>
      </c>
      <c r="D6" s="13" t="s">
        <v>36</v>
      </c>
      <c r="E6" s="6"/>
      <c r="F6" s="47"/>
      <c r="G6" t="s">
        <v>95</v>
      </c>
      <c r="H6" s="30"/>
      <c r="I6" s="30"/>
      <c r="J6" s="30"/>
      <c r="K6" s="30"/>
      <c r="L6" s="30"/>
      <c r="M6" s="30"/>
      <c r="N6" s="30"/>
    </row>
    <row r="7" spans="1:14" s="14" customFormat="1" ht="24.95" customHeight="1" x14ac:dyDescent="0.2">
      <c r="A7" s="49">
        <v>6</v>
      </c>
      <c r="B7" s="28" t="s">
        <v>106</v>
      </c>
      <c r="C7" s="32" t="s">
        <v>65</v>
      </c>
      <c r="D7" s="13" t="s">
        <v>36</v>
      </c>
      <c r="E7" s="6"/>
      <c r="F7" s="47"/>
      <c r="G7" s="45" t="s">
        <v>42</v>
      </c>
      <c r="H7" s="30"/>
      <c r="I7" s="30"/>
      <c r="J7" s="30"/>
      <c r="K7" s="30"/>
      <c r="L7" s="30"/>
      <c r="M7" s="30"/>
      <c r="N7" s="30"/>
    </row>
    <row r="8" spans="1:14" s="14" customFormat="1" ht="24.95" customHeight="1" x14ac:dyDescent="0.2">
      <c r="A8" s="49">
        <v>7</v>
      </c>
      <c r="B8" s="28" t="s">
        <v>125</v>
      </c>
      <c r="C8" s="33" t="s">
        <v>44</v>
      </c>
      <c r="D8" s="13" t="s">
        <v>45</v>
      </c>
      <c r="E8" s="6"/>
      <c r="F8" s="47"/>
      <c r="G8" s="46" t="s">
        <v>96</v>
      </c>
      <c r="H8" s="30"/>
      <c r="I8" s="30"/>
      <c r="J8" s="30"/>
      <c r="K8" s="30"/>
      <c r="L8" s="30"/>
      <c r="M8" s="30"/>
      <c r="N8" s="30"/>
    </row>
    <row r="9" spans="1:14" s="14" customFormat="1" ht="24.95" customHeight="1" x14ac:dyDescent="0.2">
      <c r="A9" s="49">
        <v>8</v>
      </c>
      <c r="B9" s="28" t="s">
        <v>108</v>
      </c>
      <c r="C9" s="33" t="s">
        <v>50</v>
      </c>
      <c r="D9" s="19" t="s">
        <v>15</v>
      </c>
      <c r="E9" s="6"/>
      <c r="F9" s="47"/>
      <c r="G9" s="14" t="s">
        <v>43</v>
      </c>
      <c r="H9" s="30"/>
      <c r="I9" s="30"/>
      <c r="J9" s="30"/>
      <c r="K9" s="30"/>
      <c r="L9" s="30"/>
      <c r="M9" s="30"/>
      <c r="N9" s="30"/>
    </row>
    <row r="10" spans="1:14" s="14" customFormat="1" ht="24.95" customHeight="1" x14ac:dyDescent="0.2">
      <c r="A10" s="49">
        <v>9</v>
      </c>
      <c r="B10" s="28" t="s">
        <v>107</v>
      </c>
      <c r="C10" s="33" t="s">
        <v>57</v>
      </c>
      <c r="D10" s="19" t="s">
        <v>15</v>
      </c>
      <c r="E10" s="6"/>
      <c r="F10" s="47"/>
      <c r="G10" s="46" t="s">
        <v>97</v>
      </c>
    </row>
    <row r="11" spans="1:14" s="14" customFormat="1" ht="24.95" customHeight="1" x14ac:dyDescent="0.2">
      <c r="A11" s="49">
        <v>10</v>
      </c>
      <c r="B11" s="28" t="s">
        <v>109</v>
      </c>
      <c r="C11" s="33" t="s">
        <v>83</v>
      </c>
      <c r="D11" s="19" t="s">
        <v>37</v>
      </c>
      <c r="E11" s="6"/>
      <c r="F11" s="47"/>
      <c r="G11" s="46" t="s">
        <v>98</v>
      </c>
    </row>
    <row r="12" spans="1:14" s="14" customFormat="1" ht="24.95" customHeight="1" x14ac:dyDescent="0.2">
      <c r="A12" s="49">
        <v>11</v>
      </c>
      <c r="B12" s="28" t="s">
        <v>110</v>
      </c>
      <c r="C12" s="33" t="s">
        <v>69</v>
      </c>
      <c r="D12" s="19" t="s">
        <v>45</v>
      </c>
      <c r="E12" s="6"/>
      <c r="F12" s="47"/>
      <c r="G12" s="46" t="s">
        <v>99</v>
      </c>
    </row>
    <row r="13" spans="1:14" s="14" customFormat="1" ht="24.95" customHeight="1" x14ac:dyDescent="0.2">
      <c r="A13" s="49">
        <v>12</v>
      </c>
      <c r="B13" s="28" t="s">
        <v>113</v>
      </c>
      <c r="C13" s="34" t="s">
        <v>49</v>
      </c>
      <c r="D13" s="39" t="s">
        <v>45</v>
      </c>
      <c r="E13" s="6"/>
      <c r="F13" s="47"/>
      <c r="G13" s="46" t="s">
        <v>100</v>
      </c>
    </row>
    <row r="14" spans="1:14" s="14" customFormat="1" ht="24.95" customHeight="1" x14ac:dyDescent="0.2">
      <c r="A14" s="49">
        <v>13</v>
      </c>
      <c r="B14" s="28" t="s">
        <v>109</v>
      </c>
      <c r="C14" s="34" t="s">
        <v>52</v>
      </c>
      <c r="D14" s="19" t="s">
        <v>37</v>
      </c>
      <c r="E14" s="6"/>
      <c r="F14" s="47"/>
      <c r="G14" s="14" t="s">
        <v>4</v>
      </c>
    </row>
    <row r="15" spans="1:14" s="14" customFormat="1" ht="24.95" customHeight="1" x14ac:dyDescent="0.2">
      <c r="A15" s="49">
        <v>14</v>
      </c>
      <c r="B15" s="28" t="s">
        <v>114</v>
      </c>
      <c r="C15" s="34" t="s">
        <v>51</v>
      </c>
      <c r="D15" s="19" t="s">
        <v>37</v>
      </c>
      <c r="E15" s="2"/>
      <c r="F15" s="47"/>
      <c r="G15" s="46" t="s">
        <v>100</v>
      </c>
    </row>
    <row r="16" spans="1:14" s="14" customFormat="1" ht="24.95" customHeight="1" x14ac:dyDescent="0.2">
      <c r="A16" s="49">
        <v>15</v>
      </c>
      <c r="B16" s="28" t="s">
        <v>115</v>
      </c>
      <c r="C16" s="35" t="s">
        <v>55</v>
      </c>
      <c r="D16" s="19" t="s">
        <v>54</v>
      </c>
      <c r="E16" s="6"/>
      <c r="F16" s="47"/>
      <c r="G16" s="46" t="s">
        <v>100</v>
      </c>
    </row>
    <row r="17" spans="1:7" s="14" customFormat="1" ht="24.95" customHeight="1" x14ac:dyDescent="0.2">
      <c r="A17" s="49">
        <v>16</v>
      </c>
      <c r="B17" s="28" t="s">
        <v>117</v>
      </c>
      <c r="C17" s="36" t="s">
        <v>17</v>
      </c>
      <c r="D17" s="19" t="s">
        <v>48</v>
      </c>
      <c r="E17" s="6"/>
      <c r="F17" s="47"/>
      <c r="G17" s="46" t="s">
        <v>100</v>
      </c>
    </row>
    <row r="18" spans="1:7" s="14" customFormat="1" ht="24.95" customHeight="1" x14ac:dyDescent="0.2">
      <c r="A18" s="49">
        <v>17</v>
      </c>
      <c r="B18" s="28" t="s">
        <v>116</v>
      </c>
      <c r="C18" s="37" t="s">
        <v>84</v>
      </c>
      <c r="D18" s="19" t="s">
        <v>85</v>
      </c>
      <c r="E18" s="6"/>
      <c r="F18" s="47"/>
      <c r="G18" s="46" t="s">
        <v>101</v>
      </c>
    </row>
    <row r="19" spans="1:7" s="14" customFormat="1" ht="24.95" customHeight="1" x14ac:dyDescent="0.2">
      <c r="A19" s="49">
        <v>18</v>
      </c>
      <c r="B19" s="28" t="s">
        <v>111</v>
      </c>
      <c r="C19" s="38" t="s">
        <v>46</v>
      </c>
      <c r="D19" s="19" t="s">
        <v>45</v>
      </c>
      <c r="E19" s="6"/>
      <c r="F19" s="47"/>
      <c r="G19" s="46" t="s">
        <v>102</v>
      </c>
    </row>
    <row r="20" spans="1:7" ht="20.25" customHeight="1" x14ac:dyDescent="0.2">
      <c r="A20" s="49">
        <v>19</v>
      </c>
      <c r="B20" s="28" t="s">
        <v>112</v>
      </c>
      <c r="C20" s="38" t="s">
        <v>47</v>
      </c>
      <c r="D20" s="19" t="s">
        <v>45</v>
      </c>
      <c r="E20" s="6"/>
      <c r="F20" s="47"/>
      <c r="G20" s="46" t="s">
        <v>100</v>
      </c>
    </row>
    <row r="21" spans="1:7" x14ac:dyDescent="0.2">
      <c r="G21" s="46"/>
    </row>
  </sheetData>
  <phoneticPr fontId="9" type="noConversion"/>
  <pageMargins left="0.7" right="0.7" top="0.75" bottom="0.75" header="0.3" footer="0.3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N79"/>
  <sheetViews>
    <sheetView tabSelected="1" view="pageBreakPreview" zoomScale="115" zoomScaleNormal="115" zoomScaleSheetLayoutView="115" workbookViewId="0">
      <selection activeCell="B76" sqref="B76"/>
    </sheetView>
  </sheetViews>
  <sheetFormatPr defaultRowHeight="12.75" x14ac:dyDescent="0.2"/>
  <cols>
    <col min="1" max="1" width="7.42578125" customWidth="1"/>
    <col min="2" max="2" width="15" style="10" customWidth="1"/>
    <col min="3" max="3" width="42.140625" style="10" customWidth="1"/>
    <col min="4" max="4" width="7.5703125" customWidth="1"/>
    <col min="5" max="5" width="8.7109375" customWidth="1"/>
    <col min="6" max="6" width="9.28515625" style="2" customWidth="1"/>
    <col min="7" max="7" width="12.5703125" style="27" customWidth="1"/>
    <col min="8" max="8" width="10.140625" bestFit="1" customWidth="1"/>
    <col min="9" max="9" width="14.7109375" customWidth="1"/>
  </cols>
  <sheetData>
    <row r="1" spans="1:9" ht="33.75" customHeight="1" x14ac:dyDescent="0.2">
      <c r="A1" s="67" t="s">
        <v>88</v>
      </c>
      <c r="B1" s="68"/>
      <c r="C1" s="68"/>
      <c r="D1" s="68"/>
      <c r="E1" s="68"/>
      <c r="F1" s="68"/>
      <c r="G1" s="69"/>
    </row>
    <row r="2" spans="1:9" ht="12.75" customHeight="1" x14ac:dyDescent="0.2">
      <c r="A2" s="70"/>
      <c r="B2" s="71"/>
      <c r="C2" s="71"/>
      <c r="D2" s="71"/>
      <c r="E2" s="71"/>
      <c r="F2" s="71"/>
      <c r="G2" s="72"/>
    </row>
    <row r="3" spans="1:9" ht="30" customHeight="1" x14ac:dyDescent="0.2">
      <c r="A3" s="66" t="s">
        <v>0</v>
      </c>
      <c r="B3" s="65" t="s">
        <v>53</v>
      </c>
      <c r="C3" s="65" t="s">
        <v>2</v>
      </c>
      <c r="D3" s="66" t="s">
        <v>7</v>
      </c>
      <c r="E3" s="66" t="s">
        <v>10</v>
      </c>
      <c r="F3" s="73" t="s">
        <v>8</v>
      </c>
      <c r="G3" s="75" t="s">
        <v>9</v>
      </c>
      <c r="H3" s="4"/>
      <c r="I3" s="4"/>
    </row>
    <row r="4" spans="1:9" ht="30" customHeight="1" x14ac:dyDescent="0.2">
      <c r="A4" s="66"/>
      <c r="B4" s="65" t="s">
        <v>1</v>
      </c>
      <c r="C4" s="65"/>
      <c r="D4" s="66"/>
      <c r="E4" s="66"/>
      <c r="F4" s="74"/>
      <c r="G4" s="75"/>
      <c r="H4" s="21"/>
      <c r="I4" s="8"/>
    </row>
    <row r="5" spans="1:9" ht="39.950000000000003" customHeight="1" x14ac:dyDescent="0.2">
      <c r="A5" s="7">
        <v>1</v>
      </c>
      <c r="C5" s="22" t="s">
        <v>27</v>
      </c>
      <c r="D5" s="56"/>
      <c r="E5" s="57"/>
      <c r="F5" s="57"/>
      <c r="G5" s="58"/>
      <c r="H5" s="3"/>
      <c r="I5" s="3"/>
    </row>
    <row r="6" spans="1:9" ht="78.75" customHeight="1" x14ac:dyDescent="0.2">
      <c r="A6" s="1" t="s">
        <v>58</v>
      </c>
      <c r="B6" s="12" t="str">
        <f>słownik!B2</f>
        <v>SST pkt 1</v>
      </c>
      <c r="C6" s="12" t="str">
        <f>słownik!C2</f>
        <v>Uzupełnienie istniejącej nawierzchni kruszywem łamanym sortowanym frakcji 4 -31,5 mm lub 31,5-63 mm z przygotowaniem podłoża polegajacym na wyrównaniu nawierzchni, usunięciu pozostałości odpadów karpiny, zagęszczeniem mechanicznym - średnia grubość warstwy po zagęszczeniu do 10 cm</v>
      </c>
      <c r="D6" s="20" t="str">
        <f>słownik!D2</f>
        <v>m3</v>
      </c>
      <c r="E6" s="20">
        <v>30</v>
      </c>
      <c r="F6" s="48">
        <f>słownik!F2</f>
        <v>0</v>
      </c>
      <c r="G6" s="24">
        <f>F6*E6</f>
        <v>0</v>
      </c>
    </row>
    <row r="7" spans="1:9" ht="78.75" customHeight="1" x14ac:dyDescent="0.2">
      <c r="A7" s="1" t="s">
        <v>59</v>
      </c>
      <c r="B7" s="12" t="str">
        <f>słownik!B3</f>
        <v>SST pkt 2</v>
      </c>
      <c r="C7" s="12" t="str">
        <f>słownik!C3</f>
        <v>Uzupełnienie ubytków istniejacej nawierzchni powierzchniowo utrwalonej kruszywem łamanym frakcji 4-31,5 mm, z wcześniejszym oczyszczeniem, zagęszczeniem mechanicznym i podwójnym powierzchniowym utrwaleniem emulsją 3,5 km/m2 i grysami</v>
      </c>
      <c r="D7" s="20" t="str">
        <f>słownik!D3</f>
        <v>m2</v>
      </c>
      <c r="E7" s="20">
        <v>30</v>
      </c>
      <c r="F7" s="48">
        <f>słownik!F3</f>
        <v>0</v>
      </c>
      <c r="G7" s="24">
        <f>F7*E7</f>
        <v>0</v>
      </c>
    </row>
    <row r="8" spans="1:9" ht="42" customHeight="1" x14ac:dyDescent="0.2">
      <c r="A8" s="1" t="s">
        <v>118</v>
      </c>
      <c r="B8" s="12" t="str">
        <f>słownik!B17</f>
        <v>SST pkt 13</v>
      </c>
      <c r="C8" s="12" t="s">
        <v>119</v>
      </c>
      <c r="D8" s="20" t="str">
        <f>słownik!D17</f>
        <v>m2</v>
      </c>
      <c r="E8" s="20">
        <v>15</v>
      </c>
      <c r="F8" s="48">
        <f>słownik!F17</f>
        <v>0</v>
      </c>
      <c r="G8" s="24">
        <f t="shared" ref="G8:G10" si="0">F8*E8</f>
        <v>0</v>
      </c>
      <c r="H8" s="26"/>
    </row>
    <row r="9" spans="1:9" ht="30" customHeight="1" x14ac:dyDescent="0.2">
      <c r="A9" s="1" t="s">
        <v>122</v>
      </c>
      <c r="B9" s="12" t="str">
        <f>słownik!B7</f>
        <v>SST pkt 4</v>
      </c>
      <c r="C9" s="12" t="str">
        <f>słownik!C7</f>
        <v>Praca koparki gąsienicowej</v>
      </c>
      <c r="D9" s="20" t="str">
        <f>słownik!D7</f>
        <v>m-g</v>
      </c>
      <c r="E9" s="20">
        <v>8</v>
      </c>
      <c r="F9" s="48">
        <f>słownik!F7</f>
        <v>0</v>
      </c>
      <c r="G9" s="24">
        <f t="shared" si="0"/>
        <v>0</v>
      </c>
    </row>
    <row r="10" spans="1:9" ht="30" customHeight="1" x14ac:dyDescent="0.2">
      <c r="A10" s="1" t="s">
        <v>123</v>
      </c>
      <c r="B10" s="12" t="str">
        <f>słownik!B8</f>
        <v>SST pkt 5</v>
      </c>
      <c r="C10" s="12" t="str">
        <f>słownik!C8</f>
        <v>Mechaniczne pogłebienie rowów do głębokości 1/2, na odkład</v>
      </c>
      <c r="D10" s="20" t="str">
        <f>słownik!D8</f>
        <v>mb</v>
      </c>
      <c r="E10" s="20">
        <v>60</v>
      </c>
      <c r="F10" s="48">
        <f>słownik!F8</f>
        <v>0</v>
      </c>
      <c r="G10" s="24">
        <f t="shared" si="0"/>
        <v>0</v>
      </c>
    </row>
    <row r="11" spans="1:9" ht="30" customHeight="1" x14ac:dyDescent="0.2">
      <c r="A11" s="1" t="s">
        <v>128</v>
      </c>
      <c r="B11" s="12" t="str">
        <f>słownik!B14</f>
        <v>SST pkt 10</v>
      </c>
      <c r="C11" s="12" t="str">
        <f>słownik!C14</f>
        <v>Prace ręczne - porządkowe</v>
      </c>
      <c r="D11" s="20" t="str">
        <f>słownik!D14</f>
        <v>r-g</v>
      </c>
      <c r="E11" s="20">
        <v>8</v>
      </c>
      <c r="F11" s="48">
        <f>słownik!F14</f>
        <v>0</v>
      </c>
      <c r="G11" s="24">
        <f>F11*E11</f>
        <v>0</v>
      </c>
    </row>
    <row r="12" spans="1:9" ht="24" customHeight="1" x14ac:dyDescent="0.2">
      <c r="A12" s="62"/>
      <c r="B12" s="63"/>
      <c r="C12" s="64"/>
      <c r="D12" s="50" t="s">
        <v>14</v>
      </c>
      <c r="E12" s="51"/>
      <c r="F12" s="52"/>
      <c r="G12" s="24">
        <f>SUM(G6:G11)</f>
        <v>0</v>
      </c>
      <c r="H12" s="26"/>
    </row>
    <row r="13" spans="1:9" s="3" customFormat="1" ht="39.950000000000003" customHeight="1" x14ac:dyDescent="0.2">
      <c r="A13" s="1">
        <v>2</v>
      </c>
      <c r="B13" s="40"/>
      <c r="C13" s="9" t="s">
        <v>26</v>
      </c>
      <c r="D13" s="56"/>
      <c r="E13" s="57"/>
      <c r="F13" s="57"/>
      <c r="G13" s="58"/>
      <c r="H13" s="26"/>
      <c r="I13" s="4"/>
    </row>
    <row r="14" spans="1:9" ht="78.75" customHeight="1" x14ac:dyDescent="0.2">
      <c r="A14" s="1" t="s">
        <v>60</v>
      </c>
      <c r="B14" s="12" t="str">
        <f>słownik!B2</f>
        <v>SST pkt 1</v>
      </c>
      <c r="C14" s="12" t="str">
        <f>słownik!C2</f>
        <v>Uzupełnienie istniejącej nawierzchni kruszywem łamanym sortowanym frakcji 4 -31,5 mm lub 31,5-63 mm z przygotowaniem podłoża polegajacym na wyrównaniu nawierzchni, usunięciu pozostałości odpadów karpiny, zagęszczeniem mechanicznym - średnia grubość warstwy po zagęszczeniu do 10 cm</v>
      </c>
      <c r="D14" s="20" t="str">
        <f>słownik!D2</f>
        <v>m3</v>
      </c>
      <c r="E14" s="20">
        <v>45</v>
      </c>
      <c r="F14" s="48">
        <f>słownik!F2</f>
        <v>0</v>
      </c>
      <c r="G14" s="24">
        <f>F14*E14</f>
        <v>0</v>
      </c>
      <c r="H14" s="26"/>
      <c r="I14" s="21"/>
    </row>
    <row r="15" spans="1:9" ht="30" customHeight="1" x14ac:dyDescent="0.2">
      <c r="A15" s="1" t="s">
        <v>61</v>
      </c>
      <c r="B15" s="12" t="str">
        <f>słownik!B5</f>
        <v>SST pkt 4</v>
      </c>
      <c r="C15" s="12" t="str">
        <f>słownik!C5</f>
        <v>Praca koparki wieloczynnościowej</v>
      </c>
      <c r="D15" s="20" t="str">
        <f>słownik!D5</f>
        <v>m-g</v>
      </c>
      <c r="E15" s="20">
        <v>16</v>
      </c>
      <c r="F15" s="48">
        <f>słownik!F5</f>
        <v>0</v>
      </c>
      <c r="G15" s="24">
        <f>F15*E15</f>
        <v>0</v>
      </c>
      <c r="H15" s="26"/>
    </row>
    <row r="16" spans="1:9" ht="24" customHeight="1" x14ac:dyDescent="0.2">
      <c r="A16" s="62"/>
      <c r="B16" s="63"/>
      <c r="C16" s="64"/>
      <c r="D16" s="50" t="s">
        <v>28</v>
      </c>
      <c r="E16" s="51"/>
      <c r="F16" s="52"/>
      <c r="G16" s="24">
        <f>SUM(G14:G15)</f>
        <v>0</v>
      </c>
      <c r="H16" s="26"/>
    </row>
    <row r="17" spans="1:9" s="4" customFormat="1" ht="39.950000000000003" customHeight="1" x14ac:dyDescent="0.2">
      <c r="A17" s="1">
        <v>3</v>
      </c>
      <c r="B17" s="41"/>
      <c r="C17" s="9" t="s">
        <v>18</v>
      </c>
      <c r="D17" s="56"/>
      <c r="E17" s="57"/>
      <c r="F17" s="57"/>
      <c r="G17" s="58"/>
      <c r="H17" s="26"/>
    </row>
    <row r="18" spans="1:9" ht="78.75" customHeight="1" x14ac:dyDescent="0.2">
      <c r="A18" s="1" t="s">
        <v>19</v>
      </c>
      <c r="B18" s="12" t="str">
        <f>słownik!B2</f>
        <v>SST pkt 1</v>
      </c>
      <c r="C18" s="12" t="str">
        <f>słownik!C2</f>
        <v>Uzupełnienie istniejącej nawierzchni kruszywem łamanym sortowanym frakcji 4 -31,5 mm lub 31,5-63 mm z przygotowaniem podłoża polegajacym na wyrównaniu nawierzchni, usunięciu pozostałości odpadów karpiny, zagęszczeniem mechanicznym - średnia grubość warstwy po zagęszczeniu do 10 cm</v>
      </c>
      <c r="D18" s="20" t="str">
        <f>słownik!D2</f>
        <v>m3</v>
      </c>
      <c r="E18" s="20">
        <v>45</v>
      </c>
      <c r="F18" s="48">
        <f>słownik!F2</f>
        <v>0</v>
      </c>
      <c r="G18" s="24">
        <f>F18*E18</f>
        <v>0</v>
      </c>
      <c r="H18" s="26"/>
      <c r="I18" s="8"/>
    </row>
    <row r="19" spans="1:9" ht="69.75" customHeight="1" x14ac:dyDescent="0.2">
      <c r="A19" s="1" t="s">
        <v>89</v>
      </c>
      <c r="B19" s="12" t="str">
        <f>słownik!B4</f>
        <v>SST pkt 3</v>
      </c>
      <c r="C19" s="12" t="str">
        <f>słownik!C4</f>
        <v>Uzupełnienie istniejącej nawierzchni kruszywem naturalnym frakcji 6-16 oraz 16-32 mm - piaskiem i żwirem, z przygotowaniem podłoża polegajacym na wyrównaniu nawierzchni, usunięciu pozostałości odpadów karpiny</v>
      </c>
      <c r="D19" s="20" t="str">
        <f>słownik!D4</f>
        <v>m3</v>
      </c>
      <c r="E19" s="20">
        <v>15</v>
      </c>
      <c r="F19" s="48">
        <f>słownik!F4</f>
        <v>0</v>
      </c>
      <c r="G19" s="24">
        <f>F19*E19</f>
        <v>0</v>
      </c>
      <c r="H19" s="26"/>
      <c r="I19" s="8"/>
    </row>
    <row r="20" spans="1:9" ht="24" customHeight="1" x14ac:dyDescent="0.2">
      <c r="A20" s="62"/>
      <c r="B20" s="63"/>
      <c r="C20" s="64"/>
      <c r="D20" s="50" t="s">
        <v>29</v>
      </c>
      <c r="E20" s="51"/>
      <c r="F20" s="52"/>
      <c r="G20" s="24">
        <f>SUM(G18:G19)</f>
        <v>0</v>
      </c>
      <c r="H20" s="26"/>
      <c r="I20" s="3"/>
    </row>
    <row r="21" spans="1:9" ht="39.950000000000003" customHeight="1" x14ac:dyDescent="0.2">
      <c r="A21" s="1">
        <v>4</v>
      </c>
      <c r="B21" s="42"/>
      <c r="C21" s="9" t="s">
        <v>20</v>
      </c>
      <c r="D21" s="56"/>
      <c r="E21" s="57"/>
      <c r="F21" s="57"/>
      <c r="G21" s="58"/>
      <c r="H21" s="26"/>
      <c r="I21" s="4"/>
    </row>
    <row r="22" spans="1:9" ht="78.75" customHeight="1" x14ac:dyDescent="0.2">
      <c r="A22" s="1" t="s">
        <v>21</v>
      </c>
      <c r="B22" s="12" t="str">
        <f>słownik!B2</f>
        <v>SST pkt 1</v>
      </c>
      <c r="C22" s="12" t="str">
        <f>słownik!C2</f>
        <v>Uzupełnienie istniejącej nawierzchni kruszywem łamanym sortowanym frakcji 4 -31,5 mm lub 31,5-63 mm z przygotowaniem podłoża polegajacym na wyrównaniu nawierzchni, usunięciu pozostałości odpadów karpiny, zagęszczeniem mechanicznym - średnia grubość warstwy po zagęszczeniu do 10 cm</v>
      </c>
      <c r="D22" s="20" t="str">
        <f>słownik!D2</f>
        <v>m3</v>
      </c>
      <c r="E22" s="20">
        <v>30</v>
      </c>
      <c r="F22" s="48">
        <f>słownik!F2</f>
        <v>0</v>
      </c>
      <c r="G22" s="24">
        <f t="shared" ref="G22:G25" si="1">F22*E22</f>
        <v>0</v>
      </c>
      <c r="H22" s="26"/>
      <c r="I22" s="8"/>
    </row>
    <row r="23" spans="1:9" ht="30" customHeight="1" x14ac:dyDescent="0.2">
      <c r="A23" s="1" t="s">
        <v>62</v>
      </c>
      <c r="B23" s="12" t="str">
        <f>słownik!B10</f>
        <v>SST pkt 7</v>
      </c>
      <c r="C23" s="12" t="str">
        <f>słownik!C10</f>
        <v>Wykopy koparką podsiebierną z wywozem urobku na odległość do 1 km</v>
      </c>
      <c r="D23" s="20" t="str">
        <f>słownik!D10</f>
        <v>m3</v>
      </c>
      <c r="E23" s="20">
        <v>20</v>
      </c>
      <c r="F23" s="48">
        <f>słownik!F10</f>
        <v>0</v>
      </c>
      <c r="G23" s="24">
        <f t="shared" si="1"/>
        <v>0</v>
      </c>
      <c r="H23" s="26"/>
    </row>
    <row r="24" spans="1:9" ht="30" customHeight="1" x14ac:dyDescent="0.2">
      <c r="A24" s="1" t="s">
        <v>63</v>
      </c>
      <c r="B24" s="12" t="str">
        <f>słownik!B20</f>
        <v>SST pkt 16</v>
      </c>
      <c r="C24" s="12" t="str">
        <f>słownik!C20</f>
        <v>Osadzenie wodospustów winylowych na ławie z betonu</v>
      </c>
      <c r="D24" s="20" t="str">
        <f>słownik!D20</f>
        <v>mb</v>
      </c>
      <c r="E24" s="20">
        <v>22</v>
      </c>
      <c r="F24" s="48">
        <f>słownik!F20</f>
        <v>0</v>
      </c>
      <c r="G24" s="24">
        <f t="shared" si="1"/>
        <v>0</v>
      </c>
      <c r="H24" s="26"/>
    </row>
    <row r="25" spans="1:9" ht="30" customHeight="1" x14ac:dyDescent="0.2">
      <c r="A25" s="1" t="s">
        <v>64</v>
      </c>
      <c r="B25" s="12" t="str">
        <f>słownik!B8</f>
        <v>SST pkt 5</v>
      </c>
      <c r="C25" s="12" t="str">
        <f>słownik!C8</f>
        <v>Mechaniczne pogłebienie rowów do głębokości 1/2, na odkład</v>
      </c>
      <c r="D25" s="20" t="str">
        <f>słownik!D8</f>
        <v>mb</v>
      </c>
      <c r="E25" s="20">
        <v>40</v>
      </c>
      <c r="F25" s="48">
        <f>słownik!F8</f>
        <v>0</v>
      </c>
      <c r="G25" s="24">
        <f t="shared" si="1"/>
        <v>0</v>
      </c>
      <c r="H25" s="26"/>
    </row>
    <row r="26" spans="1:9" ht="24" customHeight="1" x14ac:dyDescent="0.2">
      <c r="A26" s="62"/>
      <c r="B26" s="63"/>
      <c r="C26" s="64"/>
      <c r="D26" s="50" t="s">
        <v>30</v>
      </c>
      <c r="E26" s="51"/>
      <c r="F26" s="52"/>
      <c r="G26" s="24">
        <f>SUM(G22:G25)</f>
        <v>0</v>
      </c>
      <c r="H26" s="26"/>
    </row>
    <row r="27" spans="1:9" ht="39.950000000000003" customHeight="1" x14ac:dyDescent="0.2">
      <c r="A27" s="1">
        <v>5</v>
      </c>
      <c r="B27" s="42"/>
      <c r="C27" s="9" t="s">
        <v>22</v>
      </c>
      <c r="D27" s="56"/>
      <c r="E27" s="57"/>
      <c r="F27" s="57"/>
      <c r="G27" s="58"/>
      <c r="H27" s="26"/>
      <c r="I27" s="4"/>
    </row>
    <row r="28" spans="1:9" ht="78.75" customHeight="1" x14ac:dyDescent="0.2">
      <c r="A28" s="1" t="s">
        <v>23</v>
      </c>
      <c r="B28" s="12" t="str">
        <f>słownik!B2</f>
        <v>SST pkt 1</v>
      </c>
      <c r="C28" s="12" t="str">
        <f>słownik!C2</f>
        <v>Uzupełnienie istniejącej nawierzchni kruszywem łamanym sortowanym frakcji 4 -31,5 mm lub 31,5-63 mm z przygotowaniem podłoża polegajacym na wyrównaniu nawierzchni, usunięciu pozostałości odpadów karpiny, zagęszczeniem mechanicznym - średnia grubość warstwy po zagęszczeniu do 10 cm</v>
      </c>
      <c r="D28" s="20" t="str">
        <f>słownik!D2</f>
        <v>m3</v>
      </c>
      <c r="E28" s="20">
        <v>30</v>
      </c>
      <c r="F28" s="48">
        <f>słownik!F2</f>
        <v>0</v>
      </c>
      <c r="G28" s="24">
        <f>F28*E28</f>
        <v>0</v>
      </c>
      <c r="H28" s="26"/>
    </row>
    <row r="29" spans="1:9" ht="33" customHeight="1" x14ac:dyDescent="0.2">
      <c r="A29" s="1" t="s">
        <v>66</v>
      </c>
      <c r="B29" s="12" t="str">
        <f>słownik!B8</f>
        <v>SST pkt 5</v>
      </c>
      <c r="C29" s="12" t="str">
        <f>słownik!C8</f>
        <v>Mechaniczne pogłebienie rowów do głębokości 1/2, na odkład</v>
      </c>
      <c r="D29" s="20" t="str">
        <f>słownik!D8</f>
        <v>mb</v>
      </c>
      <c r="E29" s="20">
        <v>100</v>
      </c>
      <c r="F29" s="48">
        <f>słownik!F8</f>
        <v>0</v>
      </c>
      <c r="G29" s="24">
        <f>F29*E29</f>
        <v>0</v>
      </c>
      <c r="H29" s="26"/>
    </row>
    <row r="30" spans="1:9" ht="33" customHeight="1" x14ac:dyDescent="0.2">
      <c r="A30" s="1" t="s">
        <v>67</v>
      </c>
      <c r="B30" s="12" t="str">
        <f>słownik!B12</f>
        <v>SST pkt 8</v>
      </c>
      <c r="C30" s="12" t="str">
        <f>słownik!C12</f>
        <v>Niwelacja mechaniczna poboczy o szerokości do 1 m, jednostronnie, z wywozem urobku na odl. do 1 km</v>
      </c>
      <c r="D30" s="20" t="str">
        <f>słownik!D12</f>
        <v>mb</v>
      </c>
      <c r="E30" s="20">
        <v>100</v>
      </c>
      <c r="F30" s="48">
        <f>słownik!F12</f>
        <v>0</v>
      </c>
      <c r="G30" s="24">
        <f>F30*E30</f>
        <v>0</v>
      </c>
      <c r="H30" s="26"/>
    </row>
    <row r="31" spans="1:9" ht="33" customHeight="1" x14ac:dyDescent="0.2">
      <c r="A31" s="1" t="s">
        <v>120</v>
      </c>
      <c r="B31" s="12" t="str">
        <f>słownik!B13</f>
        <v>SST pkt 9</v>
      </c>
      <c r="C31" s="12" t="str">
        <f>słownik!C13</f>
        <v>Ręczne oczyszczenie przepustów rurowych do połowy zamulenia, średnica 40 - 60 cm</v>
      </c>
      <c r="D31" s="20" t="str">
        <f>słownik!D13</f>
        <v>mb</v>
      </c>
      <c r="E31" s="20">
        <v>6</v>
      </c>
      <c r="F31" s="48">
        <f>słownik!F13</f>
        <v>0</v>
      </c>
      <c r="G31" s="24">
        <f>F31*E31</f>
        <v>0</v>
      </c>
      <c r="H31" s="26"/>
    </row>
    <row r="32" spans="1:9" ht="33" customHeight="1" x14ac:dyDescent="0.2">
      <c r="A32" s="1" t="s">
        <v>121</v>
      </c>
      <c r="B32" s="12" t="str">
        <f>słownik!B20</f>
        <v>SST pkt 16</v>
      </c>
      <c r="C32" s="12" t="str">
        <f>słownik!C20</f>
        <v>Osadzenie wodospustów winylowych na ławie z betonu</v>
      </c>
      <c r="D32" s="20" t="str">
        <f>słownik!D20</f>
        <v>mb</v>
      </c>
      <c r="E32" s="20">
        <v>12</v>
      </c>
      <c r="F32" s="48">
        <f>słownik!F20</f>
        <v>0</v>
      </c>
      <c r="G32" s="24">
        <f>F32*E32</f>
        <v>0</v>
      </c>
      <c r="H32" s="26"/>
    </row>
    <row r="33" spans="1:11" ht="24" customHeight="1" x14ac:dyDescent="0.2">
      <c r="A33" s="62"/>
      <c r="B33" s="63"/>
      <c r="C33" s="64"/>
      <c r="D33" s="50" t="s">
        <v>31</v>
      </c>
      <c r="E33" s="51"/>
      <c r="F33" s="52"/>
      <c r="G33" s="24">
        <f>SUM(G28:G32)</f>
        <v>0</v>
      </c>
      <c r="H33" s="26"/>
    </row>
    <row r="34" spans="1:11" ht="39.950000000000003" customHeight="1" x14ac:dyDescent="0.2">
      <c r="A34" s="1">
        <v>6</v>
      </c>
      <c r="B34" s="42"/>
      <c r="C34" s="9" t="s">
        <v>24</v>
      </c>
      <c r="D34" s="56"/>
      <c r="E34" s="57"/>
      <c r="F34" s="57"/>
      <c r="G34" s="58"/>
      <c r="H34" s="26"/>
      <c r="I34" s="4"/>
    </row>
    <row r="35" spans="1:11" ht="78.75" customHeight="1" x14ac:dyDescent="0.2">
      <c r="A35" s="1" t="s">
        <v>5</v>
      </c>
      <c r="B35" s="12" t="str">
        <f>słownik!B2</f>
        <v>SST pkt 1</v>
      </c>
      <c r="C35" s="12" t="str">
        <f>słownik!C2</f>
        <v>Uzupełnienie istniejącej nawierzchni kruszywem łamanym sortowanym frakcji 4 -31,5 mm lub 31,5-63 mm z przygotowaniem podłoża polegajacym na wyrównaniu nawierzchni, usunięciu pozostałości odpadów karpiny, zagęszczeniem mechanicznym - średnia grubość warstwy po zagęszczeniu do 10 cm</v>
      </c>
      <c r="D35" s="20" t="str">
        <f>słownik!D2</f>
        <v>m3</v>
      </c>
      <c r="E35" s="20">
        <v>30</v>
      </c>
      <c r="F35" s="48">
        <f>słownik!F2</f>
        <v>0</v>
      </c>
      <c r="G35" s="24">
        <f>F35*E35</f>
        <v>0</v>
      </c>
      <c r="H35" s="26"/>
    </row>
    <row r="36" spans="1:11" ht="40.5" customHeight="1" x14ac:dyDescent="0.2">
      <c r="A36" s="1" t="s">
        <v>81</v>
      </c>
      <c r="B36" s="12" t="str">
        <f>słownik!B20</f>
        <v>SST pkt 16</v>
      </c>
      <c r="C36" s="12" t="str">
        <f>słownik!C20</f>
        <v>Osadzenie wodospustów winylowych na ławie z betonu</v>
      </c>
      <c r="D36" s="20" t="str">
        <f>słownik!D20</f>
        <v>mb</v>
      </c>
      <c r="E36" s="20">
        <v>6</v>
      </c>
      <c r="F36" s="48">
        <f>słownik!F20</f>
        <v>0</v>
      </c>
      <c r="G36" s="24">
        <f>F36*E36</f>
        <v>0</v>
      </c>
      <c r="H36" s="26"/>
    </row>
    <row r="37" spans="1:11" ht="40.5" customHeight="1" x14ac:dyDescent="0.2">
      <c r="A37" s="1" t="s">
        <v>91</v>
      </c>
      <c r="B37" s="12" t="str">
        <f>słownik!B16</f>
        <v>SST pkt 12</v>
      </c>
      <c r="C37" s="12" t="str">
        <f>słownik!C16</f>
        <v>Ścinanie krzewów średniej gęstości - krzewy wzdłuż poboczy, pas szerokości 2 m od krawędzi rowu, z wywozem na odległość do 1 km</v>
      </c>
      <c r="D37" s="20" t="str">
        <f>słownik!D16</f>
        <v>ha</v>
      </c>
      <c r="E37" s="48">
        <v>0.1</v>
      </c>
      <c r="F37" s="48">
        <f>słownik!F16</f>
        <v>0</v>
      </c>
      <c r="G37" s="24">
        <f>F37*E37</f>
        <v>0</v>
      </c>
      <c r="H37" s="26"/>
    </row>
    <row r="38" spans="1:11" ht="33" customHeight="1" x14ac:dyDescent="0.2">
      <c r="A38" s="1" t="s">
        <v>92</v>
      </c>
      <c r="B38" s="12" t="str">
        <f>słownik!B17</f>
        <v>SST pkt 13</v>
      </c>
      <c r="C38" s="12" t="str">
        <f>słownik!C17</f>
        <v>Przejazd z płyt drogowych na podbudowie żwirowej</v>
      </c>
      <c r="D38" s="20" t="str">
        <f>słownik!D17</f>
        <v>m2</v>
      </c>
      <c r="E38" s="20">
        <v>18</v>
      </c>
      <c r="F38" s="48">
        <f>słownik!F17</f>
        <v>0</v>
      </c>
      <c r="G38" s="24">
        <f t="shared" ref="G38:G39" si="2">F38*E38</f>
        <v>0</v>
      </c>
      <c r="H38" s="26"/>
    </row>
    <row r="39" spans="1:11" ht="37.5" customHeight="1" x14ac:dyDescent="0.2">
      <c r="A39" s="1" t="s">
        <v>93</v>
      </c>
      <c r="B39" s="12" t="str">
        <f>słownik!B10</f>
        <v>SST pkt 7</v>
      </c>
      <c r="C39" s="12" t="s">
        <v>124</v>
      </c>
      <c r="D39" s="20" t="str">
        <f>słownik!D10</f>
        <v>m3</v>
      </c>
      <c r="E39" s="20">
        <v>40</v>
      </c>
      <c r="F39" s="48">
        <f>słownik!F10</f>
        <v>0</v>
      </c>
      <c r="G39" s="24">
        <f t="shared" si="2"/>
        <v>0</v>
      </c>
      <c r="H39" s="26"/>
      <c r="K39" s="8"/>
    </row>
    <row r="40" spans="1:11" ht="24" customHeight="1" x14ac:dyDescent="0.2">
      <c r="A40" s="62"/>
      <c r="B40" s="63"/>
      <c r="C40" s="64"/>
      <c r="D40" s="50" t="s">
        <v>32</v>
      </c>
      <c r="E40" s="51"/>
      <c r="F40" s="52"/>
      <c r="G40" s="24">
        <f>SUM(G35:G39)</f>
        <v>0</v>
      </c>
      <c r="H40" s="26"/>
    </row>
    <row r="41" spans="1:11" ht="39.950000000000003" customHeight="1" x14ac:dyDescent="0.2">
      <c r="A41" s="1">
        <v>7</v>
      </c>
      <c r="B41" s="42"/>
      <c r="C41" s="9" t="s">
        <v>68</v>
      </c>
      <c r="D41" s="56"/>
      <c r="E41" s="57"/>
      <c r="F41" s="57"/>
      <c r="G41" s="58"/>
      <c r="H41" s="26"/>
      <c r="I41" s="4"/>
    </row>
    <row r="42" spans="1:11" ht="78.75" customHeight="1" x14ac:dyDescent="0.2">
      <c r="A42" s="1" t="s">
        <v>6</v>
      </c>
      <c r="B42" s="12" t="str">
        <f>słownik!B3</f>
        <v>SST pkt 2</v>
      </c>
      <c r="C42" s="12" t="str">
        <f>słownik!C2</f>
        <v>Uzupełnienie istniejącej nawierzchni kruszywem łamanym sortowanym frakcji 4 -31,5 mm lub 31,5-63 mm z przygotowaniem podłoża polegajacym na wyrównaniu nawierzchni, usunięciu pozostałości odpadów karpiny, zagęszczeniem mechanicznym - średnia grubość warstwy po zagęszczeniu do 10 cm</v>
      </c>
      <c r="D42" s="20" t="str">
        <f>słownik!D2</f>
        <v>m3</v>
      </c>
      <c r="E42" s="20">
        <v>30</v>
      </c>
      <c r="F42" s="48">
        <f>słownik!F2</f>
        <v>0</v>
      </c>
      <c r="G42" s="24">
        <f>F42*E42</f>
        <v>0</v>
      </c>
      <c r="H42" s="26"/>
    </row>
    <row r="43" spans="1:11" ht="70.5" customHeight="1" x14ac:dyDescent="0.2">
      <c r="A43" s="1" t="s">
        <v>80</v>
      </c>
      <c r="B43" s="12" t="str">
        <f>słownik!B4</f>
        <v>SST pkt 3</v>
      </c>
      <c r="C43" s="12" t="str">
        <f>słownik!C4</f>
        <v>Uzupełnienie istniejącej nawierzchni kruszywem naturalnym frakcji 6-16 oraz 16-32 mm - piaskiem i żwirem, z przygotowaniem podłoża polegajacym na wyrównaniu nawierzchni, usunięciu pozostałości odpadów karpiny</v>
      </c>
      <c r="D43" s="20" t="str">
        <f>słownik!D4</f>
        <v>m3</v>
      </c>
      <c r="E43" s="20">
        <v>15</v>
      </c>
      <c r="F43" s="48">
        <f>słownik!F4</f>
        <v>0</v>
      </c>
      <c r="G43" s="24">
        <f>F43*E43</f>
        <v>0</v>
      </c>
      <c r="H43" s="26"/>
    </row>
    <row r="44" spans="1:11" ht="24" customHeight="1" x14ac:dyDescent="0.2">
      <c r="A44" s="62"/>
      <c r="B44" s="63"/>
      <c r="C44" s="64"/>
      <c r="D44" s="50" t="s">
        <v>33</v>
      </c>
      <c r="E44" s="51"/>
      <c r="F44" s="52"/>
      <c r="G44" s="24">
        <f>SUM(G42:G43)</f>
        <v>0</v>
      </c>
      <c r="H44" s="26"/>
    </row>
    <row r="45" spans="1:11" ht="39.950000000000003" customHeight="1" x14ac:dyDescent="0.2">
      <c r="A45" s="1">
        <v>8</v>
      </c>
      <c r="B45" s="42"/>
      <c r="C45" s="9" t="s">
        <v>25</v>
      </c>
      <c r="D45" s="56"/>
      <c r="E45" s="57"/>
      <c r="F45" s="57"/>
      <c r="G45" s="58"/>
      <c r="H45" s="26"/>
      <c r="I45" s="4"/>
    </row>
    <row r="46" spans="1:11" ht="78.75" customHeight="1" x14ac:dyDescent="0.2">
      <c r="A46" s="1" t="s">
        <v>11</v>
      </c>
      <c r="B46" s="12" t="str">
        <f>słownik!B2</f>
        <v>SST pkt 1</v>
      </c>
      <c r="C46" s="12" t="str">
        <f>słownik!C2</f>
        <v>Uzupełnienie istniejącej nawierzchni kruszywem łamanym sortowanym frakcji 4 -31,5 mm lub 31,5-63 mm z przygotowaniem podłoża polegajacym na wyrównaniu nawierzchni, usunięciu pozostałości odpadów karpiny, zagęszczeniem mechanicznym - średnia grubość warstwy po zagęszczeniu do 10 cm</v>
      </c>
      <c r="D46" s="20" t="str">
        <f>słownik!D2</f>
        <v>m3</v>
      </c>
      <c r="E46" s="20">
        <v>30</v>
      </c>
      <c r="F46" s="48">
        <f>słownik!F2</f>
        <v>0</v>
      </c>
      <c r="G46" s="24">
        <f t="shared" ref="G46:G54" si="3">F46*E46</f>
        <v>0</v>
      </c>
      <c r="H46" s="26"/>
    </row>
    <row r="47" spans="1:11" ht="33" customHeight="1" x14ac:dyDescent="0.2">
      <c r="A47" s="1" t="s">
        <v>70</v>
      </c>
      <c r="B47" s="12" t="str">
        <f>słownik!B6</f>
        <v>SST pkt 4</v>
      </c>
      <c r="C47" s="12" t="str">
        <f>słownik!C6</f>
        <v>Praca spycharki 150 KM</v>
      </c>
      <c r="D47" s="20" t="str">
        <f>słownik!D6</f>
        <v>m-g</v>
      </c>
      <c r="E47" s="20">
        <v>8</v>
      </c>
      <c r="F47" s="48">
        <f>słownik!F6</f>
        <v>0</v>
      </c>
      <c r="G47" s="24">
        <f t="shared" si="3"/>
        <v>0</v>
      </c>
      <c r="H47" s="26"/>
    </row>
    <row r="48" spans="1:11" ht="33" customHeight="1" x14ac:dyDescent="0.2">
      <c r="A48" s="1" t="s">
        <v>71</v>
      </c>
      <c r="B48" s="12" t="str">
        <f>słownik!B15</f>
        <v>SST pkt 11</v>
      </c>
      <c r="C48" s="12" t="str">
        <f>słownik!C15</f>
        <v>Praca z pilarką, pilarką na wysięgniku - wycięcie konarów i zakrzaczeń wzdłuż poboczy</v>
      </c>
      <c r="D48" s="20" t="str">
        <f>słownik!D15</f>
        <v>r-g</v>
      </c>
      <c r="E48" s="20">
        <v>16</v>
      </c>
      <c r="F48" s="48">
        <f>słownik!F15</f>
        <v>0</v>
      </c>
      <c r="G48" s="24">
        <f t="shared" si="3"/>
        <v>0</v>
      </c>
      <c r="H48" s="26"/>
    </row>
    <row r="49" spans="1:14" ht="33" customHeight="1" x14ac:dyDescent="0.2">
      <c r="A49" s="1" t="s">
        <v>72</v>
      </c>
      <c r="B49" s="12" t="str">
        <f>słownik!B12</f>
        <v>SST pkt 8</v>
      </c>
      <c r="C49" s="12" t="str">
        <f>słownik!C12</f>
        <v>Niwelacja mechaniczna poboczy o szerokości do 1 m, jednostronnie, z wywozem urobku na odl. do 1 km</v>
      </c>
      <c r="D49" s="20" t="str">
        <f>słownik!D12</f>
        <v>mb</v>
      </c>
      <c r="E49" s="20">
        <v>100</v>
      </c>
      <c r="F49" s="48">
        <f>słownik!F12</f>
        <v>0</v>
      </c>
      <c r="G49" s="24">
        <f t="shared" si="3"/>
        <v>0</v>
      </c>
      <c r="H49" s="26"/>
    </row>
    <row r="50" spans="1:14" ht="38.25" customHeight="1" x14ac:dyDescent="0.2">
      <c r="A50" s="1" t="s">
        <v>73</v>
      </c>
      <c r="B50" s="12" t="str">
        <f>słownik!B10</f>
        <v>SST pkt 7</v>
      </c>
      <c r="C50" s="12" t="str">
        <f>słownik!C10</f>
        <v>Wykopy koparką podsiebierną z wywozem urobku na odległość do 1 km</v>
      </c>
      <c r="D50" s="20" t="str">
        <f>słownik!D10</f>
        <v>m3</v>
      </c>
      <c r="E50" s="20">
        <v>30</v>
      </c>
      <c r="F50" s="48">
        <f>słownik!F10</f>
        <v>0</v>
      </c>
      <c r="G50" s="24">
        <f t="shared" si="3"/>
        <v>0</v>
      </c>
      <c r="H50" s="26"/>
    </row>
    <row r="51" spans="1:14" ht="38.25" customHeight="1" x14ac:dyDescent="0.2">
      <c r="A51" s="1" t="s">
        <v>74</v>
      </c>
      <c r="B51" s="12" t="str">
        <f>słownik!B16</f>
        <v>SST pkt 12</v>
      </c>
      <c r="C51" s="12" t="str">
        <f>słownik!C16</f>
        <v>Ścinanie krzewów średniej gęstości - krzewy wzdłuż poboczy, pas szerokości 2 m od krawędzi rowu, z wywozem na odległość do 1 km</v>
      </c>
      <c r="D51" s="20" t="str">
        <f>słownik!D16</f>
        <v>ha</v>
      </c>
      <c r="E51" s="48">
        <v>0.1</v>
      </c>
      <c r="F51" s="48">
        <f>słownik!F16</f>
        <v>0</v>
      </c>
      <c r="G51" s="24">
        <f t="shared" si="3"/>
        <v>0</v>
      </c>
      <c r="H51" s="26"/>
    </row>
    <row r="52" spans="1:14" ht="38.25" customHeight="1" x14ac:dyDescent="0.2">
      <c r="A52" s="1" t="s">
        <v>75</v>
      </c>
      <c r="B52" s="12" t="str">
        <f>słownik!B20</f>
        <v>SST pkt 16</v>
      </c>
      <c r="C52" s="12" t="str">
        <f>słownik!C20</f>
        <v>Osadzenie wodospustów winylowych na ławie z betonu</v>
      </c>
      <c r="D52" s="20" t="str">
        <f>słownik!D20</f>
        <v>mb</v>
      </c>
      <c r="E52" s="20">
        <v>12</v>
      </c>
      <c r="F52" s="48">
        <f>słownik!F20</f>
        <v>0</v>
      </c>
      <c r="G52" s="24">
        <f t="shared" si="3"/>
        <v>0</v>
      </c>
      <c r="H52" s="26"/>
    </row>
    <row r="53" spans="1:14" ht="38.25" customHeight="1" x14ac:dyDescent="0.2">
      <c r="A53" s="1" t="s">
        <v>126</v>
      </c>
      <c r="B53" s="12" t="str">
        <f>słownik!B15</f>
        <v>SST pkt 11</v>
      </c>
      <c r="C53" s="12" t="str">
        <f>słownik!C15</f>
        <v>Praca z pilarką, pilarką na wysięgniku - wycięcie konarów i zakrzaczeń wzdłuż poboczy</v>
      </c>
      <c r="D53" s="20" t="str">
        <f>słownik!D15</f>
        <v>r-g</v>
      </c>
      <c r="E53" s="20">
        <v>16</v>
      </c>
      <c r="F53" s="48">
        <f>słownik!F15</f>
        <v>0</v>
      </c>
      <c r="G53" s="24">
        <f t="shared" si="3"/>
        <v>0</v>
      </c>
      <c r="H53" s="26"/>
    </row>
    <row r="54" spans="1:14" ht="38.25" customHeight="1" x14ac:dyDescent="0.2">
      <c r="A54" s="1" t="s">
        <v>127</v>
      </c>
      <c r="B54" s="12" t="str">
        <f>słownik!B14</f>
        <v>SST pkt 10</v>
      </c>
      <c r="C54" s="12" t="str">
        <f>słownik!C14</f>
        <v>Prace ręczne - porządkowe</v>
      </c>
      <c r="D54" s="20" t="str">
        <f>słownik!D14</f>
        <v>r-g</v>
      </c>
      <c r="E54" s="20">
        <v>16</v>
      </c>
      <c r="F54" s="48">
        <f>słownik!F14</f>
        <v>0</v>
      </c>
      <c r="G54" s="24">
        <f t="shared" si="3"/>
        <v>0</v>
      </c>
      <c r="H54" s="26"/>
    </row>
    <row r="55" spans="1:14" ht="24" customHeight="1" x14ac:dyDescent="0.2">
      <c r="A55" s="62"/>
      <c r="B55" s="63"/>
      <c r="C55" s="64"/>
      <c r="D55" s="50" t="s">
        <v>34</v>
      </c>
      <c r="E55" s="51"/>
      <c r="F55" s="52"/>
      <c r="G55" s="24">
        <f>SUM(G46:G54)</f>
        <v>0</v>
      </c>
      <c r="H55" s="26"/>
    </row>
    <row r="56" spans="1:14" ht="39.950000000000003" customHeight="1" x14ac:dyDescent="0.2">
      <c r="A56" s="1">
        <v>9</v>
      </c>
      <c r="B56" s="1"/>
      <c r="C56" s="5" t="s">
        <v>56</v>
      </c>
      <c r="D56" s="56"/>
      <c r="E56" s="57"/>
      <c r="F56" s="57"/>
      <c r="G56" s="58"/>
      <c r="H56" s="26"/>
      <c r="I56" s="4"/>
      <c r="K56" s="21"/>
      <c r="N56" s="8"/>
    </row>
    <row r="57" spans="1:14" ht="78.75" customHeight="1" x14ac:dyDescent="0.2">
      <c r="A57" s="1" t="s">
        <v>12</v>
      </c>
      <c r="B57" s="12" t="str">
        <f>słownik!B2</f>
        <v>SST pkt 1</v>
      </c>
      <c r="C57" s="12" t="str">
        <f>słownik!C2</f>
        <v>Uzupełnienie istniejącej nawierzchni kruszywem łamanym sortowanym frakcji 4 -31,5 mm lub 31,5-63 mm z przygotowaniem podłoża polegajacym na wyrównaniu nawierzchni, usunięciu pozostałości odpadów karpiny, zagęszczeniem mechanicznym - średnia grubość warstwy po zagęszczeniu do 10 cm</v>
      </c>
      <c r="D57" s="20" t="str">
        <f>słownik!D2</f>
        <v>m3</v>
      </c>
      <c r="E57" s="20">
        <v>30</v>
      </c>
      <c r="F57" s="48">
        <f>słownik!F2</f>
        <v>0</v>
      </c>
      <c r="G57" s="24">
        <f t="shared" ref="G57:G60" si="4">F57*E57</f>
        <v>0</v>
      </c>
      <c r="H57" s="26"/>
      <c r="I57" s="8"/>
    </row>
    <row r="58" spans="1:14" ht="27.75" customHeight="1" x14ac:dyDescent="0.2">
      <c r="A58" s="1" t="s">
        <v>76</v>
      </c>
      <c r="B58" s="12" t="str">
        <f>słownik!B14</f>
        <v>SST pkt 10</v>
      </c>
      <c r="C58" s="12" t="str">
        <f>słownik!C14</f>
        <v>Prace ręczne - porządkowe</v>
      </c>
      <c r="D58" s="20" t="str">
        <f>słownik!D14</f>
        <v>r-g</v>
      </c>
      <c r="E58" s="20">
        <v>16</v>
      </c>
      <c r="F58" s="48">
        <f>słownik!F14</f>
        <v>0</v>
      </c>
      <c r="G58" s="24">
        <f t="shared" si="4"/>
        <v>0</v>
      </c>
      <c r="H58" s="26"/>
      <c r="I58" s="3"/>
    </row>
    <row r="59" spans="1:14" ht="27.75" customHeight="1" x14ac:dyDescent="0.2">
      <c r="A59" s="1" t="s">
        <v>77</v>
      </c>
      <c r="B59" s="12" t="str">
        <f>słownik!B5</f>
        <v>SST pkt 4</v>
      </c>
      <c r="C59" s="12" t="str">
        <f>słownik!C5</f>
        <v>Praca koparki wieloczynnościowej</v>
      </c>
      <c r="D59" s="20" t="str">
        <f>słownik!D5</f>
        <v>m-g</v>
      </c>
      <c r="E59" s="20">
        <v>8</v>
      </c>
      <c r="F59" s="48">
        <f>słownik!F5</f>
        <v>0</v>
      </c>
      <c r="G59" s="24">
        <f t="shared" si="4"/>
        <v>0</v>
      </c>
      <c r="H59" s="26"/>
      <c r="I59" s="3"/>
    </row>
    <row r="60" spans="1:14" ht="33" customHeight="1" x14ac:dyDescent="0.2">
      <c r="A60" s="1" t="s">
        <v>78</v>
      </c>
      <c r="B60" s="12" t="str">
        <f>słownik!B15</f>
        <v>SST pkt 11</v>
      </c>
      <c r="C60" s="12" t="str">
        <f>słownik!C15</f>
        <v>Praca z pilarką, pilarką na wysięgniku - wycięcie konarów i zakrzaczeń wzdłuż poboczy</v>
      </c>
      <c r="D60" s="20" t="str">
        <f>słownik!D15</f>
        <v>r-g</v>
      </c>
      <c r="E60" s="20">
        <v>16</v>
      </c>
      <c r="F60" s="48">
        <f>słownik!F15</f>
        <v>0</v>
      </c>
      <c r="G60" s="24">
        <f t="shared" si="4"/>
        <v>0</v>
      </c>
      <c r="H60" s="26"/>
      <c r="J60" s="8"/>
    </row>
    <row r="61" spans="1:14" ht="24" customHeight="1" x14ac:dyDescent="0.2">
      <c r="A61" s="59"/>
      <c r="B61" s="60"/>
      <c r="C61" s="61"/>
      <c r="D61" s="53" t="s">
        <v>35</v>
      </c>
      <c r="E61" s="54"/>
      <c r="F61" s="55"/>
      <c r="G61" s="24">
        <f>SUM(G57:G60)</f>
        <v>0</v>
      </c>
      <c r="H61" s="26"/>
      <c r="J61" s="8"/>
    </row>
    <row r="62" spans="1:14" ht="24" customHeight="1" x14ac:dyDescent="0.2">
      <c r="A62" s="50" t="s">
        <v>129</v>
      </c>
      <c r="B62" s="51"/>
      <c r="C62" s="51"/>
      <c r="D62" s="51"/>
      <c r="E62" s="51"/>
      <c r="F62" s="52"/>
      <c r="G62" s="25">
        <f>G12+G16+G20+G26+G33+G40+G44+G55+G61</f>
        <v>0</v>
      </c>
      <c r="H62" s="26"/>
      <c r="J62" s="8"/>
    </row>
    <row r="63" spans="1:14" ht="24" customHeight="1" x14ac:dyDescent="0.2">
      <c r="A63" s="50" t="s">
        <v>130</v>
      </c>
      <c r="B63" s="51"/>
      <c r="C63" s="51"/>
      <c r="D63" s="51"/>
      <c r="E63" s="51"/>
      <c r="F63" s="52"/>
      <c r="G63" s="25">
        <f>0.23*G62</f>
        <v>0</v>
      </c>
      <c r="H63" s="26"/>
      <c r="J63" s="8"/>
    </row>
    <row r="64" spans="1:14" ht="24" customHeight="1" x14ac:dyDescent="0.2">
      <c r="A64" s="50" t="s">
        <v>131</v>
      </c>
      <c r="B64" s="51"/>
      <c r="C64" s="51"/>
      <c r="D64" s="51"/>
      <c r="E64" s="51"/>
      <c r="F64" s="52"/>
      <c r="G64" s="25">
        <f>G63+G62</f>
        <v>0</v>
      </c>
      <c r="H64" s="26"/>
      <c r="J64" s="8"/>
    </row>
    <row r="65" spans="6:12" x14ac:dyDescent="0.2">
      <c r="F65"/>
      <c r="G65" s="26"/>
      <c r="J65" s="8"/>
    </row>
    <row r="66" spans="6:12" x14ac:dyDescent="0.2">
      <c r="F66"/>
      <c r="G66" s="26"/>
    </row>
    <row r="67" spans="6:12" x14ac:dyDescent="0.2">
      <c r="F67"/>
      <c r="G67" s="26"/>
      <c r="I67" s="3"/>
      <c r="K67" s="23"/>
    </row>
    <row r="68" spans="6:12" x14ac:dyDescent="0.2">
      <c r="F68"/>
      <c r="G68" s="26"/>
      <c r="I68" s="3"/>
      <c r="K68" s="23"/>
      <c r="L68" s="3"/>
    </row>
    <row r="69" spans="6:12" x14ac:dyDescent="0.2">
      <c r="F69"/>
      <c r="G69" s="26"/>
      <c r="I69" s="21"/>
      <c r="K69" s="8"/>
    </row>
    <row r="70" spans="6:12" x14ac:dyDescent="0.2">
      <c r="F70"/>
      <c r="G70" s="26"/>
    </row>
    <row r="71" spans="6:12" x14ac:dyDescent="0.2">
      <c r="F71"/>
      <c r="G71" s="26"/>
    </row>
    <row r="72" spans="6:12" x14ac:dyDescent="0.2">
      <c r="F72"/>
      <c r="G72" s="26"/>
    </row>
    <row r="73" spans="6:12" x14ac:dyDescent="0.2">
      <c r="F73"/>
      <c r="G73" s="26"/>
    </row>
    <row r="74" spans="6:12" x14ac:dyDescent="0.2">
      <c r="F74"/>
      <c r="G74" s="26"/>
    </row>
    <row r="75" spans="6:12" x14ac:dyDescent="0.2">
      <c r="F75"/>
      <c r="G75" s="26"/>
    </row>
    <row r="76" spans="6:12" x14ac:dyDescent="0.2">
      <c r="F76"/>
      <c r="G76" s="26"/>
    </row>
    <row r="77" spans="6:12" x14ac:dyDescent="0.2">
      <c r="F77"/>
      <c r="G77" s="26"/>
    </row>
    <row r="78" spans="6:12" x14ac:dyDescent="0.2">
      <c r="F78"/>
      <c r="G78" s="26"/>
    </row>
    <row r="79" spans="6:12" x14ac:dyDescent="0.2">
      <c r="F79"/>
      <c r="G79" s="26"/>
    </row>
  </sheetData>
  <mergeCells count="38">
    <mergeCell ref="D41:G41"/>
    <mergeCell ref="D33:F33"/>
    <mergeCell ref="D40:F40"/>
    <mergeCell ref="D27:G27"/>
    <mergeCell ref="D34:G34"/>
    <mergeCell ref="D5:G5"/>
    <mergeCell ref="D21:G21"/>
    <mergeCell ref="D13:G13"/>
    <mergeCell ref="D17:G17"/>
    <mergeCell ref="A1:G2"/>
    <mergeCell ref="E3:E4"/>
    <mergeCell ref="F3:F4"/>
    <mergeCell ref="G3:G4"/>
    <mergeCell ref="A44:C44"/>
    <mergeCell ref="B3:B4"/>
    <mergeCell ref="D12:F12"/>
    <mergeCell ref="D16:F16"/>
    <mergeCell ref="D20:F20"/>
    <mergeCell ref="D26:F26"/>
    <mergeCell ref="A12:C12"/>
    <mergeCell ref="D44:F44"/>
    <mergeCell ref="A33:C33"/>
    <mergeCell ref="A20:C20"/>
    <mergeCell ref="A40:C40"/>
    <mergeCell ref="A26:C26"/>
    <mergeCell ref="D3:D4"/>
    <mergeCell ref="A16:C16"/>
    <mergeCell ref="C3:C4"/>
    <mergeCell ref="A3:A4"/>
    <mergeCell ref="A64:F64"/>
    <mergeCell ref="D55:F55"/>
    <mergeCell ref="D61:F61"/>
    <mergeCell ref="D56:G56"/>
    <mergeCell ref="D45:G45"/>
    <mergeCell ref="A61:C61"/>
    <mergeCell ref="A62:F62"/>
    <mergeCell ref="A63:F63"/>
    <mergeCell ref="A55:C55"/>
  </mergeCells>
  <phoneticPr fontId="0" type="noConversion"/>
  <pageMargins left="0.75" right="0.75" top="1" bottom="1" header="0.5" footer="0.5"/>
  <pageSetup paperSize="9" scale="63" orientation="portrait" r:id="rId1"/>
  <headerFooter alignWithMargins="0"/>
  <rowBreaks count="2" manualBreakCount="2">
    <brk id="20" max="6" man="1"/>
    <brk id="4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słownik</vt:lpstr>
      <vt:lpstr>kosztorys</vt:lpstr>
      <vt:lpstr>kosztorys!Obszar_wydruku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marian.cwenar</dc:creator>
  <cp:lastModifiedBy>Barbara Machowska - Nadleśnictwo Brzozów</cp:lastModifiedBy>
  <cp:lastPrinted>2022-05-16T11:50:26Z</cp:lastPrinted>
  <dcterms:created xsi:type="dcterms:W3CDTF">2011-07-01T12:15:08Z</dcterms:created>
  <dcterms:modified xsi:type="dcterms:W3CDTF">2024-06-07T09:30:18Z</dcterms:modified>
</cp:coreProperties>
</file>