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470" yWindow="1920" windowWidth="15210" windowHeight="12300" tabRatio="703" activeTab="1"/>
  </bookViews>
  <sheets>
    <sheet name="OKŁADKA" sheetId="5" r:id="rId1"/>
    <sheet name="DROGÓWKA" sheetId="1" r:id="rId2"/>
  </sheets>
  <externalReferences>
    <externalReference r:id="rId3"/>
  </externalReferences>
  <definedNames>
    <definedName name="_xlnm.Print_Area" localSheetId="1">DROGÓWKA!$A$1:$H$31</definedName>
    <definedName name="_xlnm.Print_Titles" localSheetId="1">DROGÓWKA!$5:$6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18" i="1" s="1"/>
  <c r="F27" i="1"/>
  <c r="F26" i="1" s="1"/>
  <c r="F28" i="1"/>
  <c r="A10" i="1"/>
  <c r="A15" i="1" s="1"/>
  <c r="A18" i="1" s="1"/>
  <c r="A21" i="1" s="1"/>
  <c r="F10" i="1"/>
  <c r="H10" i="1" s="1"/>
  <c r="H12" i="1" s="1"/>
  <c r="F16" i="1" l="1"/>
  <c r="F15" i="1" s="1"/>
  <c r="H15" i="1" s="1"/>
  <c r="A26" i="1"/>
  <c r="H26" i="1" l="1"/>
  <c r="H29" i="1" s="1"/>
  <c r="F21" i="1" l="1"/>
  <c r="H18" i="1" s="1"/>
  <c r="A2" i="1" l="1"/>
  <c r="A1" i="1" l="1"/>
  <c r="H21" i="1" l="1"/>
  <c r="H23" i="1" l="1"/>
  <c r="H30" i="1" s="1"/>
  <c r="H31" i="1" s="1"/>
  <c r="C18" i="5" s="1"/>
  <c r="C23" i="5" s="1"/>
</calcChain>
</file>

<file path=xl/sharedStrings.xml><?xml version="1.0" encoding="utf-8"?>
<sst xmlns="http://schemas.openxmlformats.org/spreadsheetml/2006/main" count="113" uniqueCount="64">
  <si>
    <t>Lp.</t>
  </si>
  <si>
    <t>....................</t>
  </si>
  <si>
    <t>(pięczątka Firmy)</t>
  </si>
  <si>
    <t>Sporządził:</t>
  </si>
  <si>
    <t>Upełnomocniony Przedstawiciel Firmy:</t>
  </si>
  <si>
    <t>.....................</t>
  </si>
  <si>
    <t xml:space="preserve">         .....................................</t>
  </si>
  <si>
    <t>(podpis i pieczęć)</t>
  </si>
  <si>
    <t>Jednostka</t>
  </si>
  <si>
    <t>Nazwa</t>
  </si>
  <si>
    <t>x</t>
  </si>
  <si>
    <t>Cena jednostkowa</t>
  </si>
  <si>
    <t>Wartość netto</t>
  </si>
  <si>
    <t>Wyszczególnienie elementów</t>
  </si>
  <si>
    <r>
      <t>m</t>
    </r>
    <r>
      <rPr>
        <vertAlign val="superscript"/>
        <sz val="10"/>
        <rFont val="Arial Narrow"/>
        <family val="2"/>
      </rPr>
      <t>2</t>
    </r>
  </si>
  <si>
    <t>Numer  SST (podstawa wyceny)</t>
  </si>
  <si>
    <t>Numer pozycji cenowej</t>
  </si>
  <si>
    <t>Ilość</t>
  </si>
  <si>
    <t>ROBOTY DROGOWE</t>
  </si>
  <si>
    <t>D 05.00.00</t>
  </si>
  <si>
    <t>NAWIERZCHNIE</t>
  </si>
  <si>
    <t>OGÓŁEM: ROBOTY DROGOWE</t>
  </si>
  <si>
    <t>RAZEM: NAWIERZCHNIE</t>
  </si>
  <si>
    <t>D 04.00.00</t>
  </si>
  <si>
    <t>PODBUDOWY</t>
  </si>
  <si>
    <t>RAZEM: PODBUDOWY</t>
  </si>
  <si>
    <t>12</t>
  </si>
  <si>
    <r>
      <t>Ogółem wartość robót</t>
    </r>
    <r>
      <rPr>
        <sz val="10"/>
        <rFont val="Times New Roman CE"/>
        <family val="1"/>
        <charset val="238"/>
      </rPr>
      <t>:</t>
    </r>
  </si>
  <si>
    <t>zł (netto)</t>
  </si>
  <si>
    <t>Słownie</t>
  </si>
  <si>
    <t>zł (brutto 23% VAT)</t>
  </si>
  <si>
    <t>D 04.03.01</t>
  </si>
  <si>
    <t>Oczyszczenie warstw konstrukcyjnych mechanicznie</t>
  </si>
  <si>
    <t>01</t>
  </si>
  <si>
    <t>Oczyszczenie i skropienie n warstw konstrukcyjnych</t>
  </si>
  <si>
    <t>D 05.03.08</t>
  </si>
  <si>
    <t>Nawierzchnie podwójnie powierzchniowo utrwalane</t>
  </si>
  <si>
    <r>
      <t>Wykonanie nawierzchni podwójnie powierzchniowo utrwalonej grysem łamanym frakcji 2/5,5/8 o ilości kruszywa 18dm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</rPr>
      <t>/ 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</rPr>
      <t xml:space="preserve"> i asfaltową emulsją kationową w ilości 5kg/m</t>
    </r>
    <r>
      <rPr>
        <vertAlign val="superscript"/>
        <sz val="10"/>
        <rFont val="Arial Narrow"/>
        <family val="2"/>
        <charset val="238"/>
      </rPr>
      <t>2</t>
    </r>
  </si>
  <si>
    <t>Oczyszczenie warstwy podbudowy tłuczniowej i podbudowy bitumicznej</t>
  </si>
  <si>
    <t>"Remont drogi leśnej Międzybrodzie – Dębna w km 0+058 – 0+884 w miejscowości Międzybrodzie"</t>
  </si>
  <si>
    <t>Powierzchnia drogi w całości</t>
  </si>
  <si>
    <t>Powierzchnia drogi w miejscach wyrw</t>
  </si>
  <si>
    <t>D 03.00.00</t>
  </si>
  <si>
    <t>ODWODNIENIE KORPUSU DROGOWEGO</t>
  </si>
  <si>
    <t>D 03.03.01</t>
  </si>
  <si>
    <t>Sączki podłużne</t>
  </si>
  <si>
    <t>D 03.03.01 analogia</t>
  </si>
  <si>
    <t>m</t>
  </si>
  <si>
    <t>Wykonanie wodopustów z tworzyw sztucznych z ławą betonową - analiza własna</t>
  </si>
  <si>
    <t>Ilość na drodze L 6*4</t>
  </si>
  <si>
    <t>RAZEM: ODWODNIENIE KORPUSU DROGOWEGO</t>
  </si>
  <si>
    <t xml:space="preserve">        RAZEM CZĘŚĆ "REMONT DROGI"</t>
  </si>
  <si>
    <t>D 04.01.01</t>
  </si>
  <si>
    <t>Koryto wraz z profilowaniem i zagęszczaniem podłoża</t>
  </si>
  <si>
    <t xml:space="preserve">Koryta wykonywane mechanicznie wraz z profilowaniem i zagęszczaniem podłoża w gruntach kat. I-VI, głębokość koryta do 10cm - analogia - spólchnienie kolein dla umożliwienia klinowania się materiału istniejącego z dowiezionym </t>
  </si>
  <si>
    <t>Ilość w zakresie remontu nawierzchni na odcinku uzupełnienia kolein z kamienia łamanego</t>
  </si>
  <si>
    <t>D 04.04.04</t>
  </si>
  <si>
    <t>Podbudowa z tłucznia kamiennego</t>
  </si>
  <si>
    <t>24</t>
  </si>
  <si>
    <t>Wykonanie podbudowy z tłucznia kamiennego, - analogia uzupełnienie kolein gr. w-wy 5-10cm</t>
  </si>
  <si>
    <t>REMONT DROGI</t>
  </si>
  <si>
    <t>Data opracowania: ……………...2024r.</t>
  </si>
  <si>
    <t>KOSZTORYS OFERTOWY</t>
  </si>
  <si>
    <t>Ilość na drodze: 0,5*2*826*0,15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</si>
</sst>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8"/>
      <name val="Times New Roman CE"/>
      <family val="1"/>
      <charset val="238"/>
    </font>
    <font>
      <b/>
      <sz val="25"/>
      <name val="Times New Roman CE"/>
      <family val="1"/>
      <charset val="238"/>
    </font>
    <font>
      <b/>
      <sz val="18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6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vertAlign val="superscript"/>
      <sz val="10"/>
      <name val="Arial Narrow"/>
      <family val="2"/>
    </font>
    <font>
      <b/>
      <sz val="10"/>
      <name val="Arial CE"/>
      <charset val="238"/>
    </font>
    <font>
      <sz val="10"/>
      <color rgb="FF000000"/>
      <name val="Arial CE"/>
    </font>
    <font>
      <vertAlign val="superscript"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gray125"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gray0625">
        <bgColor indexed="50"/>
      </patternFill>
    </fill>
    <fill>
      <patternFill patternType="gray125">
        <bgColor indexed="47"/>
      </patternFill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5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 applyProtection="1">
      <alignment wrapText="1"/>
      <protection locked="0"/>
    </xf>
    <xf numFmtId="4" fontId="8" fillId="0" borderId="0" xfId="0" applyNumberFormat="1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left"/>
      <protection locked="0"/>
    </xf>
    <xf numFmtId="2" fontId="8" fillId="0" borderId="0" xfId="0" applyNumberFormat="1" applyFont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 wrapText="1"/>
      <protection locked="0"/>
    </xf>
    <xf numFmtId="4" fontId="8" fillId="0" borderId="0" xfId="0" applyNumberFormat="1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2" fontId="8" fillId="0" borderId="0" xfId="0" applyNumberFormat="1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horizontal="center" wrapText="1"/>
      <protection locked="0"/>
    </xf>
    <xf numFmtId="4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  <protection locked="0"/>
    </xf>
    <xf numFmtId="2" fontId="8" fillId="0" borderId="12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8" fillId="0" borderId="15" xfId="0" applyFont="1" applyBorder="1" applyAlignment="1" applyProtection="1">
      <alignment horizontal="center" vertical="center" wrapText="1"/>
      <protection locked="0"/>
    </xf>
    <xf numFmtId="4" fontId="9" fillId="5" borderId="8" xfId="0" applyNumberFormat="1" applyFont="1" applyFill="1" applyBorder="1" applyAlignment="1" applyProtection="1">
      <alignment horizontal="center" vertical="center"/>
      <protection locked="0"/>
    </xf>
    <xf numFmtId="0" fontId="9" fillId="0" borderId="17" xfId="0" applyFont="1" applyBorder="1" applyAlignment="1">
      <alignment horizontal="center" vertical="center" wrapText="1"/>
    </xf>
    <xf numFmtId="49" fontId="8" fillId="0" borderId="0" xfId="0" applyNumberFormat="1" applyFont="1" applyAlignment="1" applyProtection="1">
      <alignment horizontal="center" vertical="top"/>
      <protection locked="0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horizontal="center" vertical="top" wrapText="1"/>
      <protection locked="0"/>
    </xf>
    <xf numFmtId="4" fontId="2" fillId="0" borderId="0" xfId="0" applyNumberFormat="1" applyFont="1"/>
    <xf numFmtId="0" fontId="9" fillId="0" borderId="1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49" fontId="9" fillId="3" borderId="7" xfId="0" applyNumberFormat="1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alignment wrapText="1"/>
      <protection locked="0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1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2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9" fillId="5" borderId="6" xfId="0" applyFont="1" applyFill="1" applyBorder="1" applyAlignment="1" applyProtection="1">
      <alignment horizontal="right" vertical="center" wrapText="1"/>
      <protection locked="0"/>
    </xf>
    <xf numFmtId="0" fontId="9" fillId="5" borderId="7" xfId="0" applyFont="1" applyFill="1" applyBorder="1" applyAlignment="1" applyProtection="1">
      <alignment horizontal="right" vertical="center" wrapText="1"/>
      <protection locked="0"/>
    </xf>
    <xf numFmtId="4" fontId="8" fillId="0" borderId="11" xfId="0" applyNumberFormat="1" applyFont="1" applyBorder="1" applyAlignment="1" applyProtection="1">
      <alignment horizontal="center" vertical="center" wrapText="1"/>
      <protection locked="0"/>
    </xf>
    <xf numFmtId="4" fontId="8" fillId="0" borderId="13" xfId="0" applyNumberFormat="1" applyFont="1" applyBorder="1" applyAlignment="1" applyProtection="1">
      <alignment horizontal="center" vertical="center" wrapText="1"/>
      <protection locked="0"/>
    </xf>
    <xf numFmtId="49" fontId="8" fillId="0" borderId="19" xfId="0" applyNumberFormat="1" applyFont="1" applyBorder="1" applyAlignment="1">
      <alignment horizontal="center" vertical="top" wrapText="1"/>
    </xf>
    <xf numFmtId="49" fontId="0" fillId="0" borderId="20" xfId="0" applyNumberFormat="1" applyBorder="1" applyAlignment="1">
      <alignment horizontal="center" vertical="top" wrapText="1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9" fillId="4" borderId="6" xfId="0" applyFont="1" applyFill="1" applyBorder="1" applyAlignment="1" applyProtection="1">
      <alignment horizontal="right" vertical="center" wrapText="1"/>
      <protection locked="0"/>
    </xf>
    <xf numFmtId="0" fontId="11" fillId="4" borderId="7" xfId="0" applyFont="1" applyFill="1" applyBorder="1" applyAlignment="1">
      <alignment horizontal="right" vertical="center" wrapText="1"/>
    </xf>
    <xf numFmtId="2" fontId="8" fillId="2" borderId="14" xfId="0" applyNumberFormat="1" applyFont="1" applyFill="1" applyBorder="1" applyAlignment="1">
      <alignment horizontal="right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2" fontId="8" fillId="0" borderId="14" xfId="0" applyNumberFormat="1" applyFont="1" applyFill="1" applyBorder="1" applyAlignment="1">
      <alignment horizontal="righ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center" wrapText="1"/>
    </xf>
    <xf numFmtId="0" fontId="7" fillId="0" borderId="30" xfId="0" applyFont="1" applyBorder="1" applyAlignment="1" applyProtection="1">
      <alignment horizontal="center" vertical="top" wrapText="1"/>
      <protection locked="0"/>
    </xf>
    <xf numFmtId="0" fontId="0" fillId="0" borderId="30" xfId="0" applyBorder="1" applyAlignment="1">
      <alignment horizontal="center" vertical="top" wrapText="1"/>
    </xf>
    <xf numFmtId="0" fontId="7" fillId="6" borderId="27" xfId="0" applyFont="1" applyFill="1" applyBorder="1" applyAlignment="1" applyProtection="1">
      <alignment horizontal="center" vertical="center" wrapText="1"/>
      <protection locked="0"/>
    </xf>
    <xf numFmtId="0" fontId="7" fillId="6" borderId="28" xfId="0" applyFont="1" applyFill="1" applyBorder="1" applyAlignment="1" applyProtection="1">
      <alignment horizontal="center" vertical="center" wrapText="1"/>
      <protection locked="0"/>
    </xf>
    <xf numFmtId="0" fontId="7" fillId="6" borderId="29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top" wrapText="1"/>
      <protection locked="0"/>
    </xf>
    <xf numFmtId="0" fontId="8" fillId="0" borderId="16" xfId="0" applyFont="1" applyBorder="1" applyAlignment="1" applyProtection="1">
      <alignment horizontal="center" vertical="top" wrapText="1"/>
      <protection locked="0"/>
    </xf>
    <xf numFmtId="0" fontId="8" fillId="0" borderId="1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12" xfId="0" applyFont="1" applyBorder="1" applyAlignment="1" applyProtection="1">
      <alignment horizontal="center" vertical="center" wrapText="1"/>
      <protection locked="0"/>
    </xf>
    <xf numFmtId="4" fontId="8" fillId="0" borderId="10" xfId="0" applyNumberFormat="1" applyFont="1" applyBorder="1" applyAlignment="1" applyProtection="1">
      <alignment horizontal="center" vertical="center" wrapText="1"/>
      <protection locked="0"/>
    </xf>
    <xf numFmtId="4" fontId="8" fillId="0" borderId="12" xfId="0" applyNumberFormat="1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15</xdr:row>
          <xdr:rowOff>123825</xdr:rowOff>
        </xdr:from>
        <xdr:to>
          <xdr:col>13</xdr:col>
          <xdr:colOff>133350</xdr:colOff>
          <xdr:row>16</xdr:row>
          <xdr:rowOff>85725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Wstaw kwoty tekstowo</a:t>
              </a:r>
            </a:p>
            <a:p>
              <a:pPr algn="ctr" rtl="0">
                <a:defRPr sz="1000"/>
              </a:pPr>
              <a:endParaRPr lang="pl-PL" sz="1000" b="0" i="0" u="none" strike="noStrike" baseline="0">
                <a:solidFill>
                  <a:srgbClr val="000000"/>
                </a:solidFill>
                <a:latin typeface="Arial CE"/>
                <a:cs typeface="Arial CE"/>
              </a:endParaRP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Rafa&#322;/Fuchy/Projekty/Wis&#322;ok%20-%20Trzebownisko/Kosztorys/M&#243;j/Kosztorys%20inwestorski%20Wis&#322;ok%20-%20Trzebownisk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ŁADKA"/>
      <sheetName val="ZESTAWIENIE"/>
      <sheetName val="WYMAGANIA OGÓLNE"/>
      <sheetName val="BUDOWA"/>
      <sheetName val="Kosztorys inwestorski Wisłok - "/>
    </sheetNames>
    <definedNames>
      <definedName name="Konwersja_Kwota_Teks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2:I44"/>
  <sheetViews>
    <sheetView view="pageBreakPreview" topLeftCell="A16" zoomScale="120" zoomScaleSheetLayoutView="120" workbookViewId="0">
      <selection activeCell="A8" sqref="A8"/>
    </sheetView>
  </sheetViews>
  <sheetFormatPr defaultRowHeight="12.75" x14ac:dyDescent="0.2"/>
  <cols>
    <col min="1" max="2" width="9.140625" style="1"/>
    <col min="3" max="3" width="11.5703125" style="1" customWidth="1"/>
    <col min="4" max="16384" width="9.140625" style="1"/>
  </cols>
  <sheetData>
    <row r="2" spans="1:9" x14ac:dyDescent="0.2">
      <c r="A2" s="1" t="s">
        <v>1</v>
      </c>
    </row>
    <row r="3" spans="1:9" x14ac:dyDescent="0.2">
      <c r="A3" s="3" t="s">
        <v>2</v>
      </c>
    </row>
    <row r="7" spans="1:9" ht="26.25" customHeight="1" x14ac:dyDescent="0.4">
      <c r="A7" s="112" t="s">
        <v>62</v>
      </c>
      <c r="B7" s="112"/>
      <c r="C7" s="112"/>
      <c r="D7" s="112"/>
      <c r="E7" s="112"/>
      <c r="F7" s="112"/>
      <c r="G7" s="112"/>
      <c r="H7" s="112"/>
      <c r="I7" s="112"/>
    </row>
    <row r="9" spans="1:9" ht="12.75" customHeight="1" x14ac:dyDescent="0.3">
      <c r="A9" s="113"/>
      <c r="B9" s="113"/>
      <c r="C9" s="113"/>
      <c r="D9" s="113"/>
      <c r="E9" s="113"/>
      <c r="F9" s="113"/>
      <c r="G9" s="113"/>
      <c r="H9" s="4"/>
      <c r="I9" s="4"/>
    </row>
    <row r="10" spans="1:9" ht="12.75" customHeight="1" x14ac:dyDescent="0.2">
      <c r="A10" s="111" t="s">
        <v>39</v>
      </c>
      <c r="B10" s="111"/>
      <c r="C10" s="111"/>
      <c r="D10" s="111"/>
      <c r="E10" s="111"/>
      <c r="F10" s="111"/>
      <c r="G10" s="111"/>
      <c r="H10" s="111"/>
      <c r="I10" s="111"/>
    </row>
    <row r="11" spans="1:9" ht="24.75" customHeight="1" x14ac:dyDescent="0.2">
      <c r="A11" s="111"/>
      <c r="B11" s="111"/>
      <c r="C11" s="111"/>
      <c r="D11" s="111"/>
      <c r="E11" s="111"/>
      <c r="F11" s="111"/>
      <c r="G11" s="111"/>
      <c r="H11" s="111"/>
      <c r="I11" s="111"/>
    </row>
    <row r="12" spans="1:9" ht="22.5" customHeight="1" x14ac:dyDescent="0.2">
      <c r="A12" s="49"/>
      <c r="B12" s="49"/>
      <c r="C12" s="49"/>
      <c r="D12" s="49"/>
      <c r="E12" s="49"/>
      <c r="F12" s="49"/>
      <c r="G12" s="49"/>
      <c r="H12" s="49"/>
      <c r="I12" s="49"/>
    </row>
    <row r="13" spans="1:9" ht="22.5" customHeight="1" x14ac:dyDescent="0.2">
      <c r="A13" s="49"/>
      <c r="B13" s="49"/>
      <c r="C13" s="49"/>
      <c r="D13" s="49"/>
      <c r="E13" s="49"/>
      <c r="F13" s="49"/>
      <c r="G13" s="49"/>
      <c r="H13" s="49"/>
      <c r="I13" s="49"/>
    </row>
    <row r="14" spans="1:9" ht="20.25" x14ac:dyDescent="0.2">
      <c r="A14" s="110"/>
      <c r="B14" s="110"/>
      <c r="C14" s="110"/>
      <c r="D14" s="110"/>
      <c r="E14" s="110"/>
      <c r="F14" s="110"/>
      <c r="G14" s="110"/>
    </row>
    <row r="15" spans="1:9" ht="20.100000000000001" customHeight="1" x14ac:dyDescent="0.2">
      <c r="A15" s="2"/>
      <c r="C15" s="45"/>
    </row>
    <row r="16" spans="1:9" ht="20.100000000000001" customHeight="1" x14ac:dyDescent="0.2">
      <c r="A16" s="2"/>
      <c r="B16" s="114"/>
      <c r="C16" s="114"/>
      <c r="D16" s="114"/>
      <c r="E16" s="114"/>
      <c r="F16" s="114"/>
      <c r="G16" s="114"/>
      <c r="H16" s="114"/>
    </row>
    <row r="17" spans="1:9" ht="20.100000000000001" customHeight="1" x14ac:dyDescent="0.2">
      <c r="B17" s="114"/>
      <c r="C17" s="114"/>
      <c r="D17" s="114"/>
      <c r="E17" s="114"/>
      <c r="F17" s="114"/>
      <c r="G17" s="114"/>
      <c r="H17" s="114"/>
    </row>
    <row r="18" spans="1:9" ht="22.5" customHeight="1" x14ac:dyDescent="0.2">
      <c r="A18" s="55" t="s">
        <v>27</v>
      </c>
      <c r="C18" s="56" t="str">
        <f>DROGÓWKA!H31</f>
        <v xml:space="preserve"> </v>
      </c>
      <c r="D18" s="5" t="s">
        <v>28</v>
      </c>
    </row>
    <row r="19" spans="1:9" ht="12.75" customHeight="1" x14ac:dyDescent="0.2">
      <c r="A19" s="2" t="s">
        <v>29</v>
      </c>
      <c r="B19" s="104"/>
      <c r="C19" s="105"/>
      <c r="D19" s="105"/>
      <c r="E19" s="105"/>
      <c r="F19" s="105"/>
      <c r="G19" s="105"/>
      <c r="H19" s="105"/>
      <c r="I19" s="106"/>
    </row>
    <row r="20" spans="1:9" ht="20.100000000000001" customHeight="1" x14ac:dyDescent="0.2">
      <c r="B20" s="107"/>
      <c r="C20" s="108"/>
      <c r="D20" s="108"/>
      <c r="E20" s="108"/>
      <c r="F20" s="108"/>
      <c r="G20" s="108"/>
      <c r="H20" s="108"/>
      <c r="I20" s="109"/>
    </row>
    <row r="21" spans="1:9" ht="20.100000000000001" customHeight="1" x14ac:dyDescent="0.2"/>
    <row r="22" spans="1:9" ht="20.100000000000001" customHeight="1" x14ac:dyDescent="0.2"/>
    <row r="23" spans="1:9" ht="22.5" customHeight="1" x14ac:dyDescent="0.2">
      <c r="A23" s="55" t="s">
        <v>27</v>
      </c>
      <c r="C23" s="56" t="e">
        <f>C18*1.23</f>
        <v>#VALUE!</v>
      </c>
      <c r="D23" s="5" t="s">
        <v>30</v>
      </c>
    </row>
    <row r="24" spans="1:9" ht="12.75" customHeight="1" x14ac:dyDescent="0.2">
      <c r="A24" s="2" t="s">
        <v>29</v>
      </c>
      <c r="B24" s="104"/>
      <c r="C24" s="105"/>
      <c r="D24" s="105"/>
      <c r="E24" s="105"/>
      <c r="F24" s="105"/>
      <c r="G24" s="105"/>
      <c r="H24" s="105"/>
      <c r="I24" s="106"/>
    </row>
    <row r="25" spans="1:9" ht="18" customHeight="1" x14ac:dyDescent="0.2">
      <c r="B25" s="107"/>
      <c r="C25" s="108"/>
      <c r="D25" s="108"/>
      <c r="E25" s="108"/>
      <c r="F25" s="108"/>
      <c r="G25" s="108"/>
      <c r="H25" s="108"/>
      <c r="I25" s="109"/>
    </row>
    <row r="27" spans="1:9" x14ac:dyDescent="0.2">
      <c r="A27" s="2" t="s">
        <v>3</v>
      </c>
      <c r="F27" s="2" t="s">
        <v>4</v>
      </c>
    </row>
    <row r="33" spans="1:7" ht="23.25" customHeight="1" x14ac:dyDescent="0.2">
      <c r="A33" s="1" t="s">
        <v>5</v>
      </c>
      <c r="F33" s="1" t="s">
        <v>6</v>
      </c>
    </row>
    <row r="34" spans="1:7" x14ac:dyDescent="0.2">
      <c r="A34" s="3" t="s">
        <v>7</v>
      </c>
      <c r="G34" s="3" t="s">
        <v>7</v>
      </c>
    </row>
    <row r="43" spans="1:7" ht="33.75" customHeight="1" x14ac:dyDescent="0.2"/>
    <row r="44" spans="1:7" x14ac:dyDescent="0.2">
      <c r="D44" s="1" t="s">
        <v>61</v>
      </c>
    </row>
  </sheetData>
  <mergeCells count="7">
    <mergeCell ref="B19:I20"/>
    <mergeCell ref="B24:I25"/>
    <mergeCell ref="A14:G14"/>
    <mergeCell ref="A10:I11"/>
    <mergeCell ref="A7:I7"/>
    <mergeCell ref="A9:G9"/>
    <mergeCell ref="B16:H17"/>
  </mergeCells>
  <phoneticPr fontId="0" type="noConversion"/>
  <pageMargins left="1.1417322834645669" right="0.59055118110236227" top="0.98425196850393704" bottom="0.98425196850393704" header="0.51181102362204722" footer="0.51181102362204722"/>
  <pageSetup paperSize="9" scale="97" orientation="portrait" horizontalDpi="4294967293" vertic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1]!Konwersja_Kwota_Tekst">
                <anchor moveWithCells="1">
                  <from>
                    <xdr:col>10</xdr:col>
                    <xdr:colOff>171450</xdr:colOff>
                    <xdr:row>15</xdr:row>
                    <xdr:rowOff>123825</xdr:rowOff>
                  </from>
                  <to>
                    <xdr:col>13</xdr:col>
                    <xdr:colOff>133350</xdr:colOff>
                    <xdr:row>16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H60"/>
  <sheetViews>
    <sheetView tabSelected="1" view="pageBreakPreview" topLeftCell="A12" zoomScale="130" zoomScaleSheetLayoutView="130" workbookViewId="0">
      <selection activeCell="A19" sqref="A19:XFD19"/>
    </sheetView>
  </sheetViews>
  <sheetFormatPr defaultRowHeight="12.75" x14ac:dyDescent="0.2"/>
  <cols>
    <col min="1" max="1" width="3.7109375" style="20" customWidth="1"/>
    <col min="2" max="2" width="9.7109375" style="20" customWidth="1"/>
    <col min="3" max="3" width="6.7109375" style="44" customWidth="1"/>
    <col min="4" max="4" width="40.7109375" style="21" customWidth="1"/>
    <col min="5" max="5" width="5.7109375" style="9" customWidth="1"/>
    <col min="6" max="6" width="7.7109375" style="22" customWidth="1"/>
    <col min="7" max="7" width="9" style="23" customWidth="1"/>
    <col min="8" max="8" width="10.7109375" style="23" customWidth="1"/>
    <col min="9" max="9" width="16.5703125" style="9" customWidth="1"/>
    <col min="10" max="10" width="11.140625" style="9" bestFit="1" customWidth="1"/>
    <col min="11" max="12" width="9.140625" style="9"/>
    <col min="13" max="13" width="11.7109375" style="9" customWidth="1"/>
    <col min="14" max="16384" width="9.140625" style="9"/>
  </cols>
  <sheetData>
    <row r="1" spans="1:8" ht="24.95" customHeight="1" x14ac:dyDescent="0.2">
      <c r="A1" s="129" t="str">
        <f>OKŁADKA!A7</f>
        <v>KOSZTORYS OFERTOWY</v>
      </c>
      <c r="B1" s="130"/>
      <c r="C1" s="130"/>
      <c r="D1" s="130"/>
      <c r="E1" s="130"/>
      <c r="F1" s="130"/>
      <c r="G1" s="130"/>
      <c r="H1" s="130"/>
    </row>
    <row r="2" spans="1:8" ht="42.75" customHeight="1" thickBot="1" x14ac:dyDescent="0.25">
      <c r="A2" s="131" t="str">
        <f>OKŁADKA!A10</f>
        <v>"Remont drogi leśnej Międzybrodzie – Dębna w km 0+058 – 0+884 w miejscowości Międzybrodzie"</v>
      </c>
      <c r="B2" s="132"/>
      <c r="C2" s="132"/>
      <c r="D2" s="132"/>
      <c r="E2" s="132"/>
      <c r="F2" s="132"/>
      <c r="G2" s="132"/>
      <c r="H2" s="132"/>
    </row>
    <row r="3" spans="1:8" ht="30" customHeight="1" thickBot="1" x14ac:dyDescent="0.25">
      <c r="A3" s="133" t="s">
        <v>60</v>
      </c>
      <c r="B3" s="134"/>
      <c r="C3" s="134"/>
      <c r="D3" s="134"/>
      <c r="E3" s="134"/>
      <c r="F3" s="134"/>
      <c r="G3" s="134"/>
      <c r="H3" s="135"/>
    </row>
    <row r="4" spans="1:8" ht="15" customHeight="1" thickBot="1" x14ac:dyDescent="0.25">
      <c r="A4" s="11"/>
      <c r="B4" s="11"/>
      <c r="C4" s="39"/>
      <c r="D4" s="12"/>
      <c r="E4" s="12"/>
      <c r="F4" s="13"/>
      <c r="G4" s="10"/>
      <c r="H4" s="10"/>
    </row>
    <row r="5" spans="1:8" ht="21.95" customHeight="1" x14ac:dyDescent="0.2">
      <c r="A5" s="136" t="s">
        <v>0</v>
      </c>
      <c r="B5" s="138" t="s">
        <v>15</v>
      </c>
      <c r="C5" s="119" t="s">
        <v>16</v>
      </c>
      <c r="D5" s="121" t="s">
        <v>13</v>
      </c>
      <c r="E5" s="121" t="s">
        <v>8</v>
      </c>
      <c r="F5" s="121"/>
      <c r="G5" s="141" t="s">
        <v>11</v>
      </c>
      <c r="H5" s="117" t="s">
        <v>12</v>
      </c>
    </row>
    <row r="6" spans="1:8" ht="21.95" customHeight="1" thickBot="1" x14ac:dyDescent="0.25">
      <c r="A6" s="137"/>
      <c r="B6" s="139"/>
      <c r="C6" s="120"/>
      <c r="D6" s="140"/>
      <c r="E6" s="31" t="s">
        <v>9</v>
      </c>
      <c r="F6" s="32" t="s">
        <v>17</v>
      </c>
      <c r="G6" s="142"/>
      <c r="H6" s="118"/>
    </row>
    <row r="7" spans="1:8" ht="24.95" customHeight="1" thickBot="1" x14ac:dyDescent="0.25">
      <c r="A7" s="125" t="s">
        <v>18</v>
      </c>
      <c r="B7" s="126"/>
      <c r="C7" s="126"/>
      <c r="D7" s="126"/>
      <c r="E7" s="126"/>
      <c r="F7" s="126"/>
      <c r="G7" s="126"/>
      <c r="H7" s="127"/>
    </row>
    <row r="8" spans="1:8" s="68" customFormat="1" ht="30" customHeight="1" x14ac:dyDescent="0.2">
      <c r="A8" s="64" t="s">
        <v>10</v>
      </c>
      <c r="B8" s="65" t="s">
        <v>42</v>
      </c>
      <c r="C8" s="66"/>
      <c r="D8" s="65" t="s">
        <v>43</v>
      </c>
      <c r="E8" s="65" t="s">
        <v>10</v>
      </c>
      <c r="F8" s="65" t="s">
        <v>10</v>
      </c>
      <c r="G8" s="65" t="s">
        <v>10</v>
      </c>
      <c r="H8" s="67" t="s">
        <v>10</v>
      </c>
    </row>
    <row r="9" spans="1:8" ht="24.95" customHeight="1" x14ac:dyDescent="0.2">
      <c r="A9" s="69" t="s">
        <v>10</v>
      </c>
      <c r="B9" s="70" t="s">
        <v>44</v>
      </c>
      <c r="C9" s="71"/>
      <c r="D9" s="72" t="s">
        <v>45</v>
      </c>
      <c r="E9" s="70" t="s">
        <v>10</v>
      </c>
      <c r="F9" s="70" t="s">
        <v>10</v>
      </c>
      <c r="G9" s="70" t="s">
        <v>10</v>
      </c>
      <c r="H9" s="73" t="s">
        <v>10</v>
      </c>
    </row>
    <row r="10" spans="1:8" ht="24.95" customHeight="1" x14ac:dyDescent="0.2">
      <c r="A10" s="74">
        <f>1</f>
        <v>1</v>
      </c>
      <c r="B10" s="75" t="s">
        <v>46</v>
      </c>
      <c r="C10" s="76"/>
      <c r="D10" s="77" t="s">
        <v>48</v>
      </c>
      <c r="E10" s="78" t="s">
        <v>47</v>
      </c>
      <c r="F10" s="79">
        <f>SUM(F11:F12)</f>
        <v>24</v>
      </c>
      <c r="G10" s="80"/>
      <c r="H10" s="81" t="str">
        <f>IF(ROUND(F10*G10,2)=0," ",ROUND(F10*G10,2))</f>
        <v xml:space="preserve"> </v>
      </c>
    </row>
    <row r="11" spans="1:8" ht="24.95" hidden="1" customHeight="1" x14ac:dyDescent="0.2">
      <c r="A11" s="82"/>
      <c r="B11" s="75"/>
      <c r="C11" s="76"/>
      <c r="D11" s="77" t="s">
        <v>49</v>
      </c>
      <c r="E11" s="78"/>
      <c r="F11" s="79">
        <v>24</v>
      </c>
      <c r="G11" s="80"/>
      <c r="H11" s="81"/>
    </row>
    <row r="12" spans="1:8" ht="24.95" customHeight="1" thickBot="1" x14ac:dyDescent="0.25">
      <c r="A12" s="83"/>
      <c r="B12" s="84"/>
      <c r="C12" s="85"/>
      <c r="D12" s="128" t="s">
        <v>50</v>
      </c>
      <c r="E12" s="128"/>
      <c r="F12" s="128"/>
      <c r="G12" s="128"/>
      <c r="H12" s="86" t="str">
        <f>IF(SUM(H10)=0," ",SUM(H10))</f>
        <v xml:space="preserve"> </v>
      </c>
    </row>
    <row r="13" spans="1:8" ht="18" customHeight="1" thickBot="1" x14ac:dyDescent="0.25">
      <c r="A13" s="50" t="s">
        <v>10</v>
      </c>
      <c r="B13" s="51" t="s">
        <v>23</v>
      </c>
      <c r="C13" s="53"/>
      <c r="D13" s="51" t="s">
        <v>24</v>
      </c>
      <c r="E13" s="51" t="s">
        <v>10</v>
      </c>
      <c r="F13" s="51" t="s">
        <v>10</v>
      </c>
      <c r="G13" s="51" t="s">
        <v>10</v>
      </c>
      <c r="H13" s="52" t="s">
        <v>10</v>
      </c>
    </row>
    <row r="14" spans="1:8" ht="30" customHeight="1" x14ac:dyDescent="0.2">
      <c r="A14" s="87" t="s">
        <v>10</v>
      </c>
      <c r="B14" s="88" t="s">
        <v>52</v>
      </c>
      <c r="C14" s="89"/>
      <c r="D14" s="90" t="s">
        <v>53</v>
      </c>
      <c r="E14" s="88" t="s">
        <v>10</v>
      </c>
      <c r="F14" s="88" t="s">
        <v>10</v>
      </c>
      <c r="G14" s="88" t="s">
        <v>10</v>
      </c>
      <c r="H14" s="91" t="s">
        <v>10</v>
      </c>
    </row>
    <row r="15" spans="1:8" ht="71.25" customHeight="1" x14ac:dyDescent="0.2">
      <c r="A15" s="74">
        <f>A10+1</f>
        <v>2</v>
      </c>
      <c r="B15" s="92" t="s">
        <v>52</v>
      </c>
      <c r="C15" s="93">
        <v>14</v>
      </c>
      <c r="D15" s="94" t="s">
        <v>54</v>
      </c>
      <c r="E15" s="95" t="s">
        <v>14</v>
      </c>
      <c r="F15" s="96">
        <f>SUM(F16:F16)</f>
        <v>123.89999999999999</v>
      </c>
      <c r="G15" s="97"/>
      <c r="H15" s="98" t="str">
        <f>IF(ROUND(F15*G15,2)=0," ",ROUND(F15*G15,2))</f>
        <v xml:space="preserve"> </v>
      </c>
    </row>
    <row r="16" spans="1:8" ht="30" hidden="1" customHeight="1" x14ac:dyDescent="0.2">
      <c r="A16" s="99"/>
      <c r="B16" s="100"/>
      <c r="C16" s="101"/>
      <c r="D16" s="94" t="s">
        <v>55</v>
      </c>
      <c r="E16" s="100"/>
      <c r="F16" s="96">
        <f>F19</f>
        <v>123.89999999999999</v>
      </c>
      <c r="G16" s="102"/>
      <c r="H16" s="103"/>
    </row>
    <row r="17" spans="1:8" ht="18" customHeight="1" x14ac:dyDescent="0.2">
      <c r="A17" s="87" t="s">
        <v>10</v>
      </c>
      <c r="B17" s="88" t="s">
        <v>56</v>
      </c>
      <c r="C17" s="89"/>
      <c r="D17" s="90" t="s">
        <v>57</v>
      </c>
      <c r="E17" s="88" t="s">
        <v>10</v>
      </c>
      <c r="F17" s="88" t="s">
        <v>10</v>
      </c>
      <c r="G17" s="88" t="s">
        <v>10</v>
      </c>
      <c r="H17" s="91" t="s">
        <v>10</v>
      </c>
    </row>
    <row r="18" spans="1:8" ht="30" customHeight="1" x14ac:dyDescent="0.2">
      <c r="A18" s="74">
        <f>A15+1</f>
        <v>3</v>
      </c>
      <c r="B18" s="92" t="s">
        <v>56</v>
      </c>
      <c r="C18" s="93" t="s">
        <v>58</v>
      </c>
      <c r="D18" s="94" t="s">
        <v>59</v>
      </c>
      <c r="E18" s="95" t="s">
        <v>14</v>
      </c>
      <c r="F18" s="96">
        <f>ROUND(SUM(F19),2)</f>
        <v>123.9</v>
      </c>
      <c r="G18" s="97"/>
      <c r="H18" s="98" t="str">
        <f>IF(ROUND(F18*G18,2)=0," ",ROUND(F18*G18,2))</f>
        <v xml:space="preserve"> </v>
      </c>
    </row>
    <row r="19" spans="1:8" ht="30" hidden="1" customHeight="1" x14ac:dyDescent="0.2">
      <c r="A19" s="74"/>
      <c r="B19" s="92"/>
      <c r="C19" s="93"/>
      <c r="D19" s="94" t="s">
        <v>63</v>
      </c>
      <c r="E19" s="95"/>
      <c r="F19" s="96">
        <f>0.5*2*826*0.15</f>
        <v>123.89999999999999</v>
      </c>
      <c r="G19" s="97"/>
      <c r="H19" s="98"/>
    </row>
    <row r="20" spans="1:8" ht="25.5" x14ac:dyDescent="0.2">
      <c r="A20" s="30" t="s">
        <v>10</v>
      </c>
      <c r="B20" s="8" t="s">
        <v>31</v>
      </c>
      <c r="C20" s="40"/>
      <c r="D20" s="26" t="s">
        <v>34</v>
      </c>
      <c r="E20" s="8" t="s">
        <v>10</v>
      </c>
      <c r="F20" s="8" t="s">
        <v>10</v>
      </c>
      <c r="G20" s="8" t="s">
        <v>10</v>
      </c>
      <c r="H20" s="25" t="s">
        <v>10</v>
      </c>
    </row>
    <row r="21" spans="1:8" ht="18" customHeight="1" x14ac:dyDescent="0.2">
      <c r="A21" s="29">
        <f>A18+1</f>
        <v>4</v>
      </c>
      <c r="B21" s="6" t="s">
        <v>31</v>
      </c>
      <c r="C21" s="33" t="s">
        <v>26</v>
      </c>
      <c r="D21" s="27" t="s">
        <v>32</v>
      </c>
      <c r="E21" s="14" t="s">
        <v>14</v>
      </c>
      <c r="F21" s="7">
        <f>SUM(F22:F22)</f>
        <v>3338</v>
      </c>
      <c r="G21" s="28"/>
      <c r="H21" s="24" t="str">
        <f>IF(ROUND(F21*G21,2)=0," ",ROUND(F21*G21,2))</f>
        <v xml:space="preserve"> </v>
      </c>
    </row>
    <row r="22" spans="1:8" ht="25.5" hidden="1" x14ac:dyDescent="0.2">
      <c r="A22" s="29"/>
      <c r="B22" s="6"/>
      <c r="C22" s="33"/>
      <c r="D22" s="27" t="s">
        <v>38</v>
      </c>
      <c r="E22" s="6"/>
      <c r="F22" s="7">
        <v>3338</v>
      </c>
      <c r="G22" s="28"/>
      <c r="H22" s="24"/>
    </row>
    <row r="23" spans="1:8" ht="18" customHeight="1" thickBot="1" x14ac:dyDescent="0.25">
      <c r="A23" s="36"/>
      <c r="B23" s="34"/>
      <c r="C23" s="41"/>
      <c r="D23" s="124" t="s">
        <v>25</v>
      </c>
      <c r="E23" s="124"/>
      <c r="F23" s="124"/>
      <c r="G23" s="124"/>
      <c r="H23" s="35" t="str">
        <f>IF(SUM(H15,H18,H21)=0," ",SUM(H15,H18,H21))</f>
        <v xml:space="preserve"> </v>
      </c>
    </row>
    <row r="24" spans="1:8" ht="18" customHeight="1" thickBot="1" x14ac:dyDescent="0.25">
      <c r="A24" s="50" t="s">
        <v>10</v>
      </c>
      <c r="B24" s="51" t="s">
        <v>19</v>
      </c>
      <c r="C24" s="53"/>
      <c r="D24" s="51" t="s">
        <v>20</v>
      </c>
      <c r="E24" s="51" t="s">
        <v>10</v>
      </c>
      <c r="F24" s="51" t="s">
        <v>10</v>
      </c>
      <c r="G24" s="51" t="s">
        <v>10</v>
      </c>
      <c r="H24" s="52" t="s">
        <v>10</v>
      </c>
    </row>
    <row r="25" spans="1:8" ht="18" customHeight="1" x14ac:dyDescent="0.2">
      <c r="A25" s="46" t="s">
        <v>10</v>
      </c>
      <c r="B25" s="38" t="s">
        <v>35</v>
      </c>
      <c r="C25" s="42"/>
      <c r="D25" s="47" t="s">
        <v>36</v>
      </c>
      <c r="E25" s="38" t="s">
        <v>10</v>
      </c>
      <c r="F25" s="38" t="s">
        <v>10</v>
      </c>
      <c r="G25" s="38" t="s">
        <v>10</v>
      </c>
      <c r="H25" s="48" t="s">
        <v>10</v>
      </c>
    </row>
    <row r="26" spans="1:8" ht="55.5" x14ac:dyDescent="0.2">
      <c r="A26" s="29">
        <f>A21+1</f>
        <v>5</v>
      </c>
      <c r="B26" s="6" t="s">
        <v>35</v>
      </c>
      <c r="C26" s="33" t="s">
        <v>33</v>
      </c>
      <c r="D26" s="27" t="s">
        <v>37</v>
      </c>
      <c r="E26" s="14" t="s">
        <v>14</v>
      </c>
      <c r="F26" s="7">
        <f>F27</f>
        <v>3338</v>
      </c>
      <c r="G26" s="28"/>
      <c r="H26" s="24" t="str">
        <f>IF(ROUND(F26*G26,2)=0," ",ROUND(F26*G26,2))</f>
        <v xml:space="preserve"> </v>
      </c>
    </row>
    <row r="27" spans="1:8" ht="18" hidden="1" customHeight="1" x14ac:dyDescent="0.2">
      <c r="A27" s="29"/>
      <c r="B27" s="6"/>
      <c r="C27" s="33"/>
      <c r="D27" s="27" t="s">
        <v>40</v>
      </c>
      <c r="E27" s="6"/>
      <c r="F27" s="7">
        <f>F22</f>
        <v>3338</v>
      </c>
      <c r="G27" s="28"/>
      <c r="H27" s="24"/>
    </row>
    <row r="28" spans="1:8" ht="18" hidden="1" customHeight="1" x14ac:dyDescent="0.2">
      <c r="A28" s="57"/>
      <c r="B28" s="58"/>
      <c r="C28" s="59"/>
      <c r="D28" s="60" t="s">
        <v>41</v>
      </c>
      <c r="E28" s="58"/>
      <c r="F28" s="61">
        <f>1*0.5*200</f>
        <v>100</v>
      </c>
      <c r="G28" s="62"/>
      <c r="H28" s="63"/>
    </row>
    <row r="29" spans="1:8" ht="18" customHeight="1" thickBot="1" x14ac:dyDescent="0.25">
      <c r="A29" s="36"/>
      <c r="B29" s="34"/>
      <c r="C29" s="41"/>
      <c r="D29" s="124" t="s">
        <v>22</v>
      </c>
      <c r="E29" s="124"/>
      <c r="F29" s="124"/>
      <c r="G29" s="124"/>
      <c r="H29" s="35" t="str">
        <f>IF(SUM(H26)=0," ",SUM(H26))</f>
        <v xml:space="preserve"> </v>
      </c>
    </row>
    <row r="30" spans="1:8" ht="18" customHeight="1" thickBot="1" x14ac:dyDescent="0.25">
      <c r="A30" s="122" t="s">
        <v>21</v>
      </c>
      <c r="B30" s="123"/>
      <c r="C30" s="123"/>
      <c r="D30" s="123"/>
      <c r="E30" s="123"/>
      <c r="F30" s="123"/>
      <c r="G30" s="123"/>
      <c r="H30" s="54" t="str">
        <f>IF(SUM(H12,H29,H23)=0," ",SUM(,H12,H29,H23))</f>
        <v xml:space="preserve"> </v>
      </c>
    </row>
    <row r="31" spans="1:8" s="15" customFormat="1" ht="18" customHeight="1" thickBot="1" x14ac:dyDescent="0.25">
      <c r="A31" s="115" t="s">
        <v>51</v>
      </c>
      <c r="B31" s="116"/>
      <c r="C31" s="116"/>
      <c r="D31" s="116"/>
      <c r="E31" s="116"/>
      <c r="F31" s="116"/>
      <c r="G31" s="116"/>
      <c r="H31" s="37" t="str">
        <f>IF(SUM(H30)=0," ",(SUM(H30)))</f>
        <v xml:space="preserve"> </v>
      </c>
    </row>
    <row r="32" spans="1:8" s="15" customFormat="1" ht="30" customHeight="1" x14ac:dyDescent="0.2">
      <c r="A32" s="16"/>
      <c r="B32" s="16"/>
      <c r="C32" s="43"/>
      <c r="D32" s="17"/>
      <c r="F32" s="18"/>
      <c r="G32" s="19"/>
      <c r="H32" s="19"/>
    </row>
    <row r="33" spans="1:8" s="15" customFormat="1" ht="30" customHeight="1" x14ac:dyDescent="0.2">
      <c r="A33" s="16"/>
      <c r="B33" s="16"/>
      <c r="C33" s="43"/>
      <c r="D33" s="17"/>
      <c r="F33" s="18"/>
      <c r="G33" s="19"/>
      <c r="H33" s="19"/>
    </row>
    <row r="34" spans="1:8" s="15" customFormat="1" ht="30" customHeight="1" x14ac:dyDescent="0.2">
      <c r="A34" s="16"/>
      <c r="B34" s="16"/>
      <c r="C34" s="43"/>
      <c r="D34" s="17"/>
      <c r="F34" s="18"/>
      <c r="G34" s="19"/>
      <c r="H34" s="19"/>
    </row>
    <row r="35" spans="1:8" s="15" customFormat="1" ht="30" customHeight="1" x14ac:dyDescent="0.2">
      <c r="A35" s="16"/>
      <c r="B35" s="16"/>
      <c r="C35" s="43"/>
      <c r="D35" s="17"/>
      <c r="F35" s="18"/>
      <c r="G35" s="19"/>
      <c r="H35" s="19"/>
    </row>
    <row r="36" spans="1:8" s="15" customFormat="1" ht="30" customHeight="1" x14ac:dyDescent="0.2">
      <c r="A36" s="16"/>
      <c r="B36" s="16"/>
      <c r="C36" s="43"/>
      <c r="D36" s="17"/>
      <c r="F36" s="18"/>
      <c r="G36" s="19"/>
      <c r="H36" s="19"/>
    </row>
    <row r="37" spans="1:8" s="15" customFormat="1" ht="30" customHeight="1" x14ac:dyDescent="0.2">
      <c r="A37" s="16"/>
      <c r="B37" s="16"/>
      <c r="C37" s="43"/>
      <c r="D37" s="17"/>
      <c r="F37" s="18"/>
      <c r="G37" s="19"/>
      <c r="H37" s="19"/>
    </row>
    <row r="38" spans="1:8" s="15" customFormat="1" ht="30" customHeight="1" x14ac:dyDescent="0.2">
      <c r="A38" s="16"/>
      <c r="B38" s="16"/>
      <c r="C38" s="43"/>
      <c r="D38" s="17"/>
      <c r="F38" s="18"/>
      <c r="G38" s="19"/>
      <c r="H38" s="19"/>
    </row>
    <row r="39" spans="1:8" s="15" customFormat="1" ht="30" customHeight="1" x14ac:dyDescent="0.2">
      <c r="A39" s="16"/>
      <c r="B39" s="16"/>
      <c r="C39" s="43"/>
      <c r="D39" s="17"/>
      <c r="F39" s="18"/>
      <c r="G39" s="19"/>
      <c r="H39" s="19"/>
    </row>
    <row r="40" spans="1:8" s="15" customFormat="1" ht="30" customHeight="1" x14ac:dyDescent="0.2">
      <c r="A40" s="16"/>
      <c r="B40" s="16"/>
      <c r="C40" s="43"/>
      <c r="D40" s="17"/>
      <c r="F40" s="18"/>
      <c r="G40" s="19"/>
      <c r="H40" s="19"/>
    </row>
    <row r="41" spans="1:8" s="15" customFormat="1" ht="30" customHeight="1" x14ac:dyDescent="0.2">
      <c r="A41" s="16"/>
      <c r="B41" s="16"/>
      <c r="C41" s="43"/>
      <c r="D41" s="17"/>
      <c r="F41" s="18"/>
      <c r="G41" s="19"/>
      <c r="H41" s="19"/>
    </row>
    <row r="42" spans="1:8" s="15" customFormat="1" ht="30" customHeight="1" x14ac:dyDescent="0.2">
      <c r="A42" s="16"/>
      <c r="B42" s="16"/>
      <c r="C42" s="43"/>
      <c r="D42" s="17"/>
      <c r="F42" s="18"/>
      <c r="G42" s="19"/>
      <c r="H42" s="19"/>
    </row>
    <row r="43" spans="1:8" s="15" customFormat="1" ht="30" customHeight="1" x14ac:dyDescent="0.2">
      <c r="A43" s="16"/>
      <c r="B43" s="16"/>
      <c r="C43" s="43"/>
      <c r="D43" s="17"/>
      <c r="F43" s="18"/>
      <c r="G43" s="19"/>
      <c r="H43" s="19"/>
    </row>
    <row r="44" spans="1:8" s="15" customFormat="1" ht="30" customHeight="1" x14ac:dyDescent="0.2">
      <c r="A44" s="16"/>
      <c r="B44" s="16"/>
      <c r="C44" s="43"/>
      <c r="D44" s="17"/>
      <c r="F44" s="18"/>
      <c r="G44" s="19"/>
      <c r="H44" s="19"/>
    </row>
    <row r="45" spans="1:8" s="15" customFormat="1" ht="30" customHeight="1" x14ac:dyDescent="0.2">
      <c r="A45" s="16"/>
      <c r="B45" s="16"/>
      <c r="C45" s="43"/>
      <c r="D45" s="17"/>
      <c r="F45" s="18"/>
      <c r="G45" s="19"/>
      <c r="H45" s="19"/>
    </row>
    <row r="46" spans="1:8" s="15" customFormat="1" ht="30" customHeight="1" x14ac:dyDescent="0.2">
      <c r="A46" s="16"/>
      <c r="B46" s="16"/>
      <c r="C46" s="43"/>
      <c r="D46" s="17"/>
      <c r="F46" s="18"/>
      <c r="G46" s="19"/>
      <c r="H46" s="19"/>
    </row>
    <row r="47" spans="1:8" s="15" customFormat="1" ht="30" customHeight="1" x14ac:dyDescent="0.2">
      <c r="A47" s="16"/>
      <c r="B47" s="16"/>
      <c r="C47" s="43"/>
      <c r="D47" s="17"/>
      <c r="F47" s="18"/>
      <c r="G47" s="19"/>
      <c r="H47" s="19"/>
    </row>
    <row r="48" spans="1:8" s="15" customFormat="1" ht="30" customHeight="1" x14ac:dyDescent="0.2">
      <c r="A48" s="16"/>
      <c r="B48" s="16"/>
      <c r="C48" s="43"/>
      <c r="D48" s="17"/>
      <c r="F48" s="18"/>
      <c r="G48" s="19"/>
      <c r="H48" s="19"/>
    </row>
    <row r="49" spans="1:8" s="15" customFormat="1" ht="30" customHeight="1" x14ac:dyDescent="0.2">
      <c r="A49" s="16"/>
      <c r="B49" s="16"/>
      <c r="C49" s="43"/>
      <c r="D49" s="17"/>
      <c r="F49" s="18"/>
      <c r="G49" s="19"/>
      <c r="H49" s="19"/>
    </row>
    <row r="50" spans="1:8" s="15" customFormat="1" ht="30" customHeight="1" x14ac:dyDescent="0.2">
      <c r="A50" s="16"/>
      <c r="B50" s="16"/>
      <c r="C50" s="43"/>
      <c r="D50" s="17"/>
      <c r="F50" s="18"/>
      <c r="G50" s="19"/>
      <c r="H50" s="19"/>
    </row>
    <row r="51" spans="1:8" s="15" customFormat="1" ht="30" customHeight="1" x14ac:dyDescent="0.2">
      <c r="A51" s="16"/>
      <c r="B51" s="16"/>
      <c r="C51" s="43"/>
      <c r="D51" s="17"/>
      <c r="F51" s="18"/>
      <c r="G51" s="19"/>
      <c r="H51" s="19"/>
    </row>
    <row r="52" spans="1:8" s="15" customFormat="1" ht="30" customHeight="1" x14ac:dyDescent="0.2">
      <c r="A52" s="16"/>
      <c r="B52" s="16"/>
      <c r="C52" s="43"/>
      <c r="D52" s="17"/>
      <c r="F52" s="18"/>
      <c r="G52" s="19"/>
      <c r="H52" s="19"/>
    </row>
    <row r="53" spans="1:8" s="15" customFormat="1" ht="30" customHeight="1" x14ac:dyDescent="0.2">
      <c r="A53" s="16"/>
      <c r="B53" s="16"/>
      <c r="C53" s="43"/>
      <c r="D53" s="17"/>
      <c r="F53" s="18"/>
      <c r="G53" s="19"/>
      <c r="H53" s="19"/>
    </row>
    <row r="54" spans="1:8" s="15" customFormat="1" ht="30" customHeight="1" x14ac:dyDescent="0.2">
      <c r="A54" s="16"/>
      <c r="B54" s="16"/>
      <c r="C54" s="43"/>
      <c r="D54" s="17"/>
      <c r="F54" s="18"/>
      <c r="G54" s="19"/>
      <c r="H54" s="19"/>
    </row>
    <row r="55" spans="1:8" s="15" customFormat="1" ht="30" customHeight="1" x14ac:dyDescent="0.2">
      <c r="A55" s="16"/>
      <c r="B55" s="16"/>
      <c r="C55" s="43"/>
      <c r="D55" s="17"/>
      <c r="F55" s="18"/>
      <c r="G55" s="19"/>
      <c r="H55" s="19"/>
    </row>
    <row r="56" spans="1:8" s="15" customFormat="1" ht="30" customHeight="1" x14ac:dyDescent="0.2">
      <c r="A56" s="16"/>
      <c r="B56" s="16"/>
      <c r="C56" s="43"/>
      <c r="D56" s="17"/>
      <c r="F56" s="18"/>
      <c r="G56" s="19"/>
      <c r="H56" s="19"/>
    </row>
    <row r="57" spans="1:8" s="15" customFormat="1" ht="30" customHeight="1" x14ac:dyDescent="0.2">
      <c r="A57" s="16"/>
      <c r="B57" s="16"/>
      <c r="C57" s="43"/>
      <c r="D57" s="17"/>
      <c r="F57" s="18"/>
      <c r="G57" s="19"/>
      <c r="H57" s="19"/>
    </row>
    <row r="58" spans="1:8" s="15" customFormat="1" ht="30" customHeight="1" x14ac:dyDescent="0.2">
      <c r="A58" s="20"/>
      <c r="B58" s="20"/>
      <c r="C58" s="44"/>
      <c r="D58" s="21"/>
      <c r="E58" s="9"/>
      <c r="F58" s="22"/>
      <c r="G58" s="23"/>
      <c r="H58" s="23"/>
    </row>
    <row r="59" spans="1:8" s="15" customFormat="1" ht="30" customHeight="1" x14ac:dyDescent="0.2">
      <c r="A59" s="20"/>
      <c r="B59" s="20"/>
      <c r="C59" s="44"/>
      <c r="D59" s="21"/>
      <c r="E59" s="9"/>
      <c r="F59" s="22"/>
      <c r="G59" s="23"/>
      <c r="H59" s="23"/>
    </row>
    <row r="60" spans="1:8" s="15" customFormat="1" ht="30" customHeight="1" x14ac:dyDescent="0.2">
      <c r="A60" s="20"/>
      <c r="B60" s="20"/>
      <c r="C60" s="44"/>
      <c r="D60" s="21"/>
      <c r="E60" s="9"/>
      <c r="F60" s="22"/>
      <c r="G60" s="23"/>
      <c r="H60" s="23"/>
    </row>
  </sheetData>
  <mergeCells count="16">
    <mergeCell ref="A1:H1"/>
    <mergeCell ref="A2:H2"/>
    <mergeCell ref="A3:H3"/>
    <mergeCell ref="A5:A6"/>
    <mergeCell ref="B5:B6"/>
    <mergeCell ref="D5:D6"/>
    <mergeCell ref="G5:G6"/>
    <mergeCell ref="A31:G31"/>
    <mergeCell ref="H5:H6"/>
    <mergeCell ref="C5:C6"/>
    <mergeCell ref="E5:F5"/>
    <mergeCell ref="A30:G30"/>
    <mergeCell ref="D29:G29"/>
    <mergeCell ref="D23:G23"/>
    <mergeCell ref="A7:H7"/>
    <mergeCell ref="D12:G12"/>
  </mergeCells>
  <phoneticPr fontId="0" type="noConversion"/>
  <pageMargins left="0.59055118110236227" right="0.19685039370078741" top="0.39370078740157483" bottom="0.39370078740157483" header="0.39370078740157483" footer="0.51181102362204722"/>
  <pageSetup paperSize="9" firstPageNumber="4" orientation="portrait" useFirstPageNumber="1" horizontalDpi="4294967294" verticalDpi="300" r:id="rId1"/>
  <headerFooter alignWithMargins="0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OKŁADKA</vt:lpstr>
      <vt:lpstr>DROGÓWKA</vt:lpstr>
      <vt:lpstr>DROGÓWKA!Obszar_wydruku</vt:lpstr>
      <vt:lpstr>DROGÓWKA!Tytuły_wydruku</vt:lpstr>
    </vt:vector>
  </TitlesOfParts>
  <Company>Użytek własny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Barbara Machowska - Nadleśnictwo Brzozów</cp:lastModifiedBy>
  <cp:lastPrinted>2024-06-10T08:37:47Z</cp:lastPrinted>
  <dcterms:created xsi:type="dcterms:W3CDTF">2004-10-02T15:15:25Z</dcterms:created>
  <dcterms:modified xsi:type="dcterms:W3CDTF">2024-06-10T08:38:27Z</dcterms:modified>
</cp:coreProperties>
</file>