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33_SEPI_Dostawa środków dezynfekcyjnych 2023\3. WYSYŁKA\EZD\"/>
    </mc:Choice>
  </mc:AlternateContent>
  <bookViews>
    <workbookView xWindow="0" yWindow="0" windowWidth="24240" windowHeight="11700" firstSheet="9" activeTab="23"/>
  </bookViews>
  <sheets>
    <sheet name="cz.1 " sheetId="39" r:id="rId1"/>
    <sheet name="cz.2" sheetId="30" r:id="rId2"/>
    <sheet name="cz.3" sheetId="31" r:id="rId3"/>
    <sheet name="cz.4" sheetId="32" r:id="rId4"/>
    <sheet name="cz.5" sheetId="33" r:id="rId5"/>
    <sheet name="cz.6" sheetId="34" r:id="rId6"/>
    <sheet name="cz.7" sheetId="35" r:id="rId7"/>
    <sheet name="cz.8" sheetId="36" r:id="rId8"/>
    <sheet name="cz.9" sheetId="37" r:id="rId9"/>
    <sheet name="cz.10" sheetId="38" r:id="rId10"/>
    <sheet name="cz.11" sheetId="14" r:id="rId11"/>
    <sheet name="cz.12 " sheetId="40" r:id="rId12"/>
    <sheet name="cz.13" sheetId="16" r:id="rId13"/>
    <sheet name="cz.14" sheetId="17" r:id="rId14"/>
    <sheet name="cz.15" sheetId="18" r:id="rId15"/>
    <sheet name="cz.16" sheetId="19" r:id="rId16"/>
    <sheet name="cz.17" sheetId="20" r:id="rId17"/>
    <sheet name="cz.18" sheetId="21" r:id="rId18"/>
    <sheet name="cz.19" sheetId="22" r:id="rId19"/>
    <sheet name="cz.20" sheetId="23" r:id="rId20"/>
    <sheet name="cz.21" sheetId="24" r:id="rId21"/>
    <sheet name="cz.22" sheetId="26" r:id="rId22"/>
    <sheet name="cz.23" sheetId="27" r:id="rId23"/>
    <sheet name="cz.24" sheetId="28" r:id="rId24"/>
  </sheets>
  <definedNames>
    <definedName name="_xlnm.Print_Area" localSheetId="0">'cz.1 '!$B$1:$M$14</definedName>
    <definedName name="_xlnm.Print_Area" localSheetId="9">'cz.10'!$B$1:$O$12</definedName>
    <definedName name="_xlnm.Print_Area" localSheetId="10">'cz.11'!$B$1:$O$12</definedName>
    <definedName name="_xlnm.Print_Area" localSheetId="11">'cz.12 '!$B$1:$O$18</definedName>
    <definedName name="_xlnm.Print_Area" localSheetId="12">'cz.13'!$B$1:$O$23</definedName>
    <definedName name="_xlnm.Print_Area" localSheetId="13">'cz.14'!$B$1:$O$15</definedName>
    <definedName name="_xlnm.Print_Area" localSheetId="14">'cz.15'!$B$1:$O$14</definedName>
    <definedName name="_xlnm.Print_Area" localSheetId="15">'cz.16'!$B$1:$M$15</definedName>
    <definedName name="_xlnm.Print_Area" localSheetId="16">'cz.17'!$B$1:$O$15</definedName>
    <definedName name="_xlnm.Print_Area" localSheetId="1">'cz.2'!$B$1:$O$13</definedName>
    <definedName name="_xlnm.Print_Area" localSheetId="21">'cz.22'!$B$1:$O$13</definedName>
    <definedName name="_xlnm.Print_Area" localSheetId="22">'cz.23'!$B$1:$O$15</definedName>
    <definedName name="_xlnm.Print_Area" localSheetId="23">'cz.24'!$B$1:$O$13</definedName>
    <definedName name="_xlnm.Print_Area" localSheetId="2">'cz.3'!$B$1:$O$11</definedName>
    <definedName name="_xlnm.Print_Area" localSheetId="3">'cz.4'!$B$1:$O$15</definedName>
    <definedName name="_xlnm.Print_Area" localSheetId="4">'cz.5'!$B$1:$O$14</definedName>
    <definedName name="_xlnm.Print_Area" localSheetId="5">'cz.6'!$B$1:$O$12</definedName>
    <definedName name="_xlnm.Print_Area" localSheetId="6">'cz.7'!$B$1:$O$12</definedName>
    <definedName name="_xlnm.Print_Area" localSheetId="7">'cz.8'!$B$1:$M$10</definedName>
    <definedName name="_xlnm.Print_Area" localSheetId="8">'cz.9'!$B$1:$O$12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4" l="1"/>
  <c r="M8" i="35" l="1"/>
  <c r="L8" i="35"/>
  <c r="M8" i="40"/>
  <c r="M9" i="40"/>
  <c r="L8" i="40"/>
  <c r="L9" i="40" s="1"/>
  <c r="L10" i="40" s="1"/>
  <c r="L12" i="40"/>
  <c r="M11" i="40"/>
  <c r="M12" i="40" s="1"/>
  <c r="L11" i="40"/>
  <c r="M10" i="40" l="1"/>
  <c r="L10" i="35"/>
  <c r="L9" i="35"/>
  <c r="M9" i="35"/>
  <c r="M10" i="35" s="1"/>
  <c r="K12" i="39"/>
  <c r="J12" i="39"/>
  <c r="M8" i="28"/>
  <c r="M9" i="28"/>
  <c r="L8" i="28"/>
  <c r="M10" i="27"/>
  <c r="L10" i="27"/>
  <c r="M8" i="26"/>
  <c r="M9" i="26" s="1"/>
  <c r="L8" i="26"/>
  <c r="M9" i="24"/>
  <c r="M10" i="24"/>
  <c r="L9" i="24"/>
  <c r="L10" i="24" s="1"/>
  <c r="L11" i="24" s="1"/>
  <c r="M8" i="23"/>
  <c r="M9" i="23"/>
  <c r="L8" i="23"/>
  <c r="K8" i="22"/>
  <c r="J8" i="22"/>
  <c r="J9" i="22" s="1"/>
  <c r="M10" i="21"/>
  <c r="M11" i="21" s="1"/>
  <c r="L10" i="21"/>
  <c r="M11" i="20"/>
  <c r="M12" i="20" s="1"/>
  <c r="L12" i="20"/>
  <c r="L11" i="20"/>
  <c r="L13" i="20" s="1"/>
  <c r="K8" i="19"/>
  <c r="K9" i="19"/>
  <c r="J8" i="19"/>
  <c r="J9" i="19" s="1"/>
  <c r="J10" i="19" s="1"/>
  <c r="M8" i="18"/>
  <c r="M9" i="18"/>
  <c r="L8" i="18"/>
  <c r="M10" i="17"/>
  <c r="L10" i="17"/>
  <c r="L11" i="17" s="1"/>
  <c r="M17" i="16"/>
  <c r="M18" i="16" s="1"/>
  <c r="L18" i="16"/>
  <c r="L19" i="16" s="1"/>
  <c r="L17" i="16"/>
  <c r="M8" i="14"/>
  <c r="M9" i="14"/>
  <c r="L8" i="14"/>
  <c r="L9" i="14" s="1"/>
  <c r="L10" i="14" s="1"/>
  <c r="L9" i="28" l="1"/>
  <c r="L10" i="28" s="1"/>
  <c r="M10" i="28"/>
  <c r="L12" i="27"/>
  <c r="L11" i="27"/>
  <c r="M11" i="27"/>
  <c r="M12" i="27" s="1"/>
  <c r="L9" i="26"/>
  <c r="L10" i="26" s="1"/>
  <c r="M10" i="26"/>
  <c r="M11" i="24"/>
  <c r="M10" i="23"/>
  <c r="L9" i="23"/>
  <c r="L10" i="23" s="1"/>
  <c r="J10" i="22"/>
  <c r="K9" i="22"/>
  <c r="K10" i="22" s="1"/>
  <c r="L11" i="21"/>
  <c r="L12" i="21" s="1"/>
  <c r="M12" i="21"/>
  <c r="K10" i="19"/>
  <c r="M10" i="18"/>
  <c r="L9" i="18"/>
  <c r="L10" i="18" s="1"/>
  <c r="L12" i="17"/>
  <c r="M11" i="17"/>
  <c r="M12" i="17" s="1"/>
  <c r="M19" i="16"/>
  <c r="M10" i="14"/>
  <c r="M13" i="20"/>
  <c r="M8" i="38"/>
  <c r="M9" i="38"/>
  <c r="L8" i="38"/>
  <c r="L9" i="38" s="1"/>
  <c r="L10" i="38" s="1"/>
  <c r="M8" i="37"/>
  <c r="M9" i="37"/>
  <c r="L8" i="37"/>
  <c r="K8" i="36"/>
  <c r="J8" i="36"/>
  <c r="M10" i="38" l="1"/>
  <c r="L10" i="37"/>
  <c r="M10" i="37"/>
  <c r="L9" i="37"/>
  <c r="J9" i="36"/>
  <c r="J10" i="36" s="1"/>
  <c r="K9" i="36"/>
  <c r="K10" i="36" s="1"/>
  <c r="M8" i="34"/>
  <c r="M9" i="34"/>
  <c r="M10" i="33"/>
  <c r="M11" i="33" s="1"/>
  <c r="M12" i="33" s="1"/>
  <c r="L10" i="33"/>
  <c r="M11" i="32"/>
  <c r="M13" i="32" s="1"/>
  <c r="M12" i="32"/>
  <c r="L13" i="32"/>
  <c r="L12" i="32"/>
  <c r="L11" i="32"/>
  <c r="M10" i="34" l="1"/>
  <c r="L9" i="34"/>
  <c r="L10" i="34" s="1"/>
  <c r="L12" i="33"/>
  <c r="L11" i="33"/>
  <c r="M8" i="31"/>
  <c r="M9" i="31" s="1"/>
  <c r="L8" i="31"/>
  <c r="L9" i="31" s="1"/>
  <c r="M10" i="30"/>
  <c r="M11" i="30" s="1"/>
  <c r="L10" i="30"/>
  <c r="K9" i="39"/>
  <c r="K13" i="39" s="1"/>
  <c r="J9" i="39"/>
  <c r="J13" i="39" s="1"/>
  <c r="L10" i="31" l="1"/>
  <c r="M10" i="31"/>
  <c r="M12" i="30"/>
  <c r="L11" i="30"/>
  <c r="L12" i="30" s="1"/>
  <c r="J10" i="39"/>
  <c r="J11" i="39" s="1"/>
  <c r="K10" i="39"/>
  <c r="K11" i="39" s="1"/>
</calcChain>
</file>

<file path=xl/sharedStrings.xml><?xml version="1.0" encoding="utf-8"?>
<sst xmlns="http://schemas.openxmlformats.org/spreadsheetml/2006/main" count="594" uniqueCount="157">
  <si>
    <t>Część</t>
  </si>
  <si>
    <t>Przedmiot zamówienia</t>
  </si>
  <si>
    <t xml:space="preserve">Ilość </t>
  </si>
  <si>
    <t>J.m.</t>
  </si>
  <si>
    <t>Cena jedn.netto</t>
  </si>
  <si>
    <t>Wartość netto</t>
  </si>
  <si>
    <t>Wartość brutto</t>
  </si>
  <si>
    <t>Producent</t>
  </si>
  <si>
    <t>Łokciowy dozownik z ramieniem dozującym, . Posiadający przezroczystą pokrywę umożliwiającą identyfikację produktu i kontrolę ilości wkładu. 
Dozownik łokciowy kompatybilny z preparatami z pozycji 1, 2, 3, 5.</t>
  </si>
  <si>
    <t>*Zamawiający dopuszcza opakowania o innej pojemności z przeliczeniem ilości wymaganego preparatu. Należy wskazać pojemność zaoferowanego opakowania.</t>
  </si>
  <si>
    <t>Wodno-alkoholowy preparat w postaci bezbarwnego żelu do higienicznej i chirurgicznej dezynfekcji rąk metodą wcierania. Zawierający etanol 72%, substancje nawilżające i natłuszczające o ph 7,4 - 7,6 do skóry alergicznej i wrażliwej, bez zapachu,  barwników, przebadany dermatologicznie. EN 1500 - 30 sek.; wg EN 12791 - 2 x 3 ml wcierać przez 2 x 45  sek. Bakteriobójczy, grzybobójczy, prątkobójczy, wirusobójczy (Polio, Adeno,  Noro - 30 sek., BVDV (HCV), VACCINIA (Corona), Rota ,A H1N1, A H5N1, Herpes, HIV, HBV - 15 sek.). Działanie potwierdzone badaniami. Opakowanie 100 ml*.</t>
  </si>
  <si>
    <t>Wodno-alkoholowy preparat w postaci bezbarwnego żelu do higienicznej i chirurgicznej dezynfekcji rąk metodą wcierania. Zawierający etanol 72%, substancje nawilżające i natłuszczające o ph 7,4 - 7,6 do skóry alergicznej i wrażliwej, bez zapachu,  barwników, przebadany dermatologicznie. EN 1500 - 30 sek.; wg EN 12791 - 2 x 3 ml wcierać przez 2 x 45  sek. Bakteriobójczy, grzybobójczy, prątkobójczy, wirusobójczy (Polio, Adeno,  Noro - 30 sek., BVDV (HCV), VACCINIA (Corona), Rota ,A H1N1, A H5N1, Herpes, HIV, HBV - 15 sek.). Działanie potwierdzone badaniami. Opakowanie 500 ml*.</t>
  </si>
  <si>
    <t>Wodno-alkoholowy preparat w postaci bezbarwnego żelu do higienicznej i chirurgicznej dezynfekcji rąk metodą wcierania. Zawierający etanol 72%, substancje nawilżające i natłuszczające o ph 7,4 - 7,6 do skóry alergicznej i wrażliwej, bez zapachu,  barwników, przebadany dermatologicznie. EN 1500 - 30 sek.; wg EN 12791 - 2 x 3 ml wcierać przez 2 x 45  sek. Bakteriobójczy, grzybobójczy, prątkobójczy, wirusobójczy (Polio, Adeno,  Noro - 30 sek., BVDV (HCV), VACCINIA (Corona), Rota ,A H1N1, A H5N1, Herpes, HIV, HBV - 15 sek.). Działanie potwierdzone badaniami.  Worki o pojemności 700 ml. Opakowanie kompatybilne z dozownikami łokciowymi z pozycji nr 6.</t>
  </si>
  <si>
    <t>Produkt w płynie do higienicznej i chirurgicznej dezynfekcji rąk na bazie etanolu. Bez zawartości barwników, konserwantów, chlorheksydyny oraz pochodnych fenolowych. Spektrum: B, Tbc, F, V (HIV, HBV, HCV, Polio, Adeno, Noro, Rota, Vaccina). Wykazujący działanie natychmiastowe i przedłużone do 3 h. Konfekcjonowany w dwuwarstwowe worki, wykonane z PE, PP, PA z trójdzielną zastawką zapobiegającą zasysaniu powietrza i zanieczyszczeń. Worki o pojemności 700 ml. Opakowanie kompatybilne z dozownikami łokciowymi z pozycji nr 6.</t>
  </si>
  <si>
    <t>Krem do pielęgnacji rąk, zawierający w swoim składzie emolienty, które tworzą warstwę ochronną na powierzchni naskórka. Bardzo dobrze rozprowadza się po skórze, szybko i łatwo się wchłania. Bez zawartości barwników i konserwantów. Konfekcjonowany w dwuwarstwowe worki  wykonane z PE, PP, PA z trójdzielną zastawką zapobiegającą zasysaniu powietrza i zanieczyszczeń. Worki o pojemności 700 ml. Opakowanie kompatybilne z dozownikami łokciowymi z pozycji nr 6.</t>
  </si>
  <si>
    <t>Preparat myjący, przeznaczony do higienicznego i chirurgicznego mycia rąk, przebadany wg EN 1499. Bez zawartości barwników, konserwantów, chlorheksydyny oraz pochodnych fenolowych. Polecany również do mycia ciała dzieci i niemowląt. Konfekcjonowany w dwuwarstwowe worki o pojemności 700 ml, wykonane z PE, PP, PA z trójdzielną zastawką zapobiegającą zasysaniu powietrza i zanieczyszczeń. Worki o pojemności 700 ml. Opakowanie kompatybilne z dozownikami łokciowymiz pozycji nr 6.</t>
  </si>
  <si>
    <t>Preparat do dezynfekcji rąk na bazie co najmniej trzech substancji aktywnych z różnych grup chemicznych, bez chlorheksydyny i pochodnych fenolowych. Posiadający w składzie alkohol izopropylowy  chlorek benzalkoniowy, undecylowy oraz  substancje pielęgnujące. Spektrum działania – B, F, V (HIV, HBV, HSV, Rota), Tbc, pH 5-5,5. Opakowanie 500 ml*</t>
  </si>
  <si>
    <t>Delikatny, płynny preparat do mycia rąk i ciała dla osób o szczególnie wrażliwej skórze, o pH 5,0 zawierający APG (alkilo-poliglikozyd),  związki powierzchniowo -czynne, pochodne kolagenu i kwasu kokosowego,nie zawierający substancji zapachowych oraz barwników. Produkt hypoalergiczny – brak ryzyka alergii, przebadany dermatologicznie. Opakowanie  500 ml*</t>
  </si>
  <si>
    <t>Gotowe do użycia bezalkoholowe chusteczki nasączone roztworem QAV, o właściwościach dezynfekcyjno-myjacych, przeznaczone do stosowania na wszystkich powierzchniach i sprzętach medycznych w tym nieodpornych na działanie alkoholi (łącznie z głowicami USG, przedmiotów z akrylu i pleksi). Czas i spektrum działania: B, F (drożdże), V (HIV, HBV, HCV, Noro) – do 1 min., B (włącznie z Tbc), F (drożdże, a. niger), V (HIV, HBV, HCV, Noro) – do 15 min., B (włącznie z Tbc), F, V (HIV, HBV, HCV, Rota, Noro, Adeno, Polio) – do 30 min. Opakowanie: 130 x 220mm – 125szt*.</t>
  </si>
  <si>
    <t>Gotowe do użycia bezalkoholowe chusteczki nasączone roztworem QAV, o właściwościach dezynfekcyjno-myjacych, przeznaczone do stosowania na wszystkich powierzchniach i sprzętach medycznych w tym nieodpornych na działanie alkoholi (łącznie z głowicami USG, przedmiotów z akrylu i pleksi). Czas i spektrum działania: B, F (drożdże), V (HIV, HBV, HCV, Noro) – do 1 min., B (włącznie z Tbc), F (drożdże, a. niger), V (HIV, HBV, HCV, Noro) – do 15 min., B (włącznie z Tbc), F, V (HIV, HBV, HCV, Rota, Noro, Adeno, Polio) – do 30 min. Opakowanie: 200 x 220mm – 200szt*.</t>
  </si>
  <si>
    <t>Preparat w postaci szybkodziałającej gotowej pianki do dezynfekcji i mycia powierzchni medycznych a także powierzchni kontaktujących się z żywnością. Preparat na bazie H2O2, bez zawartości alkoholu, chloru,  QAV ,kwasu nadoctowego oraz poliaminy. Spektrum działania: zgodnie z EN 16615 (test czterech pól) B,  F(drożdżaki) -15 sekund ,  V zgodnie z RKI V (HBV, HCV, HIV, Adeno, Polyoma SV40, ), Rota – 30s. Możliwość rozszerzenia spektrum o wirusy  Noro i  zgodnie z EN 14476  do 15 minut. Pojemnik 750 ml z końcówką spieniającą*.</t>
  </si>
  <si>
    <t>Preparat w postaci szybkodziałających gotowych do użycia chusteczek do dezynfekcji i mycia powierzchni medycznych (w tym np. sond USG). Preparat na bazie H2O2 bez zawartości alkoholu, chloru, kwasu nadoctowego, QAV oraz poliaminy. Chusteczka o wymiarze 20x20cm i gramaturze 50g/m2. Spektrum działania: zgodnie z EN 16615 (test czterech pól) B, Tbc, F, Cl. (Brak sugestii) – 5min,   V (HBV, HCV, HIV, Adeno, Polyoma SV40) – 1min. Możliwość rozszerzenia spektrum o wirusy Polio i Noro zgodnie z EN 14476. Testy wykonane na roztworze odciśniętym z chusteczki lub bezpośrednio z jej udziałem (EN 16615). Opakowanie 100 chusteczek*</t>
  </si>
  <si>
    <t>Płynny koncentrat odtłuszczający, środek do mycia dużych powierzchni m.in.Posadzek, ścian i powierzchni zmywalnych, skutecznie rozpuszczający tłuszcze,  środek niskopieniący, odpowiedni do wszystkich materiałów: szkła, porcelany, tworzyw sztucznych oraz stali nierdzewnej.  W cenie uwzględnić 1 dozownik ścienny do przygotowywania roztworu roboczego. Opakowanie 10 l*.</t>
  </si>
  <si>
    <t>*Zamawiający WYMAGA opakowań o wskazanej pojemności z uwagi na dostosowanie do wymagań Systemu Dozowania</t>
  </si>
  <si>
    <t xml:space="preserve">Płynny środek do maszynowego mycia kaczek basenów. Preparat zapobiega powstawaniu i usuwa powstałe osady, po wyschnięciu nie zostawia plam i nie pieni się, posiada bardzo dobrą zgodność materiałową ze stalą szlachetną, aluminium i tworzywami sztucznymi. Zawierający kwasy organiczne, stabilizatory twardości i substancje chroniące przed korozją. Ph 1-3.wyrób medyczny. Kanister 5 kg*
</t>
  </si>
  <si>
    <t>Gotowy do użycia alkoholowy preparat, przeznaczony do dezynfekcji powierzchni oraz wyrobów medycznych. Zawierający w składzie min. 2 alkohole alifatyczne (w tym etanol) w ilości min. 60g/100g z dodatkiem amfoterycznych związków powierzchniowo czynnych, bez dodatkowych substancji czynnych np. związków amoniowych, aldehydów i innych. Możliwość stosowania do poliwęglanów. Spektrum działania: B (w tym MRSA), F (Candida Albicans, Aspergillus Niger), Tbc (M.Terrae), V (Rota, Vaccinia, BVDV, Noro) w czasie do 1 min, potwierdzone badaniami. Możliwość rozszerzenia spektrum o wirus Polio. Możliwość użycia na oddziałach dziecięcych.  Wyrób medyczny kl. IIA. Bez spryskiwacza. Opakowanie 1 l*</t>
  </si>
  <si>
    <t xml:space="preserve">Spryskiwacz do butelki  z pozycji nr 1
</t>
  </si>
  <si>
    <t>Gotowe chusteczki do dezynfekcji powierzchni, posiadające w składzie jako substancje czynne propan-2-ol i etanol, 30 g na 100 g preparatu. Wykonane z wysokiej jakości materiału z tłoczeniem, ułatwiającego skuteczną dezynfekcję. Brak barwników i substancji zapachowych. Okres trwałości po pierwszym otwarciu 1 miesiąc. Spektrum i czas działania B, TBC - PN EN  16615- 1 minuta, V (ROTA, HIV, HBC, HCV-30 sekund) (ADENO, NORO -5 minut) F (drozdzakobojczy-1 minuta). Opakowanie flow pack  100 chusteczek* rozmiar 20x20cm.</t>
  </si>
  <si>
    <t xml:space="preserve">Preparat do mycia i dezynfekcji na bazie kwasu nadoctowego, bez konieczności stosowania aktywatora. Bez aldehydów. Spektrum działania: B, F , V (polio, adeno, rota, HIV, HBV, HCV, noro), S (B. Subtilis, C. Difficile)- wykazujący działanie bójcze w stężeniu od 0,5%. Stabilność roztworu roboczego- 36 godzin. Pojemnik 1,5 kg*                                          </t>
  </si>
  <si>
    <t>Preparat w postaci tabletek dezynfekcyjnych na bazie aktywnego chloru zawierający dichloroizycjanuran sodu oraz kwas adypinowy. Spektrum działania: B, F, V (polio, adeno,noro), prątki, Clostridium Difficile do 15 min. Opakowanie 300 tabletek x 3,3 g. Aktywny wobec zanieczyszczeń organicznych. Możliwość użycia w pionie żywieniowym. Opakowanie 300 tabl.*.</t>
  </si>
  <si>
    <t xml:space="preserve">Gotowe do użycia chusteczki o działaniu sporobójczym. Przeznaczone do dezynfekcji małych powierzchni oraz wyrobów medycznych. Nie zawierające w składzie pochodnych amin, QAC, aldehydów, fenolu, chloru oraz ich pochodnych. Oparte na kwasie nadoctowym, nie wymagające aktywacji. Spektrum działania: B, F, S (C. difficile i Bacillus subtilis) do 5 min., V (polyoma SV40,adeno,noro, polio). Opakowanie 50 szt.* chusteczek o wymiarach min. 20x30 cm. Wyrób medyczny kl. IIB
</t>
  </si>
  <si>
    <t xml:space="preserve">Preparat do mycia i odkamieniania wanien z hydromasażem. Opakowanie 1 l*.          </t>
  </si>
  <si>
    <t xml:space="preserve">Preparat w pianie, przeznaczony do nawilżania i wstępnego zabezpieczenia narzędzi chirurgicznych i innych wyrobów medycznych bezpośrednio po użyciu. Środek działający jako inhibitor korozji. Odpowiedni do wszystkich narzędzi chirurgicznych. Posiadający właściwości bakteriostatyczne, umożliwiający przechowywanie narzędzi w postaci zwilżonej do 72 godzin. Preparat o PH ok. 9,6, gotowy do użycia z końcówką spieniającą dołączoną do każdego opakowania jednostkowego. Zawierający w swoim składzie enzymy oraz &lt;5% anionowych i amfoterycznych środków powierzchniowo czynnych. Nie zawierający w swoim składzie IV-rzędowych związków amioniowych, biguainidyny i jej pochodnych. Opakowanie 750 ml*.                                                                                                                                                                                                      
</t>
  </si>
  <si>
    <t>Szybko działający środek dezynfekcyjny do powierzchni i wyposażenia które mają kontakt z żywnością. Gotowy do użycia preparat alkoholowy bez zawartości aldehydów, barwników i substancji zapachowych. Działanie B, F i V w 15 s. Norowirusy do 2 min. Opakowanie 750 ml ze spryskiwaczem*.</t>
  </si>
  <si>
    <t>Płynny preparat do mycia rąk i ciała o działaniu mikrobójczym na bazie diglukonianu chlorheksydyny i chlorku didecylodimetyloamonu. Działanie bakterio, drożdżako i wirusobójcze do 24 godzin. Delikatny dla skóry, nawilżający.  Opakowanie 500 ml*.</t>
  </si>
  <si>
    <t xml:space="preserve">Preparat dezynfekcyjny o właściwościach myjących do powierzchni; skład: aktywny chlor, anionowe tenzydy myjące; postać: rozpuszczalne musujące, jednofazowe tabletki. Spektrum działania obejmujące: bakterie, grzyby, wirusy, prątki, w stężeniu do 1000 ppm aktywnego chloru, spory (Clostridium (Brak sugestii) rybotyp 027 w stężeniu do 10000 ppm aktywnego chloru w czasie do 15 minut, przystosowany do dezynfekcji powierzchni i przedmiotów mocno zanieczyszczonych substancją organiczną, czas aktywności roztworu roboczego 24 godziny (poparty badaniami); Słabo wyczuwalny zapach chloru w roztworze roboczym. Pojemnik 200 tabletek*
</t>
  </si>
  <si>
    <t>Pompka do opakowania preparatu z pozycji 7</t>
  </si>
  <si>
    <t>Cena jedn. netto</t>
  </si>
  <si>
    <t>VAT%</t>
  </si>
  <si>
    <t>Cena jedn. brutto</t>
  </si>
  <si>
    <t xml:space="preserve">Płynny, alkaliczny środek do mycia w myjniach dezynfektorach, skutecznie usuwający pozostałości organiczne typu zaschnięta i denaturowana krew, umożliwiający mycie maszynowe narzędzi i sprzętu medycznego także wykonanego z aluminium i tworzyw sztucznych, niewymagający neutralizacji, umożliwiający zastosowanie w myjniach ultradźwiękowych; posiadający w swoim składzie: m.in.: poliwęglany, alkalia, enzymy, niejonowe tenzydy, środek konserwujący, inhibitor korozji.
Przystosowany do użycia w centralnym systemie dozowania i kompatybilny z preparatem z poz.2                                                                                                                       </t>
  </si>
  <si>
    <t>*kanister 20 l</t>
  </si>
  <si>
    <t xml:space="preserve">Płynny środek płuczący powierzchniowo czynny zawierający środki konserwujące, do użycia w myjniach dezynfektorach. 
Przystosowany do użycia w centralnym systemie dozowania i kompatybilny z preparatem z poz. 1                                                               </t>
  </si>
  <si>
    <t>wartość zamówienia podstawowego</t>
  </si>
  <si>
    <t>wartość prawa opcji 30%</t>
  </si>
  <si>
    <t>całkowita wartość przy zastosowaniu 30% prawa opcji</t>
  </si>
  <si>
    <r>
      <t xml:space="preserve">Dzierżawa i serwisowanie centralnego systemu dozowania </t>
    </r>
    <r>
      <rPr>
        <sz val="10"/>
        <rFont val="Times New Roman"/>
        <family val="1"/>
        <charset val="238"/>
      </rPr>
      <t>preparatów z poz.1 i 2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do myjni dezynfektorów  - </t>
    </r>
    <r>
      <rPr>
        <b/>
        <sz val="10"/>
        <rFont val="Times New Roman"/>
        <family val="1"/>
        <charset val="238"/>
      </rPr>
      <t>1 zestaw / 24 miesiące</t>
    </r>
  </si>
  <si>
    <t xml:space="preserve">Płynny koncentrat do wstępnego ręcznego mycia i wstępnej dezynfekcji narzędzi chirurgicznych metodą zanurzeniową i ultradźwiękową przed myciem maszynowym o bardzo dobrych właściwościach myjących, nie ścinający białek, nie zawierający aldehydów i czwartorzędowych związków amoniowych spektrum działania: B, F, V; </t>
  </si>
  <si>
    <t>*kanister 5 l</t>
  </si>
  <si>
    <t>Preparat do gruntownego czyszczenia narzędzi chirurgicznych ze stali nierdzewnej. Usuwający naloty rdzy, przebarwienia i zmatowienia z narzędzi, środek do stosowania metodą zanurzeniową i ultradźwiękową.</t>
  </si>
  <si>
    <t>*kanister 12 kg</t>
  </si>
  <si>
    <t>Preparat do ręcznej pielęgnacji narzędzi chirurgicznych w aerozolu na bazie węglowodorów alifatycznych, nie wpływający na proces sterylizacji parowej (rozpuszczalny w wodzie), bezpieczny toksykologicznie.</t>
  </si>
  <si>
    <t>*opakowanie 0,4 l, preparat  w aerozolu</t>
  </si>
  <si>
    <t>Preparat do mycia ultradźwiękowego i dezynfekcji wstępnej narzędzi chirurgicznych płynny w koncentracie, oparty na kompleksie enzymatycznym (zawierającym enzymy różnych klas) oraz substancjach powierzchniowo czynnych, zawiera QAC oraz pochodne guanidyny. Nie zawiera w składzie: aldehydów, fenoli, chloru, związków tlenowych, pochodnych amin.  Spektrum działania: B, F, V (HIV, HBV, HCV, Vaccinia) w w stężeniu 0,5% w czasie do 15 min. Wyrób medyczny, przebadany w fazie II etap II</t>
  </si>
  <si>
    <t>4</t>
  </si>
  <si>
    <t>Preparaty do dezynfekcji powierzchni skażonych - centralna sterylizatornia</t>
  </si>
  <si>
    <t>*opakowanie   25 l</t>
  </si>
  <si>
    <t xml:space="preserve">Pusty spryskiwacz                                                                                                                      </t>
  </si>
  <si>
    <t>sztuka 500ml</t>
  </si>
  <si>
    <t>Chusteczki nasączone preparatem myjąco-dezynfekującym przeznaczone do dezynfekcji wyrobów medycznych (m.in.turbin, przewodów), sprzętów oraz powierzchni; preparat dezynfekcyjny na bazie poliaminy; nie zawiera alkoholi; spektrum działania B z Tbc, F, V (w tym Polio, Adeno) oraz spory (S-Clostridium); czas dezynfekcji do 5 minut;</t>
  </si>
  <si>
    <t xml:space="preserve">* 225 szt. chusteczek 25x30 cm </t>
  </si>
  <si>
    <t xml:space="preserve">Preparat myjąco-dezynfekujący do dezynfekcji instrumentów medycznych w tym termolabilnych oraz dezynfekcji artroskopów, wraz z paskami wskaźnikowymi w ilości 100 sztuk na każde 20 litrów koncentratu. Postać koncentrat, preparat na bazie poliaminy nie zawierający aldehydów, aktywnego tlenu, kwasu nadoctowego, aktywność roztworu roboczego przez 14 dni, stężenie roztworu roboczego i spektrum działania: B z Tbc, F, V (z Polio, Adeno i Noro) i S (bez zastosowania dodatkowego aktywatora w stężeniu: 2,5% - B z Tbc, F, Tbc, V, (Adeno, Polio i Noro) czasie ekspozycji 5 minut. </t>
  </si>
  <si>
    <t>*kanister 10 l</t>
  </si>
  <si>
    <t xml:space="preserve">Pompki dozujące do kanistrów  </t>
  </si>
  <si>
    <t>sztuka</t>
  </si>
  <si>
    <t>Wanny dezynfekcyjne z wkładem odsączającym, pokrywą i kranikiem o pojemności  25 -30 litrów</t>
  </si>
  <si>
    <t xml:space="preserve">Preparat myjąco-dezynfekujący do dezynfekcji narzędzi chirurgicznych oraz termolabilnych endoskopów. Postać koncentrat, preparat na bazie glukoprotaminy nie zawierający aldehydów, aktywnego tlenu, kwasu nadoctowego, stężenie roztworu roboczego i spektrum działania: B z Tbc, F, V (z Adeno, Papova) w stężeniu: 1,5% - B, F, Tbc, V, (Adeno) w czasie ekspozycji 60 minut, w stężeniu 2,5% - w czasie ekspozycji 30 minut. </t>
  </si>
  <si>
    <t>*kanister 6 l</t>
  </si>
  <si>
    <t>Gąbki z preparatem enzymatycznym - jednorazowy zestaw  do czyszczenia wstępnego endoskopów anestezjologicznych, składający się z gąbki zanurzonej w 200ml detergentu myjącego;</t>
  </si>
  <si>
    <t xml:space="preserve">Szczotki jednorazowego użycia do mycia endoskopów o średnicy 5 mm, miękkie włosie, zaokrąglona końcówka, długość całkowita 2300mm ± 20mm;     </t>
  </si>
  <si>
    <t xml:space="preserve">Ręczniki włókninowe w rozmiarze minimum 305x340mm wykonane z materiału o wysokiej chłonności (minimum 40g/m2), niepozostawiające włóknien na powierzchni, jednorazowgo użycia do usuwania nadmiaru wilgoci z narzędzi chirurgicznych po czyszczeniu manualnym   </t>
  </si>
  <si>
    <t xml:space="preserve">Preparat do usuwania pozostałości cementu, gipsu, resztek kleju, markerów pernamentnych z instrumentów i sprzetu medycznego, na bazie naturalnego olejku pomarańczowego  </t>
  </si>
  <si>
    <t>*250ml</t>
  </si>
  <si>
    <t>szt.</t>
  </si>
  <si>
    <r>
      <t>Nazwa własna produktu  obowiązująca na wystawianej przez Wykonawcę fakturze -</t>
    </r>
    <r>
      <rPr>
        <b/>
        <u/>
        <sz val="10"/>
        <rFont val="Times New Roman"/>
        <family val="1"/>
        <charset val="238"/>
      </rPr>
      <t>NALEŻY OKREŚLIĆ</t>
    </r>
  </si>
  <si>
    <t xml:space="preserve">Preparat do jednoczesnego mycia i dezynfekcji wszystkich rodzajów powierzchni w środowisku szpitalnym, niezawierający aldehydów, chloru, izopropanolu, kwasu nadoctowego i aktywnego tlenu na bazie QAV, dodecyloaminy, 2-fenoksyetanolu, chlorku bezalkoniowego. Preparat bez zawartości substancji lotnych i zapachowych o doskonałej tolerancji materiałowej począwszy od metali, linoleum, i PCV, aż po ceramikę, gumę i tworzywa sztuczne. Możliwość dozowania w dozownikach DG1, DG3.Trwałość nieobciążonego roztworu roboczego min. 14 dni. Wymagana pozytywna opinia kliniczna IMiDz. Preparat przebadany mikrobiologicznie i wirusologicznie. Spektrum działania: B, F, V (HBV, HCV, HIV, Noro, Rota, Polyoma SV40, Adeno). Czas działania: B, F,  wirusy HBV, HCV, HIV, Rota, Polyoma SV40 – do 15 min. B, F, wirusy HBV, HCV, HIV, Rota, Noro mysi – do 30 min. TBC, Adeno do 60 min. Pojemności 6 l*. </t>
  </si>
  <si>
    <t>Opakowanie 750 ml*</t>
  </si>
  <si>
    <t>Opakowanie 700 ml*</t>
  </si>
  <si>
    <t>Opakowanie z pompką 500 ml*</t>
  </si>
  <si>
    <t>Opakowanie 500 ml*</t>
  </si>
  <si>
    <t>Preparat do mycia higienicznego i chirurgicznego ciała i włosów pacjenta przed zabiegiem operacyjnym. Gotowy do użycia. Syntetyczny, bez zawartości mydła i parabenów. Na bazie laurylosiarczanów. Z dodatkiem kwasu mlekowego i alantoiny. Wykazujący działanie antybakteryjne i przeciwgrzybiczne. Preparat o przyjemnym zapachu przebadany dermatologicznie. Ph ok. 5,0. Kosmetyk. Opakowanie  500 ml*</t>
  </si>
  <si>
    <t>Opakowanie  500 ml*</t>
  </si>
  <si>
    <t>Alkoholowy, gotowy do użycia płynny produkt do higienicznej i chirurgicznej dezynfekcji rąk w obszarze medycznym. Wykazujący działanie bakteriobójcze,drożdżakobójcze i wirusobójcze potwierdzone badaniami. Z łagodnym dla skóry pH. Przebadany dermatologicznie. Nawilża i pielęgnuje dłonie dzięki zawartości substancji pielęgnujących. Opakowanie 5 l do stacji dozujących posiadanych przez Zamawiającego.</t>
  </si>
  <si>
    <t>Opakowanie 5 l</t>
  </si>
  <si>
    <t>Opakowanie 125szt*</t>
  </si>
  <si>
    <t>Opakowanie 200 szt*</t>
  </si>
  <si>
    <t>Opakowanie 750 ml z końcówką spieniającą*</t>
  </si>
  <si>
    <t>Opakowanie 100 szt*</t>
  </si>
  <si>
    <t>Opakowanie 10 l*</t>
  </si>
  <si>
    <t>Opakowanie 750 ml ze spryskiwaczem*</t>
  </si>
  <si>
    <t>Kanister 5 kg*</t>
  </si>
  <si>
    <t>Opakowanie 200 tabletek*</t>
  </si>
  <si>
    <t>Opakowanie 1 l*</t>
  </si>
  <si>
    <t>Opakowanie flow pack  100 chusteczek*</t>
  </si>
  <si>
    <t xml:space="preserve">Opakowanie 1,5 kg* </t>
  </si>
  <si>
    <t>Opakowanie 300 tabl.*</t>
  </si>
  <si>
    <t>Opakowanie 50 szt.*</t>
  </si>
  <si>
    <t xml:space="preserve">Emulsja na bazie wosku pszczelego typu olej w wodzie do pielęgnacji wrażliwej, suchej oraz skłonnej do podrażnień skóry rąk i ciała.Wykazująca właściwości pielęgnacyjne i wygładzające. Neutralne dla skóry pH.Zawierająca dodatkowo:kwas hialuronowy,kolagen, elastynę,zawiera kompleks witamin C,E,F.Opakowanie o pojemności 500 ml. </t>
  </si>
  <si>
    <t>Urządzenie do systemu dozowania (wieszak naścienny z ramieniem dozującym)-na butelki 0,5 l kompatybilne z preparatem z pozycji 7.</t>
  </si>
  <si>
    <t>160 op</t>
  </si>
  <si>
    <t>1 szt.*</t>
  </si>
  <si>
    <t>*Zamawiający dopuszcza opakowania o innej pojemności z przeliczeniem ilości wymaganego przedmiotu zamówienia. Należy wskazać pojemność zaoferowanego opakowania.</t>
  </si>
  <si>
    <t>Opakowanie 100 ml*</t>
  </si>
  <si>
    <r>
      <t>Skoncentrowany na bazie czwartorzędowych związków amonowych, do mycia róznych powierzchni w kuchni (w tym ze stali kwaszoodpornej, tworzyw sztucznych, emalii, płytek ceramicznych), usuwający zanieczyszczenia organiczne, .Bez substancji zapachowych i koloryzujących, niskopieniący, . spektrum działania : B, F. (w tym drożdze), wirusy osłonkowe ( w tym HVF, HCV, HIV). Opakowanie 10 l*. W</t>
    </r>
    <r>
      <rPr>
        <b/>
        <sz val="10"/>
        <rFont val="Times New Roman"/>
        <family val="1"/>
        <charset val="238"/>
      </rPr>
      <t xml:space="preserve"> cenie należy uwzględnić 1 dozownik ścienny do przygotowywania roztworu roboczego.*</t>
    </r>
    <r>
      <rPr>
        <sz val="10"/>
        <rFont val="Times New Roman"/>
        <family val="1"/>
        <charset val="238"/>
      </rPr>
      <t>*</t>
    </r>
  </si>
  <si>
    <t>**Dostarczenie dozownika przy pierwszym zamówieniu preparatu</t>
  </si>
  <si>
    <t>Załącznik nr 2 do SWZ
Formularz asortymentowo-cenowy</t>
  </si>
  <si>
    <t>Nr referencyjny sprawy: SZP/SEPI/33/2023</t>
  </si>
  <si>
    <t xml:space="preserve">opłata miesięcznie za 1 zestaw </t>
  </si>
  <si>
    <t>24 miesiące</t>
  </si>
  <si>
    <t xml:space="preserve"> </t>
  </si>
  <si>
    <t>całkowita wartość zamówienia (dostawa + dzierżawa)</t>
  </si>
  <si>
    <t>Pojemność zaoferowanego przedmiotu zamówienia</t>
  </si>
  <si>
    <t>*Zamawiający dopuszcza opakowania o innej pojemności z przeliczeniem ilości wymaganego preparatu przez Zamawiającego. Należy wskazać pojemność zaoferowanego opakowania.</t>
  </si>
  <si>
    <t>Koncentrat myjąco dezynfekujący do dezynfekcji powierzchni i sprzętów, posiadający dobre właściwości myjące, rozpuszcza krew, białko, wydzieliny, na bazie poliaminy; nie zawiera aldehydów, aktywnego tlenu, chloru; możliwości potwierdzenia aktywności roztworu testami paskowymi, aktywność nieużywanego roztworu roboczego ważna tak długo, jak koncentrat, z którego został przygotowany; spektrum działania  B z Tbc, F, V (HBV, HIV, HCV, Polio, Adeno) oraz spory (S-Clostridium); czas dezynfekcji do 10 minut; stężenie użytkowe 5%; Każde opakowanie - 25 l wyposażone w pompkę dozującą.</t>
  </si>
  <si>
    <t>całkowita wartość przy zastosowaniu 30% prawa opcji (dostawa)</t>
  </si>
  <si>
    <t>wartość zamówienia (dzierżawa)</t>
  </si>
  <si>
    <r>
      <t xml:space="preserve">* </t>
    </r>
    <r>
      <rPr>
        <b/>
        <sz val="10"/>
        <color rgb="FFFF0000"/>
        <rFont val="Times New Roman"/>
        <family val="1"/>
        <charset val="238"/>
      </rPr>
      <t xml:space="preserve">Zamawiający wymaga opakowań o wskazanej pojemności z uwagi na dostosowanie do wymagań Systemu Centralnego Dozowania </t>
    </r>
  </si>
  <si>
    <t>wartość zamówienia podstawowego (dostawa)</t>
  </si>
  <si>
    <t>Uwaga: Zamawiający wymaga w ramach umowy użyczenia Programu kontroli czystości bazującego na wytycznych CDC. Skład programu: żel fluoroscencyjny min. 40 szt., urządzenie z aplikacją do rejestrowania danych, wykonanie audytów wstępnych z raportem, szkolenie praktyczne personelu, materiały instruktażowe (ulotki, plansze, tablice, naklejki itp.).</t>
  </si>
  <si>
    <r>
      <rPr>
        <b/>
        <sz val="10"/>
        <color rgb="FFFF0000"/>
        <rFont val="Arial CE"/>
        <charset val="238"/>
      </rPr>
      <t>Uwaga:</t>
    </r>
    <r>
      <rPr>
        <b/>
        <sz val="10"/>
        <rFont val="Arial CE"/>
        <charset val="238"/>
      </rPr>
      <t xml:space="preserve"> Zamawiający wymaga w ramach umowy użyczenia urządzenia wraz z oprogramowaniem na czas trwania umowy przetargowej, umożliwiającego przeprowadzenie audytów w zakresie higieny rąk, w tym aspekt przygotowania rąk do procedury mycia i dezynfekcji, aspekt poprawności wykonania dezynfekcji rąk zgodnie z techniką ayliffe, możliwość sprawdzenia/oceny procedury z użyciem lampy UV, możliwośc wykonania obserwacji 5 momentów higieny rąk zgodnie z wytycznymi WHO. W cenie części należy uwzględnić również 200 urządzeń systemu dozowania kompatybilnych z preparatem z pozycji  7 oraz 6000 pompek  kompatybilnych z systemem dozującym  oraz materiały (ulotki, plansze, tablice, naklejki itp.) promujące higienę rąk.</t>
    </r>
  </si>
  <si>
    <t>Razem pozycja 12.1.</t>
  </si>
  <si>
    <t>Montaż, dzierżawa i serwisowanie dozowników do automatycznego przygotowywania roztworu roboczego preparatu do jednoczesnego mycia i dezynfekcji wszystkich rodzajów powierzchni - 15 sztuk 
1 szt. / 24 miesiące</t>
  </si>
  <si>
    <t>*Zamawiający dopuszcza opakowania o innej liczbie sztuk w opakowaniu z przeliczeniem liczby sztuk wymaganych przez Zamawiającego. Należy wskazać ilość zaoferowanego opakowania.</t>
  </si>
  <si>
    <t>Ilość zaoferowanego przedmiotu zamówienia</t>
  </si>
  <si>
    <t>1 op. = 
*320 szt.</t>
  </si>
  <si>
    <t>Zaoferowana ilość zgodnie z zaoferowaną pojemnością</t>
  </si>
  <si>
    <t>1300 op.</t>
  </si>
  <si>
    <t>* 1 op. = 36 pojemników  200ml</t>
  </si>
  <si>
    <t>CZĘŚĆ NR 1. PREPARATY DO MYCIA, PŁUKANIA W PROCESIE MASZYNOWYM MYJNIE-DEZYNFEKTORY WRAZ Z DZIERŻAWĄ URZĄDZENIA – CENTRALNA STERYLIZATORNIA.</t>
  </si>
  <si>
    <t>Razem pozycja 1 - 2</t>
  </si>
  <si>
    <t xml:space="preserve">Razem pozycja 1 -3 </t>
  </si>
  <si>
    <t>CZĘŚĆ NR 2. PREPARATY DO MYCIA WSTĘPNEGO, CZYSZCZENIA I PIELĘGNACJI NARZEDZI CHIRURGICZNYCH – CENTRALNA STERYLIZATORNIA</t>
  </si>
  <si>
    <t>Lp.</t>
  </si>
  <si>
    <t>CZĘŚĆ NR 3. PREPARATY DO MYCIA ULTRADŹWIĘKOWEGO NARZĘDZI CHIRURGICZNYCH – CENTRALNA STERYLIZATORNIA</t>
  </si>
  <si>
    <t>CZĘŚĆ NR 4. PREPARATY DO DEZYNFEKCJI POWIERZCHNI SKAŻONYCH – CENTRALNA STERYLIZATORNIA</t>
  </si>
  <si>
    <t xml:space="preserve">CZĘŚĆ NR 5. DEZYNFEKCJA MANUALNA NARZĘDZI CHIRURGICZNYCH – CENTRALNA STERYLIZATORNIA </t>
  </si>
  <si>
    <t>CZĘŚĆ NR 6. PREPARAT DO DEZYNFEKCJI MANUALNEJ ENDOSKOPÓW ANESTEZJOLOGICZNYCH – CENTRALNA STERYLIZATORNIA</t>
  </si>
  <si>
    <t>CZĘŚĆ NR 7. GĄBKI Z PREPARATEM ENZYMATYCZNYM DO CZYSZCZENIA WSTĘPNEGO ENDOSKOPÓW ANESTEZJOLOGICZNYCH – CENTRALNA STERYLIZATORNIA</t>
  </si>
  <si>
    <t>CZĘŚĆ NR 8. SZCZOTKI JEDNORAZOWEGO UŻYCIA DO MYCIA ENDOSKOPÓW ANESTEZJOLOGICZNYCH – CENTRALNA STERYLIZATORNIA</t>
  </si>
  <si>
    <t>CZĘŚĆ NR 9. RĘCZNIKI DO NARZĘDZI CHIRURGICZNYCH – CENTRALNA STERYLIZATORNIA</t>
  </si>
  <si>
    <t>CZĘŚĆ NR 10. ŚRODEK CZYSZCZĄCY DO USUWANIA POZOSTAŁOŚCI CEMENTU – CENTRALNA STERYLIZATORNIA</t>
  </si>
  <si>
    <t xml:space="preserve">CZĘŚĆ 11. DEZYNFEKCJA WSTĘPNA NARZĘDZI – ODDZIAŁY, PORADNIE </t>
  </si>
  <si>
    <t>CZĘŚĆ NR 12. MYCIE I DEZYNFEKCJA DUŻYCH POWIERZCHNI WRAZ Z DZIERŻAWĄ URZĄDZENIA</t>
  </si>
  <si>
    <t xml:space="preserve">Razem pozycja 1 - 2 </t>
  </si>
  <si>
    <t xml:space="preserve">CZĘŚĆ NR 13. HIGIENA RĄK </t>
  </si>
  <si>
    <t>CZĘŚĆ NR 14. DEZYNFEKCJA, MYCIE RĄK I CIAŁA</t>
  </si>
  <si>
    <t>CZĘŚĆ NR 15. MYCIE CIAŁA I WŁOSÓW PACJENTA PRZEZ ZABIEGIEM OPERACYJNYM</t>
  </si>
  <si>
    <t>CZĘŚĆ NR 16. DEZYNFEKCJA RĄK</t>
  </si>
  <si>
    <t>CZĘŚĆ NR 17. DEZYNFEKCJA POWIERZCHNI WRAŻLIWYCH NA DZIAŁANIE ALKOHOLEM</t>
  </si>
  <si>
    <t>CZĘŚĆ NR 18. Część 1. DEZYNFEKCJA WÓZKÓW – TERMOSÓW DO PRZEWOŻENIA POTRAW, BLATÓW ROBOCZYCH 
W KUCHENKACH ODDZIAŁOWYCH.</t>
  </si>
  <si>
    <t>CZĘŚĆ NR 19. DEZYNFEKCJA BASENÓW, KACZEK SZPITALNYCH W MYJKO-DEZYNFEKTORACH</t>
  </si>
  <si>
    <t>CZĘŚĆ NR 20. DEZYNFEKCJA BASENÓW, KACZEK SZPITALNYCH, MISEK PRZEZ ZANURZENIE</t>
  </si>
  <si>
    <t>CZĘŚĆ NR 21. DEZYNFEKCJA POWIERZCHNI TRUDNO DOSTĘPNYCH</t>
  </si>
  <si>
    <t>1</t>
  </si>
  <si>
    <t>CZĘŚĆ NR 22. DEZYNFEKCJA POWIERZCHNI ODPORNYCH NA DZIAŁANIE ALKOHOLU PRZEZ PRZECIERANIE</t>
  </si>
  <si>
    <t>CZĘŚĆ NR 23. DEZYNFEKCJA NARZĘDZI, POWIERZCHNI I WYROBÓW MEDYCZNYCH</t>
  </si>
  <si>
    <t>CZĘŚĆ NR 24. PREPARAT DO MYCIA I ODKAMIENIANIA WANIEN Z HYDROMASAŻEM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</si>
</sst>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Arial CE"/>
      <charset val="238"/>
    </font>
    <font>
      <sz val="10"/>
      <name val="Calibri"/>
      <family val="2"/>
      <charset val="238"/>
    </font>
    <font>
      <b/>
      <u/>
      <sz val="10"/>
      <name val="Times New Roman"/>
      <family val="1"/>
      <charset val="238"/>
    </font>
    <font>
      <sz val="14"/>
      <name val="Arial CE"/>
      <charset val="238"/>
    </font>
    <font>
      <b/>
      <sz val="9"/>
      <name val="Arial CE"/>
      <charset val="238"/>
    </font>
    <font>
      <b/>
      <sz val="10"/>
      <color rgb="FFFF0000"/>
      <name val="Arial CE"/>
      <charset val="238"/>
    </font>
    <font>
      <b/>
      <sz val="10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89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/>
    <xf numFmtId="4" fontId="8" fillId="0" borderId="7" xfId="0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0" fontId="4" fillId="3" borderId="7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0" xfId="0" applyFont="1" applyAlignment="1"/>
    <xf numFmtId="0" fontId="16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vertical="center"/>
    </xf>
    <xf numFmtId="0" fontId="3" fillId="0" borderId="1" xfId="0" applyFont="1" applyBorder="1"/>
    <xf numFmtId="4" fontId="1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4" fontId="3" fillId="3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1" fillId="3" borderId="11" xfId="0" applyNumberFormat="1" applyFont="1" applyFill="1" applyBorder="1" applyAlignment="1">
      <alignment horizontal="left" vertical="center" wrapText="1"/>
    </xf>
    <xf numFmtId="4" fontId="1" fillId="3" borderId="6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5" fillId="3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3" borderId="0" xfId="0" applyFill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6" fillId="0" borderId="0" xfId="0" applyFont="1" applyFill="1" applyAlignment="1">
      <alignment horizontal="left"/>
    </xf>
    <xf numFmtId="0" fontId="21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355146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4" name="Obraz 3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95250"/>
          <a:ext cx="847725" cy="858066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142875</xdr:rowOff>
    </xdr:from>
    <xdr:to>
      <xdr:col>3</xdr:col>
      <xdr:colOff>257175</xdr:colOff>
      <xdr:row>3</xdr:row>
      <xdr:rowOff>478971</xdr:rowOff>
    </xdr:to>
    <xdr:pic>
      <xdr:nvPicPr>
        <xdr:cNvPr id="6" name="Obraz 5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42875"/>
          <a:ext cx="866775" cy="8382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3</xdr:col>
      <xdr:colOff>304800</xdr:colOff>
      <xdr:row>3</xdr:row>
      <xdr:rowOff>422910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33350"/>
          <a:ext cx="866775" cy="8286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95249</xdr:rowOff>
    </xdr:from>
    <xdr:to>
      <xdr:col>3</xdr:col>
      <xdr:colOff>385482</xdr:colOff>
      <xdr:row>3</xdr:row>
      <xdr:rowOff>421340</xdr:rowOff>
    </xdr:to>
    <xdr:pic>
      <xdr:nvPicPr>
        <xdr:cNvPr id="4" name="Obraz 3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4" y="95249"/>
          <a:ext cx="937932" cy="88190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4" name="Obraz 3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4" name="Obraz 3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4" name="Obraz 3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4" name="Obraz 3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3</xdr:row>
      <xdr:rowOff>400866</xdr:rowOff>
    </xdr:to>
    <xdr:pic>
      <xdr:nvPicPr>
        <xdr:cNvPr id="4" name="Obraz 3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847725" cy="80853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M14"/>
  <sheetViews>
    <sheetView zoomScaleNormal="100" workbookViewId="0">
      <selection activeCell="C6" sqref="C6:D6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7" width="15.140625" customWidth="1"/>
    <col min="8" max="8" width="11.85546875" customWidth="1"/>
    <col min="9" max="9" width="12.140625" customWidth="1"/>
    <col min="10" max="10" width="15.85546875" customWidth="1" outlineLevel="1"/>
    <col min="11" max="11" width="15" customWidth="1" outlineLevel="1"/>
    <col min="12" max="12" width="20.7109375" customWidth="1"/>
    <col min="13" max="13" width="20.85546875" customWidth="1"/>
  </cols>
  <sheetData>
    <row r="1" spans="1:13" ht="13.5" customHeight="1" x14ac:dyDescent="0.2"/>
    <row r="2" spans="1:13" ht="13.5" customHeight="1" x14ac:dyDescent="0.2"/>
    <row r="3" spans="1:13" ht="16.899999999999999" customHeight="1" x14ac:dyDescent="0.2">
      <c r="K3" s="109" t="s">
        <v>105</v>
      </c>
      <c r="L3" s="109"/>
      <c r="M3" s="109"/>
    </row>
    <row r="4" spans="1:13" ht="42" customHeight="1" x14ac:dyDescent="0.2">
      <c r="D4" s="110" t="s">
        <v>106</v>
      </c>
      <c r="E4" s="110"/>
      <c r="F4" s="110"/>
      <c r="K4" s="109"/>
      <c r="L4" s="109"/>
      <c r="M4" s="109"/>
    </row>
    <row r="5" spans="1:13" ht="33.75" customHeight="1" x14ac:dyDescent="0.2">
      <c r="B5" s="113" t="s">
        <v>128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78.75" customHeight="1" x14ac:dyDescent="0.2">
      <c r="B6" s="1" t="s">
        <v>132</v>
      </c>
      <c r="C6" s="111" t="s">
        <v>1</v>
      </c>
      <c r="D6" s="112"/>
      <c r="E6" s="26" t="s">
        <v>2</v>
      </c>
      <c r="F6" s="26" t="s">
        <v>3</v>
      </c>
      <c r="G6" s="26" t="s">
        <v>37</v>
      </c>
      <c r="H6" s="3" t="s">
        <v>38</v>
      </c>
      <c r="I6" s="3" t="s">
        <v>39</v>
      </c>
      <c r="J6" s="26" t="s">
        <v>5</v>
      </c>
      <c r="K6" s="3" t="s">
        <v>6</v>
      </c>
      <c r="L6" s="3" t="s">
        <v>7</v>
      </c>
      <c r="M6" s="3" t="s">
        <v>74</v>
      </c>
    </row>
    <row r="7" spans="1:13" ht="144.75" customHeight="1" x14ac:dyDescent="0.2">
      <c r="A7" s="5"/>
      <c r="B7" s="12">
        <v>1</v>
      </c>
      <c r="C7" s="104" t="s">
        <v>40</v>
      </c>
      <c r="D7" s="104"/>
      <c r="E7" s="30">
        <v>120</v>
      </c>
      <c r="F7" s="13" t="s">
        <v>41</v>
      </c>
      <c r="G7" s="33"/>
      <c r="H7" s="34"/>
      <c r="I7" s="31"/>
      <c r="J7" s="31"/>
      <c r="K7" s="31"/>
      <c r="L7" s="7"/>
      <c r="M7" s="7"/>
    </row>
    <row r="8" spans="1:13" ht="64.150000000000006" customHeight="1" x14ac:dyDescent="0.2">
      <c r="B8" s="102">
        <v>2</v>
      </c>
      <c r="C8" s="104" t="s">
        <v>42</v>
      </c>
      <c r="D8" s="104"/>
      <c r="E8" s="47">
        <v>14</v>
      </c>
      <c r="F8" s="13" t="s">
        <v>41</v>
      </c>
      <c r="G8" s="33"/>
      <c r="H8" s="34"/>
      <c r="I8" s="31"/>
      <c r="J8" s="31"/>
      <c r="K8" s="31"/>
      <c r="L8" s="7"/>
      <c r="M8" s="7"/>
    </row>
    <row r="9" spans="1:13" ht="24.75" customHeight="1" x14ac:dyDescent="0.2">
      <c r="B9" s="120" t="s">
        <v>129</v>
      </c>
      <c r="C9" s="120"/>
      <c r="D9" s="120"/>
      <c r="E9" s="120"/>
      <c r="F9" s="120"/>
      <c r="G9" s="120"/>
      <c r="H9" s="120"/>
      <c r="I9" s="120"/>
      <c r="J9" s="36">
        <f>ROUND(SUM(J7:J8),2)</f>
        <v>0</v>
      </c>
      <c r="K9" s="36">
        <f>ROUND(SUM(K7:K8),2)</f>
        <v>0</v>
      </c>
      <c r="L9" s="121" t="s">
        <v>117</v>
      </c>
      <c r="M9" s="121"/>
    </row>
    <row r="10" spans="1:13" ht="26.25" customHeight="1" x14ac:dyDescent="0.2">
      <c r="B10" s="120"/>
      <c r="C10" s="120"/>
      <c r="D10" s="120"/>
      <c r="E10" s="120"/>
      <c r="F10" s="120"/>
      <c r="G10" s="120"/>
      <c r="H10" s="120"/>
      <c r="I10" s="120"/>
      <c r="J10" s="37">
        <f>ROUND(J9*30%,2)</f>
        <v>0</v>
      </c>
      <c r="K10" s="37">
        <f>ROUND(K9*30%,2)</f>
        <v>0</v>
      </c>
      <c r="L10" s="121" t="s">
        <v>44</v>
      </c>
      <c r="M10" s="121"/>
    </row>
    <row r="11" spans="1:13" ht="27" customHeight="1" x14ac:dyDescent="0.2">
      <c r="B11" s="120"/>
      <c r="C11" s="120"/>
      <c r="D11" s="120"/>
      <c r="E11" s="120"/>
      <c r="F11" s="120"/>
      <c r="G11" s="120"/>
      <c r="H11" s="120"/>
      <c r="I11" s="120"/>
      <c r="J11" s="37">
        <f>ROUND(SUM(J9:J10),2)</f>
        <v>0</v>
      </c>
      <c r="K11" s="37">
        <f>ROUND(SUM(K9:K10),2)</f>
        <v>0</v>
      </c>
      <c r="L11" s="122" t="s">
        <v>114</v>
      </c>
      <c r="M11" s="122"/>
    </row>
    <row r="12" spans="1:13" ht="51.75" customHeight="1" x14ac:dyDescent="0.2">
      <c r="B12" s="12">
        <v>3</v>
      </c>
      <c r="C12" s="123" t="s">
        <v>46</v>
      </c>
      <c r="D12" s="123"/>
      <c r="E12" s="13" t="s">
        <v>107</v>
      </c>
      <c r="F12" s="13" t="s">
        <v>108</v>
      </c>
      <c r="G12" s="55"/>
      <c r="H12" s="96"/>
      <c r="I12" s="14"/>
      <c r="J12" s="37">
        <f>G12*24</f>
        <v>0</v>
      </c>
      <c r="K12" s="89">
        <f>J12+(J12*H12)</f>
        <v>0</v>
      </c>
      <c r="L12" s="107" t="s">
        <v>115</v>
      </c>
      <c r="M12" s="108"/>
    </row>
    <row r="13" spans="1:13" ht="24.75" customHeight="1" x14ac:dyDescent="0.2">
      <c r="B13" s="117" t="s">
        <v>130</v>
      </c>
      <c r="C13" s="118"/>
      <c r="D13" s="118"/>
      <c r="E13" s="118"/>
      <c r="F13" s="118"/>
      <c r="G13" s="118"/>
      <c r="H13" s="118"/>
      <c r="I13" s="119"/>
      <c r="J13" s="35">
        <f>ROUND(SUM(J9+J12),2)</f>
        <v>0</v>
      </c>
      <c r="K13" s="35">
        <f>ROUND(SUM(K9+K12),2)</f>
        <v>0</v>
      </c>
      <c r="L13" s="105" t="s">
        <v>110</v>
      </c>
      <c r="M13" s="106"/>
    </row>
    <row r="14" spans="1:13" ht="26.25" customHeight="1" x14ac:dyDescent="0.2">
      <c r="B14" s="115" t="s">
        <v>116</v>
      </c>
      <c r="C14" s="116"/>
      <c r="D14" s="116"/>
      <c r="E14" s="116"/>
      <c r="F14" s="116"/>
      <c r="G14" s="116"/>
      <c r="H14" s="116"/>
    </row>
  </sheetData>
  <mergeCells count="15">
    <mergeCell ref="B14:H14"/>
    <mergeCell ref="B13:I13"/>
    <mergeCell ref="C8:D8"/>
    <mergeCell ref="B9:I11"/>
    <mergeCell ref="L9:M9"/>
    <mergeCell ref="L10:M10"/>
    <mergeCell ref="L11:M11"/>
    <mergeCell ref="C12:D12"/>
    <mergeCell ref="C7:D7"/>
    <mergeCell ref="L13:M13"/>
    <mergeCell ref="L12:M12"/>
    <mergeCell ref="K3:M4"/>
    <mergeCell ref="D4:F4"/>
    <mergeCell ref="C6:D6"/>
    <mergeCell ref="B5:M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workbookViewId="0">
      <selection activeCell="B6" sqref="B6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4.85546875" customWidth="1"/>
    <col min="9" max="9" width="15.140625" customWidth="1"/>
    <col min="10" max="10" width="12.140625" customWidth="1"/>
    <col min="11" max="11" width="10.140625" customWidth="1"/>
    <col min="12" max="12" width="15.85546875" customWidth="1" outlineLevel="1"/>
    <col min="13" max="13" width="15" customWidth="1" outlineLevel="1"/>
    <col min="14" max="14" width="17.140625" customWidth="1"/>
    <col min="15" max="15" width="25.5703125" customWidth="1"/>
  </cols>
  <sheetData>
    <row r="1" spans="2:15" ht="13.5" customHeight="1" x14ac:dyDescent="0.2"/>
    <row r="2" spans="2:15" ht="13.5" customHeight="1" x14ac:dyDescent="0.2"/>
    <row r="3" spans="2:15" ht="16.899999999999999" customHeight="1" x14ac:dyDescent="0.2">
      <c r="M3" s="109" t="s">
        <v>105</v>
      </c>
      <c r="N3" s="109"/>
      <c r="O3" s="109"/>
    </row>
    <row r="4" spans="2:15" ht="42" customHeight="1" x14ac:dyDescent="0.2">
      <c r="D4" s="110" t="s">
        <v>106</v>
      </c>
      <c r="E4" s="110"/>
      <c r="F4" s="110"/>
      <c r="G4" s="27"/>
      <c r="H4" s="90"/>
      <c r="M4" s="109"/>
      <c r="N4" s="109"/>
      <c r="O4" s="109"/>
    </row>
    <row r="5" spans="2:15" ht="15.75" x14ac:dyDescent="0.25">
      <c r="B5" s="129" t="s">
        <v>140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2:15" ht="67.5" customHeight="1" x14ac:dyDescent="0.2">
      <c r="B6" s="1" t="s">
        <v>132</v>
      </c>
      <c r="C6" s="130" t="s">
        <v>1</v>
      </c>
      <c r="D6" s="130"/>
      <c r="E6" s="29" t="s">
        <v>2</v>
      </c>
      <c r="F6" s="29" t="s">
        <v>3</v>
      </c>
      <c r="G6" s="29" t="s">
        <v>111</v>
      </c>
      <c r="H6" s="91" t="s">
        <v>125</v>
      </c>
      <c r="I6" s="29" t="s">
        <v>37</v>
      </c>
      <c r="J6" s="3" t="s">
        <v>38</v>
      </c>
      <c r="K6" s="3" t="s">
        <v>39</v>
      </c>
      <c r="L6" s="29" t="s">
        <v>5</v>
      </c>
      <c r="M6" s="3" t="s">
        <v>6</v>
      </c>
      <c r="N6" s="3" t="s">
        <v>7</v>
      </c>
      <c r="O6" s="3" t="s">
        <v>74</v>
      </c>
    </row>
    <row r="7" spans="2:15" ht="45.75" customHeight="1" x14ac:dyDescent="0.2">
      <c r="B7" s="48">
        <v>1</v>
      </c>
      <c r="C7" s="131" t="s">
        <v>71</v>
      </c>
      <c r="D7" s="131"/>
      <c r="E7" s="65">
        <v>24</v>
      </c>
      <c r="F7" s="65" t="s">
        <v>72</v>
      </c>
      <c r="G7" s="65"/>
      <c r="H7" s="65"/>
      <c r="I7" s="42"/>
      <c r="J7" s="68"/>
      <c r="K7" s="42"/>
      <c r="L7" s="31"/>
      <c r="M7" s="31"/>
      <c r="N7" s="7"/>
      <c r="O7" s="7"/>
    </row>
    <row r="8" spans="2:15" ht="24.75" customHeight="1" x14ac:dyDescent="0.2"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41">
        <f>ROUND(SUM(L7),2)</f>
        <v>0</v>
      </c>
      <c r="M8" s="41">
        <f>ROUND(SUM(M7),2)</f>
        <v>0</v>
      </c>
      <c r="N8" s="121" t="s">
        <v>43</v>
      </c>
      <c r="O8" s="121"/>
    </row>
    <row r="9" spans="2:15" ht="24.75" customHeight="1" x14ac:dyDescent="0.2">
      <c r="B9" s="127"/>
      <c r="C9" s="127"/>
      <c r="D9" s="127"/>
      <c r="E9" s="127"/>
      <c r="F9" s="127"/>
      <c r="G9" s="127"/>
      <c r="H9" s="127"/>
      <c r="I9" s="127"/>
      <c r="J9" s="127"/>
      <c r="K9" s="128"/>
      <c r="L9" s="41">
        <f>ROUND(L8*30%,2)</f>
        <v>0</v>
      </c>
      <c r="M9" s="41">
        <f>ROUND(M8*30%,2)</f>
        <v>0</v>
      </c>
      <c r="N9" s="121" t="s">
        <v>44</v>
      </c>
      <c r="O9" s="121"/>
    </row>
    <row r="10" spans="2:15" ht="24.75" customHeight="1" x14ac:dyDescent="0.2">
      <c r="B10" s="127"/>
      <c r="C10" s="127"/>
      <c r="D10" s="127"/>
      <c r="E10" s="127"/>
      <c r="F10" s="127"/>
      <c r="G10" s="127"/>
      <c r="H10" s="127"/>
      <c r="I10" s="127"/>
      <c r="J10" s="127"/>
      <c r="K10" s="128"/>
      <c r="L10" s="41">
        <f>ROUND(SUM(L8:L9),2)</f>
        <v>0</v>
      </c>
      <c r="M10" s="41">
        <f>ROUND(SUM(M8:M9),2)</f>
        <v>0</v>
      </c>
      <c r="N10" s="121" t="s">
        <v>45</v>
      </c>
      <c r="O10" s="121"/>
    </row>
    <row r="11" spans="2:15" x14ac:dyDescent="0.2">
      <c r="B11" s="138"/>
      <c r="C11" s="138"/>
      <c r="D11" s="138"/>
      <c r="E11" s="138"/>
      <c r="F11" s="138"/>
      <c r="G11" s="138"/>
      <c r="H11" s="138"/>
      <c r="I11" s="138"/>
      <c r="J11" s="138"/>
    </row>
    <row r="12" spans="2:15" ht="35.25" customHeight="1" x14ac:dyDescent="0.2">
      <c r="B12" s="137" t="s">
        <v>112</v>
      </c>
      <c r="C12" s="137"/>
      <c r="D12" s="137"/>
      <c r="E12" s="137"/>
      <c r="F12" s="137"/>
      <c r="G12" s="137"/>
      <c r="H12" s="137"/>
      <c r="I12" s="137"/>
      <c r="J12" s="137"/>
      <c r="K12" s="137"/>
    </row>
  </sheetData>
  <mergeCells count="11">
    <mergeCell ref="B12:K12"/>
    <mergeCell ref="M3:O4"/>
    <mergeCell ref="D4:F4"/>
    <mergeCell ref="N8:O8"/>
    <mergeCell ref="N9:O9"/>
    <mergeCell ref="N10:O10"/>
    <mergeCell ref="B11:J11"/>
    <mergeCell ref="C6:D6"/>
    <mergeCell ref="C7:D7"/>
    <mergeCell ref="B8:K10"/>
    <mergeCell ref="B5:O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85" zoomScaleNormal="85" workbookViewId="0">
      <selection activeCell="E7" sqref="E7:F7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5.28515625" customWidth="1"/>
    <col min="9" max="9" width="15.140625" customWidth="1"/>
    <col min="10" max="10" width="14.85546875" customWidth="1"/>
    <col min="11" max="11" width="10.140625" customWidth="1"/>
    <col min="12" max="12" width="14.7109375" customWidth="1" outlineLevel="1"/>
    <col min="13" max="13" width="15" customWidth="1" outlineLevel="1"/>
    <col min="14" max="14" width="20.7109375" customWidth="1"/>
    <col min="15" max="15" width="20.85546875" customWidth="1"/>
  </cols>
  <sheetData>
    <row r="1" spans="1:15" ht="13.5" customHeight="1" x14ac:dyDescent="0.2"/>
    <row r="2" spans="1:15" ht="13.5" customHeight="1" x14ac:dyDescent="0.2"/>
    <row r="3" spans="1:15" ht="16.899999999999999" customHeight="1" x14ac:dyDescent="0.2">
      <c r="M3" s="109" t="s">
        <v>105</v>
      </c>
      <c r="N3" s="109"/>
      <c r="O3" s="109"/>
    </row>
    <row r="4" spans="1:15" ht="42" customHeight="1" x14ac:dyDescent="0.2">
      <c r="D4" s="110" t="s">
        <v>106</v>
      </c>
      <c r="E4" s="110"/>
      <c r="F4" s="110"/>
      <c r="G4" s="51"/>
      <c r="H4" s="90"/>
      <c r="M4" s="109"/>
      <c r="N4" s="109"/>
      <c r="O4" s="109"/>
    </row>
    <row r="5" spans="1:15" ht="15.75" x14ac:dyDescent="0.2">
      <c r="B5" s="151" t="s">
        <v>141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84.75" customHeight="1" x14ac:dyDescent="0.2">
      <c r="B6" s="1" t="s">
        <v>132</v>
      </c>
      <c r="C6" s="111" t="s">
        <v>1</v>
      </c>
      <c r="D6" s="112"/>
      <c r="E6" s="2" t="s">
        <v>2</v>
      </c>
      <c r="F6" s="2" t="s">
        <v>3</v>
      </c>
      <c r="G6" s="52" t="s">
        <v>111</v>
      </c>
      <c r="H6" s="91" t="s">
        <v>125</v>
      </c>
      <c r="I6" s="2" t="s">
        <v>4</v>
      </c>
      <c r="J6" s="3" t="s">
        <v>38</v>
      </c>
      <c r="K6" s="3" t="s">
        <v>39</v>
      </c>
      <c r="L6" s="20" t="s">
        <v>5</v>
      </c>
      <c r="M6" s="3" t="s">
        <v>6</v>
      </c>
      <c r="N6" s="3" t="s">
        <v>7</v>
      </c>
      <c r="O6" s="3" t="s">
        <v>74</v>
      </c>
    </row>
    <row r="7" spans="1:15" ht="144.75" customHeight="1" x14ac:dyDescent="0.2">
      <c r="A7" s="5"/>
      <c r="B7" s="59">
        <v>1</v>
      </c>
      <c r="C7" s="131" t="s">
        <v>32</v>
      </c>
      <c r="D7" s="131"/>
      <c r="E7" s="185">
        <v>250</v>
      </c>
      <c r="F7" s="72" t="s">
        <v>76</v>
      </c>
      <c r="G7" s="72"/>
      <c r="H7" s="72"/>
      <c r="I7" s="42"/>
      <c r="J7" s="73"/>
      <c r="K7" s="42"/>
      <c r="L7" s="31"/>
      <c r="M7" s="31"/>
      <c r="N7" s="8"/>
      <c r="O7" s="8"/>
    </row>
    <row r="8" spans="1:15" ht="31.5" customHeight="1" x14ac:dyDescent="0.2">
      <c r="B8" s="147"/>
      <c r="C8" s="147"/>
      <c r="D8" s="147"/>
      <c r="E8" s="147"/>
      <c r="F8" s="147"/>
      <c r="G8" s="147"/>
      <c r="H8" s="147"/>
      <c r="I8" s="147"/>
      <c r="J8" s="147"/>
      <c r="K8" s="148"/>
      <c r="L8" s="74">
        <f>ROUND(SUM(L7),2)</f>
        <v>0</v>
      </c>
      <c r="M8" s="74">
        <f>ROUND(SUM(M7),2)</f>
        <v>0</v>
      </c>
      <c r="N8" s="121" t="s">
        <v>43</v>
      </c>
      <c r="O8" s="121"/>
    </row>
    <row r="9" spans="1:15" ht="28.5" customHeight="1" x14ac:dyDescent="0.2">
      <c r="B9" s="149"/>
      <c r="C9" s="149"/>
      <c r="D9" s="149"/>
      <c r="E9" s="149"/>
      <c r="F9" s="149"/>
      <c r="G9" s="149"/>
      <c r="H9" s="149"/>
      <c r="I9" s="149"/>
      <c r="J9" s="149"/>
      <c r="K9" s="150"/>
      <c r="L9" s="74">
        <f>ROUND(L8*30%,2)</f>
        <v>0</v>
      </c>
      <c r="M9" s="74">
        <f>ROUND(M8*30%,2)</f>
        <v>0</v>
      </c>
      <c r="N9" s="121" t="s">
        <v>44</v>
      </c>
      <c r="O9" s="121"/>
    </row>
    <row r="10" spans="1:15" ht="27.75" customHeight="1" x14ac:dyDescent="0.2">
      <c r="B10" s="149"/>
      <c r="C10" s="149"/>
      <c r="D10" s="149"/>
      <c r="E10" s="149"/>
      <c r="F10" s="149"/>
      <c r="G10" s="149"/>
      <c r="H10" s="149"/>
      <c r="I10" s="149"/>
      <c r="J10" s="149"/>
      <c r="K10" s="150"/>
      <c r="L10" s="74">
        <f>ROUND(SUM(L8:L9),2)</f>
        <v>0</v>
      </c>
      <c r="M10" s="74">
        <f>ROUND(SUM(M8:M9),2)</f>
        <v>0</v>
      </c>
      <c r="N10" s="121" t="s">
        <v>45</v>
      </c>
      <c r="O10" s="121"/>
    </row>
    <row r="12" spans="1:15" ht="38.25" customHeight="1" x14ac:dyDescent="0.2">
      <c r="B12" s="137" t="s">
        <v>112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63"/>
    </row>
    <row r="20" spans="6:6" x14ac:dyDescent="0.2">
      <c r="F20" t="s">
        <v>109</v>
      </c>
    </row>
  </sheetData>
  <mergeCells count="10">
    <mergeCell ref="B12:K12"/>
    <mergeCell ref="M3:O4"/>
    <mergeCell ref="D4:F4"/>
    <mergeCell ref="N8:O8"/>
    <mergeCell ref="N9:O9"/>
    <mergeCell ref="N10:O10"/>
    <mergeCell ref="C6:D6"/>
    <mergeCell ref="C7:D7"/>
    <mergeCell ref="B8:K10"/>
    <mergeCell ref="B5:O5"/>
  </mergeCells>
  <pageMargins left="0.62992125984251968" right="0.23622047244094491" top="0.74803149606299213" bottom="0.74803149606299213" header="0.31496062992125984" footer="0.31496062992125984"/>
  <pageSetup paperSize="9" scale="6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O17"/>
  <sheetViews>
    <sheetView topLeftCell="A4" zoomScaleNormal="100" workbookViewId="0">
      <selection activeCell="E7" sqref="E7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5.28515625" customWidth="1"/>
    <col min="9" max="9" width="15.140625" customWidth="1"/>
    <col min="10" max="10" width="9.5703125" customWidth="1"/>
    <col min="11" max="11" width="14.28515625" customWidth="1"/>
    <col min="12" max="12" width="22.140625" customWidth="1" outlineLevel="1"/>
    <col min="13" max="13" width="15" customWidth="1" outlineLevel="1"/>
    <col min="14" max="14" width="20.7109375" customWidth="1"/>
    <col min="15" max="15" width="20.85546875" customWidth="1"/>
  </cols>
  <sheetData>
    <row r="1" spans="1:15" ht="13.5" customHeight="1" x14ac:dyDescent="0.2"/>
    <row r="2" spans="1:15" ht="13.5" customHeight="1" x14ac:dyDescent="0.2"/>
    <row r="3" spans="1:15" ht="16.899999999999999" customHeight="1" x14ac:dyDescent="0.2">
      <c r="M3" s="109" t="s">
        <v>105</v>
      </c>
      <c r="N3" s="109"/>
      <c r="O3" s="109"/>
    </row>
    <row r="4" spans="1:15" ht="42" customHeight="1" x14ac:dyDescent="0.2">
      <c r="D4" s="110" t="s">
        <v>106</v>
      </c>
      <c r="E4" s="110"/>
      <c r="F4" s="110"/>
      <c r="G4" s="69"/>
      <c r="H4" s="90"/>
      <c r="M4" s="109"/>
      <c r="N4" s="109"/>
      <c r="O4" s="109"/>
    </row>
    <row r="5" spans="1:15" ht="15.75" x14ac:dyDescent="0.2">
      <c r="B5" s="151" t="s">
        <v>142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80.25" customHeight="1" x14ac:dyDescent="0.2">
      <c r="B6" s="1" t="s">
        <v>132</v>
      </c>
      <c r="C6" s="111" t="s">
        <v>1</v>
      </c>
      <c r="D6" s="112"/>
      <c r="E6" s="71" t="s">
        <v>2</v>
      </c>
      <c r="F6" s="71" t="s">
        <v>3</v>
      </c>
      <c r="G6" s="71" t="s">
        <v>111</v>
      </c>
      <c r="H6" s="91" t="s">
        <v>125</v>
      </c>
      <c r="I6" s="71" t="s">
        <v>4</v>
      </c>
      <c r="J6" s="3" t="s">
        <v>38</v>
      </c>
      <c r="K6" s="3" t="s">
        <v>39</v>
      </c>
      <c r="L6" s="71" t="s">
        <v>5</v>
      </c>
      <c r="M6" s="3" t="s">
        <v>6</v>
      </c>
      <c r="N6" s="3" t="s">
        <v>7</v>
      </c>
      <c r="O6" s="3" t="s">
        <v>74</v>
      </c>
    </row>
    <row r="7" spans="1:15" ht="190.5" customHeight="1" x14ac:dyDescent="0.2">
      <c r="A7" s="5"/>
      <c r="B7" s="6">
        <v>1</v>
      </c>
      <c r="C7" s="104" t="s">
        <v>75</v>
      </c>
      <c r="D7" s="104"/>
      <c r="E7" s="186">
        <v>140</v>
      </c>
      <c r="F7" s="13" t="s">
        <v>67</v>
      </c>
      <c r="G7" s="95"/>
      <c r="H7" s="95"/>
      <c r="I7" s="31"/>
      <c r="J7" s="78"/>
      <c r="K7" s="31"/>
      <c r="L7" s="31"/>
      <c r="M7" s="31"/>
      <c r="N7" s="8"/>
      <c r="O7" s="8"/>
    </row>
    <row r="8" spans="1:15" ht="27.75" customHeight="1" x14ac:dyDescent="0.2">
      <c r="A8" s="5"/>
      <c r="B8" s="163" t="s">
        <v>120</v>
      </c>
      <c r="C8" s="142"/>
      <c r="D8" s="142"/>
      <c r="E8" s="142"/>
      <c r="F8" s="142"/>
      <c r="G8" s="142"/>
      <c r="H8" s="142"/>
      <c r="I8" s="142"/>
      <c r="J8" s="142"/>
      <c r="K8" s="164"/>
      <c r="L8" s="77">
        <f>ROUND(SUM(L7),2)</f>
        <v>0</v>
      </c>
      <c r="M8" s="77">
        <f>ROUND(SUM(M7),2)</f>
        <v>0</v>
      </c>
      <c r="N8" s="121" t="s">
        <v>43</v>
      </c>
      <c r="O8" s="121"/>
    </row>
    <row r="9" spans="1:15" ht="27" customHeight="1" x14ac:dyDescent="0.2">
      <c r="A9" s="5"/>
      <c r="B9" s="163"/>
      <c r="C9" s="142"/>
      <c r="D9" s="142"/>
      <c r="E9" s="142"/>
      <c r="F9" s="142"/>
      <c r="G9" s="142"/>
      <c r="H9" s="142"/>
      <c r="I9" s="142"/>
      <c r="J9" s="142"/>
      <c r="K9" s="164"/>
      <c r="L9" s="77">
        <f>ROUND(L8*30%,2)</f>
        <v>0</v>
      </c>
      <c r="M9" s="77">
        <f>ROUND(M8*30%,2)</f>
        <v>0</v>
      </c>
      <c r="N9" s="121" t="s">
        <v>44</v>
      </c>
      <c r="O9" s="121"/>
    </row>
    <row r="10" spans="1:15" ht="25.5" customHeight="1" x14ac:dyDescent="0.2">
      <c r="A10" s="5"/>
      <c r="B10" s="165"/>
      <c r="C10" s="142"/>
      <c r="D10" s="142"/>
      <c r="E10" s="166"/>
      <c r="F10" s="166"/>
      <c r="G10" s="166"/>
      <c r="H10" s="166"/>
      <c r="I10" s="166"/>
      <c r="J10" s="166"/>
      <c r="K10" s="167"/>
      <c r="L10" s="77">
        <f>ROUND(SUM(L8:L9),2)</f>
        <v>0</v>
      </c>
      <c r="M10" s="77">
        <f>ROUND(SUM(M8:M9),2)</f>
        <v>0</v>
      </c>
      <c r="N10" s="121" t="s">
        <v>45</v>
      </c>
      <c r="O10" s="121"/>
    </row>
    <row r="11" spans="1:15" ht="50.25" customHeight="1" x14ac:dyDescent="0.2">
      <c r="A11" s="5"/>
      <c r="B11" s="12">
        <v>2</v>
      </c>
      <c r="C11" s="104" t="s">
        <v>121</v>
      </c>
      <c r="D11" s="104"/>
      <c r="E11" s="13" t="s">
        <v>107</v>
      </c>
      <c r="F11" s="161" t="s">
        <v>108</v>
      </c>
      <c r="G11" s="162"/>
      <c r="H11" s="98"/>
      <c r="I11" s="94"/>
      <c r="J11" s="97"/>
      <c r="K11" s="31"/>
      <c r="L11" s="77">
        <f>ROUND(I11*24,2)</f>
        <v>0</v>
      </c>
      <c r="M11" s="77">
        <f>ROUND(L11+(L11*J11),2)</f>
        <v>0</v>
      </c>
      <c r="N11" s="157" t="s">
        <v>115</v>
      </c>
      <c r="O11" s="158"/>
    </row>
    <row r="12" spans="1:15" ht="25.5" customHeight="1" x14ac:dyDescent="0.2">
      <c r="B12" s="152" t="s">
        <v>143</v>
      </c>
      <c r="C12" s="153"/>
      <c r="D12" s="153"/>
      <c r="E12" s="154"/>
      <c r="F12" s="154"/>
      <c r="G12" s="154"/>
      <c r="H12" s="154"/>
      <c r="I12" s="154"/>
      <c r="J12" s="154"/>
      <c r="K12" s="22"/>
      <c r="L12" s="75">
        <f>ROUND(SUM(L11+L7),2)</f>
        <v>0</v>
      </c>
      <c r="M12" s="75">
        <f>ROUND(SUM(M11+M7),2)</f>
        <v>0</v>
      </c>
      <c r="N12" s="159" t="s">
        <v>110</v>
      </c>
      <c r="O12" s="160"/>
    </row>
    <row r="15" spans="1:15" ht="33.75" customHeight="1" x14ac:dyDescent="0.2">
      <c r="B15" s="155" t="s">
        <v>118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7" spans="2:12" ht="14.25" customHeight="1" x14ac:dyDescent="0.2">
      <c r="B17" s="156" t="s">
        <v>9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</sheetData>
  <mergeCells count="16">
    <mergeCell ref="M3:O4"/>
    <mergeCell ref="D4:F4"/>
    <mergeCell ref="C6:D6"/>
    <mergeCell ref="C7:D7"/>
    <mergeCell ref="B5:O5"/>
    <mergeCell ref="B8:K10"/>
    <mergeCell ref="N8:O8"/>
    <mergeCell ref="N9:O9"/>
    <mergeCell ref="N10:O10"/>
    <mergeCell ref="C11:D11"/>
    <mergeCell ref="B12:J12"/>
    <mergeCell ref="B15:O15"/>
    <mergeCell ref="B17:L17"/>
    <mergeCell ref="N11:O11"/>
    <mergeCell ref="N12:O12"/>
    <mergeCell ref="F11:G11"/>
  </mergeCells>
  <pageMargins left="1.1023622047244095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O23"/>
  <sheetViews>
    <sheetView topLeftCell="A13" zoomScaleNormal="100" workbookViewId="0">
      <selection activeCell="E7" sqref="E7:F14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5.28515625" customWidth="1"/>
    <col min="9" max="9" width="15.140625" customWidth="1"/>
    <col min="10" max="10" width="14.85546875" customWidth="1"/>
    <col min="11" max="11" width="10.140625" customWidth="1"/>
    <col min="12" max="12" width="14.85546875" customWidth="1" outlineLevel="1"/>
    <col min="13" max="13" width="15" customWidth="1" outlineLevel="1"/>
    <col min="14" max="14" width="20.7109375" customWidth="1"/>
    <col min="15" max="15" width="20.85546875" customWidth="1"/>
  </cols>
  <sheetData>
    <row r="1" spans="1:15" ht="13.5" customHeight="1" x14ac:dyDescent="0.2"/>
    <row r="2" spans="1:15" ht="13.5" customHeight="1" x14ac:dyDescent="0.2"/>
    <row r="3" spans="1:15" ht="16.899999999999999" customHeight="1" x14ac:dyDescent="0.2">
      <c r="M3" s="109" t="s">
        <v>105</v>
      </c>
      <c r="N3" s="109"/>
      <c r="O3" s="109"/>
    </row>
    <row r="4" spans="1:15" ht="42" customHeight="1" x14ac:dyDescent="0.2">
      <c r="D4" s="110" t="s">
        <v>106</v>
      </c>
      <c r="E4" s="110"/>
      <c r="F4" s="110"/>
      <c r="G4" s="51"/>
      <c r="H4" s="90"/>
      <c r="M4" s="109"/>
      <c r="N4" s="109"/>
      <c r="O4" s="109"/>
    </row>
    <row r="5" spans="1:15" ht="15.75" x14ac:dyDescent="0.2">
      <c r="B5" s="151" t="s">
        <v>144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81.75" customHeight="1" x14ac:dyDescent="0.2">
      <c r="B6" s="1" t="s">
        <v>132</v>
      </c>
      <c r="C6" s="111" t="s">
        <v>1</v>
      </c>
      <c r="D6" s="112"/>
      <c r="E6" s="2" t="s">
        <v>2</v>
      </c>
      <c r="F6" s="2" t="s">
        <v>3</v>
      </c>
      <c r="G6" s="52" t="s">
        <v>111</v>
      </c>
      <c r="H6" s="91" t="s">
        <v>125</v>
      </c>
      <c r="I6" s="20" t="s">
        <v>4</v>
      </c>
      <c r="J6" s="3" t="s">
        <v>38</v>
      </c>
      <c r="K6" s="3" t="s">
        <v>39</v>
      </c>
      <c r="L6" s="20" t="s">
        <v>5</v>
      </c>
      <c r="M6" s="3" t="s">
        <v>6</v>
      </c>
      <c r="N6" s="3" t="s">
        <v>7</v>
      </c>
      <c r="O6" s="3" t="s">
        <v>74</v>
      </c>
    </row>
    <row r="7" spans="1:15" ht="135" customHeight="1" x14ac:dyDescent="0.2">
      <c r="A7" s="5"/>
      <c r="B7" s="6">
        <v>1</v>
      </c>
      <c r="C7" s="104" t="s">
        <v>12</v>
      </c>
      <c r="D7" s="104"/>
      <c r="E7" s="188">
        <v>1200</v>
      </c>
      <c r="F7" s="79" t="s">
        <v>77</v>
      </c>
      <c r="G7" s="79"/>
      <c r="H7" s="79"/>
      <c r="I7" s="31"/>
      <c r="J7" s="78"/>
      <c r="K7" s="31"/>
      <c r="L7" s="31"/>
      <c r="M7" s="31"/>
      <c r="N7" s="8"/>
      <c r="O7" s="8"/>
    </row>
    <row r="8" spans="1:15" ht="121.9" customHeight="1" x14ac:dyDescent="0.2">
      <c r="A8" s="5"/>
      <c r="B8" s="6">
        <v>2</v>
      </c>
      <c r="C8" s="104" t="s">
        <v>13</v>
      </c>
      <c r="D8" s="104"/>
      <c r="E8" s="188">
        <v>1500</v>
      </c>
      <c r="F8" s="79" t="s">
        <v>77</v>
      </c>
      <c r="G8" s="79"/>
      <c r="H8" s="79"/>
      <c r="I8" s="31"/>
      <c r="J8" s="78"/>
      <c r="K8" s="31"/>
      <c r="L8" s="31"/>
      <c r="M8" s="31"/>
      <c r="N8" s="8"/>
      <c r="O8" s="8"/>
    </row>
    <row r="9" spans="1:15" ht="107.45" customHeight="1" x14ac:dyDescent="0.2">
      <c r="A9" s="5"/>
      <c r="B9" s="9">
        <v>3</v>
      </c>
      <c r="C9" s="104" t="s">
        <v>14</v>
      </c>
      <c r="D9" s="104"/>
      <c r="E9" s="85">
        <v>150</v>
      </c>
      <c r="F9" s="79" t="s">
        <v>77</v>
      </c>
      <c r="G9" s="79"/>
      <c r="H9" s="79"/>
      <c r="I9" s="31"/>
      <c r="J9" s="78"/>
      <c r="K9" s="31"/>
      <c r="L9" s="31"/>
      <c r="M9" s="31"/>
      <c r="N9" s="8"/>
      <c r="O9" s="8"/>
    </row>
    <row r="10" spans="1:15" ht="90.6" customHeight="1" x14ac:dyDescent="0.2">
      <c r="A10" s="5"/>
      <c r="B10" s="6">
        <v>4</v>
      </c>
      <c r="C10" s="104" t="s">
        <v>97</v>
      </c>
      <c r="D10" s="104"/>
      <c r="E10" s="85">
        <v>250</v>
      </c>
      <c r="F10" s="79" t="s">
        <v>78</v>
      </c>
      <c r="G10" s="79"/>
      <c r="H10" s="79"/>
      <c r="I10" s="31"/>
      <c r="J10" s="78"/>
      <c r="K10" s="31"/>
      <c r="L10" s="31"/>
      <c r="M10" s="31"/>
      <c r="N10" s="8"/>
      <c r="O10" s="8"/>
    </row>
    <row r="11" spans="1:15" ht="108.6" customHeight="1" x14ac:dyDescent="0.2">
      <c r="A11" s="5"/>
      <c r="B11" s="6">
        <v>5</v>
      </c>
      <c r="C11" s="104" t="s">
        <v>15</v>
      </c>
      <c r="D11" s="104"/>
      <c r="E11" s="85">
        <v>1500</v>
      </c>
      <c r="F11" s="79" t="s">
        <v>77</v>
      </c>
      <c r="G11" s="79"/>
      <c r="H11" s="79"/>
      <c r="I11" s="31"/>
      <c r="J11" s="78"/>
      <c r="K11" s="31"/>
      <c r="L11" s="31"/>
      <c r="M11" s="31"/>
      <c r="N11" s="8"/>
      <c r="O11" s="8"/>
    </row>
    <row r="12" spans="1:15" ht="64.150000000000006" customHeight="1" x14ac:dyDescent="0.2">
      <c r="A12" s="5"/>
      <c r="B12" s="6">
        <v>6</v>
      </c>
      <c r="C12" s="104" t="s">
        <v>8</v>
      </c>
      <c r="D12" s="104"/>
      <c r="E12" s="85">
        <v>50</v>
      </c>
      <c r="F12" s="79" t="s">
        <v>73</v>
      </c>
      <c r="G12" s="79"/>
      <c r="H12" s="79"/>
      <c r="I12" s="31"/>
      <c r="J12" s="78"/>
      <c r="K12" s="31"/>
      <c r="L12" s="31"/>
      <c r="M12" s="31"/>
      <c r="N12" s="8"/>
      <c r="O12" s="8"/>
    </row>
    <row r="13" spans="1:15" ht="130.15" customHeight="1" x14ac:dyDescent="0.2">
      <c r="A13" s="5"/>
      <c r="B13" s="9">
        <v>7</v>
      </c>
      <c r="C13" s="104" t="s">
        <v>11</v>
      </c>
      <c r="D13" s="104"/>
      <c r="E13" s="85">
        <v>3000</v>
      </c>
      <c r="F13" s="79" t="s">
        <v>79</v>
      </c>
      <c r="G13" s="79"/>
      <c r="H13" s="79"/>
      <c r="I13" s="31"/>
      <c r="J13" s="78"/>
      <c r="K13" s="31"/>
      <c r="L13" s="31"/>
      <c r="M13" s="31"/>
      <c r="N13" s="8"/>
      <c r="O13" s="8"/>
    </row>
    <row r="14" spans="1:15" ht="123" customHeight="1" x14ac:dyDescent="0.2">
      <c r="A14" s="5"/>
      <c r="B14" s="9">
        <v>8</v>
      </c>
      <c r="C14" s="170" t="s">
        <v>10</v>
      </c>
      <c r="D14" s="170"/>
      <c r="E14" s="85">
        <v>500</v>
      </c>
      <c r="F14" s="79" t="s">
        <v>102</v>
      </c>
      <c r="G14" s="79"/>
      <c r="H14" s="79"/>
      <c r="I14" s="31"/>
      <c r="J14" s="78"/>
      <c r="K14" s="31"/>
      <c r="L14" s="31"/>
      <c r="M14" s="31"/>
      <c r="N14" s="8"/>
      <c r="O14" s="8"/>
    </row>
    <row r="15" spans="1:15" ht="44.45" customHeight="1" x14ac:dyDescent="0.2">
      <c r="A15" s="5"/>
      <c r="B15" s="9">
        <v>9</v>
      </c>
      <c r="C15" s="170" t="s">
        <v>98</v>
      </c>
      <c r="D15" s="170"/>
      <c r="E15" s="85">
        <v>50</v>
      </c>
      <c r="F15" s="79" t="s">
        <v>73</v>
      </c>
      <c r="G15" s="79"/>
      <c r="H15" s="79"/>
      <c r="I15" s="31"/>
      <c r="J15" s="78"/>
      <c r="K15" s="31"/>
      <c r="L15" s="31"/>
      <c r="M15" s="31"/>
      <c r="N15" s="8"/>
      <c r="O15" s="8"/>
    </row>
    <row r="16" spans="1:15" ht="42.6" customHeight="1" x14ac:dyDescent="0.2">
      <c r="A16" s="5"/>
      <c r="B16" s="59">
        <v>10</v>
      </c>
      <c r="C16" s="131" t="s">
        <v>36</v>
      </c>
      <c r="D16" s="131"/>
      <c r="E16" s="187">
        <v>500</v>
      </c>
      <c r="F16" s="72" t="s">
        <v>73</v>
      </c>
      <c r="G16" s="72"/>
      <c r="H16" s="72"/>
      <c r="I16" s="42"/>
      <c r="J16" s="68"/>
      <c r="K16" s="40"/>
      <c r="L16" s="31"/>
      <c r="M16" s="31"/>
      <c r="N16" s="8"/>
      <c r="O16" s="8"/>
    </row>
    <row r="17" spans="1:15" ht="30.75" customHeight="1" x14ac:dyDescent="0.2">
      <c r="A17" s="5"/>
      <c r="B17" s="147"/>
      <c r="C17" s="147"/>
      <c r="D17" s="147"/>
      <c r="E17" s="147"/>
      <c r="F17" s="147"/>
      <c r="G17" s="147"/>
      <c r="H17" s="147"/>
      <c r="I17" s="147"/>
      <c r="J17" s="147"/>
      <c r="K17" s="148"/>
      <c r="L17" s="76">
        <f>ROUND(SUM(L7:L16),2)</f>
        <v>0</v>
      </c>
      <c r="M17" s="76">
        <f>ROUND(SUM(M7:M16),2)</f>
        <v>0</v>
      </c>
      <c r="N17" s="121" t="s">
        <v>43</v>
      </c>
      <c r="O17" s="121"/>
    </row>
    <row r="18" spans="1:15" ht="30.75" customHeight="1" x14ac:dyDescent="0.2">
      <c r="A18" s="5"/>
      <c r="B18" s="149"/>
      <c r="C18" s="149"/>
      <c r="D18" s="149"/>
      <c r="E18" s="149"/>
      <c r="F18" s="149"/>
      <c r="G18" s="149"/>
      <c r="H18" s="149"/>
      <c r="I18" s="149"/>
      <c r="J18" s="149"/>
      <c r="K18" s="150"/>
      <c r="L18" s="76">
        <f>ROUND(L17*30%,2)</f>
        <v>0</v>
      </c>
      <c r="M18" s="76">
        <f>ROUND(M17*30%,2)</f>
        <v>0</v>
      </c>
      <c r="N18" s="121" t="s">
        <v>44</v>
      </c>
      <c r="O18" s="121"/>
    </row>
    <row r="19" spans="1:15" ht="30.75" customHeight="1" x14ac:dyDescent="0.2">
      <c r="A19" s="5"/>
      <c r="B19" s="149"/>
      <c r="C19" s="149"/>
      <c r="D19" s="149"/>
      <c r="E19" s="149"/>
      <c r="F19" s="149"/>
      <c r="G19" s="149"/>
      <c r="H19" s="149"/>
      <c r="I19" s="149"/>
      <c r="J19" s="149"/>
      <c r="K19" s="150"/>
      <c r="L19" s="76">
        <f>ROUND(SUM(L17:L18),2)</f>
        <v>0</v>
      </c>
      <c r="M19" s="76">
        <f>ROUND(SUM(M17:M18),2)</f>
        <v>0</v>
      </c>
      <c r="N19" s="121" t="s">
        <v>45</v>
      </c>
      <c r="O19" s="121"/>
    </row>
    <row r="21" spans="1:15" ht="36" customHeight="1" x14ac:dyDescent="0.2">
      <c r="B21" s="171" t="s">
        <v>112</v>
      </c>
      <c r="C21" s="171"/>
      <c r="D21" s="171"/>
      <c r="E21" s="171"/>
      <c r="F21" s="171"/>
      <c r="G21" s="171"/>
      <c r="H21" s="171"/>
      <c r="I21" s="171"/>
      <c r="J21" s="171"/>
      <c r="K21" s="171"/>
      <c r="L21" s="80"/>
      <c r="M21" s="80"/>
    </row>
    <row r="23" spans="1:15" ht="78" customHeight="1" x14ac:dyDescent="0.2">
      <c r="B23" s="169" t="s">
        <v>119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</row>
  </sheetData>
  <mergeCells count="20">
    <mergeCell ref="N17:O17"/>
    <mergeCell ref="N18:O18"/>
    <mergeCell ref="N19:O19"/>
    <mergeCell ref="B17:K19"/>
    <mergeCell ref="B21:K21"/>
    <mergeCell ref="C8:D8"/>
    <mergeCell ref="B23:L23"/>
    <mergeCell ref="C9:D9"/>
    <mergeCell ref="C10:D10"/>
    <mergeCell ref="C11:D11"/>
    <mergeCell ref="C12:D12"/>
    <mergeCell ref="C13:D13"/>
    <mergeCell ref="C16:D16"/>
    <mergeCell ref="C14:D14"/>
    <mergeCell ref="C15:D15"/>
    <mergeCell ref="M3:O4"/>
    <mergeCell ref="D4:F4"/>
    <mergeCell ref="C6:D6"/>
    <mergeCell ref="B5:O5"/>
    <mergeCell ref="C7:D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Normal="100" workbookViewId="0">
      <selection activeCell="E7" sqref="E7:F9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5.28515625" customWidth="1"/>
    <col min="9" max="9" width="15.140625" customWidth="1"/>
    <col min="10" max="10" width="9.85546875" customWidth="1"/>
    <col min="11" max="11" width="14.140625" customWidth="1"/>
    <col min="12" max="12" width="15.85546875" customWidth="1" outlineLevel="1"/>
    <col min="13" max="13" width="15" customWidth="1" outlineLevel="1"/>
    <col min="14" max="14" width="20.7109375" customWidth="1"/>
    <col min="15" max="15" width="20.85546875" customWidth="1"/>
  </cols>
  <sheetData>
    <row r="1" spans="1:15" ht="13.5" customHeight="1" x14ac:dyDescent="0.2"/>
    <row r="2" spans="1:15" ht="13.5" customHeight="1" x14ac:dyDescent="0.2"/>
    <row r="3" spans="1:15" ht="16.899999999999999" customHeight="1" x14ac:dyDescent="0.2">
      <c r="M3" s="109" t="s">
        <v>105</v>
      </c>
      <c r="N3" s="109"/>
      <c r="O3" s="109"/>
    </row>
    <row r="4" spans="1:15" ht="42" customHeight="1" x14ac:dyDescent="0.2">
      <c r="D4" s="110" t="s">
        <v>106</v>
      </c>
      <c r="E4" s="110"/>
      <c r="F4" s="110"/>
      <c r="G4" s="51"/>
      <c r="H4" s="90"/>
      <c r="M4" s="109"/>
      <c r="N4" s="109"/>
      <c r="O4" s="109"/>
    </row>
    <row r="5" spans="1:15" ht="15.75" x14ac:dyDescent="0.2">
      <c r="B5" s="151" t="s">
        <v>145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75.75" customHeight="1" x14ac:dyDescent="0.2">
      <c r="B6" s="1" t="s">
        <v>132</v>
      </c>
      <c r="C6" s="111" t="s">
        <v>1</v>
      </c>
      <c r="D6" s="112"/>
      <c r="E6" s="2" t="s">
        <v>2</v>
      </c>
      <c r="F6" s="2" t="s">
        <v>3</v>
      </c>
      <c r="G6" s="52" t="s">
        <v>111</v>
      </c>
      <c r="H6" s="91" t="s">
        <v>125</v>
      </c>
      <c r="I6" s="20" t="s">
        <v>37</v>
      </c>
      <c r="J6" s="3" t="s">
        <v>38</v>
      </c>
      <c r="K6" s="3" t="s">
        <v>39</v>
      </c>
      <c r="L6" s="20" t="s">
        <v>5</v>
      </c>
      <c r="M6" s="3" t="s">
        <v>6</v>
      </c>
      <c r="N6" s="3" t="s">
        <v>7</v>
      </c>
      <c r="O6" s="3" t="s">
        <v>74</v>
      </c>
    </row>
    <row r="7" spans="1:15" ht="81.75" customHeight="1" x14ac:dyDescent="0.2">
      <c r="A7" s="5"/>
      <c r="B7" s="6">
        <v>1</v>
      </c>
      <c r="C7" s="104" t="s">
        <v>16</v>
      </c>
      <c r="D7" s="104"/>
      <c r="E7" s="186">
        <v>500</v>
      </c>
      <c r="F7" s="79" t="s">
        <v>79</v>
      </c>
      <c r="G7" s="79"/>
      <c r="H7" s="79"/>
      <c r="I7" s="31"/>
      <c r="J7" s="78"/>
      <c r="K7" s="31"/>
      <c r="L7" s="31"/>
      <c r="M7" s="31"/>
      <c r="N7" s="8"/>
      <c r="O7" s="8"/>
    </row>
    <row r="8" spans="1:15" ht="81.75" customHeight="1" x14ac:dyDescent="0.2">
      <c r="A8" s="5"/>
      <c r="B8" s="6">
        <v>2</v>
      </c>
      <c r="C8" s="170" t="s">
        <v>17</v>
      </c>
      <c r="D8" s="170"/>
      <c r="E8" s="186">
        <v>30</v>
      </c>
      <c r="F8" s="79" t="s">
        <v>79</v>
      </c>
      <c r="G8" s="79"/>
      <c r="H8" s="79"/>
      <c r="I8" s="31"/>
      <c r="J8" s="78"/>
      <c r="K8" s="31"/>
      <c r="L8" s="31"/>
      <c r="M8" s="31"/>
      <c r="N8" s="8"/>
      <c r="O8" s="8"/>
    </row>
    <row r="9" spans="1:15" ht="56.25" customHeight="1" x14ac:dyDescent="0.2">
      <c r="A9" s="5"/>
      <c r="B9" s="59">
        <v>3</v>
      </c>
      <c r="C9" s="131" t="s">
        <v>34</v>
      </c>
      <c r="D9" s="131"/>
      <c r="E9" s="187">
        <v>500</v>
      </c>
      <c r="F9" s="72" t="s">
        <v>79</v>
      </c>
      <c r="G9" s="72"/>
      <c r="H9" s="72"/>
      <c r="I9" s="42"/>
      <c r="J9" s="68"/>
      <c r="K9" s="42"/>
      <c r="L9" s="31"/>
      <c r="M9" s="31"/>
      <c r="N9" s="8"/>
      <c r="O9" s="8"/>
    </row>
    <row r="10" spans="1:15" ht="31.5" customHeight="1" x14ac:dyDescent="0.2">
      <c r="A10" s="5"/>
      <c r="B10" s="147"/>
      <c r="C10" s="147"/>
      <c r="D10" s="147"/>
      <c r="E10" s="147"/>
      <c r="F10" s="147"/>
      <c r="G10" s="147"/>
      <c r="H10" s="147"/>
      <c r="I10" s="147"/>
      <c r="J10" s="147"/>
      <c r="K10" s="148"/>
      <c r="L10" s="76">
        <f>ROUND(SUM(L7:L9),2)</f>
        <v>0</v>
      </c>
      <c r="M10" s="76">
        <f>ROUND(SUM(M7:M9),2)</f>
        <v>0</v>
      </c>
      <c r="N10" s="121" t="s">
        <v>43</v>
      </c>
      <c r="O10" s="121"/>
    </row>
    <row r="11" spans="1:15" ht="27" customHeight="1" x14ac:dyDescent="0.2">
      <c r="A11" s="5"/>
      <c r="B11" s="149"/>
      <c r="C11" s="149"/>
      <c r="D11" s="149"/>
      <c r="E11" s="149"/>
      <c r="F11" s="149"/>
      <c r="G11" s="149"/>
      <c r="H11" s="149"/>
      <c r="I11" s="149"/>
      <c r="J11" s="149"/>
      <c r="K11" s="150"/>
      <c r="L11" s="76">
        <f>ROUND(L10*30%,2)</f>
        <v>0</v>
      </c>
      <c r="M11" s="76">
        <f>ROUND(M10*30%,2)</f>
        <v>0</v>
      </c>
      <c r="N11" s="121" t="s">
        <v>44</v>
      </c>
      <c r="O11" s="121"/>
    </row>
    <row r="12" spans="1:15" ht="32.25" customHeight="1" x14ac:dyDescent="0.2">
      <c r="A12" s="5"/>
      <c r="B12" s="149"/>
      <c r="C12" s="149"/>
      <c r="D12" s="149"/>
      <c r="E12" s="149"/>
      <c r="F12" s="149"/>
      <c r="G12" s="149"/>
      <c r="H12" s="149"/>
      <c r="I12" s="149"/>
      <c r="J12" s="149"/>
      <c r="K12" s="150"/>
      <c r="L12" s="76">
        <f>ROUND(SUM(L10:L11),2)</f>
        <v>0</v>
      </c>
      <c r="M12" s="76">
        <f>ROUND(SUM(M10:M11),2)</f>
        <v>0</v>
      </c>
      <c r="N12" s="121" t="s">
        <v>45</v>
      </c>
      <c r="O12" s="121"/>
    </row>
    <row r="13" spans="1:15" ht="35.25" customHeight="1" x14ac:dyDescent="0.2">
      <c r="B13" s="171" t="s">
        <v>112</v>
      </c>
      <c r="C13" s="171"/>
      <c r="D13" s="171"/>
      <c r="E13" s="171"/>
      <c r="F13" s="171"/>
      <c r="G13" s="171"/>
      <c r="H13" s="171"/>
      <c r="I13" s="171"/>
      <c r="J13" s="171"/>
      <c r="K13" s="171"/>
    </row>
    <row r="14" spans="1:15" x14ac:dyDescent="0.2"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</row>
  </sheetData>
  <mergeCells count="13">
    <mergeCell ref="B14:L14"/>
    <mergeCell ref="C7:D7"/>
    <mergeCell ref="C9:D9"/>
    <mergeCell ref="C8:D8"/>
    <mergeCell ref="N10:O10"/>
    <mergeCell ref="N11:O11"/>
    <mergeCell ref="B13:K13"/>
    <mergeCell ref="M3:O4"/>
    <mergeCell ref="D4:F4"/>
    <mergeCell ref="C6:D6"/>
    <mergeCell ref="B5:O5"/>
    <mergeCell ref="N12:O12"/>
    <mergeCell ref="B10:K12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115" zoomScaleNormal="115" workbookViewId="0">
      <selection activeCell="E7" sqref="E7:F7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2.7109375" customWidth="1"/>
    <col min="9" max="9" width="15.140625" customWidth="1"/>
    <col min="10" max="10" width="9.7109375" customWidth="1"/>
    <col min="11" max="11" width="15.5703125" customWidth="1"/>
    <col min="12" max="12" width="15.85546875" customWidth="1" outlineLevel="1"/>
    <col min="13" max="13" width="15" customWidth="1" outlineLevel="1"/>
    <col min="14" max="14" width="20.7109375" customWidth="1"/>
    <col min="15" max="15" width="20.85546875" customWidth="1"/>
  </cols>
  <sheetData>
    <row r="1" spans="1:15" ht="13.5" customHeight="1" x14ac:dyDescent="0.2"/>
    <row r="2" spans="1:15" ht="13.5" customHeight="1" x14ac:dyDescent="0.2"/>
    <row r="3" spans="1:15" ht="16.899999999999999" customHeight="1" x14ac:dyDescent="0.2">
      <c r="M3" s="109" t="s">
        <v>105</v>
      </c>
      <c r="N3" s="109"/>
      <c r="O3" s="109"/>
    </row>
    <row r="4" spans="1:15" ht="42" customHeight="1" x14ac:dyDescent="0.2">
      <c r="D4" s="110" t="s">
        <v>106</v>
      </c>
      <c r="E4" s="110"/>
      <c r="F4" s="110"/>
      <c r="G4" s="51"/>
      <c r="H4" s="90"/>
      <c r="M4" s="109"/>
      <c r="N4" s="109"/>
      <c r="O4" s="109"/>
    </row>
    <row r="5" spans="1:15" ht="15.75" x14ac:dyDescent="0.2">
      <c r="B5" s="151" t="s">
        <v>146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76.5" customHeight="1" x14ac:dyDescent="0.2">
      <c r="B6" s="1" t="s">
        <v>132</v>
      </c>
      <c r="C6" s="111" t="s">
        <v>1</v>
      </c>
      <c r="D6" s="112"/>
      <c r="E6" s="2" t="s">
        <v>2</v>
      </c>
      <c r="F6" s="2" t="s">
        <v>3</v>
      </c>
      <c r="G6" s="52" t="s">
        <v>111</v>
      </c>
      <c r="H6" s="91" t="s">
        <v>125</v>
      </c>
      <c r="I6" s="20" t="s">
        <v>37</v>
      </c>
      <c r="J6" s="3" t="s">
        <v>38</v>
      </c>
      <c r="K6" s="3" t="s">
        <v>39</v>
      </c>
      <c r="L6" s="20" t="s">
        <v>5</v>
      </c>
      <c r="M6" s="3" t="s">
        <v>6</v>
      </c>
      <c r="N6" s="3" t="s">
        <v>7</v>
      </c>
      <c r="O6" s="3" t="s">
        <v>74</v>
      </c>
    </row>
    <row r="7" spans="1:15" ht="86.25" customHeight="1" x14ac:dyDescent="0.2">
      <c r="A7" s="5"/>
      <c r="B7" s="82">
        <v>1</v>
      </c>
      <c r="C7" s="131" t="s">
        <v>80</v>
      </c>
      <c r="D7" s="131"/>
      <c r="E7" s="185">
        <v>400</v>
      </c>
      <c r="F7" s="72" t="s">
        <v>81</v>
      </c>
      <c r="G7" s="72"/>
      <c r="H7" s="72"/>
      <c r="I7" s="42"/>
      <c r="J7" s="68"/>
      <c r="K7" s="42"/>
      <c r="L7" s="31"/>
      <c r="M7" s="31"/>
      <c r="N7" s="8"/>
      <c r="O7" s="8"/>
    </row>
    <row r="8" spans="1:15" ht="33" customHeight="1" x14ac:dyDescent="0.2">
      <c r="A8" s="5"/>
      <c r="B8" s="147"/>
      <c r="C8" s="147"/>
      <c r="D8" s="147"/>
      <c r="E8" s="147"/>
      <c r="F8" s="147"/>
      <c r="G8" s="147"/>
      <c r="H8" s="147"/>
      <c r="I8" s="147"/>
      <c r="J8" s="147"/>
      <c r="K8" s="148"/>
      <c r="L8" s="76">
        <f>ROUND(SUM(L7),2)</f>
        <v>0</v>
      </c>
      <c r="M8" s="77">
        <f>ROUND(SUM(M7),2)</f>
        <v>0</v>
      </c>
      <c r="N8" s="121" t="s">
        <v>43</v>
      </c>
      <c r="O8" s="121"/>
    </row>
    <row r="9" spans="1:15" ht="29.25" customHeight="1" x14ac:dyDescent="0.2">
      <c r="A9" s="5"/>
      <c r="B9" s="149"/>
      <c r="C9" s="149"/>
      <c r="D9" s="149"/>
      <c r="E9" s="149"/>
      <c r="F9" s="149"/>
      <c r="G9" s="149"/>
      <c r="H9" s="149"/>
      <c r="I9" s="149"/>
      <c r="J9" s="149"/>
      <c r="K9" s="150"/>
      <c r="L9" s="76">
        <f>ROUND(L8*30%,2)</f>
        <v>0</v>
      </c>
      <c r="M9" s="77">
        <f>ROUND(M8*30%,2)</f>
        <v>0</v>
      </c>
      <c r="N9" s="121" t="s">
        <v>44</v>
      </c>
      <c r="O9" s="121"/>
    </row>
    <row r="10" spans="1:15" ht="30.75" customHeight="1" x14ac:dyDescent="0.2">
      <c r="A10" s="5"/>
      <c r="B10" s="149"/>
      <c r="C10" s="149"/>
      <c r="D10" s="149"/>
      <c r="E10" s="149"/>
      <c r="F10" s="149"/>
      <c r="G10" s="149"/>
      <c r="H10" s="149"/>
      <c r="I10" s="149"/>
      <c r="J10" s="149"/>
      <c r="K10" s="150"/>
      <c r="L10" s="76">
        <f>ROUND(SUM(L8:L9),2)</f>
        <v>0</v>
      </c>
      <c r="M10" s="77">
        <f>ROUND(SUM(M8:M9),2)</f>
        <v>0</v>
      </c>
      <c r="N10" s="121" t="s">
        <v>45</v>
      </c>
      <c r="O10" s="121"/>
    </row>
    <row r="12" spans="1:15" x14ac:dyDescent="0.2"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</row>
    <row r="13" spans="1:15" ht="34.5" customHeight="1" x14ac:dyDescent="0.2">
      <c r="B13" s="171" t="s">
        <v>112</v>
      </c>
      <c r="C13" s="171"/>
      <c r="D13" s="171"/>
      <c r="E13" s="171"/>
      <c r="F13" s="171"/>
      <c r="G13" s="171"/>
      <c r="H13" s="171"/>
      <c r="I13" s="171"/>
      <c r="J13" s="171"/>
      <c r="K13" s="171"/>
    </row>
  </sheetData>
  <mergeCells count="11">
    <mergeCell ref="B13:K13"/>
    <mergeCell ref="B12:L12"/>
    <mergeCell ref="C6:D6"/>
    <mergeCell ref="C7:D7"/>
    <mergeCell ref="B8:K10"/>
    <mergeCell ref="M3:O4"/>
    <mergeCell ref="D4:F4"/>
    <mergeCell ref="N8:O8"/>
    <mergeCell ref="N9:O9"/>
    <mergeCell ref="N10:O10"/>
    <mergeCell ref="B5:O5"/>
  </mergeCells>
  <pageMargins left="0.7" right="0.7" top="0.75" bottom="0.75" header="0.3" footer="0.3"/>
  <pageSetup paperSize="9" scale="6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85" zoomScaleNormal="85" workbookViewId="0">
      <selection activeCell="E7" sqref="E7:F7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7" width="15.140625" customWidth="1"/>
    <col min="8" max="8" width="9.7109375" customWidth="1"/>
    <col min="9" max="9" width="13.5703125" customWidth="1"/>
    <col min="10" max="10" width="15.85546875" customWidth="1" outlineLevel="1"/>
    <col min="11" max="11" width="15" customWidth="1" outlineLevel="1"/>
    <col min="12" max="12" width="20.7109375" customWidth="1"/>
    <col min="13" max="13" width="20.85546875" customWidth="1"/>
  </cols>
  <sheetData>
    <row r="1" spans="1:13" ht="13.5" customHeight="1" x14ac:dyDescent="0.2"/>
    <row r="2" spans="1:13" ht="13.5" customHeight="1" x14ac:dyDescent="0.2"/>
    <row r="3" spans="1:13" ht="16.899999999999999" customHeight="1" x14ac:dyDescent="0.2">
      <c r="K3" s="109" t="s">
        <v>105</v>
      </c>
      <c r="L3" s="109"/>
      <c r="M3" s="109"/>
    </row>
    <row r="4" spans="1:13" ht="42" customHeight="1" x14ac:dyDescent="0.2">
      <c r="D4" s="110" t="s">
        <v>106</v>
      </c>
      <c r="E4" s="110"/>
      <c r="F4" s="110"/>
      <c r="K4" s="109"/>
      <c r="L4" s="109"/>
      <c r="M4" s="109"/>
    </row>
    <row r="5" spans="1:13" ht="15.75" x14ac:dyDescent="0.2">
      <c r="B5" s="151" t="s">
        <v>147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75" customHeight="1" x14ac:dyDescent="0.2">
      <c r="B6" s="1" t="s">
        <v>132</v>
      </c>
      <c r="C6" s="111" t="s">
        <v>1</v>
      </c>
      <c r="D6" s="112"/>
      <c r="E6" s="2" t="s">
        <v>2</v>
      </c>
      <c r="F6" s="2" t="s">
        <v>3</v>
      </c>
      <c r="G6" s="20" t="s">
        <v>37</v>
      </c>
      <c r="H6" s="3" t="s">
        <v>38</v>
      </c>
      <c r="I6" s="3" t="s">
        <v>39</v>
      </c>
      <c r="J6" s="20" t="s">
        <v>5</v>
      </c>
      <c r="K6" s="3" t="s">
        <v>6</v>
      </c>
      <c r="L6" s="3" t="s">
        <v>7</v>
      </c>
      <c r="M6" s="3" t="s">
        <v>74</v>
      </c>
    </row>
    <row r="7" spans="1:13" ht="90" customHeight="1" x14ac:dyDescent="0.2">
      <c r="A7" s="5"/>
      <c r="B7" s="82">
        <v>1</v>
      </c>
      <c r="C7" s="131" t="s">
        <v>82</v>
      </c>
      <c r="D7" s="131"/>
      <c r="E7" s="185">
        <v>250</v>
      </c>
      <c r="F7" s="72" t="s">
        <v>83</v>
      </c>
      <c r="G7" s="42"/>
      <c r="H7" s="68"/>
      <c r="I7" s="42"/>
      <c r="J7" s="31"/>
      <c r="K7" s="31"/>
      <c r="L7" s="8"/>
      <c r="M7" s="8"/>
    </row>
    <row r="8" spans="1:13" ht="29.25" customHeight="1" x14ac:dyDescent="0.2">
      <c r="A8" s="5"/>
      <c r="B8" s="147"/>
      <c r="C8" s="147"/>
      <c r="D8" s="147"/>
      <c r="E8" s="147"/>
      <c r="F8" s="147"/>
      <c r="G8" s="147"/>
      <c r="H8" s="147"/>
      <c r="I8" s="148"/>
      <c r="J8" s="76">
        <f>ROUND(SUM(J7),2)</f>
        <v>0</v>
      </c>
      <c r="K8" s="76">
        <f>ROUND(SUM(K7),2)</f>
        <v>0</v>
      </c>
      <c r="L8" s="121" t="s">
        <v>43</v>
      </c>
      <c r="M8" s="121"/>
    </row>
    <row r="9" spans="1:13" ht="32.25" customHeight="1" x14ac:dyDescent="0.2">
      <c r="A9" s="5"/>
      <c r="B9" s="149"/>
      <c r="C9" s="149"/>
      <c r="D9" s="149"/>
      <c r="E9" s="149"/>
      <c r="F9" s="149"/>
      <c r="G9" s="149"/>
      <c r="H9" s="149"/>
      <c r="I9" s="150"/>
      <c r="J9" s="76">
        <f>ROUND(J8*30%,2)</f>
        <v>0</v>
      </c>
      <c r="K9" s="76">
        <f>ROUND(K8*30%,2)</f>
        <v>0</v>
      </c>
      <c r="L9" s="121" t="s">
        <v>44</v>
      </c>
      <c r="M9" s="121"/>
    </row>
    <row r="10" spans="1:13" ht="32.25" customHeight="1" x14ac:dyDescent="0.2">
      <c r="A10" s="5"/>
      <c r="B10" s="149"/>
      <c r="C10" s="149"/>
      <c r="D10" s="149"/>
      <c r="E10" s="149"/>
      <c r="F10" s="149"/>
      <c r="G10" s="149"/>
      <c r="H10" s="149"/>
      <c r="I10" s="150"/>
      <c r="J10" s="76">
        <f>ROUND(SUM(J8:J9),2)</f>
        <v>0</v>
      </c>
      <c r="K10" s="76">
        <f>ROUND(SUM(K8:K9),2)</f>
        <v>0</v>
      </c>
      <c r="L10" s="121" t="s">
        <v>45</v>
      </c>
      <c r="M10" s="121"/>
    </row>
    <row r="12" spans="1:13" x14ac:dyDescent="0.2">
      <c r="B12" s="173" t="s">
        <v>23</v>
      </c>
      <c r="C12" s="173"/>
      <c r="D12" s="173"/>
      <c r="E12" s="173"/>
      <c r="F12" s="173"/>
      <c r="G12" s="173"/>
      <c r="H12" s="173"/>
      <c r="I12" s="173"/>
      <c r="J12" s="173"/>
    </row>
  </sheetData>
  <mergeCells count="10">
    <mergeCell ref="B12:J12"/>
    <mergeCell ref="C6:D6"/>
    <mergeCell ref="C7:D7"/>
    <mergeCell ref="K3:M4"/>
    <mergeCell ref="D4:F4"/>
    <mergeCell ref="L9:M9"/>
    <mergeCell ref="L10:M10"/>
    <mergeCell ref="B8:I10"/>
    <mergeCell ref="L8:M8"/>
    <mergeCell ref="B5:M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B5" sqref="B5:O5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5.42578125" customWidth="1"/>
    <col min="9" max="9" width="15.140625" customWidth="1"/>
    <col min="10" max="10" width="9.42578125" customWidth="1"/>
    <col min="11" max="11" width="16.85546875" customWidth="1"/>
    <col min="12" max="12" width="19" customWidth="1" outlineLevel="1"/>
    <col min="13" max="13" width="15" customWidth="1" outlineLevel="1"/>
    <col min="14" max="14" width="20.7109375" customWidth="1"/>
    <col min="15" max="15" width="20.85546875" customWidth="1"/>
  </cols>
  <sheetData>
    <row r="1" spans="1:15" ht="13.5" customHeight="1" x14ac:dyDescent="0.2"/>
    <row r="2" spans="1:15" ht="13.5" customHeight="1" x14ac:dyDescent="0.2"/>
    <row r="3" spans="1:15" ht="16.899999999999999" customHeight="1" x14ac:dyDescent="0.2">
      <c r="M3" s="109" t="s">
        <v>105</v>
      </c>
      <c r="N3" s="109"/>
      <c r="O3" s="109"/>
    </row>
    <row r="4" spans="1:15" ht="42" customHeight="1" x14ac:dyDescent="0.2">
      <c r="D4" s="110" t="s">
        <v>106</v>
      </c>
      <c r="E4" s="110"/>
      <c r="F4" s="110"/>
      <c r="G4" s="51"/>
      <c r="H4" s="90"/>
      <c r="M4" s="109"/>
      <c r="N4" s="109"/>
      <c r="O4" s="109"/>
    </row>
    <row r="5" spans="1:15" ht="15.75" x14ac:dyDescent="0.2">
      <c r="B5" s="151" t="s">
        <v>148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84" customHeight="1" x14ac:dyDescent="0.2">
      <c r="B6" s="1" t="s">
        <v>132</v>
      </c>
      <c r="C6" s="111" t="s">
        <v>1</v>
      </c>
      <c r="D6" s="112"/>
      <c r="E6" s="2" t="s">
        <v>2</v>
      </c>
      <c r="F6" s="2" t="s">
        <v>3</v>
      </c>
      <c r="G6" s="52" t="s">
        <v>111</v>
      </c>
      <c r="H6" s="91" t="s">
        <v>125</v>
      </c>
      <c r="I6" s="20" t="s">
        <v>37</v>
      </c>
      <c r="J6" s="3" t="s">
        <v>38</v>
      </c>
      <c r="K6" s="3" t="s">
        <v>39</v>
      </c>
      <c r="L6" s="20" t="s">
        <v>5</v>
      </c>
      <c r="M6" s="3" t="s">
        <v>6</v>
      </c>
      <c r="N6" s="3" t="s">
        <v>7</v>
      </c>
      <c r="O6" s="3" t="s">
        <v>74</v>
      </c>
    </row>
    <row r="7" spans="1:15" ht="121.5" customHeight="1" x14ac:dyDescent="0.2">
      <c r="A7" s="5"/>
      <c r="B7" s="81">
        <v>1</v>
      </c>
      <c r="C7" s="104" t="s">
        <v>18</v>
      </c>
      <c r="D7" s="104"/>
      <c r="E7" s="186">
        <v>700</v>
      </c>
      <c r="F7" s="79" t="s">
        <v>84</v>
      </c>
      <c r="G7" s="79"/>
      <c r="H7" s="79"/>
      <c r="I7" s="31"/>
      <c r="J7" s="78"/>
      <c r="K7" s="31"/>
      <c r="L7" s="31"/>
      <c r="M7" s="31"/>
      <c r="N7" s="8"/>
      <c r="O7" s="8"/>
    </row>
    <row r="8" spans="1:15" ht="122.25" customHeight="1" x14ac:dyDescent="0.2">
      <c r="A8" s="5"/>
      <c r="B8" s="81">
        <v>2</v>
      </c>
      <c r="C8" s="104" t="s">
        <v>19</v>
      </c>
      <c r="D8" s="104"/>
      <c r="E8" s="85">
        <v>1000</v>
      </c>
      <c r="F8" s="79" t="s">
        <v>85</v>
      </c>
      <c r="G8" s="79"/>
      <c r="H8" s="79"/>
      <c r="I8" s="31"/>
      <c r="J8" s="78"/>
      <c r="K8" s="31"/>
      <c r="L8" s="31"/>
      <c r="M8" s="31"/>
      <c r="N8" s="8"/>
      <c r="O8" s="8"/>
    </row>
    <row r="9" spans="1:15" ht="111.75" customHeight="1" x14ac:dyDescent="0.2">
      <c r="A9" s="5"/>
      <c r="B9" s="81">
        <v>3</v>
      </c>
      <c r="C9" s="104" t="s">
        <v>20</v>
      </c>
      <c r="D9" s="104"/>
      <c r="E9" s="85">
        <v>500</v>
      </c>
      <c r="F9" s="79" t="s">
        <v>86</v>
      </c>
      <c r="G9" s="79"/>
      <c r="H9" s="79"/>
      <c r="I9" s="31"/>
      <c r="J9" s="78"/>
      <c r="K9" s="31"/>
      <c r="L9" s="31"/>
      <c r="M9" s="31"/>
      <c r="N9" s="8"/>
      <c r="O9" s="8"/>
    </row>
    <row r="10" spans="1:15" ht="135.75" customHeight="1" x14ac:dyDescent="0.2">
      <c r="A10" s="5"/>
      <c r="B10" s="82">
        <v>4</v>
      </c>
      <c r="C10" s="131" t="s">
        <v>21</v>
      </c>
      <c r="D10" s="131"/>
      <c r="E10" s="187">
        <v>50</v>
      </c>
      <c r="F10" s="72" t="s">
        <v>87</v>
      </c>
      <c r="G10" s="72"/>
      <c r="H10" s="72"/>
      <c r="I10" s="42"/>
      <c r="J10" s="68"/>
      <c r="K10" s="42"/>
      <c r="L10" s="31"/>
      <c r="M10" s="31"/>
      <c r="N10" s="8"/>
      <c r="O10" s="8"/>
    </row>
    <row r="11" spans="1:15" ht="24.75" customHeight="1" x14ac:dyDescent="0.2">
      <c r="A11" s="5"/>
      <c r="B11" s="147"/>
      <c r="C11" s="147"/>
      <c r="D11" s="147"/>
      <c r="E11" s="147"/>
      <c r="F11" s="147"/>
      <c r="G11" s="147"/>
      <c r="H11" s="147"/>
      <c r="I11" s="147"/>
      <c r="J11" s="147"/>
      <c r="K11" s="148"/>
      <c r="L11" s="76">
        <f>ROUND(SUM(L7:L10),2)</f>
        <v>0</v>
      </c>
      <c r="M11" s="76">
        <f>ROUND(SUM(M7:M10),2)</f>
        <v>0</v>
      </c>
      <c r="N11" s="121" t="s">
        <v>43</v>
      </c>
      <c r="O11" s="121"/>
    </row>
    <row r="12" spans="1:15" ht="23.25" customHeight="1" x14ac:dyDescent="0.2">
      <c r="A12" s="5"/>
      <c r="B12" s="149"/>
      <c r="C12" s="149"/>
      <c r="D12" s="149"/>
      <c r="E12" s="149"/>
      <c r="F12" s="149"/>
      <c r="G12" s="149"/>
      <c r="H12" s="149"/>
      <c r="I12" s="149"/>
      <c r="J12" s="149"/>
      <c r="K12" s="150"/>
      <c r="L12" s="76">
        <f>ROUND(L11*30%,2)</f>
        <v>0</v>
      </c>
      <c r="M12" s="76">
        <f>ROUND(M11*30%,2)</f>
        <v>0</v>
      </c>
      <c r="N12" s="121" t="s">
        <v>44</v>
      </c>
      <c r="O12" s="121"/>
    </row>
    <row r="13" spans="1:15" ht="23.25" customHeight="1" x14ac:dyDescent="0.2">
      <c r="A13" s="5"/>
      <c r="B13" s="149"/>
      <c r="C13" s="149"/>
      <c r="D13" s="149"/>
      <c r="E13" s="149"/>
      <c r="F13" s="149"/>
      <c r="G13" s="149"/>
      <c r="H13" s="149"/>
      <c r="I13" s="149"/>
      <c r="J13" s="149"/>
      <c r="K13" s="150"/>
      <c r="L13" s="76">
        <f>ROUND(SUM(L11:L12),2)</f>
        <v>0</v>
      </c>
      <c r="M13" s="76">
        <f>ROUND(SUM(M11:M12),2)</f>
        <v>0</v>
      </c>
      <c r="N13" s="121" t="s">
        <v>45</v>
      </c>
      <c r="O13" s="121"/>
    </row>
    <row r="14" spans="1:15" ht="33" customHeight="1" x14ac:dyDescent="0.25">
      <c r="B14" s="175" t="s">
        <v>112</v>
      </c>
      <c r="C14" s="175"/>
      <c r="D14" s="175"/>
      <c r="E14" s="175"/>
      <c r="F14" s="175"/>
      <c r="G14" s="175"/>
      <c r="H14" s="175"/>
      <c r="I14" s="175"/>
      <c r="J14" s="175"/>
      <c r="K14" s="175"/>
    </row>
    <row r="15" spans="1:15" x14ac:dyDescent="0.2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</sheetData>
  <mergeCells count="14">
    <mergeCell ref="B15:L15"/>
    <mergeCell ref="C10:D10"/>
    <mergeCell ref="B11:K13"/>
    <mergeCell ref="C7:D7"/>
    <mergeCell ref="C8:D8"/>
    <mergeCell ref="B14:K14"/>
    <mergeCell ref="N11:O11"/>
    <mergeCell ref="N12:O12"/>
    <mergeCell ref="N13:O13"/>
    <mergeCell ref="C9:D9"/>
    <mergeCell ref="M3:O4"/>
    <mergeCell ref="D4:F4"/>
    <mergeCell ref="C6:D6"/>
    <mergeCell ref="B5:O5"/>
  </mergeCells>
  <pageMargins left="0.43307086614173229" right="0.23622047244094491" top="0.74803149606299213" bottom="0.74803149606299213" header="0.31496062992125984" footer="0.31496062992125984"/>
  <pageSetup paperSize="9" scale="6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E7" sqref="E7:F9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8" width="14.85546875" customWidth="1"/>
    <col min="9" max="9" width="15.140625" customWidth="1"/>
    <col min="10" max="10" width="8.28515625" customWidth="1"/>
    <col min="11" max="11" width="19.42578125" customWidth="1"/>
    <col min="12" max="12" width="15.85546875" customWidth="1" outlineLevel="1"/>
    <col min="13" max="13" width="15" customWidth="1" outlineLevel="1"/>
    <col min="14" max="14" width="20.7109375" customWidth="1"/>
    <col min="15" max="15" width="20.85546875" customWidth="1"/>
  </cols>
  <sheetData>
    <row r="1" spans="1:15" ht="13.5" customHeight="1" x14ac:dyDescent="0.2"/>
    <row r="2" spans="1:15" ht="13.5" customHeight="1" x14ac:dyDescent="0.2"/>
    <row r="3" spans="1:15" ht="16.899999999999999" customHeight="1" x14ac:dyDescent="0.2">
      <c r="M3" s="109" t="s">
        <v>105</v>
      </c>
      <c r="N3" s="109"/>
      <c r="O3" s="109"/>
    </row>
    <row r="4" spans="1:15" ht="42" customHeight="1" x14ac:dyDescent="0.2">
      <c r="D4" s="110" t="s">
        <v>106</v>
      </c>
      <c r="E4" s="110"/>
      <c r="F4" s="110"/>
      <c r="G4" s="51"/>
      <c r="H4" s="90"/>
      <c r="M4" s="109"/>
      <c r="N4" s="109"/>
      <c r="O4" s="109"/>
    </row>
    <row r="5" spans="1:15" ht="55.5" customHeight="1" x14ac:dyDescent="0.2">
      <c r="B5" s="113" t="s">
        <v>149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84" customHeight="1" x14ac:dyDescent="0.2">
      <c r="B6" s="1" t="s">
        <v>132</v>
      </c>
      <c r="C6" s="111" t="s">
        <v>1</v>
      </c>
      <c r="D6" s="112"/>
      <c r="E6" s="2" t="s">
        <v>2</v>
      </c>
      <c r="F6" s="2" t="s">
        <v>3</v>
      </c>
      <c r="G6" s="52" t="s">
        <v>111</v>
      </c>
      <c r="H6" s="91" t="s">
        <v>125</v>
      </c>
      <c r="I6" s="20" t="s">
        <v>37</v>
      </c>
      <c r="J6" s="3" t="s">
        <v>38</v>
      </c>
      <c r="K6" s="3" t="s">
        <v>39</v>
      </c>
      <c r="L6" s="20" t="s">
        <v>5</v>
      </c>
      <c r="M6" s="3" t="s">
        <v>6</v>
      </c>
      <c r="N6" s="3" t="s">
        <v>7</v>
      </c>
      <c r="O6" s="3" t="s">
        <v>74</v>
      </c>
    </row>
    <row r="7" spans="1:15" ht="105.75" customHeight="1" x14ac:dyDescent="0.2">
      <c r="A7" s="5"/>
      <c r="B7" s="81">
        <v>1</v>
      </c>
      <c r="C7" s="104" t="s">
        <v>103</v>
      </c>
      <c r="D7" s="104"/>
      <c r="E7" s="186">
        <v>8</v>
      </c>
      <c r="F7" s="79" t="s">
        <v>88</v>
      </c>
      <c r="G7" s="79"/>
      <c r="H7" s="79"/>
      <c r="I7" s="31"/>
      <c r="J7" s="78"/>
      <c r="K7" s="31"/>
      <c r="L7" s="31"/>
      <c r="M7" s="31"/>
      <c r="N7" s="8"/>
      <c r="O7" s="8"/>
    </row>
    <row r="8" spans="1:15" ht="83.25" customHeight="1" x14ac:dyDescent="0.2">
      <c r="A8" s="5"/>
      <c r="B8" s="81">
        <v>2</v>
      </c>
      <c r="C8" s="170" t="s">
        <v>22</v>
      </c>
      <c r="D8" s="170"/>
      <c r="E8" s="186">
        <v>8</v>
      </c>
      <c r="F8" s="79" t="s">
        <v>88</v>
      </c>
      <c r="G8" s="79"/>
      <c r="H8" s="79"/>
      <c r="I8" s="31"/>
      <c r="J8" s="78"/>
      <c r="K8" s="31"/>
      <c r="L8" s="31"/>
      <c r="M8" s="31"/>
      <c r="N8" s="8"/>
      <c r="O8" s="8"/>
    </row>
    <row r="9" spans="1:15" ht="72" customHeight="1" x14ac:dyDescent="0.2">
      <c r="A9" s="5"/>
      <c r="B9" s="82">
        <v>3</v>
      </c>
      <c r="C9" s="131" t="s">
        <v>33</v>
      </c>
      <c r="D9" s="131"/>
      <c r="E9" s="187">
        <v>300</v>
      </c>
      <c r="F9" s="72" t="s">
        <v>89</v>
      </c>
      <c r="G9" s="72"/>
      <c r="H9" s="72"/>
      <c r="I9" s="42"/>
      <c r="J9" s="68"/>
      <c r="K9" s="42"/>
      <c r="L9" s="31"/>
      <c r="M9" s="31"/>
      <c r="N9" s="8"/>
      <c r="O9" s="8"/>
    </row>
    <row r="10" spans="1:15" ht="31.5" customHeight="1" x14ac:dyDescent="0.2">
      <c r="A10" s="5"/>
      <c r="B10" s="147"/>
      <c r="C10" s="147"/>
      <c r="D10" s="147"/>
      <c r="E10" s="147"/>
      <c r="F10" s="147"/>
      <c r="G10" s="147"/>
      <c r="H10" s="147"/>
      <c r="I10" s="147"/>
      <c r="J10" s="147"/>
      <c r="K10" s="148"/>
      <c r="L10" s="76">
        <f>ROUND(SUM(L7:L9),2)</f>
        <v>0</v>
      </c>
      <c r="M10" s="76">
        <f>ROUND(SUM(M7:M9),2)</f>
        <v>0</v>
      </c>
      <c r="N10" s="121" t="s">
        <v>43</v>
      </c>
      <c r="O10" s="121"/>
    </row>
    <row r="11" spans="1:15" ht="24" customHeight="1" x14ac:dyDescent="0.2">
      <c r="A11" s="5"/>
      <c r="B11" s="149"/>
      <c r="C11" s="149"/>
      <c r="D11" s="149"/>
      <c r="E11" s="149"/>
      <c r="F11" s="149"/>
      <c r="G11" s="149"/>
      <c r="H11" s="149"/>
      <c r="I11" s="149"/>
      <c r="J11" s="149"/>
      <c r="K11" s="150"/>
      <c r="L11" s="76">
        <f>ROUND(L10*30%,2)</f>
        <v>0</v>
      </c>
      <c r="M11" s="76">
        <f>ROUND(M10*30%,2)</f>
        <v>0</v>
      </c>
      <c r="N11" s="121" t="s">
        <v>44</v>
      </c>
      <c r="O11" s="121"/>
    </row>
    <row r="12" spans="1:15" ht="23.25" customHeight="1" x14ac:dyDescent="0.2">
      <c r="A12" s="5"/>
      <c r="B12" s="149"/>
      <c r="C12" s="149"/>
      <c r="D12" s="149"/>
      <c r="E12" s="149"/>
      <c r="F12" s="149"/>
      <c r="G12" s="149"/>
      <c r="H12" s="149"/>
      <c r="I12" s="149"/>
      <c r="J12" s="149"/>
      <c r="K12" s="150"/>
      <c r="L12" s="76">
        <f>ROUND(SUM(L10:L11),2)</f>
        <v>0</v>
      </c>
      <c r="M12" s="76">
        <f>ROUND(SUM(M10:M11),2)</f>
        <v>0</v>
      </c>
      <c r="N12" s="121" t="s">
        <v>45</v>
      </c>
      <c r="O12" s="121"/>
    </row>
    <row r="14" spans="1:15" ht="26.25" customHeight="1" x14ac:dyDescent="0.2">
      <c r="B14" s="171" t="s">
        <v>112</v>
      </c>
      <c r="C14" s="171"/>
      <c r="D14" s="171"/>
      <c r="E14" s="171"/>
      <c r="F14" s="171"/>
      <c r="G14" s="171"/>
      <c r="H14" s="171"/>
      <c r="I14" s="171"/>
      <c r="J14" s="171"/>
      <c r="K14" s="171"/>
      <c r="L14" s="83"/>
    </row>
    <row r="15" spans="1:15" x14ac:dyDescent="0.2">
      <c r="B15" s="176" t="s">
        <v>104</v>
      </c>
      <c r="C15" s="176"/>
      <c r="D15" s="176"/>
      <c r="E15" s="176"/>
      <c r="F15" s="176"/>
      <c r="G15" s="84"/>
      <c r="H15" s="93"/>
      <c r="I15" s="24"/>
      <c r="J15" s="24"/>
      <c r="K15" s="24"/>
      <c r="L15" s="24"/>
    </row>
  </sheetData>
  <mergeCells count="13">
    <mergeCell ref="B15:F15"/>
    <mergeCell ref="B10:K12"/>
    <mergeCell ref="C7:D7"/>
    <mergeCell ref="C9:D9"/>
    <mergeCell ref="C8:D8"/>
    <mergeCell ref="B14:K14"/>
    <mergeCell ref="M3:O4"/>
    <mergeCell ref="D4:F4"/>
    <mergeCell ref="C6:D6"/>
    <mergeCell ref="B5:O5"/>
    <mergeCell ref="N12:O12"/>
    <mergeCell ref="N10:O10"/>
    <mergeCell ref="N11:O11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selection activeCell="E7" sqref="E7:F7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2.85546875" customWidth="1"/>
    <col min="7" max="7" width="15.140625" customWidth="1"/>
    <col min="8" max="8" width="8.42578125" customWidth="1"/>
    <col min="9" max="9" width="15.5703125" customWidth="1"/>
    <col min="10" max="10" width="15.85546875" customWidth="1" outlineLevel="1"/>
    <col min="11" max="11" width="15" customWidth="1" outlineLevel="1"/>
    <col min="12" max="12" width="20.7109375" customWidth="1"/>
    <col min="13" max="13" width="20.85546875" customWidth="1"/>
  </cols>
  <sheetData>
    <row r="1" spans="1:13" ht="13.5" customHeight="1" x14ac:dyDescent="0.2"/>
    <row r="2" spans="1:13" ht="13.5" customHeight="1" x14ac:dyDescent="0.2"/>
    <row r="3" spans="1:13" ht="16.899999999999999" customHeight="1" x14ac:dyDescent="0.2">
      <c r="K3" s="109" t="s">
        <v>105</v>
      </c>
      <c r="L3" s="109"/>
      <c r="M3" s="109"/>
    </row>
    <row r="4" spans="1:13" ht="42" customHeight="1" x14ac:dyDescent="0.2">
      <c r="D4" s="110" t="s">
        <v>106</v>
      </c>
      <c r="E4" s="110"/>
      <c r="F4" s="110"/>
      <c r="K4" s="109"/>
      <c r="L4" s="109"/>
      <c r="M4" s="109"/>
    </row>
    <row r="5" spans="1:13" ht="14.25" x14ac:dyDescent="0.2">
      <c r="B5" s="177" t="s">
        <v>150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78" customHeight="1" x14ac:dyDescent="0.2">
      <c r="B6" s="1" t="s">
        <v>132</v>
      </c>
      <c r="C6" s="111" t="s">
        <v>1</v>
      </c>
      <c r="D6" s="112"/>
      <c r="E6" s="2" t="s">
        <v>2</v>
      </c>
      <c r="F6" s="2" t="s">
        <v>3</v>
      </c>
      <c r="G6" s="21" t="s">
        <v>37</v>
      </c>
      <c r="H6" s="3" t="s">
        <v>38</v>
      </c>
      <c r="I6" s="3" t="s">
        <v>39</v>
      </c>
      <c r="J6" s="21" t="s">
        <v>5</v>
      </c>
      <c r="K6" s="3" t="s">
        <v>6</v>
      </c>
      <c r="L6" s="3" t="s">
        <v>7</v>
      </c>
      <c r="M6" s="3" t="s">
        <v>74</v>
      </c>
    </row>
    <row r="7" spans="1:13" ht="86.25" customHeight="1" x14ac:dyDescent="0.2">
      <c r="A7" s="5"/>
      <c r="B7" s="82">
        <v>1</v>
      </c>
      <c r="C7" s="131" t="s">
        <v>24</v>
      </c>
      <c r="D7" s="131"/>
      <c r="E7" s="185">
        <v>25</v>
      </c>
      <c r="F7" s="72" t="s">
        <v>90</v>
      </c>
      <c r="G7" s="42"/>
      <c r="H7" s="68"/>
      <c r="I7" s="42"/>
      <c r="J7" s="31"/>
      <c r="K7" s="31"/>
      <c r="L7" s="8"/>
      <c r="M7" s="8"/>
    </row>
    <row r="8" spans="1:13" ht="23.25" customHeight="1" x14ac:dyDescent="0.2">
      <c r="A8" s="5"/>
      <c r="B8" s="147"/>
      <c r="C8" s="147"/>
      <c r="D8" s="147"/>
      <c r="E8" s="147"/>
      <c r="F8" s="147"/>
      <c r="G8" s="147"/>
      <c r="H8" s="147"/>
      <c r="I8" s="148"/>
      <c r="J8" s="76">
        <f>ROUND(SUM(J7),2)</f>
        <v>0</v>
      </c>
      <c r="K8" s="76">
        <f>ROUND(SUM(K7),2)</f>
        <v>0</v>
      </c>
      <c r="L8" s="121" t="s">
        <v>43</v>
      </c>
      <c r="M8" s="121"/>
    </row>
    <row r="9" spans="1:13" ht="23.25" customHeight="1" x14ac:dyDescent="0.2">
      <c r="A9" s="5"/>
      <c r="B9" s="149"/>
      <c r="C9" s="149"/>
      <c r="D9" s="149"/>
      <c r="E9" s="149"/>
      <c r="F9" s="149"/>
      <c r="G9" s="149"/>
      <c r="H9" s="149"/>
      <c r="I9" s="150"/>
      <c r="J9" s="76">
        <f>ROUND(J8*30%,2)</f>
        <v>0</v>
      </c>
      <c r="K9" s="76">
        <f>ROUND(K8*30%,2)</f>
        <v>0</v>
      </c>
      <c r="L9" s="121" t="s">
        <v>44</v>
      </c>
      <c r="M9" s="121"/>
    </row>
    <row r="10" spans="1:13" ht="23.25" customHeight="1" x14ac:dyDescent="0.2">
      <c r="A10" s="5"/>
      <c r="B10" s="149"/>
      <c r="C10" s="149"/>
      <c r="D10" s="149"/>
      <c r="E10" s="149"/>
      <c r="F10" s="149"/>
      <c r="G10" s="149"/>
      <c r="H10" s="149"/>
      <c r="I10" s="150"/>
      <c r="J10" s="76">
        <f>ROUND(SUM(J8:J9),2)</f>
        <v>0</v>
      </c>
      <c r="K10" s="76">
        <f>ROUND(SUM(K8:K9),2)</f>
        <v>0</v>
      </c>
      <c r="L10" s="121" t="s">
        <v>45</v>
      </c>
      <c r="M10" s="121"/>
    </row>
    <row r="12" spans="1:13" x14ac:dyDescent="0.2">
      <c r="B12" s="178" t="s">
        <v>23</v>
      </c>
      <c r="C12" s="178"/>
      <c r="D12" s="178"/>
      <c r="E12" s="178"/>
      <c r="F12" s="178"/>
      <c r="G12" s="178"/>
      <c r="H12" s="178"/>
      <c r="I12" s="178"/>
      <c r="J12" s="178"/>
    </row>
  </sheetData>
  <mergeCells count="10">
    <mergeCell ref="B12:J12"/>
    <mergeCell ref="C6:D6"/>
    <mergeCell ref="C7:D7"/>
    <mergeCell ref="K3:M4"/>
    <mergeCell ref="D4:F4"/>
    <mergeCell ref="L9:M9"/>
    <mergeCell ref="L10:M10"/>
    <mergeCell ref="B8:I10"/>
    <mergeCell ref="L8:M8"/>
    <mergeCell ref="B5:M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zoomScale="85" zoomScaleNormal="85" workbookViewId="0">
      <selection activeCell="B5" sqref="B5:O5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6.85546875" customWidth="1"/>
    <col min="9" max="9" width="15.140625" customWidth="1"/>
    <col min="10" max="10" width="14.85546875" customWidth="1"/>
    <col min="11" max="11" width="10.140625" customWidth="1"/>
    <col min="12" max="12" width="15.85546875" customWidth="1" outlineLevel="1"/>
    <col min="13" max="13" width="15" customWidth="1" outlineLevel="1"/>
    <col min="14" max="14" width="20.7109375" customWidth="1"/>
    <col min="15" max="15" width="20.85546875" customWidth="1"/>
  </cols>
  <sheetData>
    <row r="1" spans="2:15" ht="13.5" customHeight="1" x14ac:dyDescent="0.2"/>
    <row r="2" spans="2:15" ht="13.5" customHeight="1" x14ac:dyDescent="0.2"/>
    <row r="3" spans="2:15" ht="16.899999999999999" customHeight="1" x14ac:dyDescent="0.2">
      <c r="M3" s="109" t="s">
        <v>105</v>
      </c>
      <c r="N3" s="109"/>
      <c r="O3" s="109"/>
    </row>
    <row r="4" spans="2:15" ht="42" customHeight="1" x14ac:dyDescent="0.2">
      <c r="D4" s="110" t="s">
        <v>106</v>
      </c>
      <c r="E4" s="110"/>
      <c r="F4" s="110"/>
      <c r="G4" s="27"/>
      <c r="H4" s="90"/>
      <c r="M4" s="109"/>
      <c r="N4" s="109"/>
      <c r="O4" s="109"/>
    </row>
    <row r="5" spans="2:15" ht="15.75" x14ac:dyDescent="0.25">
      <c r="B5" s="129" t="s">
        <v>131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2:15" ht="70.5" customHeight="1" x14ac:dyDescent="0.2">
      <c r="B6" s="1" t="s">
        <v>132</v>
      </c>
      <c r="C6" s="111" t="s">
        <v>1</v>
      </c>
      <c r="D6" s="112"/>
      <c r="E6" s="11" t="s">
        <v>2</v>
      </c>
      <c r="F6" s="11" t="s">
        <v>3</v>
      </c>
      <c r="G6" s="29" t="s">
        <v>111</v>
      </c>
      <c r="H6" s="91" t="s">
        <v>125</v>
      </c>
      <c r="I6" s="11" t="s">
        <v>37</v>
      </c>
      <c r="J6" s="3" t="s">
        <v>38</v>
      </c>
      <c r="K6" s="3" t="s">
        <v>39</v>
      </c>
      <c r="L6" s="11" t="s">
        <v>5</v>
      </c>
      <c r="M6" s="3" t="s">
        <v>6</v>
      </c>
      <c r="N6" s="3" t="s">
        <v>7</v>
      </c>
      <c r="O6" s="3" t="s">
        <v>74</v>
      </c>
    </row>
    <row r="7" spans="2:15" ht="72" customHeight="1" x14ac:dyDescent="0.2">
      <c r="B7" s="12">
        <v>1</v>
      </c>
      <c r="C7" s="104" t="s">
        <v>47</v>
      </c>
      <c r="D7" s="104"/>
      <c r="E7" s="18">
        <v>40</v>
      </c>
      <c r="F7" s="13" t="s">
        <v>48</v>
      </c>
      <c r="G7" s="53"/>
      <c r="H7" s="53"/>
      <c r="I7" s="43"/>
      <c r="J7" s="44"/>
      <c r="K7" s="31"/>
      <c r="L7" s="31"/>
      <c r="M7" s="31"/>
      <c r="N7" s="46"/>
      <c r="O7" s="46"/>
    </row>
    <row r="8" spans="2:15" ht="55.5" customHeight="1" x14ac:dyDescent="0.2">
      <c r="B8" s="12">
        <v>2</v>
      </c>
      <c r="C8" s="104" t="s">
        <v>49</v>
      </c>
      <c r="D8" s="104"/>
      <c r="E8" s="18">
        <v>2</v>
      </c>
      <c r="F8" s="13" t="s">
        <v>50</v>
      </c>
      <c r="G8" s="53"/>
      <c r="H8" s="53"/>
      <c r="I8" s="43"/>
      <c r="J8" s="45"/>
      <c r="K8" s="31"/>
      <c r="L8" s="31"/>
      <c r="M8" s="31"/>
      <c r="N8" s="46"/>
      <c r="O8" s="46"/>
    </row>
    <row r="9" spans="2:15" ht="51" customHeight="1" x14ac:dyDescent="0.2">
      <c r="B9" s="12">
        <v>3</v>
      </c>
      <c r="C9" s="104" t="s">
        <v>51</v>
      </c>
      <c r="D9" s="104"/>
      <c r="E9" s="38">
        <v>40</v>
      </c>
      <c r="F9" s="39" t="s">
        <v>52</v>
      </c>
      <c r="G9" s="54"/>
      <c r="H9" s="54"/>
      <c r="I9" s="43"/>
      <c r="J9" s="44"/>
      <c r="K9" s="42"/>
      <c r="L9" s="31"/>
      <c r="M9" s="31"/>
      <c r="N9" s="46"/>
      <c r="O9" s="46"/>
    </row>
    <row r="10" spans="2:15" ht="23.25" customHeight="1" x14ac:dyDescent="0.2">
      <c r="B10" s="125"/>
      <c r="C10" s="125"/>
      <c r="D10" s="125"/>
      <c r="E10" s="125"/>
      <c r="F10" s="125"/>
      <c r="G10" s="125"/>
      <c r="H10" s="125"/>
      <c r="I10" s="125"/>
      <c r="J10" s="125"/>
      <c r="K10" s="126"/>
      <c r="L10" s="41">
        <f>ROUND(SUM(L7:L9),2)</f>
        <v>0</v>
      </c>
      <c r="M10" s="37">
        <f>ROUND(SUM(M7:M9),2)</f>
        <v>0</v>
      </c>
      <c r="N10" s="121" t="s">
        <v>43</v>
      </c>
      <c r="O10" s="121"/>
    </row>
    <row r="11" spans="2:15" ht="24.75" customHeight="1" x14ac:dyDescent="0.2">
      <c r="B11" s="127"/>
      <c r="C11" s="127"/>
      <c r="D11" s="127"/>
      <c r="E11" s="127"/>
      <c r="F11" s="127"/>
      <c r="G11" s="127"/>
      <c r="H11" s="127"/>
      <c r="I11" s="127"/>
      <c r="J11" s="127"/>
      <c r="K11" s="128"/>
      <c r="L11" s="41">
        <f>ROUND(L10*30%,2)</f>
        <v>0</v>
      </c>
      <c r="M11" s="37">
        <f>ROUND(M10*30%,2)</f>
        <v>0</v>
      </c>
      <c r="N11" s="121" t="s">
        <v>44</v>
      </c>
      <c r="O11" s="121"/>
    </row>
    <row r="12" spans="2:15" ht="24.75" customHeight="1" x14ac:dyDescent="0.2">
      <c r="B12" s="127"/>
      <c r="C12" s="127"/>
      <c r="D12" s="127"/>
      <c r="E12" s="127"/>
      <c r="F12" s="127"/>
      <c r="G12" s="127"/>
      <c r="H12" s="127"/>
      <c r="I12" s="127"/>
      <c r="J12" s="127"/>
      <c r="K12" s="128"/>
      <c r="L12" s="41">
        <f>ROUND(SUM(L10:L11),2)</f>
        <v>0</v>
      </c>
      <c r="M12" s="37">
        <f>ROUND(SUM(M10:M11),2)</f>
        <v>0</v>
      </c>
      <c r="N12" s="121" t="s">
        <v>45</v>
      </c>
      <c r="O12" s="121"/>
    </row>
    <row r="13" spans="2:15" ht="29.45" customHeight="1" x14ac:dyDescent="0.2">
      <c r="B13" s="124" t="s">
        <v>112</v>
      </c>
      <c r="C13" s="124"/>
      <c r="D13" s="124"/>
      <c r="E13" s="124"/>
      <c r="F13" s="124"/>
      <c r="G13" s="124"/>
      <c r="H13" s="124"/>
      <c r="I13" s="124"/>
      <c r="J13" s="124"/>
    </row>
  </sheetData>
  <mergeCells count="12">
    <mergeCell ref="M3:O4"/>
    <mergeCell ref="D4:F4"/>
    <mergeCell ref="B13:J13"/>
    <mergeCell ref="C9:D9"/>
    <mergeCell ref="B10:K12"/>
    <mergeCell ref="N10:O10"/>
    <mergeCell ref="N11:O11"/>
    <mergeCell ref="N12:O12"/>
    <mergeCell ref="C6:D6"/>
    <mergeCell ref="C7:D7"/>
    <mergeCell ref="C8:D8"/>
    <mergeCell ref="B5:O5"/>
  </mergeCells>
  <pageMargins left="0.25" right="0.25" top="0.75" bottom="0.75" header="0.3" footer="0.3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Normal="100" workbookViewId="0">
      <selection activeCell="E7" sqref="E7:F7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5.28515625" customWidth="1"/>
    <col min="9" max="9" width="15.140625" customWidth="1"/>
    <col min="10" max="10" width="9.5703125" customWidth="1"/>
    <col min="11" max="11" width="14" customWidth="1"/>
    <col min="12" max="12" width="21.140625" customWidth="1" outlineLevel="1"/>
    <col min="13" max="13" width="19.28515625" customWidth="1" outlineLevel="1"/>
    <col min="14" max="14" width="20.7109375" customWidth="1"/>
    <col min="15" max="15" width="20.85546875" customWidth="1"/>
  </cols>
  <sheetData>
    <row r="1" spans="1:15" ht="13.5" customHeight="1" x14ac:dyDescent="0.2"/>
    <row r="2" spans="1:15" ht="13.5" customHeight="1" x14ac:dyDescent="0.2"/>
    <row r="3" spans="1:15" ht="16.899999999999999" customHeight="1" x14ac:dyDescent="0.2">
      <c r="M3" s="109" t="s">
        <v>105</v>
      </c>
      <c r="N3" s="109"/>
      <c r="O3" s="109"/>
    </row>
    <row r="4" spans="1:15" ht="42" customHeight="1" x14ac:dyDescent="0.2">
      <c r="D4" s="110" t="s">
        <v>106</v>
      </c>
      <c r="E4" s="110"/>
      <c r="F4" s="110"/>
      <c r="G4" s="51"/>
      <c r="H4" s="90"/>
      <c r="M4" s="109"/>
      <c r="N4" s="109"/>
      <c r="O4" s="109"/>
    </row>
    <row r="5" spans="1:15" ht="15.75" x14ac:dyDescent="0.2">
      <c r="B5" s="151" t="s">
        <v>151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78" customHeight="1" x14ac:dyDescent="0.2">
      <c r="B6" s="1" t="s">
        <v>132</v>
      </c>
      <c r="C6" s="111" t="s">
        <v>1</v>
      </c>
      <c r="D6" s="112"/>
      <c r="E6" s="2" t="s">
        <v>2</v>
      </c>
      <c r="F6" s="2" t="s">
        <v>3</v>
      </c>
      <c r="G6" s="52" t="s">
        <v>111</v>
      </c>
      <c r="H6" s="91" t="s">
        <v>125</v>
      </c>
      <c r="I6" s="21" t="s">
        <v>37</v>
      </c>
      <c r="J6" s="3" t="s">
        <v>38</v>
      </c>
      <c r="K6" s="3" t="s">
        <v>39</v>
      </c>
      <c r="L6" s="21" t="s">
        <v>5</v>
      </c>
      <c r="M6" s="3" t="s">
        <v>6</v>
      </c>
      <c r="N6" s="3" t="s">
        <v>7</v>
      </c>
      <c r="O6" s="3" t="s">
        <v>74</v>
      </c>
    </row>
    <row r="7" spans="1:15" ht="133.5" customHeight="1" x14ac:dyDescent="0.2">
      <c r="A7" s="5"/>
      <c r="B7" s="82">
        <v>1</v>
      </c>
      <c r="C7" s="170" t="s">
        <v>35</v>
      </c>
      <c r="D7" s="170"/>
      <c r="E7" s="185">
        <v>350</v>
      </c>
      <c r="F7" s="72" t="s">
        <v>91</v>
      </c>
      <c r="G7" s="72"/>
      <c r="H7" s="72"/>
      <c r="I7" s="42"/>
      <c r="J7" s="68"/>
      <c r="K7" s="42"/>
      <c r="L7" s="31"/>
      <c r="M7" s="31"/>
      <c r="N7" s="8"/>
      <c r="O7" s="8"/>
    </row>
    <row r="8" spans="1:15" ht="23.25" customHeight="1" x14ac:dyDescent="0.2">
      <c r="A8" s="5"/>
      <c r="B8" s="147"/>
      <c r="C8" s="147"/>
      <c r="D8" s="147"/>
      <c r="E8" s="147"/>
      <c r="F8" s="147"/>
      <c r="G8" s="147"/>
      <c r="H8" s="147"/>
      <c r="I8" s="147"/>
      <c r="J8" s="147"/>
      <c r="K8" s="148"/>
      <c r="L8" s="76">
        <f>ROUND(SUM(L7),2)</f>
        <v>0</v>
      </c>
      <c r="M8" s="76">
        <f>ROUND(SUM(M7),2)</f>
        <v>0</v>
      </c>
      <c r="N8" s="121" t="s">
        <v>43</v>
      </c>
      <c r="O8" s="121"/>
    </row>
    <row r="9" spans="1:15" ht="24" customHeight="1" x14ac:dyDescent="0.2">
      <c r="A9" s="5"/>
      <c r="B9" s="149"/>
      <c r="C9" s="149"/>
      <c r="D9" s="149"/>
      <c r="E9" s="149"/>
      <c r="F9" s="149"/>
      <c r="G9" s="149"/>
      <c r="H9" s="149"/>
      <c r="I9" s="149"/>
      <c r="J9" s="149"/>
      <c r="K9" s="150"/>
      <c r="L9" s="76">
        <f>ROUND(L8*30%,2)</f>
        <v>0</v>
      </c>
      <c r="M9" s="76">
        <f>ROUND(M8*30%,2)</f>
        <v>0</v>
      </c>
      <c r="N9" s="121" t="s">
        <v>44</v>
      </c>
      <c r="O9" s="121"/>
    </row>
    <row r="10" spans="1:15" ht="23.25" customHeight="1" x14ac:dyDescent="0.2">
      <c r="A10" s="5"/>
      <c r="B10" s="149"/>
      <c r="C10" s="149"/>
      <c r="D10" s="149"/>
      <c r="E10" s="149"/>
      <c r="F10" s="149"/>
      <c r="G10" s="149"/>
      <c r="H10" s="149"/>
      <c r="I10" s="149"/>
      <c r="J10" s="149"/>
      <c r="K10" s="150"/>
      <c r="L10" s="76">
        <f>ROUND(SUM(L8:L9),2)</f>
        <v>0</v>
      </c>
      <c r="M10" s="76">
        <f>ROUND(SUM(M8:M9),2)</f>
        <v>0</v>
      </c>
      <c r="N10" s="121" t="s">
        <v>45</v>
      </c>
      <c r="O10" s="121"/>
    </row>
    <row r="12" spans="1:15" x14ac:dyDescent="0.2">
      <c r="B12" s="178" t="s">
        <v>9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</sheetData>
  <mergeCells count="10">
    <mergeCell ref="B12:L12"/>
    <mergeCell ref="C6:D6"/>
    <mergeCell ref="C7:D7"/>
    <mergeCell ref="B8:K10"/>
    <mergeCell ref="M3:O4"/>
    <mergeCell ref="D4:F4"/>
    <mergeCell ref="N8:O8"/>
    <mergeCell ref="N9:O9"/>
    <mergeCell ref="N10:O10"/>
    <mergeCell ref="B5:O5"/>
  </mergeCells>
  <pageMargins left="0.25" right="0.25" top="0.75" bottom="0.75" header="0.3" footer="0.3"/>
  <pageSetup paperSize="9" scale="6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5" zoomScaleNormal="85" workbookViewId="0">
      <selection activeCell="E7" sqref="E7:F8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3.42578125" customWidth="1"/>
    <col min="9" max="9" width="15.140625" customWidth="1"/>
    <col min="10" max="10" width="10.5703125" customWidth="1"/>
    <col min="11" max="11" width="16.85546875" customWidth="1"/>
    <col min="12" max="12" width="15.85546875" customWidth="1" outlineLevel="1"/>
    <col min="13" max="13" width="15" customWidth="1" outlineLevel="1"/>
    <col min="14" max="14" width="20.7109375" customWidth="1"/>
    <col min="15" max="15" width="20.85546875" customWidth="1"/>
  </cols>
  <sheetData>
    <row r="1" spans="1:15" ht="13.5" customHeight="1" x14ac:dyDescent="0.2"/>
    <row r="2" spans="1:15" ht="13.5" customHeight="1" x14ac:dyDescent="0.2"/>
    <row r="3" spans="1:15" ht="16.899999999999999" customHeight="1" x14ac:dyDescent="0.2">
      <c r="M3" s="109" t="s">
        <v>105</v>
      </c>
      <c r="N3" s="109"/>
      <c r="O3" s="109"/>
    </row>
    <row r="4" spans="1:15" ht="42" customHeight="1" x14ac:dyDescent="0.2">
      <c r="D4" s="110" t="s">
        <v>106</v>
      </c>
      <c r="E4" s="110"/>
      <c r="F4" s="110"/>
      <c r="G4" s="51"/>
      <c r="H4" s="90"/>
      <c r="M4" s="109"/>
      <c r="N4" s="109"/>
      <c r="O4" s="109"/>
    </row>
    <row r="5" spans="1:15" ht="15.75" x14ac:dyDescent="0.2">
      <c r="B5" s="113" t="s">
        <v>152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79.5" customHeight="1" x14ac:dyDescent="0.2">
      <c r="B6" s="1" t="s">
        <v>132</v>
      </c>
      <c r="C6" s="130" t="s">
        <v>1</v>
      </c>
      <c r="D6" s="130"/>
      <c r="E6" s="21" t="s">
        <v>2</v>
      </c>
      <c r="F6" s="21" t="s">
        <v>3</v>
      </c>
      <c r="G6" s="52" t="s">
        <v>111</v>
      </c>
      <c r="H6" s="91" t="s">
        <v>125</v>
      </c>
      <c r="I6" s="21" t="s">
        <v>37</v>
      </c>
      <c r="J6" s="3" t="s">
        <v>38</v>
      </c>
      <c r="K6" s="3" t="s">
        <v>39</v>
      </c>
      <c r="L6" s="21" t="s">
        <v>5</v>
      </c>
      <c r="M6" s="3" t="s">
        <v>6</v>
      </c>
      <c r="N6" s="3" t="s">
        <v>7</v>
      </c>
      <c r="O6" s="3" t="s">
        <v>74</v>
      </c>
    </row>
    <row r="7" spans="1:15" ht="150" customHeight="1" x14ac:dyDescent="0.2">
      <c r="A7" s="5"/>
      <c r="B7" s="103" t="s">
        <v>153</v>
      </c>
      <c r="C7" s="104" t="s">
        <v>25</v>
      </c>
      <c r="D7" s="104"/>
      <c r="E7" s="85">
        <v>2500</v>
      </c>
      <c r="F7" s="85" t="s">
        <v>92</v>
      </c>
      <c r="G7" s="85"/>
      <c r="H7" s="85"/>
      <c r="I7" s="77"/>
      <c r="J7" s="86"/>
      <c r="K7" s="75"/>
      <c r="L7" s="75"/>
      <c r="M7" s="75"/>
      <c r="N7" s="10"/>
      <c r="O7" s="10"/>
    </row>
    <row r="8" spans="1:15" ht="26.25" customHeight="1" x14ac:dyDescent="0.2">
      <c r="A8" s="5"/>
      <c r="B8" s="59">
        <v>2</v>
      </c>
      <c r="C8" s="131" t="s">
        <v>26</v>
      </c>
      <c r="D8" s="131"/>
      <c r="E8" s="185">
        <v>2500</v>
      </c>
      <c r="F8" s="72" t="s">
        <v>64</v>
      </c>
      <c r="G8" s="72"/>
      <c r="H8" s="72"/>
      <c r="I8" s="42"/>
      <c r="J8" s="68"/>
      <c r="K8" s="42"/>
      <c r="L8" s="31"/>
      <c r="M8" s="31"/>
      <c r="N8" s="8"/>
      <c r="O8" s="8"/>
    </row>
    <row r="9" spans="1:15" ht="26.25" customHeight="1" x14ac:dyDescent="0.2">
      <c r="A9" s="5"/>
      <c r="B9" s="147"/>
      <c r="C9" s="147"/>
      <c r="D9" s="147"/>
      <c r="E9" s="147"/>
      <c r="F9" s="147"/>
      <c r="G9" s="147"/>
      <c r="H9" s="147"/>
      <c r="I9" s="147"/>
      <c r="J9" s="147"/>
      <c r="K9" s="148"/>
      <c r="L9" s="76">
        <f>ROUND(SUM(L7:L8),2)</f>
        <v>0</v>
      </c>
      <c r="M9" s="76">
        <f>ROUND(SUM(M7:M8),2)</f>
        <v>0</v>
      </c>
      <c r="N9" s="121" t="s">
        <v>43</v>
      </c>
      <c r="O9" s="121"/>
    </row>
    <row r="10" spans="1:15" ht="26.25" customHeight="1" x14ac:dyDescent="0.2">
      <c r="A10" s="5"/>
      <c r="B10" s="149"/>
      <c r="C10" s="149"/>
      <c r="D10" s="149"/>
      <c r="E10" s="149"/>
      <c r="F10" s="149"/>
      <c r="G10" s="149"/>
      <c r="H10" s="149"/>
      <c r="I10" s="149"/>
      <c r="J10" s="149"/>
      <c r="K10" s="150"/>
      <c r="L10" s="76">
        <f>ROUND(L9*30%,2)</f>
        <v>0</v>
      </c>
      <c r="M10" s="76">
        <f>ROUND(M9*30%,2)</f>
        <v>0</v>
      </c>
      <c r="N10" s="121" t="s">
        <v>44</v>
      </c>
      <c r="O10" s="121"/>
    </row>
    <row r="11" spans="1:15" ht="26.25" customHeight="1" x14ac:dyDescent="0.2">
      <c r="A11" s="5"/>
      <c r="B11" s="149"/>
      <c r="C11" s="149"/>
      <c r="D11" s="149"/>
      <c r="E11" s="149"/>
      <c r="F11" s="149"/>
      <c r="G11" s="149"/>
      <c r="H11" s="149"/>
      <c r="I11" s="149"/>
      <c r="J11" s="149"/>
      <c r="K11" s="150"/>
      <c r="L11" s="76">
        <f>ROUND(SUM(L9:L10),2)</f>
        <v>0</v>
      </c>
      <c r="M11" s="76">
        <f>ROUND(SUM(M9:M10),2)</f>
        <v>0</v>
      </c>
      <c r="N11" s="121" t="s">
        <v>45</v>
      </c>
      <c r="O11" s="121"/>
    </row>
    <row r="13" spans="1:15" x14ac:dyDescent="0.2">
      <c r="B13" s="178" t="s">
        <v>9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</sheetData>
  <mergeCells count="11">
    <mergeCell ref="B13:L13"/>
    <mergeCell ref="C6:D6"/>
    <mergeCell ref="C8:D8"/>
    <mergeCell ref="M3:O4"/>
    <mergeCell ref="D4:F4"/>
    <mergeCell ref="N9:O9"/>
    <mergeCell ref="N10:O10"/>
    <mergeCell ref="N11:O11"/>
    <mergeCell ref="B9:K11"/>
    <mergeCell ref="C7:D7"/>
    <mergeCell ref="B5:O5"/>
  </mergeCells>
  <pageMargins left="0.25" right="0.25" top="0.75" bottom="0.75" header="0.3" footer="0.3"/>
  <pageSetup paperSize="9" scale="6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Normal="100" workbookViewId="0">
      <selection activeCell="E7" sqref="E7:F7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1.7109375" customWidth="1"/>
    <col min="5" max="5" width="12.28515625" customWidth="1"/>
    <col min="6" max="6" width="11.28515625" customWidth="1"/>
    <col min="7" max="8" width="14.7109375" customWidth="1"/>
    <col min="9" max="9" width="15.140625" customWidth="1"/>
    <col min="10" max="10" width="8.42578125" customWidth="1"/>
    <col min="11" max="11" width="16.42578125" customWidth="1"/>
    <col min="12" max="12" width="18.5703125" customWidth="1" outlineLevel="1"/>
    <col min="13" max="13" width="15" customWidth="1" outlineLevel="1"/>
    <col min="14" max="14" width="20.7109375" customWidth="1"/>
    <col min="15" max="15" width="23.28515625" customWidth="1"/>
  </cols>
  <sheetData>
    <row r="1" spans="1:15" ht="13.5" customHeight="1" x14ac:dyDescent="0.2"/>
    <row r="2" spans="1:15" ht="13.5" customHeight="1" x14ac:dyDescent="0.2"/>
    <row r="3" spans="1:15" ht="16.899999999999999" customHeight="1" x14ac:dyDescent="0.2">
      <c r="M3" s="109" t="s">
        <v>105</v>
      </c>
      <c r="N3" s="109"/>
      <c r="O3" s="109"/>
    </row>
    <row r="4" spans="1:15" ht="42" customHeight="1" x14ac:dyDescent="0.2">
      <c r="D4" s="110" t="s">
        <v>106</v>
      </c>
      <c r="E4" s="110"/>
      <c r="F4" s="110"/>
      <c r="G4" s="51"/>
      <c r="H4" s="90"/>
      <c r="M4" s="109"/>
      <c r="N4" s="109"/>
      <c r="O4" s="109"/>
    </row>
    <row r="5" spans="1:15" ht="15.75" x14ac:dyDescent="0.2">
      <c r="B5" s="113" t="s">
        <v>154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72" customHeight="1" x14ac:dyDescent="0.2">
      <c r="B6" s="1" t="s">
        <v>132</v>
      </c>
      <c r="C6" s="130" t="s">
        <v>1</v>
      </c>
      <c r="D6" s="130"/>
      <c r="E6" s="25" t="s">
        <v>2</v>
      </c>
      <c r="F6" s="25" t="s">
        <v>3</v>
      </c>
      <c r="G6" s="52" t="s">
        <v>111</v>
      </c>
      <c r="H6" s="91" t="s">
        <v>125</v>
      </c>
      <c r="I6" s="25" t="s">
        <v>37</v>
      </c>
      <c r="J6" s="3" t="s">
        <v>38</v>
      </c>
      <c r="K6" s="3" t="s">
        <v>39</v>
      </c>
      <c r="L6" s="25" t="s">
        <v>5</v>
      </c>
      <c r="M6" s="3" t="s">
        <v>6</v>
      </c>
      <c r="N6" s="3" t="s">
        <v>7</v>
      </c>
      <c r="O6" s="3" t="s">
        <v>74</v>
      </c>
    </row>
    <row r="7" spans="1:15" ht="143.44999999999999" customHeight="1" x14ac:dyDescent="0.2">
      <c r="A7" s="5"/>
      <c r="B7" s="59">
        <v>1</v>
      </c>
      <c r="C7" s="131" t="s">
        <v>27</v>
      </c>
      <c r="D7" s="131"/>
      <c r="E7" s="185">
        <v>100</v>
      </c>
      <c r="F7" s="72" t="s">
        <v>93</v>
      </c>
      <c r="G7" s="72"/>
      <c r="H7" s="72"/>
      <c r="I7" s="42"/>
      <c r="J7" s="68"/>
      <c r="K7" s="42"/>
      <c r="L7" s="31"/>
      <c r="M7" s="31"/>
      <c r="N7" s="8"/>
      <c r="O7" s="8"/>
    </row>
    <row r="8" spans="1:15" ht="23.25" customHeight="1" x14ac:dyDescent="0.2">
      <c r="A8" s="5"/>
      <c r="B8" s="147"/>
      <c r="C8" s="147"/>
      <c r="D8" s="147"/>
      <c r="E8" s="147"/>
      <c r="F8" s="147"/>
      <c r="G8" s="147"/>
      <c r="H8" s="147"/>
      <c r="I8" s="147"/>
      <c r="J8" s="147"/>
      <c r="K8" s="148"/>
      <c r="L8" s="76">
        <f>ROUND(SUM(L7),2)</f>
        <v>0</v>
      </c>
      <c r="M8" s="76">
        <f>ROUND(SUM(M7),2)</f>
        <v>0</v>
      </c>
      <c r="N8" s="121" t="s">
        <v>43</v>
      </c>
      <c r="O8" s="121"/>
    </row>
    <row r="9" spans="1:15" ht="24" customHeight="1" x14ac:dyDescent="0.2">
      <c r="A9" s="5"/>
      <c r="B9" s="149"/>
      <c r="C9" s="149"/>
      <c r="D9" s="149"/>
      <c r="E9" s="149"/>
      <c r="F9" s="149"/>
      <c r="G9" s="149"/>
      <c r="H9" s="149"/>
      <c r="I9" s="149"/>
      <c r="J9" s="149"/>
      <c r="K9" s="150"/>
      <c r="L9" s="76">
        <f>ROUND(L8*30%,2)</f>
        <v>0</v>
      </c>
      <c r="M9" s="76">
        <f>ROUND(M8*30%,2)</f>
        <v>0</v>
      </c>
      <c r="N9" s="121" t="s">
        <v>44</v>
      </c>
      <c r="O9" s="121"/>
    </row>
    <row r="10" spans="1:15" ht="23.25" customHeight="1" x14ac:dyDescent="0.2">
      <c r="A10" s="5"/>
      <c r="B10" s="149"/>
      <c r="C10" s="149"/>
      <c r="D10" s="149"/>
      <c r="E10" s="149"/>
      <c r="F10" s="149"/>
      <c r="G10" s="149"/>
      <c r="H10" s="149"/>
      <c r="I10" s="149"/>
      <c r="J10" s="149"/>
      <c r="K10" s="150"/>
      <c r="L10" s="76">
        <f>ROUND(SUM(L8:L9),2)</f>
        <v>0</v>
      </c>
      <c r="M10" s="76">
        <f>ROUND(SUM(M8:M9),2)</f>
        <v>0</v>
      </c>
      <c r="N10" s="121" t="s">
        <v>45</v>
      </c>
      <c r="O10" s="121"/>
    </row>
    <row r="12" spans="1:15" ht="34.15" customHeight="1" x14ac:dyDescent="0.2">
      <c r="B12" s="179" t="s">
        <v>101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4" spans="1:15" ht="18" x14ac:dyDescent="0.25">
      <c r="E14" s="23"/>
    </row>
  </sheetData>
  <mergeCells count="10">
    <mergeCell ref="B12:L12"/>
    <mergeCell ref="C6:D6"/>
    <mergeCell ref="C7:D7"/>
    <mergeCell ref="B8:K10"/>
    <mergeCell ref="M3:O4"/>
    <mergeCell ref="D4:F4"/>
    <mergeCell ref="N8:O8"/>
    <mergeCell ref="N9:O9"/>
    <mergeCell ref="N10:O10"/>
    <mergeCell ref="B5:O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85" zoomScaleNormal="85" workbookViewId="0">
      <selection activeCell="E7" sqref="E7:F9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1.28515625" customWidth="1"/>
    <col min="5" max="5" width="12.28515625" customWidth="1"/>
    <col min="6" max="6" width="11.28515625" customWidth="1"/>
    <col min="7" max="8" width="14.7109375" customWidth="1"/>
    <col min="9" max="9" width="15.140625" customWidth="1"/>
    <col min="10" max="10" width="11.5703125" customWidth="1"/>
    <col min="11" max="11" width="14.140625" customWidth="1"/>
    <col min="12" max="12" width="15.85546875" customWidth="1" outlineLevel="1"/>
    <col min="13" max="13" width="15" customWidth="1" outlineLevel="1"/>
    <col min="14" max="14" width="20.7109375" customWidth="1"/>
    <col min="15" max="15" width="23.7109375" customWidth="1"/>
  </cols>
  <sheetData>
    <row r="1" spans="1:15" ht="13.5" customHeight="1" x14ac:dyDescent="0.2"/>
    <row r="2" spans="1:15" ht="13.5" customHeight="1" x14ac:dyDescent="0.2"/>
    <row r="3" spans="1:15" ht="16.899999999999999" customHeight="1" x14ac:dyDescent="0.2">
      <c r="M3" s="109" t="s">
        <v>105</v>
      </c>
      <c r="N3" s="109"/>
      <c r="O3" s="109"/>
    </row>
    <row r="4" spans="1:15" ht="42" customHeight="1" x14ac:dyDescent="0.2">
      <c r="D4" s="110" t="s">
        <v>106</v>
      </c>
      <c r="E4" s="110"/>
      <c r="F4" s="110"/>
      <c r="G4" s="51"/>
      <c r="H4" s="90"/>
      <c r="M4" s="109"/>
      <c r="N4" s="109"/>
      <c r="O4" s="109"/>
    </row>
    <row r="5" spans="1:15" ht="15.75" x14ac:dyDescent="0.2">
      <c r="B5" s="151" t="s">
        <v>155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78" customHeight="1" x14ac:dyDescent="0.2">
      <c r="B6" s="1" t="s">
        <v>132</v>
      </c>
      <c r="C6" s="111" t="s">
        <v>1</v>
      </c>
      <c r="D6" s="112"/>
      <c r="E6" s="2" t="s">
        <v>2</v>
      </c>
      <c r="F6" s="2" t="s">
        <v>3</v>
      </c>
      <c r="G6" s="52" t="s">
        <v>111</v>
      </c>
      <c r="H6" s="91" t="s">
        <v>125</v>
      </c>
      <c r="I6" s="21" t="s">
        <v>37</v>
      </c>
      <c r="J6" s="3" t="s">
        <v>38</v>
      </c>
      <c r="K6" s="3" t="s">
        <v>39</v>
      </c>
      <c r="L6" s="21" t="s">
        <v>5</v>
      </c>
      <c r="M6" s="3" t="s">
        <v>6</v>
      </c>
      <c r="N6" s="3" t="s">
        <v>7</v>
      </c>
      <c r="O6" s="3" t="s">
        <v>74</v>
      </c>
    </row>
    <row r="7" spans="1:15" ht="90" customHeight="1" x14ac:dyDescent="0.2">
      <c r="A7" s="5"/>
      <c r="B7" s="81">
        <v>1</v>
      </c>
      <c r="C7" s="104" t="s">
        <v>28</v>
      </c>
      <c r="D7" s="104"/>
      <c r="E7" s="186">
        <v>10</v>
      </c>
      <c r="F7" s="79" t="s">
        <v>94</v>
      </c>
      <c r="G7" s="79"/>
      <c r="H7" s="79"/>
      <c r="I7" s="31"/>
      <c r="J7" s="78"/>
      <c r="K7" s="31"/>
      <c r="L7" s="31"/>
      <c r="M7" s="31"/>
      <c r="N7" s="8"/>
      <c r="O7" s="8"/>
    </row>
    <row r="8" spans="1:15" ht="96" customHeight="1" x14ac:dyDescent="0.2">
      <c r="A8" s="5"/>
      <c r="B8" s="81">
        <v>2</v>
      </c>
      <c r="C8" s="170" t="s">
        <v>29</v>
      </c>
      <c r="D8" s="170"/>
      <c r="E8" s="85">
        <v>8</v>
      </c>
      <c r="F8" s="79" t="s">
        <v>95</v>
      </c>
      <c r="G8" s="79"/>
      <c r="H8" s="79"/>
      <c r="I8" s="31"/>
      <c r="J8" s="78"/>
      <c r="K8" s="31"/>
      <c r="L8" s="31"/>
      <c r="M8" s="31"/>
      <c r="N8" s="8"/>
      <c r="O8" s="8"/>
    </row>
    <row r="9" spans="1:15" ht="119.45" customHeight="1" x14ac:dyDescent="0.2">
      <c r="A9" s="5"/>
      <c r="B9" s="82">
        <v>3</v>
      </c>
      <c r="C9" s="170" t="s">
        <v>30</v>
      </c>
      <c r="D9" s="170"/>
      <c r="E9" s="187">
        <v>50</v>
      </c>
      <c r="F9" s="72" t="s">
        <v>96</v>
      </c>
      <c r="G9" s="72"/>
      <c r="H9" s="72"/>
      <c r="I9" s="42"/>
      <c r="J9" s="68"/>
      <c r="K9" s="42"/>
      <c r="L9" s="31"/>
      <c r="M9" s="31"/>
      <c r="N9" s="8"/>
      <c r="O9" s="8"/>
    </row>
    <row r="10" spans="1:15" ht="24" customHeight="1" x14ac:dyDescent="0.2">
      <c r="A10" s="5"/>
      <c r="B10" s="147"/>
      <c r="C10" s="147"/>
      <c r="D10" s="147"/>
      <c r="E10" s="147"/>
      <c r="F10" s="147"/>
      <c r="G10" s="147"/>
      <c r="H10" s="147"/>
      <c r="I10" s="147"/>
      <c r="J10" s="147"/>
      <c r="K10" s="148"/>
      <c r="L10" s="76">
        <f>ROUND(SUM(L7:L9),2)</f>
        <v>0</v>
      </c>
      <c r="M10" s="76">
        <f>ROUND(SUM(M7:M9),2)</f>
        <v>0</v>
      </c>
      <c r="N10" s="121" t="s">
        <v>43</v>
      </c>
      <c r="O10" s="121"/>
    </row>
    <row r="11" spans="1:15" ht="23.25" customHeight="1" x14ac:dyDescent="0.2">
      <c r="A11" s="5"/>
      <c r="B11" s="149"/>
      <c r="C11" s="149"/>
      <c r="D11" s="149"/>
      <c r="E11" s="149"/>
      <c r="F11" s="149"/>
      <c r="G11" s="149"/>
      <c r="H11" s="149"/>
      <c r="I11" s="149"/>
      <c r="J11" s="149"/>
      <c r="K11" s="150"/>
      <c r="L11" s="76">
        <f>ROUND(L10*30%,2)</f>
        <v>0</v>
      </c>
      <c r="M11" s="76">
        <f>ROUND(M10*30%,2)</f>
        <v>0</v>
      </c>
      <c r="N11" s="121" t="s">
        <v>44</v>
      </c>
      <c r="O11" s="121"/>
    </row>
    <row r="12" spans="1:15" ht="24" customHeight="1" x14ac:dyDescent="0.2">
      <c r="A12" s="5"/>
      <c r="B12" s="149"/>
      <c r="C12" s="149"/>
      <c r="D12" s="149"/>
      <c r="E12" s="149"/>
      <c r="F12" s="149"/>
      <c r="G12" s="149"/>
      <c r="H12" s="149"/>
      <c r="I12" s="149"/>
      <c r="J12" s="149"/>
      <c r="K12" s="150"/>
      <c r="L12" s="76">
        <f>ROUND(SUM(L10:L11),2)</f>
        <v>0</v>
      </c>
      <c r="M12" s="76">
        <f>ROUND(SUM(M10:M11),2)</f>
        <v>0</v>
      </c>
      <c r="N12" s="121" t="s">
        <v>45</v>
      </c>
      <c r="O12" s="121"/>
    </row>
    <row r="14" spans="1:15" x14ac:dyDescent="0.2">
      <c r="B14" s="156" t="s">
        <v>9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</sheetData>
  <mergeCells count="12">
    <mergeCell ref="B14:L14"/>
    <mergeCell ref="C6:D6"/>
    <mergeCell ref="C7:D7"/>
    <mergeCell ref="C8:D8"/>
    <mergeCell ref="C9:D9"/>
    <mergeCell ref="B10:K12"/>
    <mergeCell ref="M3:O4"/>
    <mergeCell ref="D4:F4"/>
    <mergeCell ref="N10:O10"/>
    <mergeCell ref="N11:O11"/>
    <mergeCell ref="N12:O12"/>
    <mergeCell ref="B5:O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115" zoomScaleNormal="115" workbookViewId="0">
      <selection activeCell="E7" sqref="E7:F7"/>
    </sheetView>
  </sheetViews>
  <sheetFormatPr defaultRowHeight="12.75" outlineLevelCol="1" x14ac:dyDescent="0.2"/>
  <cols>
    <col min="1" max="1" width="7" style="24" customWidth="1"/>
    <col min="2" max="2" width="6.85546875" style="24" customWidth="1"/>
    <col min="3" max="3" width="9.140625" style="24"/>
    <col min="4" max="4" width="34.7109375" style="24" customWidth="1"/>
    <col min="5" max="5" width="12.28515625" style="24" customWidth="1"/>
    <col min="6" max="8" width="13.7109375" style="24" customWidth="1"/>
    <col min="9" max="9" width="15.140625" style="24" customWidth="1"/>
    <col min="10" max="10" width="10.85546875" style="24" customWidth="1"/>
    <col min="11" max="11" width="13.140625" style="24" customWidth="1"/>
    <col min="12" max="12" width="15.85546875" style="24" customWidth="1" outlineLevel="1"/>
    <col min="13" max="13" width="15" style="24" customWidth="1" outlineLevel="1"/>
    <col min="14" max="14" width="20.7109375" style="24" customWidth="1"/>
    <col min="15" max="15" width="22.7109375" style="24" customWidth="1"/>
    <col min="16" max="16384" width="9.140625" style="24"/>
  </cols>
  <sheetData>
    <row r="1" spans="1:15" ht="13.5" customHeight="1" x14ac:dyDescent="0.2"/>
    <row r="2" spans="1:15" ht="13.5" customHeight="1" x14ac:dyDescent="0.2"/>
    <row r="3" spans="1:15" ht="16.899999999999999" customHeight="1" x14ac:dyDescent="0.2">
      <c r="M3" s="109" t="s">
        <v>105</v>
      </c>
      <c r="N3" s="109"/>
      <c r="O3" s="109"/>
    </row>
    <row r="4" spans="1:15" ht="42" customHeight="1" x14ac:dyDescent="0.2">
      <c r="D4" s="110" t="s">
        <v>106</v>
      </c>
      <c r="E4" s="110"/>
      <c r="F4" s="110"/>
      <c r="G4" s="51"/>
      <c r="H4" s="90"/>
      <c r="M4" s="109"/>
      <c r="N4" s="109"/>
      <c r="O4" s="109"/>
    </row>
    <row r="5" spans="1:15" ht="15.75" x14ac:dyDescent="0.2">
      <c r="B5" s="151" t="s">
        <v>156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84" customHeight="1" x14ac:dyDescent="0.2">
      <c r="B6" s="1" t="s">
        <v>132</v>
      </c>
      <c r="C6" s="130" t="s">
        <v>1</v>
      </c>
      <c r="D6" s="130"/>
      <c r="E6" s="52" t="s">
        <v>2</v>
      </c>
      <c r="F6" s="52" t="s">
        <v>3</v>
      </c>
      <c r="G6" s="52" t="s">
        <v>111</v>
      </c>
      <c r="H6" s="91" t="s">
        <v>125</v>
      </c>
      <c r="I6" s="52" t="s">
        <v>37</v>
      </c>
      <c r="J6" s="3" t="s">
        <v>38</v>
      </c>
      <c r="K6" s="3" t="s">
        <v>39</v>
      </c>
      <c r="L6" s="52" t="s">
        <v>5</v>
      </c>
      <c r="M6" s="3" t="s">
        <v>6</v>
      </c>
      <c r="N6" s="3" t="s">
        <v>7</v>
      </c>
      <c r="O6" s="3" t="s">
        <v>74</v>
      </c>
    </row>
    <row r="7" spans="1:15" ht="27.75" customHeight="1" x14ac:dyDescent="0.2">
      <c r="A7" s="87"/>
      <c r="B7" s="48">
        <v>1</v>
      </c>
      <c r="C7" s="131" t="s">
        <v>31</v>
      </c>
      <c r="D7" s="131"/>
      <c r="E7" s="185">
        <v>40</v>
      </c>
      <c r="F7" s="72" t="s">
        <v>92</v>
      </c>
      <c r="G7" s="72"/>
      <c r="H7" s="72"/>
      <c r="I7" s="42"/>
      <c r="J7" s="68"/>
      <c r="K7" s="42"/>
      <c r="L7" s="31"/>
      <c r="M7" s="31"/>
      <c r="N7" s="88"/>
      <c r="O7" s="88"/>
    </row>
    <row r="8" spans="1:15" ht="24" customHeight="1" x14ac:dyDescent="0.2">
      <c r="A8" s="87"/>
      <c r="B8" s="180"/>
      <c r="C8" s="180"/>
      <c r="D8" s="180"/>
      <c r="E8" s="180"/>
      <c r="F8" s="180"/>
      <c r="G8" s="180"/>
      <c r="H8" s="180"/>
      <c r="I8" s="180"/>
      <c r="J8" s="180"/>
      <c r="K8" s="181"/>
      <c r="L8" s="76">
        <f>ROUND(SUM(L7),2)</f>
        <v>0</v>
      </c>
      <c r="M8" s="77">
        <f>ROUND(SUM(M7),2)</f>
        <v>0</v>
      </c>
      <c r="N8" s="121" t="s">
        <v>43</v>
      </c>
      <c r="O8" s="121"/>
    </row>
    <row r="9" spans="1:15" ht="23.25" customHeight="1" x14ac:dyDescent="0.2">
      <c r="A9" s="87"/>
      <c r="B9" s="182"/>
      <c r="C9" s="182"/>
      <c r="D9" s="182"/>
      <c r="E9" s="182"/>
      <c r="F9" s="182"/>
      <c r="G9" s="182"/>
      <c r="H9" s="182"/>
      <c r="I9" s="182"/>
      <c r="J9" s="182"/>
      <c r="K9" s="183"/>
      <c r="L9" s="76">
        <f>ROUND(L8*30%,2)</f>
        <v>0</v>
      </c>
      <c r="M9" s="77">
        <f>ROUND(M8*30%,2)</f>
        <v>0</v>
      </c>
      <c r="N9" s="121" t="s">
        <v>44</v>
      </c>
      <c r="O9" s="121"/>
    </row>
    <row r="10" spans="1:15" ht="23.25" customHeight="1" x14ac:dyDescent="0.2">
      <c r="A10" s="87"/>
      <c r="B10" s="182"/>
      <c r="C10" s="182"/>
      <c r="D10" s="182"/>
      <c r="E10" s="182"/>
      <c r="F10" s="182"/>
      <c r="G10" s="182"/>
      <c r="H10" s="182"/>
      <c r="I10" s="182"/>
      <c r="J10" s="182"/>
      <c r="K10" s="183"/>
      <c r="L10" s="76">
        <f>ROUND(SUM(L8:L9),2)</f>
        <v>0</v>
      </c>
      <c r="M10" s="77">
        <f>ROUND(SUM(M8:M9),2)</f>
        <v>0</v>
      </c>
      <c r="N10" s="121" t="s">
        <v>45</v>
      </c>
      <c r="O10" s="121"/>
    </row>
    <row r="12" spans="1:15" ht="31.5" customHeight="1" x14ac:dyDescent="0.2">
      <c r="B12" s="184" t="s">
        <v>9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</sheetData>
  <mergeCells count="10">
    <mergeCell ref="B12:L12"/>
    <mergeCell ref="C6:D6"/>
    <mergeCell ref="C7:D7"/>
    <mergeCell ref="M3:O4"/>
    <mergeCell ref="D4:F4"/>
    <mergeCell ref="N9:O9"/>
    <mergeCell ref="N10:O10"/>
    <mergeCell ref="B8:K10"/>
    <mergeCell ref="N8:O8"/>
    <mergeCell ref="B5:O5"/>
  </mergeCells>
  <pageMargins left="0.70866141732283461" right="0.70866141732283461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zoomScale="85" zoomScaleNormal="85" workbookViewId="0">
      <selection activeCell="B5" sqref="B5:O5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7" customWidth="1"/>
    <col min="9" max="9" width="15.140625" customWidth="1"/>
    <col min="10" max="10" width="10.5703125" customWidth="1"/>
    <col min="11" max="11" width="10.140625" customWidth="1"/>
    <col min="12" max="12" width="12.7109375" customWidth="1" outlineLevel="1"/>
    <col min="13" max="13" width="12.5703125" customWidth="1" outlineLevel="1"/>
    <col min="14" max="14" width="16.7109375" customWidth="1"/>
    <col min="15" max="15" width="20.85546875" customWidth="1"/>
  </cols>
  <sheetData>
    <row r="1" spans="2:15" ht="13.5" customHeight="1" x14ac:dyDescent="0.2"/>
    <row r="2" spans="2:15" ht="13.5" customHeight="1" x14ac:dyDescent="0.2"/>
    <row r="3" spans="2:15" ht="16.899999999999999" customHeight="1" x14ac:dyDescent="0.2">
      <c r="M3" s="109" t="s">
        <v>105</v>
      </c>
      <c r="N3" s="109"/>
      <c r="O3" s="109"/>
    </row>
    <row r="4" spans="2:15" ht="42" customHeight="1" x14ac:dyDescent="0.2">
      <c r="D4" s="110" t="s">
        <v>106</v>
      </c>
      <c r="E4" s="110"/>
      <c r="F4" s="110"/>
      <c r="G4" s="27"/>
      <c r="H4" s="90"/>
      <c r="M4" s="109"/>
      <c r="N4" s="109"/>
      <c r="O4" s="109"/>
    </row>
    <row r="5" spans="2:15" ht="15.75" x14ac:dyDescent="0.25">
      <c r="B5" s="129" t="s">
        <v>133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2:15" ht="87.75" customHeight="1" x14ac:dyDescent="0.2">
      <c r="B6" s="1" t="s">
        <v>132</v>
      </c>
      <c r="C6" s="130" t="s">
        <v>1</v>
      </c>
      <c r="D6" s="130"/>
      <c r="E6" s="26" t="s">
        <v>2</v>
      </c>
      <c r="F6" s="26" t="s">
        <v>3</v>
      </c>
      <c r="G6" s="29" t="s">
        <v>111</v>
      </c>
      <c r="H6" s="91" t="s">
        <v>125</v>
      </c>
      <c r="I6" s="26" t="s">
        <v>37</v>
      </c>
      <c r="J6" s="3" t="s">
        <v>38</v>
      </c>
      <c r="K6" s="3" t="s">
        <v>39</v>
      </c>
      <c r="L6" s="26" t="s">
        <v>5</v>
      </c>
      <c r="M6" s="3" t="s">
        <v>6</v>
      </c>
      <c r="N6" s="3" t="s">
        <v>7</v>
      </c>
      <c r="O6" s="3" t="s">
        <v>74</v>
      </c>
    </row>
    <row r="7" spans="2:15" ht="111" customHeight="1" x14ac:dyDescent="0.2">
      <c r="B7" s="48">
        <v>1</v>
      </c>
      <c r="C7" s="131" t="s">
        <v>53</v>
      </c>
      <c r="D7" s="131"/>
      <c r="E7" s="49">
        <v>60</v>
      </c>
      <c r="F7" s="50" t="s">
        <v>48</v>
      </c>
      <c r="G7" s="50"/>
      <c r="H7" s="50"/>
      <c r="I7" s="42"/>
      <c r="J7" s="40"/>
      <c r="K7" s="42"/>
      <c r="L7" s="31"/>
      <c r="M7" s="31"/>
      <c r="N7" s="46"/>
      <c r="O7" s="46"/>
    </row>
    <row r="8" spans="2:15" ht="25.5" customHeight="1" x14ac:dyDescent="0.2"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41">
        <f>ROUND(SUM(L7),2)</f>
        <v>0</v>
      </c>
      <c r="M8" s="41">
        <f>ROUND(SUM(M7),2)</f>
        <v>0</v>
      </c>
      <c r="N8" s="121" t="s">
        <v>43</v>
      </c>
      <c r="O8" s="121"/>
    </row>
    <row r="9" spans="2:15" ht="26.25" customHeight="1" x14ac:dyDescent="0.2">
      <c r="B9" s="127"/>
      <c r="C9" s="127"/>
      <c r="D9" s="127"/>
      <c r="E9" s="127"/>
      <c r="F9" s="127"/>
      <c r="G9" s="127"/>
      <c r="H9" s="127"/>
      <c r="I9" s="127"/>
      <c r="J9" s="127"/>
      <c r="K9" s="128"/>
      <c r="L9" s="41">
        <f>ROUND(L8*30%,2)</f>
        <v>0</v>
      </c>
      <c r="M9" s="41">
        <f>ROUND(M8*30%,2)</f>
        <v>0</v>
      </c>
      <c r="N9" s="121" t="s">
        <v>44</v>
      </c>
      <c r="O9" s="121"/>
    </row>
    <row r="10" spans="2:15" ht="25.5" customHeight="1" x14ac:dyDescent="0.2">
      <c r="B10" s="127"/>
      <c r="C10" s="127"/>
      <c r="D10" s="127"/>
      <c r="E10" s="127"/>
      <c r="F10" s="127"/>
      <c r="G10" s="127"/>
      <c r="H10" s="127"/>
      <c r="I10" s="127"/>
      <c r="J10" s="127"/>
      <c r="K10" s="128"/>
      <c r="L10" s="41">
        <f>ROUND(SUM(L8:L9),2)</f>
        <v>0</v>
      </c>
      <c r="M10" s="41">
        <f>ROUND(SUM(M8:M9),2)</f>
        <v>0</v>
      </c>
      <c r="N10" s="121" t="s">
        <v>45</v>
      </c>
      <c r="O10" s="121"/>
    </row>
    <row r="11" spans="2:15" ht="33" customHeight="1" x14ac:dyDescent="0.2">
      <c r="B11" s="124" t="s">
        <v>112</v>
      </c>
      <c r="C11" s="124"/>
      <c r="D11" s="124"/>
      <c r="E11" s="124"/>
      <c r="F11" s="124"/>
      <c r="G11" s="124"/>
      <c r="H11" s="124"/>
      <c r="I11" s="124"/>
      <c r="J11" s="124"/>
    </row>
    <row r="19" spans="4:4" x14ac:dyDescent="0.2">
      <c r="D19" s="24"/>
    </row>
  </sheetData>
  <mergeCells count="10">
    <mergeCell ref="B11:J11"/>
    <mergeCell ref="C6:D6"/>
    <mergeCell ref="C7:D7"/>
    <mergeCell ref="B8:K10"/>
    <mergeCell ref="M3:O4"/>
    <mergeCell ref="D4:F4"/>
    <mergeCell ref="N8:O8"/>
    <mergeCell ref="N9:O9"/>
    <mergeCell ref="N10:O10"/>
    <mergeCell ref="B5:O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zoomScale="85" zoomScaleNormal="85" workbookViewId="0">
      <selection activeCell="C6" sqref="C6:D6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42578125" customWidth="1"/>
    <col min="7" max="8" width="15.5703125" customWidth="1"/>
    <col min="9" max="9" width="13" customWidth="1"/>
    <col min="10" max="10" width="14.85546875" customWidth="1"/>
    <col min="11" max="11" width="10.140625" customWidth="1"/>
    <col min="12" max="12" width="15.85546875" customWidth="1" outlineLevel="1"/>
    <col min="13" max="13" width="15" customWidth="1" outlineLevel="1"/>
    <col min="14" max="14" width="17.140625" customWidth="1"/>
    <col min="15" max="15" width="20.28515625" customWidth="1"/>
  </cols>
  <sheetData>
    <row r="1" spans="2:15" ht="13.5" customHeight="1" x14ac:dyDescent="0.2"/>
    <row r="2" spans="2:15" ht="13.5" customHeight="1" x14ac:dyDescent="0.2"/>
    <row r="3" spans="2:15" ht="16.899999999999999" customHeight="1" x14ac:dyDescent="0.2">
      <c r="M3" s="109" t="s">
        <v>105</v>
      </c>
      <c r="N3" s="109"/>
      <c r="O3" s="109"/>
    </row>
    <row r="4" spans="2:15" ht="42" customHeight="1" x14ac:dyDescent="0.2">
      <c r="D4" s="110" t="s">
        <v>106</v>
      </c>
      <c r="E4" s="110"/>
      <c r="F4" s="110"/>
      <c r="G4" s="27"/>
      <c r="H4" s="90"/>
      <c r="M4" s="109"/>
      <c r="N4" s="109"/>
      <c r="O4" s="109"/>
    </row>
    <row r="5" spans="2:15" ht="15.75" x14ac:dyDescent="0.25">
      <c r="B5" s="129" t="s">
        <v>134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2:15" ht="78" customHeight="1" x14ac:dyDescent="0.2">
      <c r="B6" s="1" t="s">
        <v>132</v>
      </c>
      <c r="C6" s="130" t="s">
        <v>1</v>
      </c>
      <c r="D6" s="130"/>
      <c r="E6" s="29" t="s">
        <v>2</v>
      </c>
      <c r="F6" s="29" t="s">
        <v>3</v>
      </c>
      <c r="G6" s="29" t="s">
        <v>111</v>
      </c>
      <c r="H6" s="91" t="s">
        <v>125</v>
      </c>
      <c r="I6" s="29" t="s">
        <v>37</v>
      </c>
      <c r="J6" s="3" t="s">
        <v>38</v>
      </c>
      <c r="K6" s="3" t="s">
        <v>39</v>
      </c>
      <c r="L6" s="29" t="s">
        <v>5</v>
      </c>
      <c r="M6" s="3" t="s">
        <v>6</v>
      </c>
      <c r="N6" s="3" t="s">
        <v>7</v>
      </c>
      <c r="O6" s="3" t="s">
        <v>74</v>
      </c>
    </row>
    <row r="7" spans="2:15" ht="34.5" customHeight="1" x14ac:dyDescent="0.2">
      <c r="B7" s="4" t="s">
        <v>54</v>
      </c>
      <c r="C7" s="132" t="s">
        <v>55</v>
      </c>
      <c r="D7" s="132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2:15" ht="120" customHeight="1" x14ac:dyDescent="0.2">
      <c r="B8" s="6">
        <v>1</v>
      </c>
      <c r="C8" s="133" t="s">
        <v>113</v>
      </c>
      <c r="D8" s="133"/>
      <c r="E8" s="56">
        <v>4</v>
      </c>
      <c r="F8" s="15" t="s">
        <v>56</v>
      </c>
      <c r="G8" s="15"/>
      <c r="H8" s="15"/>
      <c r="I8" s="33"/>
      <c r="J8" s="34"/>
      <c r="K8" s="31"/>
      <c r="L8" s="31"/>
      <c r="M8" s="31"/>
      <c r="N8" s="7"/>
      <c r="O8" s="7"/>
    </row>
    <row r="9" spans="2:15" ht="29.25" customHeight="1" x14ac:dyDescent="0.2">
      <c r="B9" s="6">
        <v>2</v>
      </c>
      <c r="C9" s="134" t="s">
        <v>57</v>
      </c>
      <c r="D9" s="134"/>
      <c r="E9" s="56">
        <v>60</v>
      </c>
      <c r="F9" s="16" t="s">
        <v>58</v>
      </c>
      <c r="G9" s="16"/>
      <c r="H9" s="16"/>
      <c r="I9" s="33"/>
      <c r="J9" s="34"/>
      <c r="K9" s="31"/>
      <c r="L9" s="31"/>
      <c r="M9" s="31"/>
      <c r="N9" s="7"/>
      <c r="O9" s="7"/>
    </row>
    <row r="10" spans="2:15" ht="86.25" customHeight="1" x14ac:dyDescent="0.2">
      <c r="B10" s="59">
        <v>3</v>
      </c>
      <c r="C10" s="135" t="s">
        <v>59</v>
      </c>
      <c r="D10" s="135"/>
      <c r="E10" s="60">
        <v>180</v>
      </c>
      <c r="F10" s="61" t="s">
        <v>60</v>
      </c>
      <c r="G10" s="61"/>
      <c r="H10" s="61"/>
      <c r="I10" s="32"/>
      <c r="J10" s="62"/>
      <c r="K10" s="42"/>
      <c r="L10" s="31"/>
      <c r="M10" s="31"/>
      <c r="N10" s="7"/>
      <c r="O10" s="7"/>
    </row>
    <row r="11" spans="2:15" ht="26.25" customHeight="1" x14ac:dyDescent="0.2">
      <c r="B11" s="125"/>
      <c r="C11" s="125"/>
      <c r="D11" s="125"/>
      <c r="E11" s="125"/>
      <c r="F11" s="125"/>
      <c r="G11" s="125"/>
      <c r="H11" s="125"/>
      <c r="I11" s="125"/>
      <c r="J11" s="125"/>
      <c r="K11" s="126"/>
      <c r="L11" s="41">
        <f>ROUND(SUM(L8:L10),2)</f>
        <v>0</v>
      </c>
      <c r="M11" s="41">
        <f>ROUND(SUM(M8:M10),2)</f>
        <v>0</v>
      </c>
      <c r="N11" s="121" t="s">
        <v>43</v>
      </c>
      <c r="O11" s="121"/>
    </row>
    <row r="12" spans="2:15" ht="25.5" customHeight="1" x14ac:dyDescent="0.2">
      <c r="B12" s="127"/>
      <c r="C12" s="127"/>
      <c r="D12" s="127"/>
      <c r="E12" s="127"/>
      <c r="F12" s="127"/>
      <c r="G12" s="127"/>
      <c r="H12" s="127"/>
      <c r="I12" s="127"/>
      <c r="J12" s="127"/>
      <c r="K12" s="128"/>
      <c r="L12" s="41">
        <f>ROUND(L11*30%,2)</f>
        <v>0</v>
      </c>
      <c r="M12" s="41">
        <f>ROUND(M11*30%,2)</f>
        <v>0</v>
      </c>
      <c r="N12" s="121" t="s">
        <v>44</v>
      </c>
      <c r="O12" s="121"/>
    </row>
    <row r="13" spans="2:15" ht="27" customHeight="1" x14ac:dyDescent="0.2">
      <c r="B13" s="127"/>
      <c r="C13" s="127"/>
      <c r="D13" s="127"/>
      <c r="E13" s="127"/>
      <c r="F13" s="127"/>
      <c r="G13" s="127"/>
      <c r="H13" s="127"/>
      <c r="I13" s="127"/>
      <c r="J13" s="127"/>
      <c r="K13" s="128"/>
      <c r="L13" s="41">
        <f>ROUND(SUM(L11:L12),2)</f>
        <v>0</v>
      </c>
      <c r="M13" s="41">
        <f>ROUND(SUM(M11:M12),2)</f>
        <v>0</v>
      </c>
      <c r="N13" s="121" t="s">
        <v>45</v>
      </c>
      <c r="O13" s="121"/>
    </row>
    <row r="14" spans="2:15" ht="27" customHeight="1" x14ac:dyDescent="0.2">
      <c r="B14" s="28"/>
      <c r="C14" s="28"/>
      <c r="D14" s="28"/>
      <c r="E14" s="28"/>
      <c r="F14" s="28"/>
      <c r="G14" s="28"/>
      <c r="H14" s="92"/>
      <c r="I14" s="28"/>
      <c r="J14" s="28"/>
      <c r="K14" s="28"/>
      <c r="L14" s="57"/>
      <c r="M14" s="57"/>
      <c r="N14" s="58"/>
      <c r="O14" s="58"/>
    </row>
    <row r="15" spans="2:15" ht="34.5" customHeight="1" x14ac:dyDescent="0.2">
      <c r="B15" s="124" t="s">
        <v>112</v>
      </c>
      <c r="C15" s="124"/>
      <c r="D15" s="124"/>
      <c r="E15" s="124"/>
      <c r="F15" s="124"/>
      <c r="G15" s="124"/>
      <c r="H15" s="124"/>
      <c r="I15" s="124"/>
      <c r="J15" s="124"/>
    </row>
  </sheetData>
  <mergeCells count="14">
    <mergeCell ref="M3:O4"/>
    <mergeCell ref="D4:F4"/>
    <mergeCell ref="B15:J15"/>
    <mergeCell ref="N11:O11"/>
    <mergeCell ref="N12:O12"/>
    <mergeCell ref="N13:O13"/>
    <mergeCell ref="C6:D6"/>
    <mergeCell ref="C7:D7"/>
    <mergeCell ref="C8:D8"/>
    <mergeCell ref="C9:D9"/>
    <mergeCell ref="C10:D10"/>
    <mergeCell ref="B11:K13"/>
    <mergeCell ref="E7:O7"/>
    <mergeCell ref="B5:O5"/>
  </mergeCells>
  <pageMargins left="0.43307086614173229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zoomScale="85" zoomScaleNormal="85" workbookViewId="0">
      <selection activeCell="C7" sqref="C7:D7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3.85546875" customWidth="1"/>
    <col min="9" max="9" width="15.140625" customWidth="1"/>
    <col min="10" max="10" width="9.5703125" customWidth="1"/>
    <col min="11" max="11" width="10.140625" customWidth="1"/>
    <col min="12" max="12" width="15.85546875" customWidth="1" outlineLevel="1"/>
    <col min="13" max="13" width="15" customWidth="1" outlineLevel="1"/>
    <col min="14" max="14" width="16.5703125" customWidth="1"/>
    <col min="15" max="15" width="16.28515625" customWidth="1"/>
  </cols>
  <sheetData>
    <row r="1" spans="2:15" ht="13.5" customHeight="1" x14ac:dyDescent="0.2"/>
    <row r="2" spans="2:15" ht="13.5" customHeight="1" x14ac:dyDescent="0.2"/>
    <row r="3" spans="2:15" ht="16.899999999999999" customHeight="1" x14ac:dyDescent="0.2">
      <c r="M3" s="109" t="s">
        <v>105</v>
      </c>
      <c r="N3" s="109"/>
      <c r="O3" s="109"/>
    </row>
    <row r="4" spans="2:15" ht="42" customHeight="1" x14ac:dyDescent="0.2">
      <c r="D4" s="110" t="s">
        <v>106</v>
      </c>
      <c r="E4" s="110"/>
      <c r="F4" s="110"/>
      <c r="G4" s="27"/>
      <c r="H4" s="90"/>
      <c r="M4" s="109"/>
      <c r="N4" s="109"/>
      <c r="O4" s="109"/>
    </row>
    <row r="5" spans="2:15" ht="15.75" x14ac:dyDescent="0.25">
      <c r="B5" s="129" t="s">
        <v>135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2:15" ht="112.5" customHeight="1" x14ac:dyDescent="0.2">
      <c r="B6" s="1" t="s">
        <v>0</v>
      </c>
      <c r="C6" s="130" t="s">
        <v>1</v>
      </c>
      <c r="D6" s="130"/>
      <c r="E6" s="29" t="s">
        <v>2</v>
      </c>
      <c r="F6" s="29" t="s">
        <v>3</v>
      </c>
      <c r="G6" s="29" t="s">
        <v>111</v>
      </c>
      <c r="H6" s="91" t="s">
        <v>125</v>
      </c>
      <c r="I6" s="29" t="s">
        <v>37</v>
      </c>
      <c r="J6" s="3" t="s">
        <v>38</v>
      </c>
      <c r="K6" s="3" t="s">
        <v>39</v>
      </c>
      <c r="L6" s="29" t="s">
        <v>5</v>
      </c>
      <c r="M6" s="3" t="s">
        <v>6</v>
      </c>
      <c r="N6" s="3" t="s">
        <v>7</v>
      </c>
      <c r="O6" s="3" t="s">
        <v>74</v>
      </c>
    </row>
    <row r="7" spans="2:15" ht="115.5" customHeight="1" x14ac:dyDescent="0.2">
      <c r="B7" s="12">
        <v>1</v>
      </c>
      <c r="C7" s="104" t="s">
        <v>61</v>
      </c>
      <c r="D7" s="104"/>
      <c r="E7" s="30">
        <v>60</v>
      </c>
      <c r="F7" s="13" t="s">
        <v>62</v>
      </c>
      <c r="G7" s="13"/>
      <c r="H7" s="13"/>
      <c r="I7" s="33"/>
      <c r="J7" s="34"/>
      <c r="K7" s="31"/>
      <c r="L7" s="31"/>
      <c r="M7" s="31"/>
      <c r="N7" s="7"/>
      <c r="O7" s="7"/>
    </row>
    <row r="8" spans="2:15" ht="29.25" customHeight="1" x14ac:dyDescent="0.2">
      <c r="B8" s="12">
        <v>2</v>
      </c>
      <c r="C8" s="104" t="s">
        <v>63</v>
      </c>
      <c r="D8" s="104"/>
      <c r="E8" s="30">
        <v>8</v>
      </c>
      <c r="F8" s="13" t="s">
        <v>64</v>
      </c>
      <c r="G8" s="13"/>
      <c r="H8" s="13"/>
      <c r="I8" s="33"/>
      <c r="J8" s="34"/>
      <c r="K8" s="31"/>
      <c r="L8" s="31"/>
      <c r="M8" s="31"/>
      <c r="N8" s="7"/>
      <c r="O8" s="7"/>
    </row>
    <row r="9" spans="2:15" ht="39" customHeight="1" x14ac:dyDescent="0.2">
      <c r="B9" s="12">
        <v>3</v>
      </c>
      <c r="C9" s="104" t="s">
        <v>65</v>
      </c>
      <c r="D9" s="104"/>
      <c r="E9" s="30">
        <v>2</v>
      </c>
      <c r="F9" s="13" t="s">
        <v>64</v>
      </c>
      <c r="G9" s="13"/>
      <c r="H9" s="13"/>
      <c r="I9" s="33"/>
      <c r="J9" s="34"/>
      <c r="K9" s="31"/>
      <c r="L9" s="31"/>
      <c r="M9" s="31"/>
      <c r="N9" s="7"/>
      <c r="O9" s="7"/>
    </row>
    <row r="10" spans="2:15" ht="23.25" customHeight="1" x14ac:dyDescent="0.2">
      <c r="B10" s="125"/>
      <c r="C10" s="125"/>
      <c r="D10" s="125"/>
      <c r="E10" s="125"/>
      <c r="F10" s="125"/>
      <c r="G10" s="125"/>
      <c r="H10" s="125"/>
      <c r="I10" s="125"/>
      <c r="J10" s="125"/>
      <c r="K10" s="126"/>
      <c r="L10" s="41">
        <f>ROUND(SUM(L7:L9),2)</f>
        <v>0</v>
      </c>
      <c r="M10" s="41">
        <f>ROUND(SUM(M7:M9),2)</f>
        <v>0</v>
      </c>
      <c r="N10" s="121" t="s">
        <v>43</v>
      </c>
      <c r="O10" s="121"/>
    </row>
    <row r="11" spans="2:15" ht="27" customHeight="1" x14ac:dyDescent="0.2">
      <c r="B11" s="127"/>
      <c r="C11" s="127"/>
      <c r="D11" s="127"/>
      <c r="E11" s="127"/>
      <c r="F11" s="127"/>
      <c r="G11" s="127"/>
      <c r="H11" s="127"/>
      <c r="I11" s="127"/>
      <c r="J11" s="127"/>
      <c r="K11" s="128"/>
      <c r="L11" s="41">
        <f>ROUND(L10*30%,2)</f>
        <v>0</v>
      </c>
      <c r="M11" s="41">
        <f>ROUND(M10*30%,2)</f>
        <v>0</v>
      </c>
      <c r="N11" s="121" t="s">
        <v>44</v>
      </c>
      <c r="O11" s="121"/>
    </row>
    <row r="12" spans="2:15" ht="26.25" customHeight="1" x14ac:dyDescent="0.2">
      <c r="B12" s="127"/>
      <c r="C12" s="127"/>
      <c r="D12" s="127"/>
      <c r="E12" s="127"/>
      <c r="F12" s="127"/>
      <c r="G12" s="127"/>
      <c r="H12" s="127"/>
      <c r="I12" s="127"/>
      <c r="J12" s="127"/>
      <c r="K12" s="128"/>
      <c r="L12" s="41">
        <f>ROUND(SUM(L10:L11),2)</f>
        <v>0</v>
      </c>
      <c r="M12" s="41">
        <f>ROUND(SUM(M10:M11),2)</f>
        <v>0</v>
      </c>
      <c r="N12" s="121" t="s">
        <v>45</v>
      </c>
      <c r="O12" s="121"/>
    </row>
    <row r="13" spans="2:15" x14ac:dyDescent="0.2">
      <c r="B13" s="138"/>
      <c r="C13" s="138"/>
      <c r="D13" s="138"/>
      <c r="E13" s="138"/>
      <c r="F13" s="138"/>
      <c r="G13" s="138"/>
      <c r="H13" s="138"/>
      <c r="I13" s="138"/>
      <c r="J13" s="138"/>
    </row>
    <row r="14" spans="2:15" ht="36.75" customHeight="1" x14ac:dyDescent="0.2">
      <c r="B14" s="137" t="s">
        <v>112</v>
      </c>
      <c r="C14" s="137"/>
      <c r="D14" s="137"/>
      <c r="E14" s="137"/>
      <c r="F14" s="137"/>
      <c r="G14" s="137"/>
      <c r="H14" s="137"/>
      <c r="I14" s="137"/>
      <c r="J14" s="137"/>
      <c r="K14" s="137"/>
    </row>
  </sheetData>
  <mergeCells count="13">
    <mergeCell ref="B14:K14"/>
    <mergeCell ref="M3:O4"/>
    <mergeCell ref="D4:F4"/>
    <mergeCell ref="B13:J13"/>
    <mergeCell ref="N10:O10"/>
    <mergeCell ref="N11:O11"/>
    <mergeCell ref="N12:O12"/>
    <mergeCell ref="C6:D6"/>
    <mergeCell ref="C7:D7"/>
    <mergeCell ref="C8:D8"/>
    <mergeCell ref="C9:D9"/>
    <mergeCell ref="B10:K12"/>
    <mergeCell ref="B5:O5"/>
  </mergeCells>
  <pageMargins left="0.43307086614173229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zoomScaleNormal="100" workbookViewId="0">
      <selection activeCell="L9" sqref="L9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4.85546875" customWidth="1"/>
    <col min="9" max="9" width="15.140625" customWidth="1"/>
    <col min="10" max="10" width="10" customWidth="1"/>
    <col min="11" max="11" width="10.140625" customWidth="1"/>
    <col min="12" max="12" width="13.42578125" customWidth="1" outlineLevel="1"/>
    <col min="13" max="13" width="15" customWidth="1" outlineLevel="1"/>
    <col min="14" max="14" width="16.5703125" customWidth="1"/>
    <col min="15" max="15" width="17.28515625" customWidth="1"/>
  </cols>
  <sheetData>
    <row r="1" spans="2:15" ht="13.5" customHeight="1" x14ac:dyDescent="0.2"/>
    <row r="2" spans="2:15" ht="13.5" customHeight="1" x14ac:dyDescent="0.2"/>
    <row r="3" spans="2:15" ht="16.899999999999999" customHeight="1" x14ac:dyDescent="0.2">
      <c r="M3" s="109" t="s">
        <v>105</v>
      </c>
      <c r="N3" s="109"/>
      <c r="O3" s="109"/>
    </row>
    <row r="4" spans="2:15" ht="42" customHeight="1" x14ac:dyDescent="0.2">
      <c r="D4" s="110" t="s">
        <v>106</v>
      </c>
      <c r="E4" s="110"/>
      <c r="F4" s="110"/>
      <c r="G4" s="27"/>
      <c r="H4" s="90"/>
      <c r="M4" s="109"/>
      <c r="N4" s="109"/>
      <c r="O4" s="109"/>
    </row>
    <row r="5" spans="2:15" ht="15.75" x14ac:dyDescent="0.25">
      <c r="B5" s="129" t="s">
        <v>136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2:15" ht="98.25" customHeight="1" x14ac:dyDescent="0.2">
      <c r="B6" s="1" t="s">
        <v>132</v>
      </c>
      <c r="C6" s="130" t="s">
        <v>1</v>
      </c>
      <c r="D6" s="130"/>
      <c r="E6" s="21" t="s">
        <v>2</v>
      </c>
      <c r="F6" s="21" t="s">
        <v>3</v>
      </c>
      <c r="G6" s="29" t="s">
        <v>111</v>
      </c>
      <c r="H6" s="91" t="s">
        <v>125</v>
      </c>
      <c r="I6" s="21" t="s">
        <v>37</v>
      </c>
      <c r="J6" s="3" t="s">
        <v>38</v>
      </c>
      <c r="K6" s="3" t="s">
        <v>39</v>
      </c>
      <c r="L6" s="21" t="s">
        <v>5</v>
      </c>
      <c r="M6" s="3" t="s">
        <v>6</v>
      </c>
      <c r="N6" s="3" t="s">
        <v>7</v>
      </c>
      <c r="O6" s="3" t="s">
        <v>74</v>
      </c>
    </row>
    <row r="7" spans="2:15" ht="96" customHeight="1" x14ac:dyDescent="0.2">
      <c r="B7" s="48">
        <v>1</v>
      </c>
      <c r="C7" s="131" t="s">
        <v>66</v>
      </c>
      <c r="D7" s="131"/>
      <c r="E7" s="49">
        <v>60</v>
      </c>
      <c r="F7" s="50" t="s">
        <v>67</v>
      </c>
      <c r="G7" s="50"/>
      <c r="H7" s="50"/>
      <c r="I7" s="64"/>
      <c r="J7" s="44"/>
      <c r="K7" s="42"/>
      <c r="L7" s="31"/>
      <c r="M7" s="31"/>
      <c r="N7" s="7"/>
      <c r="O7" s="7"/>
    </row>
    <row r="8" spans="2:15" ht="25.5" customHeight="1" x14ac:dyDescent="0.2"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41">
        <f>ROUND(SUM(L7),2)</f>
        <v>0</v>
      </c>
      <c r="M8" s="41">
        <f>ROUND(SUM(M7),2)</f>
        <v>0</v>
      </c>
      <c r="N8" s="121" t="s">
        <v>43</v>
      </c>
      <c r="O8" s="121"/>
    </row>
    <row r="9" spans="2:15" ht="27" customHeight="1" x14ac:dyDescent="0.2">
      <c r="B9" s="127"/>
      <c r="C9" s="127"/>
      <c r="D9" s="127"/>
      <c r="E9" s="127"/>
      <c r="F9" s="127"/>
      <c r="G9" s="127"/>
      <c r="H9" s="127"/>
      <c r="I9" s="127"/>
      <c r="J9" s="127"/>
      <c r="K9" s="128"/>
      <c r="L9" s="41">
        <f>ROUND(L8*30%,2)</f>
        <v>0</v>
      </c>
      <c r="M9" s="41">
        <f>ROUND(M8*30%,2)</f>
        <v>0</v>
      </c>
      <c r="N9" s="121" t="s">
        <v>44</v>
      </c>
      <c r="O9" s="121"/>
    </row>
    <row r="10" spans="2:15" ht="25.5" customHeight="1" x14ac:dyDescent="0.2">
      <c r="B10" s="127"/>
      <c r="C10" s="127"/>
      <c r="D10" s="127"/>
      <c r="E10" s="127"/>
      <c r="F10" s="127"/>
      <c r="G10" s="127"/>
      <c r="H10" s="127"/>
      <c r="I10" s="127"/>
      <c r="J10" s="127"/>
      <c r="K10" s="128"/>
      <c r="L10" s="41">
        <f>ROUND(SUM(L8:L9),2)</f>
        <v>0</v>
      </c>
      <c r="M10" s="41">
        <f>ROUND(SUM(M8:M9),2)</f>
        <v>0</v>
      </c>
      <c r="N10" s="121" t="s">
        <v>45</v>
      </c>
      <c r="O10" s="121"/>
    </row>
    <row r="11" spans="2:15" ht="16.899999999999999" customHeight="1" x14ac:dyDescent="0.2">
      <c r="B11" s="138"/>
      <c r="C11" s="138"/>
      <c r="D11" s="138"/>
      <c r="E11" s="138"/>
      <c r="F11" s="138"/>
      <c r="G11" s="138"/>
      <c r="H11" s="138"/>
      <c r="I11" s="138"/>
      <c r="J11" s="138"/>
    </row>
    <row r="12" spans="2:15" ht="32.25" customHeight="1" x14ac:dyDescent="0.2">
      <c r="B12" s="137" t="s">
        <v>112</v>
      </c>
      <c r="C12" s="137"/>
      <c r="D12" s="137"/>
      <c r="E12" s="137"/>
      <c r="F12" s="137"/>
      <c r="G12" s="137"/>
      <c r="H12" s="137"/>
      <c r="I12" s="137"/>
      <c r="J12" s="137"/>
      <c r="K12" s="137"/>
    </row>
  </sheetData>
  <mergeCells count="11">
    <mergeCell ref="B12:K12"/>
    <mergeCell ref="M3:O4"/>
    <mergeCell ref="D4:F4"/>
    <mergeCell ref="N8:O8"/>
    <mergeCell ref="N9:O9"/>
    <mergeCell ref="N10:O10"/>
    <mergeCell ref="B11:J11"/>
    <mergeCell ref="C6:D6"/>
    <mergeCell ref="C7:D7"/>
    <mergeCell ref="B8:K10"/>
    <mergeCell ref="B5:O5"/>
  </mergeCells>
  <pageMargins left="0.43307086614173229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zoomScaleNormal="100" workbookViewId="0">
      <selection activeCell="A7" sqref="A7:XFD7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6" customWidth="1"/>
    <col min="9" max="9" width="15.140625" customWidth="1"/>
    <col min="10" max="10" width="11.42578125" customWidth="1"/>
    <col min="11" max="11" width="10.140625" customWidth="1"/>
    <col min="12" max="12" width="15.85546875" customWidth="1" outlineLevel="1"/>
    <col min="13" max="13" width="15" customWidth="1" outlineLevel="1"/>
    <col min="14" max="14" width="17.7109375" customWidth="1"/>
    <col min="15" max="15" width="18.140625" customWidth="1"/>
  </cols>
  <sheetData>
    <row r="1" spans="2:15" ht="13.5" customHeight="1" x14ac:dyDescent="0.2"/>
    <row r="2" spans="2:15" ht="13.5" customHeight="1" x14ac:dyDescent="0.2"/>
    <row r="3" spans="2:15" ht="16.899999999999999" customHeight="1" x14ac:dyDescent="0.2">
      <c r="M3" s="109" t="s">
        <v>105</v>
      </c>
      <c r="N3" s="109"/>
      <c r="O3" s="109"/>
    </row>
    <row r="4" spans="2:15" ht="42" customHeight="1" x14ac:dyDescent="0.2">
      <c r="D4" s="110" t="s">
        <v>106</v>
      </c>
      <c r="E4" s="110"/>
      <c r="F4" s="110"/>
      <c r="G4" s="90"/>
      <c r="H4" s="99"/>
      <c r="M4" s="109"/>
      <c r="N4" s="109"/>
      <c r="O4" s="109"/>
    </row>
    <row r="5" spans="2:15" ht="15.75" x14ac:dyDescent="0.25">
      <c r="B5" s="129" t="s">
        <v>137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2:15" ht="89.25" x14ac:dyDescent="0.2">
      <c r="B6" s="1" t="s">
        <v>132</v>
      </c>
      <c r="C6" s="111" t="s">
        <v>1</v>
      </c>
      <c r="D6" s="112"/>
      <c r="E6" s="11" t="s">
        <v>2</v>
      </c>
      <c r="F6" s="11" t="s">
        <v>3</v>
      </c>
      <c r="G6" s="100" t="s">
        <v>111</v>
      </c>
      <c r="H6" s="100" t="s">
        <v>125</v>
      </c>
      <c r="I6" s="11" t="s">
        <v>37</v>
      </c>
      <c r="J6" s="3" t="s">
        <v>38</v>
      </c>
      <c r="K6" s="3" t="s">
        <v>39</v>
      </c>
      <c r="L6" s="11" t="s">
        <v>5</v>
      </c>
      <c r="M6" s="3" t="s">
        <v>6</v>
      </c>
      <c r="N6" s="3" t="s">
        <v>7</v>
      </c>
      <c r="O6" s="3" t="s">
        <v>74</v>
      </c>
    </row>
    <row r="7" spans="2:15" ht="46.5" customHeight="1" x14ac:dyDescent="0.2">
      <c r="B7" s="17">
        <v>7</v>
      </c>
      <c r="C7" s="104" t="s">
        <v>68</v>
      </c>
      <c r="D7" s="104"/>
      <c r="E7" s="65" t="s">
        <v>126</v>
      </c>
      <c r="F7" s="19" t="s">
        <v>127</v>
      </c>
      <c r="G7" s="65"/>
      <c r="H7" s="65"/>
      <c r="I7" s="64"/>
      <c r="J7" s="44"/>
      <c r="K7" s="42"/>
      <c r="L7" s="31"/>
      <c r="M7" s="31"/>
      <c r="N7" s="7"/>
      <c r="O7" s="7"/>
    </row>
    <row r="8" spans="2:15" ht="22.5" customHeight="1" x14ac:dyDescent="0.2">
      <c r="B8" s="141"/>
      <c r="C8" s="141"/>
      <c r="D8" s="141"/>
      <c r="E8" s="141"/>
      <c r="F8" s="141"/>
      <c r="G8" s="141"/>
      <c r="H8" s="141"/>
      <c r="I8" s="141"/>
      <c r="J8" s="141"/>
      <c r="K8" s="67"/>
      <c r="L8" s="41">
        <f>ROUND(SUM(L7),2)</f>
        <v>0</v>
      </c>
      <c r="M8" s="41">
        <f>ROUND(SUM(M7),2)</f>
        <v>0</v>
      </c>
      <c r="N8" s="121" t="s">
        <v>43</v>
      </c>
      <c r="O8" s="121"/>
    </row>
    <row r="9" spans="2:15" ht="24" customHeight="1" x14ac:dyDescent="0.2">
      <c r="B9" s="142"/>
      <c r="C9" s="142"/>
      <c r="D9" s="142"/>
      <c r="E9" s="142"/>
      <c r="F9" s="142"/>
      <c r="G9" s="142"/>
      <c r="H9" s="142"/>
      <c r="I9" s="142"/>
      <c r="J9" s="142"/>
      <c r="K9" s="66"/>
      <c r="L9" s="41">
        <f>ROUND(L8*30%,2)</f>
        <v>0</v>
      </c>
      <c r="M9" s="41">
        <f>ROUND(M8*30%,2)</f>
        <v>0</v>
      </c>
      <c r="N9" s="121" t="s">
        <v>44</v>
      </c>
      <c r="O9" s="121"/>
    </row>
    <row r="10" spans="2:15" ht="25.5" customHeight="1" x14ac:dyDescent="0.2">
      <c r="B10" s="142"/>
      <c r="C10" s="142"/>
      <c r="D10" s="142"/>
      <c r="E10" s="142"/>
      <c r="F10" s="142"/>
      <c r="G10" s="142"/>
      <c r="H10" s="142"/>
      <c r="I10" s="142"/>
      <c r="J10" s="142"/>
      <c r="K10" s="66"/>
      <c r="L10" s="41">
        <f>ROUND(SUM(L8:L9),2)</f>
        <v>0</v>
      </c>
      <c r="M10" s="41">
        <f>ROUND(SUM(M8:M9),2)</f>
        <v>0</v>
      </c>
      <c r="N10" s="121" t="s">
        <v>45</v>
      </c>
      <c r="O10" s="121"/>
    </row>
    <row r="11" spans="2:15" x14ac:dyDescent="0.2">
      <c r="B11" s="140"/>
      <c r="C11" s="140"/>
      <c r="D11" s="140"/>
      <c r="E11" s="140"/>
      <c r="F11" s="140"/>
      <c r="G11" s="140"/>
      <c r="H11" s="140"/>
      <c r="I11" s="140"/>
      <c r="J11" s="140"/>
    </row>
    <row r="12" spans="2:15" ht="34.5" customHeight="1" x14ac:dyDescent="0.2">
      <c r="B12" s="139" t="s">
        <v>122</v>
      </c>
      <c r="C12" s="139"/>
      <c r="D12" s="139"/>
      <c r="E12" s="139"/>
      <c r="F12" s="139"/>
      <c r="G12" s="139"/>
      <c r="H12" s="139"/>
      <c r="I12" s="139"/>
      <c r="J12" s="139"/>
    </row>
  </sheetData>
  <mergeCells count="11">
    <mergeCell ref="B12:J12"/>
    <mergeCell ref="M3:O4"/>
    <mergeCell ref="D4:F4"/>
    <mergeCell ref="N8:O8"/>
    <mergeCell ref="N9:O9"/>
    <mergeCell ref="N10:O10"/>
    <mergeCell ref="B11:J11"/>
    <mergeCell ref="C6:D6"/>
    <mergeCell ref="C7:D7"/>
    <mergeCell ref="B8:J10"/>
    <mergeCell ref="B5:O5"/>
  </mergeCells>
  <pageMargins left="0.43307086614173229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workbookViewId="0">
      <selection activeCell="B7" sqref="B7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7" width="15.140625" customWidth="1"/>
    <col min="8" max="8" width="14.85546875" customWidth="1"/>
    <col min="9" max="9" width="10.140625" customWidth="1"/>
    <col min="10" max="10" width="15.85546875" customWidth="1" outlineLevel="1"/>
    <col min="11" max="11" width="15" customWidth="1" outlineLevel="1"/>
    <col min="12" max="12" width="20.7109375" customWidth="1"/>
    <col min="13" max="13" width="20.85546875" customWidth="1"/>
  </cols>
  <sheetData>
    <row r="1" spans="2:13" ht="13.5" customHeight="1" x14ac:dyDescent="0.2"/>
    <row r="2" spans="2:13" ht="13.5" customHeight="1" x14ac:dyDescent="0.2"/>
    <row r="3" spans="2:13" ht="16.899999999999999" customHeight="1" x14ac:dyDescent="0.2">
      <c r="K3" s="109" t="s">
        <v>105</v>
      </c>
      <c r="L3" s="109"/>
      <c r="M3" s="109"/>
    </row>
    <row r="4" spans="2:13" ht="42" customHeight="1" x14ac:dyDescent="0.2">
      <c r="D4" s="110" t="s">
        <v>106</v>
      </c>
      <c r="E4" s="110"/>
      <c r="F4" s="110"/>
      <c r="K4" s="109"/>
      <c r="L4" s="109"/>
      <c r="M4" s="109"/>
    </row>
    <row r="5" spans="2:13" ht="15.75" x14ac:dyDescent="0.2">
      <c r="B5" s="143" t="s">
        <v>138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2:13" ht="63.75" x14ac:dyDescent="0.2">
      <c r="B6" s="1" t="s">
        <v>132</v>
      </c>
      <c r="C6" s="111" t="s">
        <v>1</v>
      </c>
      <c r="D6" s="112"/>
      <c r="E6" s="11" t="s">
        <v>2</v>
      </c>
      <c r="F6" s="11" t="s">
        <v>3</v>
      </c>
      <c r="G6" s="11" t="s">
        <v>37</v>
      </c>
      <c r="H6" s="3" t="s">
        <v>38</v>
      </c>
      <c r="I6" s="3" t="s">
        <v>39</v>
      </c>
      <c r="J6" s="11" t="s">
        <v>5</v>
      </c>
      <c r="K6" s="3" t="s">
        <v>6</v>
      </c>
      <c r="L6" s="3" t="s">
        <v>7</v>
      </c>
      <c r="M6" s="3" t="s">
        <v>74</v>
      </c>
    </row>
    <row r="7" spans="2:13" ht="48.75" customHeight="1" x14ac:dyDescent="0.2">
      <c r="B7" s="12">
        <v>1</v>
      </c>
      <c r="C7" s="104" t="s">
        <v>69</v>
      </c>
      <c r="D7" s="104"/>
      <c r="E7" s="19">
        <v>600</v>
      </c>
      <c r="F7" s="101" t="s">
        <v>100</v>
      </c>
      <c r="G7" s="42"/>
      <c r="H7" s="68"/>
      <c r="I7" s="42"/>
      <c r="J7" s="31"/>
      <c r="K7" s="31"/>
      <c r="L7" s="7"/>
      <c r="M7" s="7"/>
    </row>
    <row r="8" spans="2:13" ht="27.75" customHeight="1" x14ac:dyDescent="0.2">
      <c r="B8" s="125"/>
      <c r="C8" s="125"/>
      <c r="D8" s="125"/>
      <c r="E8" s="125"/>
      <c r="F8" s="125"/>
      <c r="G8" s="125"/>
      <c r="H8" s="125"/>
      <c r="I8" s="126"/>
      <c r="J8" s="41">
        <f>ROUND(SUM(J7),2)</f>
        <v>0</v>
      </c>
      <c r="K8" s="41">
        <f>ROUND(SUM(K7),2)</f>
        <v>0</v>
      </c>
      <c r="L8" s="121" t="s">
        <v>43</v>
      </c>
      <c r="M8" s="121"/>
    </row>
    <row r="9" spans="2:13" ht="25.5" customHeight="1" x14ac:dyDescent="0.2">
      <c r="B9" s="127"/>
      <c r="C9" s="127"/>
      <c r="D9" s="127"/>
      <c r="E9" s="127"/>
      <c r="F9" s="127"/>
      <c r="G9" s="127"/>
      <c r="H9" s="127"/>
      <c r="I9" s="128"/>
      <c r="J9" s="41">
        <f>ROUND(J8*30%,2)</f>
        <v>0</v>
      </c>
      <c r="K9" s="41">
        <f>ROUND(K8*30%,2)</f>
        <v>0</v>
      </c>
      <c r="L9" s="121" t="s">
        <v>44</v>
      </c>
      <c r="M9" s="121"/>
    </row>
    <row r="10" spans="2:13" ht="25.5" customHeight="1" x14ac:dyDescent="0.2">
      <c r="B10" s="127"/>
      <c r="C10" s="127"/>
      <c r="D10" s="127"/>
      <c r="E10" s="127"/>
      <c r="F10" s="127"/>
      <c r="G10" s="127"/>
      <c r="H10" s="127"/>
      <c r="I10" s="128"/>
      <c r="J10" s="41">
        <f>ROUND(SUM(J8:J9),2)</f>
        <v>0</v>
      </c>
      <c r="K10" s="41">
        <f>ROUND(SUM(K8:K9),2)</f>
        <v>0</v>
      </c>
      <c r="L10" s="121" t="s">
        <v>45</v>
      </c>
      <c r="M10" s="121"/>
    </row>
  </sheetData>
  <mergeCells count="9">
    <mergeCell ref="K3:M4"/>
    <mergeCell ref="D4:F4"/>
    <mergeCell ref="L8:M8"/>
    <mergeCell ref="L9:M9"/>
    <mergeCell ref="L10:M10"/>
    <mergeCell ref="C6:D6"/>
    <mergeCell ref="C7:D7"/>
    <mergeCell ref="B8:I10"/>
    <mergeCell ref="B5:M5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"/>
  <sheetViews>
    <sheetView workbookViewId="0">
      <selection activeCell="A7" sqref="A7:XFD7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8" width="17.7109375" customWidth="1"/>
    <col min="9" max="9" width="15.140625" customWidth="1"/>
    <col min="10" max="10" width="14.85546875" customWidth="1"/>
    <col min="11" max="11" width="10.140625" customWidth="1"/>
    <col min="12" max="12" width="15.85546875" customWidth="1" outlineLevel="1"/>
    <col min="13" max="13" width="15" customWidth="1" outlineLevel="1"/>
    <col min="14" max="14" width="20.7109375" customWidth="1"/>
    <col min="15" max="15" width="20.85546875" customWidth="1"/>
  </cols>
  <sheetData>
    <row r="1" spans="2:15" ht="13.5" customHeight="1" x14ac:dyDescent="0.2"/>
    <row r="2" spans="2:15" ht="13.5" customHeight="1" x14ac:dyDescent="0.2"/>
    <row r="3" spans="2:15" ht="16.899999999999999" customHeight="1" x14ac:dyDescent="0.2">
      <c r="M3" s="109" t="s">
        <v>105</v>
      </c>
      <c r="N3" s="109"/>
      <c r="O3" s="109"/>
    </row>
    <row r="4" spans="2:15" ht="42" customHeight="1" x14ac:dyDescent="0.2">
      <c r="D4" s="110" t="s">
        <v>106</v>
      </c>
      <c r="E4" s="110"/>
      <c r="F4" s="110"/>
      <c r="G4" s="27"/>
      <c r="H4" s="90"/>
      <c r="M4" s="109"/>
      <c r="N4" s="109"/>
      <c r="O4" s="109"/>
    </row>
    <row r="5" spans="2:15" ht="15.75" x14ac:dyDescent="0.25">
      <c r="B5" s="129" t="s">
        <v>139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2:15" ht="63.75" x14ac:dyDescent="0.2">
      <c r="B6" s="1" t="s">
        <v>132</v>
      </c>
      <c r="C6" s="111" t="s">
        <v>1</v>
      </c>
      <c r="D6" s="112"/>
      <c r="E6" s="11" t="s">
        <v>2</v>
      </c>
      <c r="F6" s="11" t="s">
        <v>3</v>
      </c>
      <c r="G6" s="70" t="s">
        <v>123</v>
      </c>
      <c r="H6" s="91" t="s">
        <v>125</v>
      </c>
      <c r="I6" s="11" t="s">
        <v>37</v>
      </c>
      <c r="J6" s="3" t="s">
        <v>38</v>
      </c>
      <c r="K6" s="3" t="s">
        <v>39</v>
      </c>
      <c r="L6" s="11" t="s">
        <v>5</v>
      </c>
      <c r="M6" s="3" t="s">
        <v>6</v>
      </c>
      <c r="N6" s="3" t="s">
        <v>7</v>
      </c>
      <c r="O6" s="3" t="s">
        <v>74</v>
      </c>
    </row>
    <row r="7" spans="2:15" ht="66" customHeight="1" x14ac:dyDescent="0.2">
      <c r="B7" s="17">
        <v>1</v>
      </c>
      <c r="C7" s="104" t="s">
        <v>70</v>
      </c>
      <c r="D7" s="104"/>
      <c r="E7" s="65" t="s">
        <v>99</v>
      </c>
      <c r="F7" s="101" t="s">
        <v>124</v>
      </c>
      <c r="G7" s="65"/>
      <c r="H7" s="65"/>
      <c r="I7" s="42"/>
      <c r="J7" s="68"/>
      <c r="K7" s="42"/>
      <c r="L7" s="31"/>
      <c r="M7" s="31"/>
      <c r="N7" s="7"/>
      <c r="O7" s="7"/>
    </row>
    <row r="8" spans="2:15" ht="26.25" customHeight="1" x14ac:dyDescent="0.2"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41">
        <f>ROUND(SUM(L7),2)</f>
        <v>0</v>
      </c>
      <c r="M8" s="41">
        <f>ROUND(SUM(M7),2)</f>
        <v>0</v>
      </c>
      <c r="N8" s="121" t="s">
        <v>43</v>
      </c>
      <c r="O8" s="121"/>
    </row>
    <row r="9" spans="2:15" ht="24" customHeight="1" x14ac:dyDescent="0.2">
      <c r="B9" s="127"/>
      <c r="C9" s="127"/>
      <c r="D9" s="127"/>
      <c r="E9" s="127"/>
      <c r="F9" s="127"/>
      <c r="G9" s="127"/>
      <c r="H9" s="127"/>
      <c r="I9" s="127"/>
      <c r="J9" s="127"/>
      <c r="K9" s="128"/>
      <c r="L9" s="41">
        <f>ROUND(L8*30%,2)</f>
        <v>0</v>
      </c>
      <c r="M9" s="41">
        <f>ROUND(M8*30%,2)</f>
        <v>0</v>
      </c>
      <c r="N9" s="121" t="s">
        <v>44</v>
      </c>
      <c r="O9" s="121"/>
    </row>
    <row r="10" spans="2:15" ht="25.5" customHeight="1" x14ac:dyDescent="0.2">
      <c r="B10" s="127"/>
      <c r="C10" s="127"/>
      <c r="D10" s="127"/>
      <c r="E10" s="127"/>
      <c r="F10" s="127"/>
      <c r="G10" s="127"/>
      <c r="H10" s="127"/>
      <c r="I10" s="127"/>
      <c r="J10" s="127"/>
      <c r="K10" s="128"/>
      <c r="L10" s="41">
        <f>ROUND(SUM(L8:L9),2)</f>
        <v>0</v>
      </c>
      <c r="M10" s="41">
        <f>ROUND(SUM(M8:M9),2)</f>
        <v>0</v>
      </c>
      <c r="N10" s="121" t="s">
        <v>45</v>
      </c>
      <c r="O10" s="121"/>
    </row>
    <row r="11" spans="2:15" ht="39.75" customHeight="1" x14ac:dyDescent="0.2">
      <c r="B11" s="146" t="s">
        <v>122</v>
      </c>
      <c r="C11" s="146"/>
      <c r="D11" s="146"/>
      <c r="E11" s="146"/>
      <c r="F11" s="146"/>
      <c r="G11" s="146"/>
      <c r="H11" s="146"/>
      <c r="I11" s="146"/>
      <c r="J11" s="146"/>
    </row>
  </sheetData>
  <mergeCells count="10">
    <mergeCell ref="B11:J11"/>
    <mergeCell ref="C6:D6"/>
    <mergeCell ref="C7:D7"/>
    <mergeCell ref="B8:K10"/>
    <mergeCell ref="M3:O4"/>
    <mergeCell ref="D4:F4"/>
    <mergeCell ref="N8:O8"/>
    <mergeCell ref="N9:O9"/>
    <mergeCell ref="N10:O10"/>
    <mergeCell ref="B5:O5"/>
  </mergeCells>
  <pageMargins left="0.25" right="0.25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20</vt:i4>
      </vt:variant>
    </vt:vector>
  </HeadingPairs>
  <TitlesOfParts>
    <vt:vector size="44" baseType="lpstr">
      <vt:lpstr>cz.1 </vt:lpstr>
      <vt:lpstr>cz.2</vt:lpstr>
      <vt:lpstr>cz.3</vt:lpstr>
      <vt:lpstr>cz.4</vt:lpstr>
      <vt:lpstr>cz.5</vt:lpstr>
      <vt:lpstr>cz.6</vt:lpstr>
      <vt:lpstr>cz.7</vt:lpstr>
      <vt:lpstr>cz.8</vt:lpstr>
      <vt:lpstr>cz.9</vt:lpstr>
      <vt:lpstr>cz.10</vt:lpstr>
      <vt:lpstr>cz.11</vt:lpstr>
      <vt:lpstr>cz.12 </vt:lpstr>
      <vt:lpstr>cz.13</vt:lpstr>
      <vt:lpstr>cz.14</vt:lpstr>
      <vt:lpstr>cz.15</vt:lpstr>
      <vt:lpstr>cz.16</vt:lpstr>
      <vt:lpstr>cz.17</vt:lpstr>
      <vt:lpstr>cz.18</vt:lpstr>
      <vt:lpstr>cz.19</vt:lpstr>
      <vt:lpstr>cz.20</vt:lpstr>
      <vt:lpstr>cz.21</vt:lpstr>
      <vt:lpstr>cz.22</vt:lpstr>
      <vt:lpstr>cz.23</vt:lpstr>
      <vt:lpstr>cz.24</vt:lpstr>
      <vt:lpstr>'cz.1 '!Obszar_wydruku</vt:lpstr>
      <vt:lpstr>cz.10!Obszar_wydruku</vt:lpstr>
      <vt:lpstr>cz.11!Obszar_wydruku</vt:lpstr>
      <vt:lpstr>'cz.12 '!Obszar_wydruku</vt:lpstr>
      <vt:lpstr>cz.13!Obszar_wydruku</vt:lpstr>
      <vt:lpstr>cz.14!Obszar_wydruku</vt:lpstr>
      <vt:lpstr>cz.15!Obszar_wydruku</vt:lpstr>
      <vt:lpstr>cz.16!Obszar_wydruku</vt:lpstr>
      <vt:lpstr>cz.17!Obszar_wydruku</vt:lpstr>
      <vt:lpstr>cz.2!Obszar_wydruku</vt:lpstr>
      <vt:lpstr>cz.22!Obszar_wydruku</vt:lpstr>
      <vt:lpstr>cz.23!Obszar_wydruku</vt:lpstr>
      <vt:lpstr>cz.24!Obszar_wydruku</vt:lpstr>
      <vt:lpstr>cz.3!Obszar_wydruku</vt:lpstr>
      <vt:lpstr>cz.4!Obszar_wydruku</vt:lpstr>
      <vt:lpstr>cz.5!Obszar_wydruku</vt:lpstr>
      <vt:lpstr>cz.6!Obszar_wydruku</vt:lpstr>
      <vt:lpstr>cz.7!Obszar_wydruku</vt:lpstr>
      <vt:lpstr>cz.8!Obszar_wydruku</vt:lpstr>
      <vt:lpstr>cz.9!Obszar_wydruku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Trafna</dc:creator>
  <cp:lastModifiedBy>Ewa Redo</cp:lastModifiedBy>
  <cp:lastPrinted>2023-10-23T09:10:51Z</cp:lastPrinted>
  <dcterms:created xsi:type="dcterms:W3CDTF">2023-01-17T07:44:00Z</dcterms:created>
  <dcterms:modified xsi:type="dcterms:W3CDTF">2023-10-23T10:53:33Z</dcterms:modified>
</cp:coreProperties>
</file>