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atarzyna.sek\Desktop\"/>
    </mc:Choice>
  </mc:AlternateContent>
  <xr:revisionPtr revIDLastSave="0" documentId="13_ncr:1_{773D8375-D544-451F-AEA4-20477B96D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I" sheetId="1" r:id="rId1"/>
  </sheets>
  <definedNames>
    <definedName name="_xlnm.Print_Area" localSheetId="0">'PAKIET I'!$A$1:$K$177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F149" i="1"/>
  <c r="G176" i="1"/>
  <c r="F176" i="1"/>
  <c r="G183" i="1"/>
  <c r="F183" i="1"/>
  <c r="F182" i="1"/>
  <c r="G182" i="1" s="1"/>
  <c r="G156" i="1"/>
  <c r="F156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62" i="1"/>
  <c r="G162" i="1" s="1"/>
  <c r="G133" i="1"/>
  <c r="F133" i="1"/>
  <c r="G121" i="1"/>
  <c r="F121" i="1"/>
  <c r="G98" i="1"/>
  <c r="F98" i="1"/>
  <c r="G58" i="1"/>
  <c r="F58" i="1"/>
  <c r="G27" i="1"/>
  <c r="F27" i="1"/>
  <c r="F155" i="1"/>
  <c r="G155" i="1" s="1"/>
  <c r="G140" i="1"/>
  <c r="G141" i="1"/>
  <c r="G144" i="1"/>
  <c r="G145" i="1"/>
  <c r="G148" i="1"/>
  <c r="F140" i="1"/>
  <c r="F141" i="1"/>
  <c r="F142" i="1"/>
  <c r="G142" i="1" s="1"/>
  <c r="F143" i="1"/>
  <c r="G143" i="1" s="1"/>
  <c r="F144" i="1"/>
  <c r="F145" i="1"/>
  <c r="F146" i="1"/>
  <c r="G146" i="1" s="1"/>
  <c r="F147" i="1"/>
  <c r="F148" i="1"/>
  <c r="F139" i="1"/>
  <c r="G139" i="1" s="1"/>
  <c r="G132" i="1"/>
  <c r="F131" i="1"/>
  <c r="G131" i="1" s="1"/>
  <c r="F132" i="1"/>
  <c r="F130" i="1"/>
  <c r="G130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02" i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64" i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31" i="1"/>
  <c r="G31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9" i="1"/>
  <c r="G147" i="1" l="1"/>
  <c r="G9" i="1"/>
  <c r="G64" i="1"/>
  <c r="G102" i="1"/>
  <c r="G59" i="1" l="1"/>
  <c r="F59" i="1"/>
  <c r="F122" i="1"/>
  <c r="G122" i="1" s="1"/>
</calcChain>
</file>

<file path=xl/sharedStrings.xml><?xml version="1.0" encoding="utf-8"?>
<sst xmlns="http://schemas.openxmlformats.org/spreadsheetml/2006/main" count="553" uniqueCount="204">
  <si>
    <t>ZAKUPY LBW 2012/2013</t>
  </si>
  <si>
    <t>Pakiet I  - akcesoria laboratoryjne</t>
  </si>
  <si>
    <t>zamówienie dla laboratorium Stacji Uzdatniania Wody - Ostrołęka, ul. Kurpiowska 21</t>
  </si>
  <si>
    <t>Lp.</t>
  </si>
  <si>
    <t>Nazwa</t>
  </si>
  <si>
    <t>jednostka</t>
  </si>
  <si>
    <t>cena</t>
  </si>
  <si>
    <t>ilość</t>
  </si>
  <si>
    <t>1.</t>
  </si>
  <si>
    <t>Prefiltr osadowy – wkład 5 μm do demineralizatora  HLP 5</t>
  </si>
  <si>
    <t>szt.</t>
  </si>
  <si>
    <t>2.</t>
  </si>
  <si>
    <t>Filtr osadowy H1 do demineralizatora  HLP 5</t>
  </si>
  <si>
    <t>3.</t>
  </si>
  <si>
    <t>Filtr węglowy H2 do demineralizatora  HLP 5</t>
  </si>
  <si>
    <t>4.</t>
  </si>
  <si>
    <t>Filtr jonowymienny H3 do demineralizatora  HLP 5</t>
  </si>
  <si>
    <t>5.</t>
  </si>
  <si>
    <t>Filtr jonowymienny H7 do demineralizatora  HLP 5</t>
  </si>
  <si>
    <t>6.</t>
  </si>
  <si>
    <t>Torebki płaskie z PP, autoklawowalne 300x500 mm (op. 200szt.)</t>
  </si>
  <si>
    <t>op.</t>
  </si>
  <si>
    <t>7.</t>
  </si>
  <si>
    <t>8.</t>
  </si>
  <si>
    <t>9.</t>
  </si>
  <si>
    <t>10.</t>
  </si>
  <si>
    <t>11.</t>
  </si>
  <si>
    <t>Pipety wielomiarowe poj. 10 ml; klasa A, z certyfikatem serii</t>
  </si>
  <si>
    <t>12.</t>
  </si>
  <si>
    <t>Pipety wielomiarowe poj. 5 ml; klasa A, z certyfikatem serii</t>
  </si>
  <si>
    <t xml:space="preserve">szt.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</si>
  <si>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</si>
  <si>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</si>
  <si>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</si>
  <si>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</si>
  <si>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</si>
  <si>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</si>
  <si>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</si>
  <si>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</si>
  <si>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</si>
  <si>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</si>
  <si>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</si>
  <si>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</si>
  <si>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</si>
  <si>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</si>
  <si>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</si>
  <si>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</si>
  <si>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</si>
  <si>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zamówienie dla laboratorium Miejskiej Oczyszczalni Ścieków - Ostrołęka, ul. Chemiczna 2</t>
  </si>
  <si>
    <t>RAZEM  PAKIET I</t>
  </si>
  <si>
    <t>Pakiet II - odczynniki laboratoryjne</t>
  </si>
  <si>
    <t>litr</t>
  </si>
  <si>
    <t>kg</t>
  </si>
  <si>
    <t>Sodowo-potasowy winian czda  SIGMA</t>
  </si>
  <si>
    <t>but.</t>
  </si>
  <si>
    <t xml:space="preserve">op. </t>
  </si>
  <si>
    <t>30.</t>
  </si>
  <si>
    <t>Wzorzec zawartości azotu amonowego w roztworze 100 ml (LGC)</t>
  </si>
  <si>
    <t>31.</t>
  </si>
  <si>
    <t>Wzorzec zawartości azotu azotanowego w roztworze wodnym   100 ml   (LGC)</t>
  </si>
  <si>
    <t>32.</t>
  </si>
  <si>
    <t>Wzorzec zawartości azotu azotynowego w roztworze wodnym   100 ml   (LGC)</t>
  </si>
  <si>
    <t>33.</t>
  </si>
  <si>
    <t>Wzorzec zawartości jonów fosforanowych w roztworze wodnym   100 ml   (LGC)</t>
  </si>
  <si>
    <t>Wzorzec zawartości jonów chlorkowych w roztworze wodnym   100 ml   (LGC)</t>
  </si>
  <si>
    <t>Inhibitor nitryfikacji N-allilotiomocznik 50ml POL-EKO krople</t>
  </si>
  <si>
    <t>RAZEM  PAKIET II</t>
  </si>
  <si>
    <t>LABART Sp z o.o., ul. Karola Miarki 11D; 01-496 Warszawa</t>
  </si>
  <si>
    <t>WITKO Sp. z .o.o.al. Piłsudzkiego 14392-332 Łódź</t>
  </si>
  <si>
    <t>PPH Stanlab Biuro Handlowe, ul.Portowa 10; 44-100 Gliwice</t>
  </si>
  <si>
    <t>Browne TST Control – test emulacyjny (czas/para/temp.)</t>
  </si>
  <si>
    <t>Taśma do kontroli sterylizacji suchej -TGP   50m</t>
  </si>
  <si>
    <t>Taśma do kontroli sterylizacji parowej     50m</t>
  </si>
  <si>
    <t>Worki do sterylizacji w autoklawie poj. 9l.</t>
  </si>
  <si>
    <t>Odczynnik Kovaca</t>
  </si>
  <si>
    <t xml:space="preserve"> </t>
  </si>
  <si>
    <t>Podłoże MLGA    500g</t>
  </si>
  <si>
    <t>wartość netto</t>
  </si>
  <si>
    <t>wartość brutto</t>
  </si>
  <si>
    <t>RAZEM</t>
  </si>
  <si>
    <t>RAZEM PAKIET III</t>
  </si>
  <si>
    <t>RAZEM PAKIET IV</t>
  </si>
  <si>
    <t>Pieczęć Wykonawcy</t>
  </si>
  <si>
    <t>Załącznik nr 2</t>
  </si>
  <si>
    <t>Pipeta automatyczna Eppendorf Reference® 2 jednokanałowa, zmiennopojemnościowa,  0.5 - 5 mL, różowy IVD</t>
  </si>
  <si>
    <t>Statyw karuzelowy do pipet 2 na 6 Eppendorf Research/plus Reference/2 lub Biomaster</t>
  </si>
  <si>
    <t>Końcówki epTIPS Standard 100-5000 μl L (dł.175 mm) ; 3x100 szt.</t>
  </si>
  <si>
    <t>Prefiltr osadowy – wkład 5µm do demineralizatora HLP5</t>
  </si>
  <si>
    <t>Filtr osadowy H1 do demineralizatora HLP 5</t>
  </si>
  <si>
    <t>Filtr węglowy H2 do demineralizatora HLP 5</t>
  </si>
  <si>
    <t>Filtr jonowymienny H3 do demineralizatora HLP 5</t>
  </si>
  <si>
    <t>Filtr jonowymienny H7 do demineralizatora HLP 5</t>
  </si>
  <si>
    <t>Sączki ilościowe średnie, D=150mm, FILTRAK</t>
  </si>
  <si>
    <t>Sączki A/C Glass Fiber 1µm 47mm Pall (100 szt.)</t>
  </si>
  <si>
    <t>Końcówki do pipet 200µl Plasti BRAND (1000szt/op)</t>
  </si>
  <si>
    <t>Końcówki do pipet 1000µl Vitlab (500szt/op)</t>
  </si>
  <si>
    <t>Trilux płyn do mycia szkła 1L</t>
  </si>
  <si>
    <t>Kwas solny czda 1n   AVANTOR</t>
  </si>
  <si>
    <t>Kwas octowy lodowaty czda            AVANTOR</t>
  </si>
  <si>
    <t>Hydroksylaminy chlorowodorek cz.d.a               AVANTOR</t>
  </si>
  <si>
    <t xml:space="preserve">Dwusodowy wersenian czda roztwór mianowany 0,01 mol/l     AVANTOR </t>
  </si>
  <si>
    <t>Srebrowy azotan czda  roztwór mianowany 0,02 mol/l                     AVANTOR</t>
  </si>
  <si>
    <t>Potasu chromian czda 100g                      AVANTOR</t>
  </si>
  <si>
    <t>Dwusodowy szczawian roztwór mianowany 0,05 mol/l                       AVANTOR</t>
  </si>
  <si>
    <t>Nadmanganian potasu naważka analityczna 0,02 mol/l               AVANTOR</t>
  </si>
  <si>
    <t>Formaldehyd 36-38% czda  250 ml                 AVANTOR</t>
  </si>
  <si>
    <t>Chlorek amonu czda 500g                             AVANTOR</t>
  </si>
  <si>
    <t>Sodowy wersenian czda 500g           AVANTOR</t>
  </si>
  <si>
    <t>Sodowy salicylan czda 500g           AVANTOR</t>
  </si>
  <si>
    <t>Wzorzec pH 4,01 (ftalanowy) 100 ml    (LabStand)</t>
  </si>
  <si>
    <t>Wzorzec pH 7,00 (fosforanowy) 100 ml               (LabStand)</t>
  </si>
  <si>
    <t>Wzorzec pH 10,00 (fosforanowy) 100 ml          (LabStand)</t>
  </si>
  <si>
    <t>Wzorzec barwy wody w roztworze wodnym   100 ml   (OUM)</t>
  </si>
  <si>
    <t>Wzorzec mętności w roztworze wodnym   200 ml     (OUM)</t>
  </si>
  <si>
    <t>Wzorzec zawartości żelaza w roztworze wodnym   100 ml   (LGC)</t>
  </si>
  <si>
    <t>Wzorzec zawartości manganu w roztworze wodnym   100 ml   (LGC)</t>
  </si>
  <si>
    <t>Wzorzec zawartości wapnia w roztworze wodnym   100 ml   (LGC)</t>
  </si>
  <si>
    <t>34.</t>
  </si>
  <si>
    <t>Etanol 96% czda 500ml Avantor</t>
  </si>
  <si>
    <t>Kwas solny czda 35-38% Stanlab</t>
  </si>
  <si>
    <t>Kwas L-askorbinowy czda 100g POCH</t>
  </si>
  <si>
    <t>Stop Devarda proszek 50g Eurochem</t>
  </si>
  <si>
    <t>Kwas siarkowy 95% czda 1L PureLand</t>
  </si>
  <si>
    <t>Kwas borowy czda 1kg Eurochem</t>
  </si>
  <si>
    <t>Kwas solny roztwór mianowany 1 mol/L PureLand</t>
  </si>
  <si>
    <t>Wodorotlenek sodu czda 1 kg POCH</t>
  </si>
  <si>
    <t>bufor pH 1,68 500ml Hamilton</t>
  </si>
  <si>
    <t>bufor pH 4 500ml POCH</t>
  </si>
  <si>
    <t>bufor pH 7 500ml POCH</t>
  </si>
  <si>
    <t>bufor pH 10 500ml POCH</t>
  </si>
  <si>
    <t>Molibdenian amonu 4-hydrat 100g Acros</t>
  </si>
  <si>
    <t>Kuweta półmikro z tworzywa sztucznego PPMA, 50 mm z nakrętką(10 szt.)</t>
  </si>
  <si>
    <t>Kwas siarkowy 0,1N 1L</t>
  </si>
  <si>
    <t>Test kuwetowy LCK304</t>
  </si>
  <si>
    <t>Test kuwetowy LCK238</t>
  </si>
  <si>
    <t>Test kuwetowy LCK114</t>
  </si>
  <si>
    <t>Test kuwetowy LCK314</t>
  </si>
  <si>
    <t>Test kuwetowy LCK914</t>
  </si>
  <si>
    <t>NitriVer 3 test saszetkowy (10ml próbki)</t>
  </si>
  <si>
    <t>SulfaVer 4 (10ml próbki)</t>
  </si>
  <si>
    <t>RAZEM PAKIET VII</t>
  </si>
  <si>
    <t>Kuweta, 10 mm prostokątna, szkło kwarcowe, do spektrofotometru DR 6000 firmy HACH</t>
  </si>
  <si>
    <t>Kuwety do spektrofotometru HACH DR 2800, 1-calowa, prostokątna, poj. 10 ml, (dobrana para)</t>
  </si>
  <si>
    <t>Kuweta do spektrofotometru 50 mm (11-G-8)</t>
  </si>
  <si>
    <t>epTIPS Box 100-5000 μL Quality, 1 pudełko x 24 szt. IVD (dla koncówek dł. 175 mm)</t>
  </si>
  <si>
    <t>Tłuczek porcelanowy do moździerza dł. 194 mm, fi główki 52mm</t>
  </si>
  <si>
    <t>Łacznik destylacyjny (nasadka łuk) zgięta pod kątem 105 stopni, szlif żeński 29/32</t>
  </si>
  <si>
    <t>Termometr elektroniczny ze składaną sondą</t>
  </si>
  <si>
    <t>Amonowy octan czda Honeywell</t>
  </si>
  <si>
    <t xml:space="preserve">kg </t>
  </si>
  <si>
    <r>
      <t xml:space="preserve">Woda amoniakalna 25% </t>
    </r>
    <r>
      <rPr>
        <sz val="10"/>
        <color indexed="8"/>
        <rFont val="Arial"/>
        <family val="2"/>
        <charset val="238"/>
      </rPr>
      <t>czda</t>
    </r>
    <r>
      <rPr>
        <sz val="10"/>
        <rFont val="Arial"/>
        <family val="2"/>
        <charset val="238"/>
      </rPr>
      <t xml:space="preserve">                  AVANTOR</t>
    </r>
  </si>
  <si>
    <r>
      <t xml:space="preserve">Etanol 99,8% </t>
    </r>
    <r>
      <rPr>
        <sz val="10"/>
        <color indexed="8"/>
        <rFont val="Arial"/>
        <family val="2"/>
        <charset val="238"/>
      </rPr>
      <t>czda á 500 ml</t>
    </r>
    <r>
      <rPr>
        <sz val="10"/>
        <rFont val="Arial"/>
        <family val="2"/>
        <charset val="238"/>
      </rPr>
      <t xml:space="preserve">                  AVANTOR</t>
    </r>
  </si>
  <si>
    <r>
      <t xml:space="preserve">Nadtlenek wodoru 30% </t>
    </r>
    <r>
      <rPr>
        <b/>
        <sz val="10"/>
        <rFont val="Arial"/>
        <family val="2"/>
        <charset val="238"/>
      </rPr>
      <t xml:space="preserve">czysty   </t>
    </r>
    <r>
      <rPr>
        <sz val="10"/>
        <rFont val="Arial"/>
        <family val="2"/>
        <charset val="238"/>
      </rPr>
      <t xml:space="preserve">              AVANTOR</t>
    </r>
  </si>
  <si>
    <r>
      <t>Sodowy siarczek  x 9 H2O</t>
    </r>
    <r>
      <rPr>
        <b/>
        <sz val="10"/>
        <rFont val="Arial"/>
        <family val="2"/>
        <charset val="238"/>
      </rPr>
      <t xml:space="preserve"> czysty á 500g</t>
    </r>
    <r>
      <rPr>
        <sz val="10"/>
        <rFont val="Arial"/>
        <family val="2"/>
        <charset val="238"/>
      </rPr>
      <t xml:space="preserve">                        AVANTOR</t>
    </r>
  </si>
  <si>
    <r>
      <t>Wzorzec trwały chloru wolnego Cl</t>
    </r>
    <r>
      <rPr>
        <vertAlign val="subscript"/>
        <sz val="10"/>
        <rFont val="Arial"/>
        <family val="2"/>
        <charset val="238"/>
      </rPr>
      <t>2     100 ml</t>
    </r>
    <r>
      <rPr>
        <sz val="10"/>
        <rFont val="Arial"/>
        <family val="2"/>
        <charset val="238"/>
      </rPr>
      <t xml:space="preserve">    HACH</t>
    </r>
  </si>
  <si>
    <t>Etanol 96% czda  dla sieci  500ml                      AVANTOR</t>
  </si>
  <si>
    <r>
      <t xml:space="preserve">Kwas cyrtynowy </t>
    </r>
    <r>
      <rPr>
        <b/>
        <sz val="10"/>
        <rFont val="Arial"/>
        <family val="2"/>
        <charset val="238"/>
      </rPr>
      <t>czysty</t>
    </r>
    <r>
      <rPr>
        <sz val="10"/>
        <rFont val="Arial"/>
        <family val="2"/>
        <charset val="238"/>
      </rPr>
      <t xml:space="preserve">  25 kg</t>
    </r>
  </si>
  <si>
    <t xml:space="preserve">Zestaw odczynników  do manganu 0,005 - 0,7 mg/L Mn, bez zawartości cyjanków do oznaczania manganu z TMB, 50 ozn.     (LCW632 )  </t>
  </si>
  <si>
    <t>Odczynnik do oznaczania siarczanów (Saszetki SulfaVer4 na 10ml próbki)</t>
  </si>
  <si>
    <t>Gotowe podłoże mikrobiologiczne:    Agar z ekstraktem drożdżowym,                                gotowa naważka na 250 ml</t>
  </si>
  <si>
    <t>Gotowe podłoże mikrobiologiczne:  Podłoże Slanetza i Bartleya,                                                                      gotowa naważka na 250 ml</t>
  </si>
  <si>
    <t>Gotowe podłoże mikrobiologiczne:  Podłoże TSA                                                                      gotowa naważka na 250 ml</t>
  </si>
  <si>
    <t>Gotowe podłoże mikrobiologiczne:   Chromogenic Coliform Agar CCA,                                                      gotowa naważka na 250 ml</t>
  </si>
  <si>
    <t>Paski z odczynnikiem na oksydazę cytochromową</t>
  </si>
  <si>
    <t>Filtry membranowe do mikrobiologii 0,45 um; fi 47 mm , sterylne, z siatką</t>
  </si>
  <si>
    <t>Końcówki do pipet 0,5-5ml Plasti Vitlab (200szt/op)</t>
  </si>
  <si>
    <t>Szalka aluminiowa średnica 92 mm (50szt/op)</t>
  </si>
  <si>
    <t>Zlewka wysoka z wylewem szklana 2000 ml</t>
  </si>
  <si>
    <t>Zlewka wysoka z wylewem szklana 1000 ml</t>
  </si>
  <si>
    <t>Zlewka niska z wylewem szklana 100 ml</t>
  </si>
  <si>
    <t>Zlewka wysoka z wylewem szklana 100 ml</t>
  </si>
  <si>
    <t>Zlewka Philips niska 250 ml</t>
  </si>
  <si>
    <t>Cylinder miarowy 25 ml kl A z wylewem i ze szklaną stopką</t>
  </si>
  <si>
    <t>Mieszadełko magnetyczne PTFE 8x40 mm</t>
  </si>
  <si>
    <t>Pipeta Pasteura z tworzywa PE, 3,0 ml (500szt/op)</t>
  </si>
  <si>
    <t>Butelka z nakrętką Boro 3,3 2000 ml</t>
  </si>
  <si>
    <t>Butelka z nakrętką Boro 3,3 1000 ml</t>
  </si>
  <si>
    <t>Kolba miarowa szklana kl. A 1000 ml</t>
  </si>
  <si>
    <t>Łyżeczka POLY stal 18/8 dł. 150 mm</t>
  </si>
  <si>
    <t>Nasadka ze spiekiem do zestawu filtracyjnego dla filtrów 47 mm</t>
  </si>
  <si>
    <t>Szkiełka mikroskopowe nakrywkowe 24x24mm</t>
  </si>
  <si>
    <t>Szkiełka mikroskopowe podstawowe 76x26x1mm cięte</t>
  </si>
  <si>
    <t>Azotan srebra czda 10g POCH</t>
  </si>
  <si>
    <t>Chromian potasu czda 50g Avantor</t>
  </si>
  <si>
    <t>Antymonylu potasu winian 0,5 hydrat czda 50 g Eurochem</t>
  </si>
  <si>
    <t>Wskaźnik Tashiro 250 ml Roth</t>
  </si>
  <si>
    <t>Silikon antypieniący 30% w wodzie emulsja 100 ml Sigma Aldrich</t>
  </si>
  <si>
    <t>Test kuwetowy LCK338</t>
  </si>
  <si>
    <t>Test kuwetowy LCK514</t>
  </si>
  <si>
    <t>Test kuwetowy LCK350</t>
  </si>
  <si>
    <t>Nakrętka luminescencyjna do sondy LDO 103</t>
  </si>
  <si>
    <t>Kuweta kwarcowa 1cm długość drogi optycznej 10 mm (2szt/op.)</t>
  </si>
  <si>
    <t>Kuweta 1 calowa kwadratowa szklana 10 ml (2szt./op.)</t>
  </si>
  <si>
    <t>Pakiet III - testy do badania wody</t>
  </si>
  <si>
    <t>Pakiet IV - podłoża i sprzęt do mikrobiologii</t>
  </si>
  <si>
    <t>Pakiet V - filtry membranowe do mikrobiologii</t>
  </si>
  <si>
    <t>Pakiet VI - testy kuwetowe</t>
  </si>
  <si>
    <t>Pakiet VII - gotowe podłoże mikrobiologiczne MLGA</t>
  </si>
  <si>
    <t>RAZEM PAKEIT V</t>
  </si>
  <si>
    <t>RAZEM PAKIET VI</t>
  </si>
  <si>
    <t>Dostawa I kw. 2023</t>
  </si>
  <si>
    <t>Dostawa II kw. 2023</t>
  </si>
  <si>
    <t>Dostawa III kw. 2023</t>
  </si>
  <si>
    <t>Dostawa IV kw.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</si>
</sst>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5" formatCode="#,##0.00\ &quot;zł&quot;"/>
    <numFmt numFmtId="166" formatCode="#,##0.00\ _z_ł"/>
    <numFmt numFmtId="167" formatCode="0.0"/>
  </numFmts>
  <fonts count="13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top" wrapText="1"/>
    </xf>
    <xf numFmtId="165" fontId="2" fillId="11" borderId="1" xfId="0" applyNumberFormat="1" applyFont="1" applyFill="1" applyBorder="1" applyAlignment="1">
      <alignment horizontal="center"/>
    </xf>
    <xf numFmtId="165" fontId="4" fillId="11" borderId="6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right" vertical="center" wrapText="1"/>
    </xf>
    <xf numFmtId="0" fontId="4" fillId="11" borderId="6" xfId="0" applyFont="1" applyFill="1" applyBorder="1" applyAlignment="1">
      <alignment horizontal="right" vertical="center" wrapText="1"/>
    </xf>
    <xf numFmtId="0" fontId="4" fillId="11" borderId="1" xfId="0" applyFont="1" applyFill="1" applyBorder="1" applyAlignment="1">
      <alignment horizontal="right" vertical="center" wrapText="1"/>
    </xf>
    <xf numFmtId="0" fontId="4" fillId="11" borderId="4" xfId="0" applyFont="1" applyFill="1" applyBorder="1" applyAlignment="1">
      <alignment horizontal="right" vertical="center" wrapText="1"/>
    </xf>
    <xf numFmtId="0" fontId="4" fillId="11" borderId="5" xfId="0" applyFont="1" applyFill="1" applyBorder="1" applyAlignment="1">
      <alignment horizontal="right" vertical="center" wrapText="1"/>
    </xf>
    <xf numFmtId="0" fontId="4" fillId="11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7" fillId="2" borderId="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7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right" wrapText="1"/>
    </xf>
    <xf numFmtId="0" fontId="4" fillId="11" borderId="5" xfId="0" applyFont="1" applyFill="1" applyBorder="1" applyAlignment="1">
      <alignment horizontal="right" wrapText="1"/>
    </xf>
    <xf numFmtId="0" fontId="4" fillId="11" borderId="7" xfId="0" applyFont="1" applyFill="1" applyBorder="1" applyAlignment="1">
      <alignment horizontal="right" wrapText="1"/>
    </xf>
    <xf numFmtId="165" fontId="4" fillId="11" borderId="1" xfId="0" applyNumberFormat="1" applyFont="1" applyFill="1" applyBorder="1"/>
    <xf numFmtId="165" fontId="4" fillId="11" borderId="1" xfId="0" applyNumberFormat="1" applyFont="1" applyFill="1" applyBorder="1" applyAlignment="1">
      <alignment wrapText="1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12" borderId="0" xfId="0" applyFont="1" applyFill="1"/>
    <xf numFmtId="0" fontId="9" fillId="12" borderId="0" xfId="0" applyFont="1" applyFill="1" applyAlignment="1">
      <alignment horizontal="left" indent="4"/>
    </xf>
    <xf numFmtId="0" fontId="2" fillId="1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65" fontId="5" fillId="6" borderId="1" xfId="0" applyNumberFormat="1" applyFont="1" applyFill="1" applyBorder="1" applyAlignment="1">
      <alignment horizontal="center" vertical="top" wrapText="1"/>
    </xf>
    <xf numFmtId="165" fontId="2" fillId="6" borderId="1" xfId="0" applyNumberFormat="1" applyFont="1" applyFill="1" applyBorder="1" applyAlignment="1">
      <alignment horizontal="center"/>
    </xf>
    <xf numFmtId="165" fontId="9" fillId="6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right" wrapText="1"/>
    </xf>
    <xf numFmtId="166" fontId="7" fillId="4" borderId="5" xfId="0" applyNumberFormat="1" applyFont="1" applyFill="1" applyBorder="1" applyAlignment="1">
      <alignment horizontal="left"/>
    </xf>
    <xf numFmtId="166" fontId="2" fillId="5" borderId="2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 wrapText="1"/>
    </xf>
    <xf numFmtId="166" fontId="2" fillId="5" borderId="6" xfId="0" applyNumberFormat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/>
    <xf numFmtId="0" fontId="2" fillId="11" borderId="0" xfId="0" applyFont="1" applyFill="1" applyAlignment="1">
      <alignment wrapText="1"/>
    </xf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wrapText="1"/>
    </xf>
    <xf numFmtId="0" fontId="11" fillId="6" borderId="0" xfId="0" applyFont="1" applyFill="1"/>
    <xf numFmtId="0" fontId="7" fillId="4" borderId="4" xfId="0" applyFont="1" applyFill="1" applyBorder="1"/>
    <xf numFmtId="0" fontId="7" fillId="4" borderId="5" xfId="0" applyFont="1" applyFill="1" applyBorder="1"/>
    <xf numFmtId="0" fontId="7" fillId="4" borderId="7" xfId="0" applyFont="1" applyFill="1" applyBorder="1"/>
    <xf numFmtId="0" fontId="7" fillId="4" borderId="1" xfId="0" applyFont="1" applyFill="1" applyBorder="1"/>
    <xf numFmtId="0" fontId="2" fillId="5" borderId="9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2" fillId="12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9" fillId="3" borderId="7" xfId="0" applyFont="1" applyFill="1" applyBorder="1"/>
    <xf numFmtId="0" fontId="2" fillId="12" borderId="1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12" borderId="6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top" wrapText="1"/>
    </xf>
    <xf numFmtId="165" fontId="2" fillId="6" borderId="4" xfId="0" applyNumberFormat="1" applyFont="1" applyFill="1" applyBorder="1" applyAlignment="1">
      <alignment horizontal="center" wrapText="1"/>
    </xf>
    <xf numFmtId="165" fontId="2" fillId="6" borderId="4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5" fontId="4" fillId="11" borderId="2" xfId="0" applyNumberFormat="1" applyFont="1" applyFill="1" applyBorder="1" applyAlignment="1">
      <alignment horizontal="center" vertical="center"/>
    </xf>
    <xf numFmtId="165" fontId="4" fillId="11" borderId="6" xfId="0" applyNumberFormat="1" applyFont="1" applyFill="1" applyBorder="1" applyAlignment="1">
      <alignment horizontal="center" vertical="center"/>
    </xf>
    <xf numFmtId="165" fontId="4" fillId="11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9"/>
  <sheetViews>
    <sheetView tabSelected="1" topLeftCell="A3" zoomScaleNormal="100" zoomScaleSheetLayoutView="100" zoomScalePageLayoutView="46" workbookViewId="0">
      <selection activeCell="C3" sqref="C3:F4"/>
    </sheetView>
  </sheetViews>
  <sheetFormatPr defaultRowHeight="12.75" x14ac:dyDescent="0.2"/>
  <cols>
    <col min="1" max="1" width="5.85546875" style="77" customWidth="1"/>
    <col min="2" max="2" width="74.5703125" style="77" customWidth="1"/>
    <col min="3" max="4" width="11.140625" style="49" customWidth="1"/>
    <col min="5" max="5" width="7.5703125" style="49" customWidth="1"/>
    <col min="6" max="6" width="12.7109375" style="77" customWidth="1"/>
    <col min="7" max="7" width="13.85546875" style="32" customWidth="1"/>
    <col min="8" max="8" width="12.140625" style="77" customWidth="1"/>
    <col min="9" max="9" width="10.140625" style="77" customWidth="1"/>
    <col min="10" max="10" width="9.85546875" style="77" customWidth="1"/>
    <col min="11" max="11" width="10.140625" style="77" customWidth="1"/>
    <col min="12" max="16384" width="9.140625" style="77"/>
  </cols>
  <sheetData>
    <row r="1" spans="1:11" ht="12.75" hidden="1" customHeight="1" x14ac:dyDescent="0.2">
      <c r="A1" s="75" t="s">
        <v>0</v>
      </c>
      <c r="B1" s="75"/>
      <c r="C1" s="75"/>
      <c r="D1" s="75"/>
      <c r="E1" s="75"/>
      <c r="F1" s="76"/>
    </row>
    <row r="2" spans="1:11" hidden="1" x14ac:dyDescent="0.2">
      <c r="A2" s="75"/>
      <c r="B2" s="75"/>
      <c r="C2" s="75"/>
      <c r="D2" s="75"/>
      <c r="E2" s="75"/>
      <c r="F2" s="76"/>
      <c r="G2" s="78"/>
    </row>
    <row r="3" spans="1:11" ht="30" customHeight="1" x14ac:dyDescent="0.2">
      <c r="A3" s="79" t="s">
        <v>82</v>
      </c>
      <c r="B3" s="80"/>
      <c r="C3" s="75"/>
      <c r="D3" s="75"/>
      <c r="E3" s="75"/>
      <c r="F3" s="75"/>
      <c r="G3" s="81" t="s">
        <v>83</v>
      </c>
      <c r="H3" s="81"/>
      <c r="I3" s="81"/>
      <c r="J3" s="81"/>
      <c r="K3" s="81"/>
    </row>
    <row r="4" spans="1:11" ht="30" customHeight="1" x14ac:dyDescent="0.2">
      <c r="A4" s="82"/>
      <c r="B4" s="83"/>
      <c r="C4" s="75"/>
      <c r="D4" s="75"/>
      <c r="E4" s="75"/>
      <c r="F4" s="75"/>
      <c r="G4" s="81"/>
      <c r="H4" s="81"/>
      <c r="I4" s="81"/>
      <c r="J4" s="81"/>
      <c r="K4" s="81"/>
    </row>
    <row r="5" spans="1:11" s="86" customFormat="1" ht="18.75" customHeight="1" x14ac:dyDescent="0.25">
      <c r="A5" s="84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s="86" customFormat="1" ht="15.75" x14ac:dyDescent="0.25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s="11" customFormat="1" ht="33.75" customHeight="1" x14ac:dyDescent="0.2">
      <c r="A7" s="88" t="s">
        <v>3</v>
      </c>
      <c r="B7" s="88" t="s">
        <v>4</v>
      </c>
      <c r="C7" s="88" t="s">
        <v>5</v>
      </c>
      <c r="D7" s="89" t="s">
        <v>6</v>
      </c>
      <c r="E7" s="88" t="s">
        <v>7</v>
      </c>
      <c r="F7" s="89" t="s">
        <v>77</v>
      </c>
      <c r="G7" s="91" t="s">
        <v>78</v>
      </c>
      <c r="H7" s="92" t="s">
        <v>200</v>
      </c>
      <c r="I7" s="92" t="s">
        <v>201</v>
      </c>
      <c r="J7" s="92" t="s">
        <v>202</v>
      </c>
      <c r="K7" s="92" t="s">
        <v>203</v>
      </c>
    </row>
    <row r="8" spans="1:11" s="11" customFormat="1" ht="15" customHeight="1" x14ac:dyDescent="0.2">
      <c r="A8" s="88"/>
      <c r="B8" s="88"/>
      <c r="C8" s="88"/>
      <c r="D8" s="93"/>
      <c r="E8" s="88"/>
      <c r="F8" s="93"/>
      <c r="G8" s="91"/>
      <c r="H8" s="90" t="s">
        <v>7</v>
      </c>
      <c r="I8" s="90" t="s">
        <v>7</v>
      </c>
      <c r="J8" s="90" t="s">
        <v>7</v>
      </c>
      <c r="K8" s="90" t="s">
        <v>7</v>
      </c>
    </row>
    <row r="9" spans="1:11" s="11" customFormat="1" ht="14.25" customHeight="1" x14ac:dyDescent="0.2">
      <c r="A9" s="6" t="s">
        <v>8</v>
      </c>
      <c r="B9" s="26" t="s">
        <v>9</v>
      </c>
      <c r="C9" s="28" t="s">
        <v>10</v>
      </c>
      <c r="D9" s="8"/>
      <c r="E9" s="28">
        <v>4</v>
      </c>
      <c r="F9" s="151">
        <f>D9*E9</f>
        <v>0</v>
      </c>
      <c r="G9" s="94">
        <f>PRODUCT(F9,1.23)</f>
        <v>0</v>
      </c>
      <c r="H9" s="38">
        <v>1</v>
      </c>
      <c r="I9" s="39">
        <v>1</v>
      </c>
      <c r="J9" s="40">
        <v>1</v>
      </c>
      <c r="K9" s="41">
        <v>1</v>
      </c>
    </row>
    <row r="10" spans="1:11" s="11" customFormat="1" x14ac:dyDescent="0.2">
      <c r="A10" s="6" t="s">
        <v>11</v>
      </c>
      <c r="B10" s="26" t="s">
        <v>12</v>
      </c>
      <c r="C10" s="28" t="s">
        <v>10</v>
      </c>
      <c r="D10" s="8"/>
      <c r="E10" s="37">
        <v>4</v>
      </c>
      <c r="F10" s="151">
        <f t="shared" ref="F10:F26" si="0">D10*E10</f>
        <v>0</v>
      </c>
      <c r="G10" s="94">
        <f t="shared" ref="G10:G26" si="1">PRODUCT(F10,1.23)</f>
        <v>0</v>
      </c>
      <c r="H10" s="38">
        <v>1</v>
      </c>
      <c r="I10" s="39">
        <v>1</v>
      </c>
      <c r="J10" s="40">
        <v>1</v>
      </c>
      <c r="K10" s="41">
        <v>1</v>
      </c>
    </row>
    <row r="11" spans="1:11" s="11" customFormat="1" x14ac:dyDescent="0.2">
      <c r="A11" s="6" t="s">
        <v>13</v>
      </c>
      <c r="B11" s="26" t="s">
        <v>14</v>
      </c>
      <c r="C11" s="28" t="s">
        <v>10</v>
      </c>
      <c r="D11" s="8"/>
      <c r="E11" s="28">
        <v>4</v>
      </c>
      <c r="F11" s="151">
        <f t="shared" si="0"/>
        <v>0</v>
      </c>
      <c r="G11" s="94">
        <f t="shared" si="1"/>
        <v>0</v>
      </c>
      <c r="H11" s="38">
        <v>1</v>
      </c>
      <c r="I11" s="39">
        <v>1</v>
      </c>
      <c r="J11" s="40">
        <v>1</v>
      </c>
      <c r="K11" s="41">
        <v>1</v>
      </c>
    </row>
    <row r="12" spans="1:11" s="11" customFormat="1" x14ac:dyDescent="0.2">
      <c r="A12" s="6" t="s">
        <v>15</v>
      </c>
      <c r="B12" s="26" t="s">
        <v>16</v>
      </c>
      <c r="C12" s="28" t="s">
        <v>10</v>
      </c>
      <c r="D12" s="8"/>
      <c r="E12" s="28">
        <v>4</v>
      </c>
      <c r="F12" s="151">
        <f t="shared" si="0"/>
        <v>0</v>
      </c>
      <c r="G12" s="94">
        <f t="shared" si="1"/>
        <v>0</v>
      </c>
      <c r="H12" s="38">
        <v>1</v>
      </c>
      <c r="I12" s="39">
        <v>1</v>
      </c>
      <c r="J12" s="40">
        <v>1</v>
      </c>
      <c r="K12" s="41">
        <v>1</v>
      </c>
    </row>
    <row r="13" spans="1:11" s="11" customFormat="1" x14ac:dyDescent="0.2">
      <c r="A13" s="6" t="s">
        <v>17</v>
      </c>
      <c r="B13" s="26" t="s">
        <v>18</v>
      </c>
      <c r="C13" s="28" t="s">
        <v>10</v>
      </c>
      <c r="D13" s="8"/>
      <c r="E13" s="28">
        <v>8</v>
      </c>
      <c r="F13" s="151">
        <f t="shared" si="0"/>
        <v>0</v>
      </c>
      <c r="G13" s="94">
        <f t="shared" si="1"/>
        <v>0</v>
      </c>
      <c r="H13" s="38">
        <v>2</v>
      </c>
      <c r="I13" s="39">
        <v>2</v>
      </c>
      <c r="J13" s="40">
        <v>2</v>
      </c>
      <c r="K13" s="41">
        <v>2</v>
      </c>
    </row>
    <row r="14" spans="1:11" s="11" customFormat="1" x14ac:dyDescent="0.2">
      <c r="A14" s="6" t="s">
        <v>19</v>
      </c>
      <c r="B14" s="26" t="s">
        <v>20</v>
      </c>
      <c r="C14" s="28" t="s">
        <v>21</v>
      </c>
      <c r="D14" s="8"/>
      <c r="E14" s="28">
        <v>1</v>
      </c>
      <c r="F14" s="151">
        <f t="shared" si="0"/>
        <v>0</v>
      </c>
      <c r="G14" s="94">
        <f t="shared" si="1"/>
        <v>0</v>
      </c>
      <c r="H14" s="38"/>
      <c r="I14" s="39"/>
      <c r="J14" s="40"/>
      <c r="K14" s="41">
        <v>1</v>
      </c>
    </row>
    <row r="15" spans="1:11" s="11" customFormat="1" x14ac:dyDescent="0.2">
      <c r="A15" s="6" t="s">
        <v>22</v>
      </c>
      <c r="B15" s="29" t="s">
        <v>27</v>
      </c>
      <c r="C15" s="28" t="s">
        <v>10</v>
      </c>
      <c r="D15" s="8"/>
      <c r="E15" s="28">
        <v>60</v>
      </c>
      <c r="F15" s="151">
        <f t="shared" si="0"/>
        <v>0</v>
      </c>
      <c r="G15" s="94">
        <f t="shared" si="1"/>
        <v>0</v>
      </c>
      <c r="H15" s="38">
        <v>30</v>
      </c>
      <c r="I15" s="39"/>
      <c r="J15" s="40">
        <v>30</v>
      </c>
      <c r="K15" s="41"/>
    </row>
    <row r="16" spans="1:11" s="11" customFormat="1" x14ac:dyDescent="0.2">
      <c r="A16" s="6" t="s">
        <v>23</v>
      </c>
      <c r="B16" s="29" t="s">
        <v>29</v>
      </c>
      <c r="C16" s="30" t="s">
        <v>30</v>
      </c>
      <c r="D16" s="1"/>
      <c r="E16" s="30">
        <v>30</v>
      </c>
      <c r="F16" s="151">
        <f t="shared" si="0"/>
        <v>0</v>
      </c>
      <c r="G16" s="94">
        <f t="shared" si="1"/>
        <v>0</v>
      </c>
      <c r="H16" s="38"/>
      <c r="I16" s="39"/>
      <c r="J16" s="40">
        <v>30</v>
      </c>
      <c r="K16" s="41"/>
    </row>
    <row r="17" spans="1:12" s="11" customFormat="1" ht="12.75" customHeight="1" x14ac:dyDescent="0.2">
      <c r="A17" s="6" t="s">
        <v>24</v>
      </c>
      <c r="B17" s="31" t="s">
        <v>141</v>
      </c>
      <c r="C17" s="27" t="s">
        <v>10</v>
      </c>
      <c r="D17" s="3"/>
      <c r="E17" s="27">
        <v>2</v>
      </c>
      <c r="F17" s="151">
        <f t="shared" si="0"/>
        <v>0</v>
      </c>
      <c r="G17" s="94">
        <f t="shared" si="1"/>
        <v>0</v>
      </c>
      <c r="H17" s="38"/>
      <c r="I17" s="39"/>
      <c r="J17" s="40"/>
      <c r="K17" s="41">
        <v>2</v>
      </c>
    </row>
    <row r="18" spans="1:12" s="11" customFormat="1" ht="25.5" x14ac:dyDescent="0.2">
      <c r="A18" s="6" t="s">
        <v>25</v>
      </c>
      <c r="B18" s="46" t="s">
        <v>142</v>
      </c>
      <c r="C18" s="47" t="s">
        <v>30</v>
      </c>
      <c r="D18" s="164"/>
      <c r="E18" s="47">
        <v>3</v>
      </c>
      <c r="F18" s="151">
        <f t="shared" si="0"/>
        <v>0</v>
      </c>
      <c r="G18" s="94">
        <f t="shared" si="1"/>
        <v>0</v>
      </c>
      <c r="H18" s="38"/>
      <c r="I18" s="39">
        <v>1</v>
      </c>
      <c r="J18" s="40">
        <v>1</v>
      </c>
      <c r="K18" s="41">
        <v>1</v>
      </c>
    </row>
    <row r="19" spans="1:12" s="11" customFormat="1" x14ac:dyDescent="0.2">
      <c r="A19" s="6" t="s">
        <v>26</v>
      </c>
      <c r="B19" s="26" t="s">
        <v>143</v>
      </c>
      <c r="C19" s="28" t="s">
        <v>10</v>
      </c>
      <c r="D19" s="8"/>
      <c r="E19" s="28">
        <v>4</v>
      </c>
      <c r="F19" s="151">
        <f t="shared" si="0"/>
        <v>0</v>
      </c>
      <c r="G19" s="94">
        <f t="shared" si="1"/>
        <v>0</v>
      </c>
      <c r="H19" s="38">
        <v>2</v>
      </c>
      <c r="I19" s="39"/>
      <c r="J19" s="40">
        <v>2</v>
      </c>
      <c r="K19" s="41"/>
    </row>
    <row r="20" spans="1:12" s="11" customFormat="1" ht="25.5" x14ac:dyDescent="0.2">
      <c r="A20" s="6" t="s">
        <v>28</v>
      </c>
      <c r="B20" s="32" t="s">
        <v>84</v>
      </c>
      <c r="C20" s="27" t="s">
        <v>10</v>
      </c>
      <c r="D20" s="3"/>
      <c r="E20" s="27">
        <v>1</v>
      </c>
      <c r="F20" s="151">
        <f t="shared" si="0"/>
        <v>0</v>
      </c>
      <c r="G20" s="94">
        <f t="shared" si="1"/>
        <v>0</v>
      </c>
      <c r="H20" s="38">
        <v>1</v>
      </c>
      <c r="I20" s="39"/>
      <c r="J20" s="40"/>
      <c r="K20" s="41"/>
    </row>
    <row r="21" spans="1:12" s="11" customFormat="1" ht="14.25" customHeight="1" x14ac:dyDescent="0.2">
      <c r="A21" s="6" t="s">
        <v>31</v>
      </c>
      <c r="B21" s="33" t="s">
        <v>85</v>
      </c>
      <c r="C21" s="27" t="s">
        <v>10</v>
      </c>
      <c r="D21" s="3"/>
      <c r="E21" s="27">
        <v>1</v>
      </c>
      <c r="F21" s="151">
        <f t="shared" si="0"/>
        <v>0</v>
      </c>
      <c r="G21" s="94">
        <f t="shared" si="1"/>
        <v>0</v>
      </c>
      <c r="H21" s="38"/>
      <c r="I21" s="39">
        <v>1</v>
      </c>
      <c r="J21" s="40"/>
      <c r="K21" s="41"/>
    </row>
    <row r="22" spans="1:12" s="11" customFormat="1" x14ac:dyDescent="0.2">
      <c r="A22" s="6" t="s">
        <v>32</v>
      </c>
      <c r="B22" s="33" t="s">
        <v>86</v>
      </c>
      <c r="C22" s="27" t="s">
        <v>21</v>
      </c>
      <c r="D22" s="3"/>
      <c r="E22" s="27">
        <v>1</v>
      </c>
      <c r="F22" s="151">
        <f t="shared" si="0"/>
        <v>0</v>
      </c>
      <c r="G22" s="94">
        <f t="shared" si="1"/>
        <v>0</v>
      </c>
      <c r="H22" s="38">
        <v>1</v>
      </c>
      <c r="I22" s="39"/>
      <c r="J22" s="40"/>
      <c r="K22" s="41"/>
    </row>
    <row r="23" spans="1:12" s="11" customFormat="1" x14ac:dyDescent="0.2">
      <c r="A23" s="6" t="s">
        <v>33</v>
      </c>
      <c r="B23" s="34" t="s">
        <v>144</v>
      </c>
      <c r="C23" s="27" t="s">
        <v>21</v>
      </c>
      <c r="D23" s="3"/>
      <c r="E23" s="27">
        <v>1</v>
      </c>
      <c r="F23" s="151">
        <f t="shared" si="0"/>
        <v>0</v>
      </c>
      <c r="G23" s="94">
        <f t="shared" si="1"/>
        <v>0</v>
      </c>
      <c r="H23" s="38">
        <v>1</v>
      </c>
      <c r="I23" s="39"/>
      <c r="J23" s="40"/>
      <c r="K23" s="41"/>
    </row>
    <row r="24" spans="1:12" s="11" customFormat="1" x14ac:dyDescent="0.2">
      <c r="A24" s="6" t="s">
        <v>34</v>
      </c>
      <c r="B24" s="35" t="s">
        <v>145</v>
      </c>
      <c r="C24" s="30" t="s">
        <v>30</v>
      </c>
      <c r="D24" s="1"/>
      <c r="E24" s="30">
        <v>3</v>
      </c>
      <c r="F24" s="151">
        <f t="shared" si="0"/>
        <v>0</v>
      </c>
      <c r="G24" s="94">
        <f t="shared" si="1"/>
        <v>0</v>
      </c>
      <c r="H24" s="42">
        <v>3</v>
      </c>
      <c r="I24" s="43"/>
      <c r="J24" s="44"/>
      <c r="K24" s="45"/>
    </row>
    <row r="25" spans="1:12" s="11" customFormat="1" x14ac:dyDescent="0.2">
      <c r="A25" s="6" t="s">
        <v>35</v>
      </c>
      <c r="B25" s="36" t="s">
        <v>146</v>
      </c>
      <c r="C25" s="30" t="s">
        <v>30</v>
      </c>
      <c r="D25" s="1"/>
      <c r="E25" s="30">
        <v>3</v>
      </c>
      <c r="F25" s="151">
        <f t="shared" si="0"/>
        <v>0</v>
      </c>
      <c r="G25" s="94">
        <f t="shared" si="1"/>
        <v>0</v>
      </c>
      <c r="H25" s="42">
        <v>3</v>
      </c>
      <c r="I25" s="43"/>
      <c r="J25" s="44"/>
      <c r="K25" s="45"/>
    </row>
    <row r="26" spans="1:12" s="11" customFormat="1" x14ac:dyDescent="0.2">
      <c r="A26" s="6" t="s">
        <v>36</v>
      </c>
      <c r="B26" s="36" t="s">
        <v>147</v>
      </c>
      <c r="C26" s="30" t="s">
        <v>30</v>
      </c>
      <c r="D26" s="1"/>
      <c r="E26" s="30">
        <v>1</v>
      </c>
      <c r="F26" s="151">
        <f t="shared" si="0"/>
        <v>0</v>
      </c>
      <c r="G26" s="94">
        <f t="shared" si="1"/>
        <v>0</v>
      </c>
      <c r="H26" s="42">
        <v>1</v>
      </c>
      <c r="I26" s="43"/>
      <c r="J26" s="44"/>
      <c r="K26" s="45"/>
    </row>
    <row r="27" spans="1:12" s="11" customFormat="1" ht="15.75" customHeight="1" x14ac:dyDescent="0.2">
      <c r="A27" s="95"/>
      <c r="B27" s="96"/>
      <c r="C27" s="97" t="s">
        <v>79</v>
      </c>
      <c r="D27" s="98"/>
      <c r="E27" s="99"/>
      <c r="F27" s="100">
        <f>SUM(F9:F26)</f>
        <v>0</v>
      </c>
      <c r="G27" s="101">
        <f>SUM(G9:G26)</f>
        <v>0</v>
      </c>
      <c r="H27" s="102"/>
      <c r="I27" s="103"/>
      <c r="J27" s="103"/>
      <c r="K27" s="104"/>
    </row>
    <row r="28" spans="1:12" s="11" customFormat="1" ht="15.75" x14ac:dyDescent="0.25">
      <c r="A28" s="105" t="s">
        <v>48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2" s="11" customFormat="1" ht="27.75" customHeight="1" x14ac:dyDescent="0.2">
      <c r="A29" s="89" t="s">
        <v>3</v>
      </c>
      <c r="B29" s="89" t="s">
        <v>4</v>
      </c>
      <c r="C29" s="88" t="s">
        <v>5</v>
      </c>
      <c r="D29" s="89" t="s">
        <v>6</v>
      </c>
      <c r="E29" s="88" t="s">
        <v>7</v>
      </c>
      <c r="F29" s="89" t="s">
        <v>77</v>
      </c>
      <c r="G29" s="91" t="s">
        <v>78</v>
      </c>
      <c r="H29" s="92" t="s">
        <v>200</v>
      </c>
      <c r="I29" s="92" t="s">
        <v>201</v>
      </c>
      <c r="J29" s="92" t="s">
        <v>202</v>
      </c>
      <c r="K29" s="92" t="s">
        <v>203</v>
      </c>
    </row>
    <row r="30" spans="1:12" s="11" customFormat="1" ht="17.25" customHeight="1" x14ac:dyDescent="0.2">
      <c r="A30" s="93"/>
      <c r="B30" s="93"/>
      <c r="C30" s="88"/>
      <c r="D30" s="93"/>
      <c r="E30" s="88"/>
      <c r="F30" s="93"/>
      <c r="G30" s="91"/>
      <c r="H30" s="107" t="s">
        <v>7</v>
      </c>
      <c r="I30" s="107" t="s">
        <v>7</v>
      </c>
      <c r="J30" s="107" t="s">
        <v>7</v>
      </c>
      <c r="K30" s="107" t="s">
        <v>7</v>
      </c>
    </row>
    <row r="31" spans="1:12" s="11" customFormat="1" ht="14.25" customHeight="1" x14ac:dyDescent="0.2">
      <c r="A31" s="15" t="s">
        <v>8</v>
      </c>
      <c r="B31" s="154" t="s">
        <v>87</v>
      </c>
      <c r="C31" s="155" t="s">
        <v>10</v>
      </c>
      <c r="D31" s="3"/>
      <c r="E31" s="27">
        <v>1</v>
      </c>
      <c r="F31" s="163">
        <f>D31*E31</f>
        <v>0</v>
      </c>
      <c r="G31" s="94">
        <f>PRODUCT(F31,1.23)</f>
        <v>0</v>
      </c>
      <c r="H31" s="38"/>
      <c r="I31" s="39"/>
      <c r="J31" s="40"/>
      <c r="K31" s="41">
        <v>1</v>
      </c>
      <c r="L31" s="108"/>
    </row>
    <row r="32" spans="1:12" s="11" customFormat="1" x14ac:dyDescent="0.2">
      <c r="A32" s="55" t="s">
        <v>11</v>
      </c>
      <c r="B32" s="32" t="s">
        <v>88</v>
      </c>
      <c r="C32" s="153" t="s">
        <v>10</v>
      </c>
      <c r="D32" s="9"/>
      <c r="E32" s="30">
        <v>3</v>
      </c>
      <c r="F32" s="162">
        <f t="shared" ref="F32:F57" si="2">D32*E32</f>
        <v>0</v>
      </c>
      <c r="G32" s="94">
        <f t="shared" ref="G32:G57" si="3">PRODUCT(F32,1.23)</f>
        <v>0</v>
      </c>
      <c r="H32" s="38">
        <v>1</v>
      </c>
      <c r="I32" s="39">
        <v>1</v>
      </c>
      <c r="J32" s="40"/>
      <c r="K32" s="41">
        <v>1</v>
      </c>
      <c r="L32" s="108"/>
    </row>
    <row r="33" spans="1:12" s="11" customFormat="1" x14ac:dyDescent="0.2">
      <c r="A33" s="55" t="s">
        <v>13</v>
      </c>
      <c r="B33" s="32" t="s">
        <v>89</v>
      </c>
      <c r="C33" s="153" t="s">
        <v>10</v>
      </c>
      <c r="D33" s="9"/>
      <c r="E33" s="30">
        <v>3</v>
      </c>
      <c r="F33" s="162">
        <f t="shared" si="2"/>
        <v>0</v>
      </c>
      <c r="G33" s="94">
        <f t="shared" si="3"/>
        <v>0</v>
      </c>
      <c r="H33" s="38">
        <v>1</v>
      </c>
      <c r="I33" s="39">
        <v>1</v>
      </c>
      <c r="J33" s="40"/>
      <c r="K33" s="41">
        <v>1</v>
      </c>
      <c r="L33" s="108"/>
    </row>
    <row r="34" spans="1:12" s="11" customFormat="1" x14ac:dyDescent="0.2">
      <c r="A34" s="55" t="s">
        <v>15</v>
      </c>
      <c r="B34" s="32" t="s">
        <v>90</v>
      </c>
      <c r="C34" s="153" t="s">
        <v>10</v>
      </c>
      <c r="D34" s="9"/>
      <c r="E34" s="30">
        <v>3</v>
      </c>
      <c r="F34" s="162">
        <f t="shared" si="2"/>
        <v>0</v>
      </c>
      <c r="G34" s="94">
        <f t="shared" si="3"/>
        <v>0</v>
      </c>
      <c r="H34" s="38">
        <v>1</v>
      </c>
      <c r="I34" s="39">
        <v>1</v>
      </c>
      <c r="J34" s="40"/>
      <c r="K34" s="41">
        <v>1</v>
      </c>
      <c r="L34" s="108"/>
    </row>
    <row r="35" spans="1:12" s="11" customFormat="1" x14ac:dyDescent="0.2">
      <c r="A35" s="15" t="s">
        <v>17</v>
      </c>
      <c r="B35" s="32" t="s">
        <v>91</v>
      </c>
      <c r="C35" s="153" t="s">
        <v>10</v>
      </c>
      <c r="D35" s="9"/>
      <c r="E35" s="30">
        <v>6</v>
      </c>
      <c r="F35" s="162">
        <f t="shared" si="2"/>
        <v>0</v>
      </c>
      <c r="G35" s="94">
        <f t="shared" si="3"/>
        <v>0</v>
      </c>
      <c r="H35" s="38">
        <v>2</v>
      </c>
      <c r="I35" s="39">
        <v>2</v>
      </c>
      <c r="J35" s="40"/>
      <c r="K35" s="41">
        <v>2</v>
      </c>
      <c r="L35" s="108"/>
    </row>
    <row r="36" spans="1:12" s="11" customFormat="1" x14ac:dyDescent="0.2">
      <c r="A36" s="55" t="s">
        <v>19</v>
      </c>
      <c r="B36" s="32" t="s">
        <v>92</v>
      </c>
      <c r="C36" s="153" t="s">
        <v>21</v>
      </c>
      <c r="D36" s="1"/>
      <c r="E36" s="30">
        <v>40</v>
      </c>
      <c r="F36" s="162">
        <f t="shared" si="2"/>
        <v>0</v>
      </c>
      <c r="G36" s="94">
        <f t="shared" si="3"/>
        <v>0</v>
      </c>
      <c r="H36" s="38">
        <v>10</v>
      </c>
      <c r="I36" s="39">
        <v>10</v>
      </c>
      <c r="J36" s="40">
        <v>10</v>
      </c>
      <c r="K36" s="41">
        <v>10</v>
      </c>
      <c r="L36" s="108"/>
    </row>
    <row r="37" spans="1:12" s="11" customFormat="1" x14ac:dyDescent="0.2">
      <c r="A37" s="55" t="s">
        <v>22</v>
      </c>
      <c r="B37" s="32" t="s">
        <v>93</v>
      </c>
      <c r="C37" s="153" t="s">
        <v>21</v>
      </c>
      <c r="D37" s="1"/>
      <c r="E37" s="30">
        <v>2</v>
      </c>
      <c r="F37" s="162">
        <f t="shared" si="2"/>
        <v>0</v>
      </c>
      <c r="G37" s="94">
        <f t="shared" si="3"/>
        <v>0</v>
      </c>
      <c r="H37" s="38"/>
      <c r="I37" s="39">
        <v>1</v>
      </c>
      <c r="J37" s="40"/>
      <c r="K37" s="41">
        <v>1</v>
      </c>
      <c r="L37" s="108"/>
    </row>
    <row r="38" spans="1:12" s="11" customFormat="1" x14ac:dyDescent="0.2">
      <c r="A38" s="55" t="s">
        <v>23</v>
      </c>
      <c r="B38" s="32" t="s">
        <v>94</v>
      </c>
      <c r="C38" s="153" t="s">
        <v>21</v>
      </c>
      <c r="D38" s="1"/>
      <c r="E38" s="30">
        <v>1</v>
      </c>
      <c r="F38" s="162">
        <f t="shared" si="2"/>
        <v>0</v>
      </c>
      <c r="G38" s="94">
        <f t="shared" si="3"/>
        <v>0</v>
      </c>
      <c r="H38" s="38"/>
      <c r="I38" s="39"/>
      <c r="J38" s="40">
        <v>1</v>
      </c>
      <c r="K38" s="41"/>
      <c r="L38" s="108"/>
    </row>
    <row r="39" spans="1:12" s="11" customFormat="1" x14ac:dyDescent="0.2">
      <c r="A39" s="15" t="s">
        <v>24</v>
      </c>
      <c r="B39" s="32" t="s">
        <v>165</v>
      </c>
      <c r="C39" s="153" t="s">
        <v>21</v>
      </c>
      <c r="D39" s="1"/>
      <c r="E39" s="30">
        <v>5</v>
      </c>
      <c r="F39" s="162">
        <f t="shared" si="2"/>
        <v>0</v>
      </c>
      <c r="G39" s="94">
        <f t="shared" si="3"/>
        <v>0</v>
      </c>
      <c r="H39" s="38">
        <v>3</v>
      </c>
      <c r="I39" s="39"/>
      <c r="J39" s="40"/>
      <c r="K39" s="41">
        <v>2</v>
      </c>
      <c r="L39" s="108"/>
    </row>
    <row r="40" spans="1:12" s="11" customFormat="1" x14ac:dyDescent="0.2">
      <c r="A40" s="55" t="s">
        <v>25</v>
      </c>
      <c r="B40" s="32" t="s">
        <v>95</v>
      </c>
      <c r="C40" s="153" t="s">
        <v>21</v>
      </c>
      <c r="D40" s="1"/>
      <c r="E40" s="30">
        <v>4</v>
      </c>
      <c r="F40" s="162">
        <f t="shared" si="2"/>
        <v>0</v>
      </c>
      <c r="G40" s="94">
        <f t="shared" si="3"/>
        <v>0</v>
      </c>
      <c r="H40" s="38"/>
      <c r="I40" s="39">
        <v>2</v>
      </c>
      <c r="J40" s="40"/>
      <c r="K40" s="41">
        <v>2</v>
      </c>
      <c r="L40" s="108"/>
    </row>
    <row r="41" spans="1:12" s="11" customFormat="1" x14ac:dyDescent="0.2">
      <c r="A41" s="55" t="s">
        <v>26</v>
      </c>
      <c r="B41" s="32" t="s">
        <v>166</v>
      </c>
      <c r="C41" s="153" t="s">
        <v>21</v>
      </c>
      <c r="D41" s="1"/>
      <c r="E41" s="30">
        <v>40</v>
      </c>
      <c r="F41" s="162">
        <f t="shared" si="2"/>
        <v>0</v>
      </c>
      <c r="G41" s="94">
        <f t="shared" si="3"/>
        <v>0</v>
      </c>
      <c r="H41" s="38">
        <v>10</v>
      </c>
      <c r="I41" s="39">
        <v>10</v>
      </c>
      <c r="J41" s="40">
        <v>10</v>
      </c>
      <c r="K41" s="41">
        <v>10</v>
      </c>
      <c r="L41" s="108"/>
    </row>
    <row r="42" spans="1:12" s="11" customFormat="1" x14ac:dyDescent="0.2">
      <c r="A42" s="55" t="s">
        <v>28</v>
      </c>
      <c r="B42" s="32" t="s">
        <v>167</v>
      </c>
      <c r="C42" s="153" t="s">
        <v>10</v>
      </c>
      <c r="D42" s="1"/>
      <c r="E42" s="30">
        <v>5</v>
      </c>
      <c r="F42" s="162">
        <f t="shared" si="2"/>
        <v>0</v>
      </c>
      <c r="G42" s="94">
        <f t="shared" si="3"/>
        <v>0</v>
      </c>
      <c r="H42" s="38">
        <v>5</v>
      </c>
      <c r="I42" s="39"/>
      <c r="J42" s="40"/>
      <c r="K42" s="41"/>
      <c r="L42" s="108"/>
    </row>
    <row r="43" spans="1:12" s="11" customFormat="1" x14ac:dyDescent="0.2">
      <c r="A43" s="15" t="s">
        <v>31</v>
      </c>
      <c r="B43" s="32" t="s">
        <v>168</v>
      </c>
      <c r="C43" s="153" t="s">
        <v>10</v>
      </c>
      <c r="D43" s="1"/>
      <c r="E43" s="30">
        <v>5</v>
      </c>
      <c r="F43" s="162">
        <f t="shared" si="2"/>
        <v>0</v>
      </c>
      <c r="G43" s="94">
        <f t="shared" si="3"/>
        <v>0</v>
      </c>
      <c r="H43" s="38">
        <v>5</v>
      </c>
      <c r="I43" s="39"/>
      <c r="J43" s="40"/>
      <c r="K43" s="41"/>
      <c r="L43" s="108"/>
    </row>
    <row r="44" spans="1:12" s="11" customFormat="1" x14ac:dyDescent="0.2">
      <c r="A44" s="55" t="s">
        <v>32</v>
      </c>
      <c r="B44" s="32" t="s">
        <v>169</v>
      </c>
      <c r="C44" s="153" t="s">
        <v>10</v>
      </c>
      <c r="D44" s="1"/>
      <c r="E44" s="30">
        <v>20</v>
      </c>
      <c r="F44" s="162">
        <f t="shared" si="2"/>
        <v>0</v>
      </c>
      <c r="G44" s="94">
        <f t="shared" si="3"/>
        <v>0</v>
      </c>
      <c r="H44" s="38">
        <v>10</v>
      </c>
      <c r="I44" s="39"/>
      <c r="J44" s="40">
        <v>10</v>
      </c>
      <c r="K44" s="41"/>
      <c r="L44" s="108"/>
    </row>
    <row r="45" spans="1:12" s="11" customFormat="1" x14ac:dyDescent="0.2">
      <c r="A45" s="55" t="s">
        <v>33</v>
      </c>
      <c r="B45" s="32" t="s">
        <v>170</v>
      </c>
      <c r="C45" s="153" t="s">
        <v>10</v>
      </c>
      <c r="D45" s="1"/>
      <c r="E45" s="30">
        <v>20</v>
      </c>
      <c r="F45" s="162">
        <f t="shared" si="2"/>
        <v>0</v>
      </c>
      <c r="G45" s="94">
        <f t="shared" si="3"/>
        <v>0</v>
      </c>
      <c r="H45" s="38">
        <v>10</v>
      </c>
      <c r="I45" s="39"/>
      <c r="J45" s="40">
        <v>10</v>
      </c>
      <c r="K45" s="41"/>
      <c r="L45" s="108"/>
    </row>
    <row r="46" spans="1:12" s="11" customFormat="1" x14ac:dyDescent="0.2">
      <c r="A46" s="55" t="s">
        <v>34</v>
      </c>
      <c r="B46" s="32" t="s">
        <v>171</v>
      </c>
      <c r="C46" s="153" t="s">
        <v>10</v>
      </c>
      <c r="D46" s="1"/>
      <c r="E46" s="30">
        <v>15</v>
      </c>
      <c r="F46" s="162">
        <f t="shared" si="2"/>
        <v>0</v>
      </c>
      <c r="G46" s="94">
        <f t="shared" si="3"/>
        <v>0</v>
      </c>
      <c r="H46" s="38"/>
      <c r="I46" s="39">
        <v>10</v>
      </c>
      <c r="J46" s="40"/>
      <c r="K46" s="41"/>
      <c r="L46" s="108"/>
    </row>
    <row r="47" spans="1:12" s="11" customFormat="1" x14ac:dyDescent="0.2">
      <c r="A47" s="15" t="s">
        <v>35</v>
      </c>
      <c r="B47" s="32" t="s">
        <v>172</v>
      </c>
      <c r="C47" s="153" t="s">
        <v>10</v>
      </c>
      <c r="D47" s="1"/>
      <c r="E47" s="30">
        <v>15</v>
      </c>
      <c r="F47" s="162">
        <f t="shared" si="2"/>
        <v>0</v>
      </c>
      <c r="G47" s="94">
        <f t="shared" si="3"/>
        <v>0</v>
      </c>
      <c r="H47" s="38">
        <v>15</v>
      </c>
      <c r="I47" s="39"/>
      <c r="J47" s="40"/>
      <c r="K47" s="41"/>
      <c r="L47" s="108"/>
    </row>
    <row r="48" spans="1:12" s="11" customFormat="1" x14ac:dyDescent="0.2">
      <c r="A48" s="55" t="s">
        <v>36</v>
      </c>
      <c r="B48" s="32" t="s">
        <v>96</v>
      </c>
      <c r="C48" s="153" t="s">
        <v>10</v>
      </c>
      <c r="D48" s="1"/>
      <c r="E48" s="30">
        <v>20</v>
      </c>
      <c r="F48" s="162">
        <f t="shared" si="2"/>
        <v>0</v>
      </c>
      <c r="G48" s="94">
        <f t="shared" si="3"/>
        <v>0</v>
      </c>
      <c r="H48" s="38"/>
      <c r="I48" s="39">
        <v>10</v>
      </c>
      <c r="J48" s="40"/>
      <c r="K48" s="41">
        <v>10</v>
      </c>
      <c r="L48" s="108"/>
    </row>
    <row r="49" spans="1:12" s="11" customFormat="1" x14ac:dyDescent="0.2">
      <c r="A49" s="55" t="s">
        <v>37</v>
      </c>
      <c r="B49" s="32" t="s">
        <v>173</v>
      </c>
      <c r="C49" s="153" t="s">
        <v>10</v>
      </c>
      <c r="D49" s="1"/>
      <c r="E49" s="30">
        <v>5</v>
      </c>
      <c r="F49" s="162">
        <f t="shared" si="2"/>
        <v>0</v>
      </c>
      <c r="G49" s="94">
        <f t="shared" si="3"/>
        <v>0</v>
      </c>
      <c r="H49" s="38"/>
      <c r="I49" s="39"/>
      <c r="J49" s="40">
        <v>5</v>
      </c>
      <c r="K49" s="41"/>
      <c r="L49" s="108"/>
    </row>
    <row r="50" spans="1:12" s="11" customFormat="1" x14ac:dyDescent="0.2">
      <c r="A50" s="55" t="s">
        <v>38</v>
      </c>
      <c r="B50" s="154" t="s">
        <v>174</v>
      </c>
      <c r="C50" s="155" t="s">
        <v>10</v>
      </c>
      <c r="D50" s="1"/>
      <c r="E50" s="27">
        <v>3</v>
      </c>
      <c r="F50" s="162">
        <f t="shared" si="2"/>
        <v>0</v>
      </c>
      <c r="G50" s="94">
        <f t="shared" si="3"/>
        <v>0</v>
      </c>
      <c r="H50" s="38">
        <v>2</v>
      </c>
      <c r="I50" s="39"/>
      <c r="J50" s="40"/>
      <c r="K50" s="41">
        <v>1</v>
      </c>
      <c r="L50" s="108"/>
    </row>
    <row r="51" spans="1:12" s="11" customFormat="1" x14ac:dyDescent="0.2">
      <c r="A51" s="15" t="s">
        <v>39</v>
      </c>
      <c r="B51" s="32" t="s">
        <v>175</v>
      </c>
      <c r="C51" s="153" t="s">
        <v>10</v>
      </c>
      <c r="D51" s="1"/>
      <c r="E51" s="30">
        <v>2</v>
      </c>
      <c r="F51" s="162">
        <f t="shared" si="2"/>
        <v>0</v>
      </c>
      <c r="G51" s="94">
        <f t="shared" si="3"/>
        <v>0</v>
      </c>
      <c r="H51" s="38"/>
      <c r="I51" s="39">
        <v>2</v>
      </c>
      <c r="J51" s="40"/>
      <c r="K51" s="41"/>
      <c r="L51" s="108"/>
    </row>
    <row r="52" spans="1:12" s="11" customFormat="1" x14ac:dyDescent="0.2">
      <c r="A52" s="55" t="s">
        <v>40</v>
      </c>
      <c r="B52" s="32" t="s">
        <v>176</v>
      </c>
      <c r="C52" s="153" t="s">
        <v>10</v>
      </c>
      <c r="D52" s="1"/>
      <c r="E52" s="30">
        <v>2</v>
      </c>
      <c r="F52" s="162">
        <f t="shared" si="2"/>
        <v>0</v>
      </c>
      <c r="G52" s="94">
        <f t="shared" si="3"/>
        <v>0</v>
      </c>
      <c r="H52" s="38"/>
      <c r="I52" s="39">
        <v>2</v>
      </c>
      <c r="J52" s="40"/>
      <c r="K52" s="41"/>
      <c r="L52" s="108"/>
    </row>
    <row r="53" spans="1:12" s="11" customFormat="1" x14ac:dyDescent="0.2">
      <c r="A53" s="55" t="s">
        <v>41</v>
      </c>
      <c r="B53" s="32" t="s">
        <v>177</v>
      </c>
      <c r="C53" s="153" t="s">
        <v>10</v>
      </c>
      <c r="D53" s="1"/>
      <c r="E53" s="30">
        <v>4</v>
      </c>
      <c r="F53" s="162">
        <f t="shared" si="2"/>
        <v>0</v>
      </c>
      <c r="G53" s="94">
        <f t="shared" si="3"/>
        <v>0</v>
      </c>
      <c r="H53" s="38"/>
      <c r="I53" s="39"/>
      <c r="J53" s="40">
        <v>4</v>
      </c>
      <c r="K53" s="41"/>
      <c r="L53" s="108"/>
    </row>
    <row r="54" spans="1:12" s="11" customFormat="1" x14ac:dyDescent="0.2">
      <c r="A54" s="55" t="s">
        <v>42</v>
      </c>
      <c r="B54" s="32" t="s">
        <v>178</v>
      </c>
      <c r="C54" s="153" t="s">
        <v>10</v>
      </c>
      <c r="D54" s="1"/>
      <c r="E54" s="30">
        <v>4</v>
      </c>
      <c r="F54" s="162">
        <f t="shared" si="2"/>
        <v>0</v>
      </c>
      <c r="G54" s="94">
        <f t="shared" si="3"/>
        <v>0</v>
      </c>
      <c r="H54" s="38">
        <v>4</v>
      </c>
      <c r="I54" s="39"/>
      <c r="J54" s="40"/>
      <c r="K54" s="41"/>
      <c r="L54" s="108"/>
    </row>
    <row r="55" spans="1:12" s="11" customFormat="1" x14ac:dyDescent="0.2">
      <c r="A55" s="15" t="s">
        <v>43</v>
      </c>
      <c r="B55" s="32" t="s">
        <v>179</v>
      </c>
      <c r="C55" s="153" t="s">
        <v>10</v>
      </c>
      <c r="D55" s="1"/>
      <c r="E55" s="30">
        <v>1</v>
      </c>
      <c r="F55" s="162">
        <f t="shared" si="2"/>
        <v>0</v>
      </c>
      <c r="G55" s="94">
        <f t="shared" si="3"/>
        <v>0</v>
      </c>
      <c r="H55" s="38"/>
      <c r="I55" s="39">
        <v>1</v>
      </c>
      <c r="J55" s="40"/>
      <c r="K55" s="41"/>
      <c r="L55" s="108"/>
    </row>
    <row r="56" spans="1:12" s="11" customFormat="1" x14ac:dyDescent="0.2">
      <c r="A56" s="55" t="s">
        <v>44</v>
      </c>
      <c r="B56" s="32" t="s">
        <v>180</v>
      </c>
      <c r="C56" s="153" t="s">
        <v>21</v>
      </c>
      <c r="D56" s="1"/>
      <c r="E56" s="30">
        <v>1</v>
      </c>
      <c r="F56" s="162">
        <f t="shared" si="2"/>
        <v>0</v>
      </c>
      <c r="G56" s="94">
        <f t="shared" si="3"/>
        <v>0</v>
      </c>
      <c r="H56" s="38">
        <v>1</v>
      </c>
      <c r="I56" s="39"/>
      <c r="J56" s="40"/>
      <c r="K56" s="41"/>
      <c r="L56" s="108"/>
    </row>
    <row r="57" spans="1:12" s="11" customFormat="1" x14ac:dyDescent="0.2">
      <c r="A57" s="55" t="s">
        <v>45</v>
      </c>
      <c r="B57" s="32" t="s">
        <v>181</v>
      </c>
      <c r="C57" s="153" t="s">
        <v>21</v>
      </c>
      <c r="D57" s="1"/>
      <c r="E57" s="30">
        <v>2</v>
      </c>
      <c r="F57" s="162">
        <f t="shared" si="2"/>
        <v>0</v>
      </c>
      <c r="G57" s="94">
        <f t="shared" si="3"/>
        <v>0</v>
      </c>
      <c r="H57" s="38">
        <v>2</v>
      </c>
      <c r="I57" s="39"/>
      <c r="J57" s="40"/>
      <c r="K57" s="41"/>
      <c r="L57" s="108"/>
    </row>
    <row r="58" spans="1:12" s="11" customFormat="1" ht="15" x14ac:dyDescent="0.2">
      <c r="A58" s="109"/>
      <c r="B58" s="110"/>
      <c r="C58" s="152" t="s">
        <v>79</v>
      </c>
      <c r="D58" s="152"/>
      <c r="E58" s="152"/>
      <c r="F58" s="100">
        <f>SUM(F31:F57)</f>
        <v>0</v>
      </c>
      <c r="G58" s="101">
        <f>SUM(G31:G57)</f>
        <v>0</v>
      </c>
      <c r="H58" s="111"/>
      <c r="I58" s="111"/>
      <c r="J58" s="111"/>
      <c r="K58" s="111"/>
      <c r="L58" s="108"/>
    </row>
    <row r="59" spans="1:12" s="11" customFormat="1" ht="15" x14ac:dyDescent="0.2">
      <c r="A59" s="109"/>
      <c r="B59" s="110"/>
      <c r="C59" s="17" t="s">
        <v>49</v>
      </c>
      <c r="D59" s="17"/>
      <c r="E59" s="18"/>
      <c r="F59" s="100">
        <f>SUM(F27,F58)</f>
        <v>0</v>
      </c>
      <c r="G59" s="101">
        <f>SUM(G27,G58)</f>
        <v>0</v>
      </c>
      <c r="H59" s="16"/>
      <c r="I59" s="16"/>
      <c r="J59" s="16"/>
      <c r="K59" s="16"/>
      <c r="L59" s="108"/>
    </row>
    <row r="60" spans="1:12" s="86" customFormat="1" ht="27" customHeight="1" x14ac:dyDescent="0.25">
      <c r="A60" s="112" t="s">
        <v>50</v>
      </c>
      <c r="B60" s="113"/>
      <c r="C60" s="113"/>
      <c r="D60" s="113"/>
      <c r="E60" s="113"/>
      <c r="F60" s="113"/>
      <c r="G60" s="113"/>
      <c r="H60" s="114"/>
      <c r="I60" s="114"/>
      <c r="J60" s="114"/>
      <c r="K60" s="114"/>
    </row>
    <row r="61" spans="1:12" s="86" customFormat="1" ht="15.75" x14ac:dyDescent="0.25">
      <c r="A61" s="105" t="s">
        <v>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2" s="11" customFormat="1" ht="30.75" customHeight="1" x14ac:dyDescent="0.2">
      <c r="A62" s="88" t="s">
        <v>3</v>
      </c>
      <c r="B62" s="88" t="s">
        <v>4</v>
      </c>
      <c r="C62" s="88" t="s">
        <v>5</v>
      </c>
      <c r="D62" s="89" t="s">
        <v>6</v>
      </c>
      <c r="E62" s="88" t="s">
        <v>7</v>
      </c>
      <c r="F62" s="89" t="s">
        <v>77</v>
      </c>
      <c r="G62" s="91" t="s">
        <v>78</v>
      </c>
      <c r="H62" s="92" t="s">
        <v>200</v>
      </c>
      <c r="I62" s="92" t="s">
        <v>201</v>
      </c>
      <c r="J62" s="92" t="s">
        <v>202</v>
      </c>
      <c r="K62" s="92" t="s">
        <v>203</v>
      </c>
    </row>
    <row r="63" spans="1:12" s="11" customFormat="1" ht="16.5" customHeight="1" x14ac:dyDescent="0.2">
      <c r="A63" s="88"/>
      <c r="B63" s="88"/>
      <c r="C63" s="88"/>
      <c r="D63" s="93"/>
      <c r="E63" s="88"/>
      <c r="F63" s="93"/>
      <c r="G63" s="91"/>
      <c r="H63" s="90" t="s">
        <v>7</v>
      </c>
      <c r="I63" s="107" t="s">
        <v>7</v>
      </c>
      <c r="J63" s="90" t="s">
        <v>7</v>
      </c>
      <c r="K63" s="90" t="s">
        <v>7</v>
      </c>
    </row>
    <row r="64" spans="1:12" s="11" customFormat="1" ht="15" x14ac:dyDescent="0.2">
      <c r="A64" s="6" t="s">
        <v>8</v>
      </c>
      <c r="B64" s="36" t="s">
        <v>97</v>
      </c>
      <c r="C64" s="5" t="s">
        <v>51</v>
      </c>
      <c r="D64" s="115"/>
      <c r="E64" s="55">
        <v>1</v>
      </c>
      <c r="F64" s="162">
        <f>D64*E64</f>
        <v>0</v>
      </c>
      <c r="G64" s="94">
        <f>PRODUCT(F64,1.23)</f>
        <v>0</v>
      </c>
      <c r="H64" s="38"/>
      <c r="I64" s="39"/>
      <c r="J64" s="40"/>
      <c r="K64" s="41">
        <v>1</v>
      </c>
    </row>
    <row r="65" spans="1:11" s="11" customFormat="1" ht="15" x14ac:dyDescent="0.2">
      <c r="A65" s="3" t="s">
        <v>11</v>
      </c>
      <c r="B65" s="48" t="s">
        <v>98</v>
      </c>
      <c r="C65" s="5" t="s">
        <v>51</v>
      </c>
      <c r="D65" s="115"/>
      <c r="E65" s="55">
        <v>4</v>
      </c>
      <c r="F65" s="162">
        <f t="shared" ref="F65:F97" si="4">D65*E65</f>
        <v>0</v>
      </c>
      <c r="G65" s="94">
        <f t="shared" ref="G65:G97" si="5">PRODUCT(F65,1.23)</f>
        <v>0</v>
      </c>
      <c r="H65" s="38">
        <v>1</v>
      </c>
      <c r="I65" s="39">
        <v>1</v>
      </c>
      <c r="J65" s="40">
        <v>1</v>
      </c>
      <c r="K65" s="41">
        <v>1</v>
      </c>
    </row>
    <row r="66" spans="1:11" s="11" customFormat="1" ht="15" x14ac:dyDescent="0.2">
      <c r="A66" s="3" t="s">
        <v>13</v>
      </c>
      <c r="B66" s="36" t="s">
        <v>99</v>
      </c>
      <c r="C66" s="5" t="s">
        <v>52</v>
      </c>
      <c r="D66" s="115"/>
      <c r="E66" s="55">
        <v>4</v>
      </c>
      <c r="F66" s="162">
        <f t="shared" si="4"/>
        <v>0</v>
      </c>
      <c r="G66" s="94">
        <f t="shared" si="5"/>
        <v>0</v>
      </c>
      <c r="H66" s="38">
        <v>1</v>
      </c>
      <c r="I66" s="39">
        <v>1</v>
      </c>
      <c r="J66" s="40">
        <v>1</v>
      </c>
      <c r="K66" s="41">
        <v>1</v>
      </c>
    </row>
    <row r="67" spans="1:11" s="11" customFormat="1" x14ac:dyDescent="0.2">
      <c r="A67" s="6" t="s">
        <v>15</v>
      </c>
      <c r="B67" s="36" t="s">
        <v>148</v>
      </c>
      <c r="C67" s="49" t="s">
        <v>149</v>
      </c>
      <c r="D67" s="116"/>
      <c r="E67" s="56">
        <v>1</v>
      </c>
      <c r="F67" s="162">
        <f t="shared" si="4"/>
        <v>0</v>
      </c>
      <c r="G67" s="94">
        <f t="shared" si="5"/>
        <v>0</v>
      </c>
      <c r="H67" s="38"/>
      <c r="I67" s="39"/>
      <c r="J67" s="40">
        <v>1</v>
      </c>
      <c r="K67" s="41"/>
    </row>
    <row r="68" spans="1:11" s="11" customFormat="1" ht="15" x14ac:dyDescent="0.2">
      <c r="A68" s="3" t="s">
        <v>17</v>
      </c>
      <c r="B68" s="36" t="s">
        <v>100</v>
      </c>
      <c r="C68" s="5" t="s">
        <v>51</v>
      </c>
      <c r="D68" s="115"/>
      <c r="E68" s="55">
        <v>3</v>
      </c>
      <c r="F68" s="162">
        <f t="shared" si="4"/>
        <v>0</v>
      </c>
      <c r="G68" s="94">
        <f t="shared" si="5"/>
        <v>0</v>
      </c>
      <c r="H68" s="38"/>
      <c r="I68" s="39">
        <v>1</v>
      </c>
      <c r="J68" s="40">
        <v>1</v>
      </c>
      <c r="K68" s="41">
        <v>1</v>
      </c>
    </row>
    <row r="69" spans="1:11" s="11" customFormat="1" ht="15" x14ac:dyDescent="0.2">
      <c r="A69" s="3" t="s">
        <v>19</v>
      </c>
      <c r="B69" s="36" t="s">
        <v>101</v>
      </c>
      <c r="C69" s="30" t="s">
        <v>51</v>
      </c>
      <c r="D69" s="117"/>
      <c r="E69" s="55">
        <v>2</v>
      </c>
      <c r="F69" s="162">
        <f t="shared" si="4"/>
        <v>0</v>
      </c>
      <c r="G69" s="94">
        <f t="shared" si="5"/>
        <v>0</v>
      </c>
      <c r="H69" s="38"/>
      <c r="I69" s="39"/>
      <c r="J69" s="40">
        <v>1</v>
      </c>
      <c r="K69" s="41">
        <v>1</v>
      </c>
    </row>
    <row r="70" spans="1:11" s="11" customFormat="1" ht="15" x14ac:dyDescent="0.2">
      <c r="A70" s="6" t="s">
        <v>22</v>
      </c>
      <c r="B70" s="36" t="s">
        <v>53</v>
      </c>
      <c r="C70" s="5" t="s">
        <v>52</v>
      </c>
      <c r="D70" s="115"/>
      <c r="E70" s="55">
        <v>2</v>
      </c>
      <c r="F70" s="162">
        <f t="shared" si="4"/>
        <v>0</v>
      </c>
      <c r="G70" s="94">
        <f t="shared" si="5"/>
        <v>0</v>
      </c>
      <c r="H70" s="38"/>
      <c r="I70" s="39">
        <v>1</v>
      </c>
      <c r="J70" s="40"/>
      <c r="K70" s="41">
        <v>1</v>
      </c>
    </row>
    <row r="71" spans="1:11" s="11" customFormat="1" ht="15" x14ac:dyDescent="0.2">
      <c r="A71" s="3" t="s">
        <v>23</v>
      </c>
      <c r="B71" s="36" t="s">
        <v>150</v>
      </c>
      <c r="C71" s="5" t="s">
        <v>51</v>
      </c>
      <c r="D71" s="115"/>
      <c r="E71" s="55">
        <v>4</v>
      </c>
      <c r="F71" s="162">
        <f t="shared" si="4"/>
        <v>0</v>
      </c>
      <c r="G71" s="94">
        <f t="shared" si="5"/>
        <v>0</v>
      </c>
      <c r="H71" s="38">
        <v>1</v>
      </c>
      <c r="I71" s="39">
        <v>1</v>
      </c>
      <c r="J71" s="40">
        <v>1</v>
      </c>
      <c r="K71" s="41">
        <v>1</v>
      </c>
    </row>
    <row r="72" spans="1:11" s="11" customFormat="1" ht="15" x14ac:dyDescent="0.2">
      <c r="A72" s="3" t="s">
        <v>24</v>
      </c>
      <c r="B72" s="36" t="s">
        <v>151</v>
      </c>
      <c r="C72" s="5" t="s">
        <v>54</v>
      </c>
      <c r="D72" s="115"/>
      <c r="E72" s="55">
        <v>12</v>
      </c>
      <c r="F72" s="162">
        <f t="shared" si="4"/>
        <v>0</v>
      </c>
      <c r="G72" s="94">
        <f t="shared" si="5"/>
        <v>0</v>
      </c>
      <c r="H72" s="38">
        <v>3</v>
      </c>
      <c r="I72" s="39">
        <v>3</v>
      </c>
      <c r="J72" s="40">
        <v>3</v>
      </c>
      <c r="K72" s="41">
        <v>3</v>
      </c>
    </row>
    <row r="73" spans="1:11" s="11" customFormat="1" ht="15" x14ac:dyDescent="0.2">
      <c r="A73" s="6" t="s">
        <v>25</v>
      </c>
      <c r="B73" s="36" t="s">
        <v>152</v>
      </c>
      <c r="C73" s="5" t="s">
        <v>51</v>
      </c>
      <c r="D73" s="115"/>
      <c r="E73" s="55">
        <v>5</v>
      </c>
      <c r="F73" s="162">
        <f t="shared" si="4"/>
        <v>0</v>
      </c>
      <c r="G73" s="94">
        <f t="shared" si="5"/>
        <v>0</v>
      </c>
      <c r="H73" s="38">
        <v>1</v>
      </c>
      <c r="I73" s="39">
        <v>1</v>
      </c>
      <c r="J73" s="40">
        <v>1</v>
      </c>
      <c r="K73" s="41">
        <v>2</v>
      </c>
    </row>
    <row r="74" spans="1:11" s="11" customFormat="1" ht="15" x14ac:dyDescent="0.2">
      <c r="A74" s="3" t="s">
        <v>26</v>
      </c>
      <c r="B74" s="36" t="s">
        <v>102</v>
      </c>
      <c r="C74" s="5" t="s">
        <v>21</v>
      </c>
      <c r="D74" s="115"/>
      <c r="E74" s="55">
        <v>1</v>
      </c>
      <c r="F74" s="162">
        <f t="shared" si="4"/>
        <v>0</v>
      </c>
      <c r="G74" s="94">
        <f t="shared" si="5"/>
        <v>0</v>
      </c>
      <c r="H74" s="38"/>
      <c r="I74" s="39">
        <v>1</v>
      </c>
      <c r="J74" s="40"/>
      <c r="K74" s="41"/>
    </row>
    <row r="75" spans="1:11" s="11" customFormat="1" ht="15" x14ac:dyDescent="0.2">
      <c r="A75" s="3" t="s">
        <v>28</v>
      </c>
      <c r="B75" s="50" t="s">
        <v>103</v>
      </c>
      <c r="C75" s="49" t="s">
        <v>55</v>
      </c>
      <c r="D75" s="115"/>
      <c r="E75" s="56">
        <v>2</v>
      </c>
      <c r="F75" s="162">
        <f t="shared" si="4"/>
        <v>0</v>
      </c>
      <c r="G75" s="94">
        <f t="shared" si="5"/>
        <v>0</v>
      </c>
      <c r="H75" s="38"/>
      <c r="I75" s="39"/>
      <c r="J75" s="40">
        <v>1</v>
      </c>
      <c r="K75" s="41">
        <v>1</v>
      </c>
    </row>
    <row r="76" spans="1:11" s="11" customFormat="1" x14ac:dyDescent="0.2">
      <c r="A76" s="6" t="s">
        <v>31</v>
      </c>
      <c r="B76" s="36" t="s">
        <v>153</v>
      </c>
      <c r="C76" s="5" t="s">
        <v>21</v>
      </c>
      <c r="D76" s="116"/>
      <c r="E76" s="55">
        <v>2</v>
      </c>
      <c r="F76" s="162">
        <f t="shared" si="4"/>
        <v>0</v>
      </c>
      <c r="G76" s="94">
        <f t="shared" si="5"/>
        <v>0</v>
      </c>
      <c r="H76" s="38"/>
      <c r="I76" s="39">
        <v>1</v>
      </c>
      <c r="J76" s="40"/>
      <c r="K76" s="41">
        <v>1</v>
      </c>
    </row>
    <row r="77" spans="1:11" s="11" customFormat="1" ht="15" x14ac:dyDescent="0.2">
      <c r="A77" s="3" t="s">
        <v>32</v>
      </c>
      <c r="B77" s="36" t="s">
        <v>104</v>
      </c>
      <c r="C77" s="5" t="s">
        <v>21</v>
      </c>
      <c r="D77" s="115"/>
      <c r="E77" s="55">
        <v>1</v>
      </c>
      <c r="F77" s="162">
        <f t="shared" si="4"/>
        <v>0</v>
      </c>
      <c r="G77" s="94">
        <f t="shared" si="5"/>
        <v>0</v>
      </c>
      <c r="H77" s="38"/>
      <c r="I77" s="39"/>
      <c r="J77" s="40"/>
      <c r="K77" s="41">
        <v>1</v>
      </c>
    </row>
    <row r="78" spans="1:11" s="11" customFormat="1" ht="15" x14ac:dyDescent="0.2">
      <c r="A78" s="3" t="s">
        <v>33</v>
      </c>
      <c r="B78" s="34" t="s">
        <v>105</v>
      </c>
      <c r="C78" s="5" t="s">
        <v>21</v>
      </c>
      <c r="D78" s="115"/>
      <c r="E78" s="27">
        <v>1</v>
      </c>
      <c r="F78" s="162">
        <f t="shared" si="4"/>
        <v>0</v>
      </c>
      <c r="G78" s="94">
        <f t="shared" si="5"/>
        <v>0</v>
      </c>
      <c r="H78" s="38">
        <v>1</v>
      </c>
      <c r="I78" s="39"/>
      <c r="J78" s="40"/>
      <c r="K78" s="41"/>
    </row>
    <row r="79" spans="1:11" s="11" customFormat="1" ht="15" x14ac:dyDescent="0.2">
      <c r="A79" s="6" t="s">
        <v>34</v>
      </c>
      <c r="B79" s="34" t="s">
        <v>106</v>
      </c>
      <c r="C79" s="5" t="s">
        <v>21</v>
      </c>
      <c r="D79" s="115"/>
      <c r="E79" s="27">
        <v>1</v>
      </c>
      <c r="F79" s="162">
        <f t="shared" si="4"/>
        <v>0</v>
      </c>
      <c r="G79" s="94">
        <f t="shared" si="5"/>
        <v>0</v>
      </c>
      <c r="H79" s="38"/>
      <c r="I79" s="39"/>
      <c r="J79" s="40"/>
      <c r="K79" s="41">
        <v>1</v>
      </c>
    </row>
    <row r="80" spans="1:11" s="11" customFormat="1" ht="15" x14ac:dyDescent="0.2">
      <c r="A80" s="3" t="s">
        <v>35</v>
      </c>
      <c r="B80" s="34" t="s">
        <v>107</v>
      </c>
      <c r="C80" s="5" t="s">
        <v>21</v>
      </c>
      <c r="D80" s="115"/>
      <c r="E80" s="27">
        <v>1</v>
      </c>
      <c r="F80" s="162">
        <f t="shared" si="4"/>
        <v>0</v>
      </c>
      <c r="G80" s="94">
        <f t="shared" si="5"/>
        <v>0</v>
      </c>
      <c r="H80" s="38"/>
      <c r="I80" s="39"/>
      <c r="J80" s="40"/>
      <c r="K80" s="41">
        <v>1</v>
      </c>
    </row>
    <row r="81" spans="1:11" s="11" customFormat="1" ht="15" x14ac:dyDescent="0.2">
      <c r="A81" s="3" t="s">
        <v>36</v>
      </c>
      <c r="B81" s="34" t="s">
        <v>108</v>
      </c>
      <c r="C81" s="5" t="s">
        <v>21</v>
      </c>
      <c r="D81" s="115"/>
      <c r="E81" s="27">
        <v>4</v>
      </c>
      <c r="F81" s="162">
        <f t="shared" si="4"/>
        <v>0</v>
      </c>
      <c r="G81" s="94">
        <f t="shared" si="5"/>
        <v>0</v>
      </c>
      <c r="H81" s="38">
        <v>1</v>
      </c>
      <c r="I81" s="39">
        <v>1</v>
      </c>
      <c r="J81" s="40">
        <v>1</v>
      </c>
      <c r="K81" s="41">
        <v>1</v>
      </c>
    </row>
    <row r="82" spans="1:11" s="11" customFormat="1" ht="15" x14ac:dyDescent="0.2">
      <c r="A82" s="6" t="s">
        <v>37</v>
      </c>
      <c r="B82" s="36" t="s">
        <v>109</v>
      </c>
      <c r="C82" s="30" t="s">
        <v>21</v>
      </c>
      <c r="D82" s="115"/>
      <c r="E82" s="27">
        <v>1</v>
      </c>
      <c r="F82" s="162">
        <f t="shared" si="4"/>
        <v>0</v>
      </c>
      <c r="G82" s="94">
        <f t="shared" si="5"/>
        <v>0</v>
      </c>
      <c r="H82" s="38"/>
      <c r="I82" s="39"/>
      <c r="J82" s="40">
        <v>1</v>
      </c>
      <c r="K82" s="41"/>
    </row>
    <row r="83" spans="1:11" s="11" customFormat="1" ht="15" x14ac:dyDescent="0.2">
      <c r="A83" s="3" t="s">
        <v>38</v>
      </c>
      <c r="B83" s="36" t="s">
        <v>110</v>
      </c>
      <c r="C83" s="30" t="s">
        <v>21</v>
      </c>
      <c r="D83" s="115"/>
      <c r="E83" s="27">
        <v>1</v>
      </c>
      <c r="F83" s="162">
        <f t="shared" si="4"/>
        <v>0</v>
      </c>
      <c r="G83" s="94">
        <f t="shared" si="5"/>
        <v>0</v>
      </c>
      <c r="H83" s="38"/>
      <c r="I83" s="39"/>
      <c r="J83" s="40">
        <v>1</v>
      </c>
      <c r="K83" s="41"/>
    </row>
    <row r="84" spans="1:11" s="11" customFormat="1" ht="15" x14ac:dyDescent="0.2">
      <c r="A84" s="3" t="s">
        <v>39</v>
      </c>
      <c r="B84" s="36" t="s">
        <v>111</v>
      </c>
      <c r="C84" s="30" t="s">
        <v>21</v>
      </c>
      <c r="D84" s="115"/>
      <c r="E84" s="27">
        <v>1</v>
      </c>
      <c r="F84" s="162">
        <f t="shared" si="4"/>
        <v>0</v>
      </c>
      <c r="G84" s="94">
        <f t="shared" si="5"/>
        <v>0</v>
      </c>
      <c r="H84" s="38"/>
      <c r="I84" s="39"/>
      <c r="J84" s="40">
        <v>1</v>
      </c>
      <c r="K84" s="41"/>
    </row>
    <row r="85" spans="1:11" s="11" customFormat="1" ht="15" x14ac:dyDescent="0.2">
      <c r="A85" s="6" t="s">
        <v>40</v>
      </c>
      <c r="B85" s="36" t="s">
        <v>112</v>
      </c>
      <c r="C85" s="30" t="s">
        <v>21</v>
      </c>
      <c r="D85" s="115"/>
      <c r="E85" s="27">
        <v>4</v>
      </c>
      <c r="F85" s="162">
        <f t="shared" si="4"/>
        <v>0</v>
      </c>
      <c r="G85" s="94">
        <f t="shared" si="5"/>
        <v>0</v>
      </c>
      <c r="H85" s="38">
        <v>1</v>
      </c>
      <c r="I85" s="39">
        <v>1</v>
      </c>
      <c r="J85" s="40">
        <v>1</v>
      </c>
      <c r="K85" s="41">
        <v>1</v>
      </c>
    </row>
    <row r="86" spans="1:11" s="11" customFormat="1" x14ac:dyDescent="0.2">
      <c r="A86" s="3" t="s">
        <v>41</v>
      </c>
      <c r="B86" s="36" t="s">
        <v>113</v>
      </c>
      <c r="C86" s="30" t="s">
        <v>21</v>
      </c>
      <c r="D86" s="116"/>
      <c r="E86" s="27">
        <v>2</v>
      </c>
      <c r="F86" s="162">
        <f t="shared" si="4"/>
        <v>0</v>
      </c>
      <c r="G86" s="94">
        <f t="shared" si="5"/>
        <v>0</v>
      </c>
      <c r="H86" s="38">
        <v>1</v>
      </c>
      <c r="I86" s="39"/>
      <c r="J86" s="40">
        <v>1</v>
      </c>
      <c r="K86" s="41"/>
    </row>
    <row r="87" spans="1:11" s="11" customFormat="1" ht="15.75" x14ac:dyDescent="0.2">
      <c r="A87" s="3" t="s">
        <v>42</v>
      </c>
      <c r="B87" s="51" t="s">
        <v>154</v>
      </c>
      <c r="C87" s="27" t="s">
        <v>21</v>
      </c>
      <c r="D87" s="116"/>
      <c r="E87" s="27">
        <v>1</v>
      </c>
      <c r="F87" s="162">
        <f t="shared" si="4"/>
        <v>0</v>
      </c>
      <c r="G87" s="94">
        <f t="shared" si="5"/>
        <v>0</v>
      </c>
      <c r="H87" s="38">
        <v>1</v>
      </c>
      <c r="I87" s="39"/>
      <c r="J87" s="40"/>
      <c r="K87" s="41"/>
    </row>
    <row r="88" spans="1:11" s="11" customFormat="1" x14ac:dyDescent="0.2">
      <c r="A88" s="6" t="s">
        <v>43</v>
      </c>
      <c r="B88" s="36" t="s">
        <v>57</v>
      </c>
      <c r="C88" s="30" t="s">
        <v>21</v>
      </c>
      <c r="D88" s="116"/>
      <c r="E88" s="27">
        <v>1</v>
      </c>
      <c r="F88" s="162">
        <f t="shared" si="4"/>
        <v>0</v>
      </c>
      <c r="G88" s="94">
        <f t="shared" si="5"/>
        <v>0</v>
      </c>
      <c r="H88" s="38"/>
      <c r="I88" s="39">
        <v>1</v>
      </c>
      <c r="J88" s="40"/>
      <c r="K88" s="41"/>
    </row>
    <row r="89" spans="1:11" s="11" customFormat="1" x14ac:dyDescent="0.2">
      <c r="A89" s="3" t="s">
        <v>44</v>
      </c>
      <c r="B89" s="36" t="s">
        <v>59</v>
      </c>
      <c r="C89" s="30" t="s">
        <v>21</v>
      </c>
      <c r="D89" s="116"/>
      <c r="E89" s="27">
        <v>1</v>
      </c>
      <c r="F89" s="162">
        <f t="shared" si="4"/>
        <v>0</v>
      </c>
      <c r="G89" s="94">
        <f t="shared" si="5"/>
        <v>0</v>
      </c>
      <c r="H89" s="38"/>
      <c r="I89" s="39">
        <v>1</v>
      </c>
      <c r="J89" s="40"/>
      <c r="K89" s="41"/>
    </row>
    <row r="90" spans="1:11" s="11" customFormat="1" x14ac:dyDescent="0.2">
      <c r="A90" s="3" t="s">
        <v>45</v>
      </c>
      <c r="B90" s="36" t="s">
        <v>61</v>
      </c>
      <c r="C90" s="30" t="s">
        <v>21</v>
      </c>
      <c r="D90" s="116"/>
      <c r="E90" s="27">
        <v>1</v>
      </c>
      <c r="F90" s="162">
        <f t="shared" si="4"/>
        <v>0</v>
      </c>
      <c r="G90" s="94">
        <f t="shared" si="5"/>
        <v>0</v>
      </c>
      <c r="H90" s="38"/>
      <c r="I90" s="39">
        <v>1</v>
      </c>
      <c r="J90" s="40"/>
      <c r="K90" s="41"/>
    </row>
    <row r="91" spans="1:11" s="11" customFormat="1" x14ac:dyDescent="0.2">
      <c r="A91" s="6" t="s">
        <v>46</v>
      </c>
      <c r="B91" s="36" t="s">
        <v>63</v>
      </c>
      <c r="C91" s="30" t="s">
        <v>21</v>
      </c>
      <c r="D91" s="116"/>
      <c r="E91" s="27">
        <v>1</v>
      </c>
      <c r="F91" s="162">
        <f t="shared" si="4"/>
        <v>0</v>
      </c>
      <c r="G91" s="94">
        <f t="shared" si="5"/>
        <v>0</v>
      </c>
      <c r="H91" s="38"/>
      <c r="I91" s="39">
        <v>1</v>
      </c>
      <c r="J91" s="40"/>
      <c r="K91" s="41"/>
    </row>
    <row r="92" spans="1:11" s="11" customFormat="1" x14ac:dyDescent="0.2">
      <c r="A92" s="3" t="s">
        <v>47</v>
      </c>
      <c r="B92" s="36" t="s">
        <v>114</v>
      </c>
      <c r="C92" s="30" t="s">
        <v>21</v>
      </c>
      <c r="D92" s="116"/>
      <c r="E92" s="27">
        <v>1</v>
      </c>
      <c r="F92" s="162">
        <f t="shared" si="4"/>
        <v>0</v>
      </c>
      <c r="G92" s="94">
        <f t="shared" si="5"/>
        <v>0</v>
      </c>
      <c r="H92" s="38"/>
      <c r="I92" s="39">
        <v>1</v>
      </c>
      <c r="J92" s="40"/>
      <c r="K92" s="41"/>
    </row>
    <row r="93" spans="1:11" s="11" customFormat="1" x14ac:dyDescent="0.2">
      <c r="A93" s="3" t="s">
        <v>56</v>
      </c>
      <c r="B93" s="36" t="s">
        <v>115</v>
      </c>
      <c r="C93" s="30" t="s">
        <v>21</v>
      </c>
      <c r="D93" s="116"/>
      <c r="E93" s="27">
        <v>1</v>
      </c>
      <c r="F93" s="162">
        <f t="shared" si="4"/>
        <v>0</v>
      </c>
      <c r="G93" s="94">
        <f t="shared" si="5"/>
        <v>0</v>
      </c>
      <c r="H93" s="38"/>
      <c r="I93" s="39">
        <v>1</v>
      </c>
      <c r="J93" s="40"/>
      <c r="K93" s="41"/>
    </row>
    <row r="94" spans="1:11" s="11" customFormat="1" x14ac:dyDescent="0.2">
      <c r="A94" s="6" t="s">
        <v>58</v>
      </c>
      <c r="B94" s="36" t="s">
        <v>116</v>
      </c>
      <c r="C94" s="30" t="s">
        <v>21</v>
      </c>
      <c r="D94" s="116"/>
      <c r="E94" s="27">
        <v>2</v>
      </c>
      <c r="F94" s="162">
        <f t="shared" si="4"/>
        <v>0</v>
      </c>
      <c r="G94" s="94">
        <f t="shared" si="5"/>
        <v>0</v>
      </c>
      <c r="H94" s="38">
        <v>1</v>
      </c>
      <c r="I94" s="39"/>
      <c r="J94" s="40"/>
      <c r="K94" s="41">
        <v>1</v>
      </c>
    </row>
    <row r="95" spans="1:11" s="11" customFormat="1" x14ac:dyDescent="0.2">
      <c r="A95" s="3" t="s">
        <v>60</v>
      </c>
      <c r="B95" s="52" t="s">
        <v>64</v>
      </c>
      <c r="C95" s="53" t="s">
        <v>21</v>
      </c>
      <c r="D95" s="116"/>
      <c r="E95" s="57">
        <v>2</v>
      </c>
      <c r="F95" s="162">
        <f t="shared" si="4"/>
        <v>0</v>
      </c>
      <c r="G95" s="94">
        <f t="shared" si="5"/>
        <v>0</v>
      </c>
      <c r="H95" s="38">
        <v>1</v>
      </c>
      <c r="I95" s="39"/>
      <c r="J95" s="40"/>
      <c r="K95" s="41">
        <v>1</v>
      </c>
    </row>
    <row r="96" spans="1:11" s="11" customFormat="1" x14ac:dyDescent="0.2">
      <c r="A96" s="3" t="s">
        <v>62</v>
      </c>
      <c r="B96" s="34" t="s">
        <v>155</v>
      </c>
      <c r="C96" s="30" t="s">
        <v>54</v>
      </c>
      <c r="D96" s="116"/>
      <c r="E96" s="27">
        <v>12</v>
      </c>
      <c r="F96" s="162">
        <f t="shared" si="4"/>
        <v>0</v>
      </c>
      <c r="G96" s="94">
        <f t="shared" si="5"/>
        <v>0</v>
      </c>
      <c r="H96" s="38">
        <v>3</v>
      </c>
      <c r="I96" s="39">
        <v>3</v>
      </c>
      <c r="J96" s="40">
        <v>3</v>
      </c>
      <c r="K96" s="41">
        <v>3</v>
      </c>
    </row>
    <row r="97" spans="1:12" s="11" customFormat="1" x14ac:dyDescent="0.2">
      <c r="A97" s="6" t="s">
        <v>117</v>
      </c>
      <c r="B97" s="34" t="s">
        <v>156</v>
      </c>
      <c r="C97" s="30" t="s">
        <v>21</v>
      </c>
      <c r="D97" s="116"/>
      <c r="E97" s="27">
        <v>1</v>
      </c>
      <c r="F97" s="162">
        <f t="shared" si="4"/>
        <v>0</v>
      </c>
      <c r="G97" s="94">
        <f t="shared" si="5"/>
        <v>0</v>
      </c>
      <c r="H97" s="38">
        <v>1</v>
      </c>
      <c r="I97" s="39"/>
      <c r="J97" s="40"/>
      <c r="K97" s="41"/>
    </row>
    <row r="98" spans="1:12" s="11" customFormat="1" x14ac:dyDescent="0.2">
      <c r="A98" s="16"/>
      <c r="B98" s="16"/>
      <c r="C98" s="118" t="s">
        <v>79</v>
      </c>
      <c r="D98" s="118"/>
      <c r="E98" s="118"/>
      <c r="F98" s="100">
        <f>SUM(F64:F97)</f>
        <v>0</v>
      </c>
      <c r="G98" s="101">
        <f>PRODUCT(F98,1.23)</f>
        <v>0</v>
      </c>
      <c r="H98" s="16"/>
      <c r="I98" s="111"/>
      <c r="J98" s="16"/>
      <c r="K98" s="16"/>
    </row>
    <row r="99" spans="1:12" s="11" customFormat="1" ht="15.75" x14ac:dyDescent="0.25">
      <c r="A99" s="105" t="s">
        <v>48</v>
      </c>
      <c r="B99" s="106"/>
      <c r="C99" s="106"/>
      <c r="D99" s="106"/>
      <c r="E99" s="106"/>
      <c r="F99" s="119"/>
      <c r="G99" s="119"/>
      <c r="H99" s="106"/>
      <c r="I99" s="106"/>
      <c r="J99" s="106"/>
      <c r="K99" s="106"/>
    </row>
    <row r="100" spans="1:12" s="11" customFormat="1" ht="26.25" customHeight="1" x14ac:dyDescent="0.2">
      <c r="A100" s="88" t="s">
        <v>3</v>
      </c>
      <c r="B100" s="88" t="s">
        <v>4</v>
      </c>
      <c r="C100" s="88" t="s">
        <v>5</v>
      </c>
      <c r="D100" s="89" t="s">
        <v>6</v>
      </c>
      <c r="E100" s="88" t="s">
        <v>7</v>
      </c>
      <c r="F100" s="120" t="s">
        <v>77</v>
      </c>
      <c r="G100" s="121" t="s">
        <v>78</v>
      </c>
      <c r="H100" s="92" t="s">
        <v>200</v>
      </c>
      <c r="I100" s="92" t="s">
        <v>201</v>
      </c>
      <c r="J100" s="92" t="s">
        <v>202</v>
      </c>
      <c r="K100" s="92" t="s">
        <v>203</v>
      </c>
    </row>
    <row r="101" spans="1:12" s="11" customFormat="1" ht="16.5" customHeight="1" x14ac:dyDescent="0.2">
      <c r="A101" s="88"/>
      <c r="B101" s="88"/>
      <c r="C101" s="88"/>
      <c r="D101" s="93"/>
      <c r="E101" s="88"/>
      <c r="F101" s="122"/>
      <c r="G101" s="121"/>
      <c r="H101" s="107" t="s">
        <v>7</v>
      </c>
      <c r="I101" s="107" t="s">
        <v>7</v>
      </c>
      <c r="J101" s="107" t="s">
        <v>7</v>
      </c>
      <c r="K101" s="107" t="s">
        <v>7</v>
      </c>
    </row>
    <row r="102" spans="1:12" s="11" customFormat="1" x14ac:dyDescent="0.2">
      <c r="A102" s="5" t="s">
        <v>8</v>
      </c>
      <c r="B102" s="32" t="s">
        <v>65</v>
      </c>
      <c r="C102" s="30" t="s">
        <v>10</v>
      </c>
      <c r="D102" s="160"/>
      <c r="E102" s="30">
        <v>4</v>
      </c>
      <c r="F102" s="160">
        <f>D102*E102</f>
        <v>0</v>
      </c>
      <c r="G102" s="161">
        <f>PRODUCT(F102,1.23)</f>
        <v>0</v>
      </c>
      <c r="H102" s="38">
        <v>1</v>
      </c>
      <c r="I102" s="39">
        <v>1</v>
      </c>
      <c r="J102" s="40">
        <v>1</v>
      </c>
      <c r="K102" s="41">
        <v>1</v>
      </c>
      <c r="L102" s="108"/>
    </row>
    <row r="103" spans="1:12" s="11" customFormat="1" x14ac:dyDescent="0.2">
      <c r="A103" s="30" t="s">
        <v>11</v>
      </c>
      <c r="B103" s="32" t="s">
        <v>118</v>
      </c>
      <c r="C103" s="30" t="s">
        <v>10</v>
      </c>
      <c r="D103" s="160"/>
      <c r="E103" s="30">
        <v>1</v>
      </c>
      <c r="F103" s="160">
        <f t="shared" ref="F103:F120" si="6">D103*E103</f>
        <v>0</v>
      </c>
      <c r="G103" s="161">
        <f t="shared" ref="G103:G120" si="7">PRODUCT(F103,1.23)</f>
        <v>0</v>
      </c>
      <c r="H103" s="38"/>
      <c r="I103" s="39"/>
      <c r="J103" s="40"/>
      <c r="K103" s="41">
        <v>1</v>
      </c>
      <c r="L103" s="108"/>
    </row>
    <row r="104" spans="1:12" s="11" customFormat="1" x14ac:dyDescent="0.2">
      <c r="A104" s="30" t="s">
        <v>13</v>
      </c>
      <c r="B104" s="32" t="s">
        <v>119</v>
      </c>
      <c r="C104" s="30" t="s">
        <v>10</v>
      </c>
      <c r="D104" s="160"/>
      <c r="E104" s="30">
        <v>1</v>
      </c>
      <c r="F104" s="160">
        <f t="shared" si="6"/>
        <v>0</v>
      </c>
      <c r="G104" s="161">
        <f t="shared" si="7"/>
        <v>0</v>
      </c>
      <c r="H104" s="38"/>
      <c r="I104" s="39"/>
      <c r="J104" s="40"/>
      <c r="K104" s="41">
        <v>1</v>
      </c>
      <c r="L104" s="108"/>
    </row>
    <row r="105" spans="1:12" s="11" customFormat="1" x14ac:dyDescent="0.2">
      <c r="A105" s="5" t="s">
        <v>15</v>
      </c>
      <c r="B105" s="32" t="s">
        <v>120</v>
      </c>
      <c r="C105" s="30" t="s">
        <v>21</v>
      </c>
      <c r="D105" s="160"/>
      <c r="E105" s="30">
        <v>2</v>
      </c>
      <c r="F105" s="160">
        <f t="shared" si="6"/>
        <v>0</v>
      </c>
      <c r="G105" s="161">
        <f t="shared" si="7"/>
        <v>0</v>
      </c>
      <c r="H105" s="38"/>
      <c r="I105" s="39"/>
      <c r="J105" s="40">
        <v>2</v>
      </c>
      <c r="K105" s="41"/>
      <c r="L105" s="108"/>
    </row>
    <row r="106" spans="1:12" s="11" customFormat="1" x14ac:dyDescent="0.2">
      <c r="A106" s="30" t="s">
        <v>17</v>
      </c>
      <c r="B106" s="32" t="s">
        <v>121</v>
      </c>
      <c r="C106" s="30" t="s">
        <v>21</v>
      </c>
      <c r="D106" s="160"/>
      <c r="E106" s="30">
        <v>1</v>
      </c>
      <c r="F106" s="160">
        <f t="shared" si="6"/>
        <v>0</v>
      </c>
      <c r="G106" s="161">
        <f t="shared" si="7"/>
        <v>0</v>
      </c>
      <c r="H106" s="38">
        <v>1</v>
      </c>
      <c r="I106" s="39"/>
      <c r="J106" s="40"/>
      <c r="K106" s="41"/>
      <c r="L106" s="108"/>
    </row>
    <row r="107" spans="1:12" s="11" customFormat="1" x14ac:dyDescent="0.2">
      <c r="A107" s="30" t="s">
        <v>19</v>
      </c>
      <c r="B107" s="32" t="s">
        <v>122</v>
      </c>
      <c r="C107" s="30" t="s">
        <v>10</v>
      </c>
      <c r="D107" s="160"/>
      <c r="E107" s="30">
        <v>2</v>
      </c>
      <c r="F107" s="160">
        <f t="shared" si="6"/>
        <v>0</v>
      </c>
      <c r="G107" s="161">
        <f t="shared" si="7"/>
        <v>0</v>
      </c>
      <c r="H107" s="38"/>
      <c r="I107" s="39"/>
      <c r="J107" s="40"/>
      <c r="K107" s="41">
        <v>2</v>
      </c>
      <c r="L107" s="108"/>
    </row>
    <row r="108" spans="1:12" s="11" customFormat="1" x14ac:dyDescent="0.2">
      <c r="A108" s="5" t="s">
        <v>22</v>
      </c>
      <c r="B108" s="32" t="s">
        <v>123</v>
      </c>
      <c r="C108" s="30" t="s">
        <v>21</v>
      </c>
      <c r="D108" s="160"/>
      <c r="E108" s="30">
        <v>4</v>
      </c>
      <c r="F108" s="160">
        <f t="shared" si="6"/>
        <v>0</v>
      </c>
      <c r="G108" s="161">
        <f t="shared" si="7"/>
        <v>0</v>
      </c>
      <c r="H108" s="38"/>
      <c r="I108" s="39"/>
      <c r="J108" s="40">
        <v>2</v>
      </c>
      <c r="K108" s="41">
        <v>2</v>
      </c>
      <c r="L108" s="108"/>
    </row>
    <row r="109" spans="1:12" s="11" customFormat="1" x14ac:dyDescent="0.2">
      <c r="A109" s="30" t="s">
        <v>23</v>
      </c>
      <c r="B109" s="32" t="s">
        <v>124</v>
      </c>
      <c r="C109" s="30" t="s">
        <v>21</v>
      </c>
      <c r="D109" s="160"/>
      <c r="E109" s="30">
        <v>4</v>
      </c>
      <c r="F109" s="160">
        <f t="shared" si="6"/>
        <v>0</v>
      </c>
      <c r="G109" s="161">
        <f t="shared" si="7"/>
        <v>0</v>
      </c>
      <c r="H109" s="38">
        <v>1</v>
      </c>
      <c r="I109" s="39">
        <v>1</v>
      </c>
      <c r="J109" s="40">
        <v>1</v>
      </c>
      <c r="K109" s="41">
        <v>1</v>
      </c>
      <c r="L109" s="108"/>
    </row>
    <row r="110" spans="1:12" s="11" customFormat="1" x14ac:dyDescent="0.2">
      <c r="A110" s="30" t="s">
        <v>24</v>
      </c>
      <c r="B110" s="32" t="s">
        <v>125</v>
      </c>
      <c r="C110" s="30" t="s">
        <v>21</v>
      </c>
      <c r="D110" s="160"/>
      <c r="E110" s="30">
        <v>5</v>
      </c>
      <c r="F110" s="160">
        <f t="shared" si="6"/>
        <v>0</v>
      </c>
      <c r="G110" s="161">
        <f t="shared" si="7"/>
        <v>0</v>
      </c>
      <c r="H110" s="38"/>
      <c r="I110" s="39"/>
      <c r="J110" s="40">
        <v>5</v>
      </c>
      <c r="K110" s="41"/>
      <c r="L110" s="108"/>
    </row>
    <row r="111" spans="1:12" s="11" customFormat="1" x14ac:dyDescent="0.2">
      <c r="A111" s="5" t="s">
        <v>25</v>
      </c>
      <c r="B111" s="32" t="s">
        <v>182</v>
      </c>
      <c r="C111" s="30" t="s">
        <v>21</v>
      </c>
      <c r="D111" s="160"/>
      <c r="E111" s="30">
        <v>1</v>
      </c>
      <c r="F111" s="160">
        <f t="shared" si="6"/>
        <v>0</v>
      </c>
      <c r="G111" s="161">
        <f t="shared" si="7"/>
        <v>0</v>
      </c>
      <c r="H111" s="38"/>
      <c r="I111" s="39"/>
      <c r="J111" s="40"/>
      <c r="K111" s="41">
        <v>1</v>
      </c>
      <c r="L111" s="108"/>
    </row>
    <row r="112" spans="1:12" s="11" customFormat="1" x14ac:dyDescent="0.2">
      <c r="A112" s="30" t="s">
        <v>26</v>
      </c>
      <c r="B112" s="32" t="s">
        <v>183</v>
      </c>
      <c r="C112" s="30" t="s">
        <v>21</v>
      </c>
      <c r="D112" s="160"/>
      <c r="E112" s="30">
        <v>1</v>
      </c>
      <c r="F112" s="160">
        <f t="shared" si="6"/>
        <v>0</v>
      </c>
      <c r="G112" s="161">
        <f t="shared" si="7"/>
        <v>0</v>
      </c>
      <c r="H112" s="38">
        <v>1</v>
      </c>
      <c r="I112" s="39"/>
      <c r="J112" s="40"/>
      <c r="K112" s="41"/>
      <c r="L112" s="108"/>
    </row>
    <row r="113" spans="1:19" s="11" customFormat="1" x14ac:dyDescent="0.2">
      <c r="A113" s="30" t="s">
        <v>28</v>
      </c>
      <c r="B113" s="32" t="s">
        <v>126</v>
      </c>
      <c r="C113" s="30" t="s">
        <v>21</v>
      </c>
      <c r="D113" s="160"/>
      <c r="E113" s="30">
        <v>4</v>
      </c>
      <c r="F113" s="160">
        <f t="shared" si="6"/>
        <v>0</v>
      </c>
      <c r="G113" s="161">
        <f t="shared" si="7"/>
        <v>0</v>
      </c>
      <c r="H113" s="38">
        <v>1</v>
      </c>
      <c r="I113" s="39">
        <v>1</v>
      </c>
      <c r="J113" s="40">
        <v>1</v>
      </c>
      <c r="K113" s="41">
        <v>1</v>
      </c>
      <c r="L113" s="108"/>
    </row>
    <row r="114" spans="1:19" s="11" customFormat="1" x14ac:dyDescent="0.2">
      <c r="A114" s="5" t="s">
        <v>31</v>
      </c>
      <c r="B114" s="32" t="s">
        <v>127</v>
      </c>
      <c r="C114" s="30" t="s">
        <v>21</v>
      </c>
      <c r="D114" s="160"/>
      <c r="E114" s="30">
        <v>4</v>
      </c>
      <c r="F114" s="160">
        <f t="shared" si="6"/>
        <v>0</v>
      </c>
      <c r="G114" s="161">
        <f t="shared" si="7"/>
        <v>0</v>
      </c>
      <c r="H114" s="38">
        <v>1</v>
      </c>
      <c r="I114" s="39">
        <v>1</v>
      </c>
      <c r="J114" s="40">
        <v>1</v>
      </c>
      <c r="K114" s="41">
        <v>1</v>
      </c>
      <c r="L114" s="108"/>
    </row>
    <row r="115" spans="1:19" s="11" customFormat="1" x14ac:dyDescent="0.2">
      <c r="A115" s="30" t="s">
        <v>32</v>
      </c>
      <c r="B115" s="32" t="s">
        <v>128</v>
      </c>
      <c r="C115" s="30" t="s">
        <v>21</v>
      </c>
      <c r="D115" s="160"/>
      <c r="E115" s="30">
        <v>4</v>
      </c>
      <c r="F115" s="160">
        <f t="shared" si="6"/>
        <v>0</v>
      </c>
      <c r="G115" s="161">
        <f t="shared" si="7"/>
        <v>0</v>
      </c>
      <c r="H115" s="38">
        <v>1</v>
      </c>
      <c r="I115" s="39">
        <v>1</v>
      </c>
      <c r="J115" s="40">
        <v>1</v>
      </c>
      <c r="K115" s="41">
        <v>1</v>
      </c>
      <c r="L115" s="108"/>
    </row>
    <row r="116" spans="1:19" s="11" customFormat="1" x14ac:dyDescent="0.2">
      <c r="A116" s="30" t="s">
        <v>33</v>
      </c>
      <c r="B116" s="32" t="s">
        <v>129</v>
      </c>
      <c r="C116" s="30" t="s">
        <v>21</v>
      </c>
      <c r="D116" s="160"/>
      <c r="E116" s="30">
        <v>3</v>
      </c>
      <c r="F116" s="160">
        <f t="shared" si="6"/>
        <v>0</v>
      </c>
      <c r="G116" s="161">
        <f t="shared" si="7"/>
        <v>0</v>
      </c>
      <c r="H116" s="38"/>
      <c r="I116" s="39">
        <v>1</v>
      </c>
      <c r="J116" s="40">
        <v>1</v>
      </c>
      <c r="K116" s="41">
        <v>1</v>
      </c>
      <c r="L116" s="108"/>
    </row>
    <row r="117" spans="1:19" s="11" customFormat="1" x14ac:dyDescent="0.2">
      <c r="A117" s="5" t="s">
        <v>34</v>
      </c>
      <c r="B117" s="32" t="s">
        <v>130</v>
      </c>
      <c r="C117" s="30" t="s">
        <v>21</v>
      </c>
      <c r="D117" s="160"/>
      <c r="E117" s="30">
        <v>1</v>
      </c>
      <c r="F117" s="160">
        <f t="shared" si="6"/>
        <v>0</v>
      </c>
      <c r="G117" s="161">
        <f t="shared" si="7"/>
        <v>0</v>
      </c>
      <c r="H117" s="38"/>
      <c r="I117" s="39"/>
      <c r="J117" s="40"/>
      <c r="K117" s="41">
        <v>1</v>
      </c>
      <c r="L117" s="108"/>
    </row>
    <row r="118" spans="1:19" s="11" customFormat="1" x14ac:dyDescent="0.2">
      <c r="A118" s="30" t="s">
        <v>35</v>
      </c>
      <c r="B118" s="32" t="s">
        <v>184</v>
      </c>
      <c r="C118" s="30" t="s">
        <v>21</v>
      </c>
      <c r="D118" s="160"/>
      <c r="E118" s="30">
        <v>1</v>
      </c>
      <c r="F118" s="160">
        <f t="shared" si="6"/>
        <v>0</v>
      </c>
      <c r="G118" s="161">
        <f t="shared" si="7"/>
        <v>0</v>
      </c>
      <c r="H118" s="38"/>
      <c r="I118" s="39"/>
      <c r="J118" s="40"/>
      <c r="K118" s="41">
        <v>1</v>
      </c>
      <c r="L118" s="108"/>
    </row>
    <row r="119" spans="1:19" s="11" customFormat="1" ht="13.5" customHeight="1" x14ac:dyDescent="0.2">
      <c r="A119" s="30" t="s">
        <v>36</v>
      </c>
      <c r="B119" s="32" t="s">
        <v>185</v>
      </c>
      <c r="C119" s="30" t="s">
        <v>21</v>
      </c>
      <c r="D119" s="160"/>
      <c r="E119" s="30">
        <v>2</v>
      </c>
      <c r="F119" s="160">
        <f t="shared" si="6"/>
        <v>0</v>
      </c>
      <c r="G119" s="161">
        <f t="shared" si="7"/>
        <v>0</v>
      </c>
      <c r="H119" s="38"/>
      <c r="I119" s="39">
        <v>1</v>
      </c>
      <c r="J119" s="40"/>
      <c r="K119" s="41">
        <v>1</v>
      </c>
      <c r="L119" s="108"/>
    </row>
    <row r="120" spans="1:19" s="11" customFormat="1" ht="13.5" customHeight="1" x14ac:dyDescent="0.2">
      <c r="A120" s="5" t="s">
        <v>37</v>
      </c>
      <c r="B120" s="32" t="s">
        <v>186</v>
      </c>
      <c r="C120" s="30" t="s">
        <v>21</v>
      </c>
      <c r="D120" s="160"/>
      <c r="E120" s="30">
        <v>2</v>
      </c>
      <c r="F120" s="160">
        <f t="shared" si="6"/>
        <v>0</v>
      </c>
      <c r="G120" s="161">
        <f t="shared" si="7"/>
        <v>0</v>
      </c>
      <c r="H120" s="38">
        <v>1</v>
      </c>
      <c r="I120" s="39"/>
      <c r="J120" s="40"/>
      <c r="K120" s="41">
        <v>1</v>
      </c>
      <c r="L120" s="108"/>
    </row>
    <row r="121" spans="1:19" s="11" customFormat="1" ht="12.75" customHeight="1" x14ac:dyDescent="0.2">
      <c r="A121" s="16"/>
      <c r="B121" s="16"/>
      <c r="C121" s="22" t="s">
        <v>79</v>
      </c>
      <c r="D121" s="22"/>
      <c r="E121" s="22"/>
      <c r="F121" s="13">
        <f>SUM(F102:F120)</f>
        <v>0</v>
      </c>
      <c r="G121" s="14">
        <f>SUM(G102:G120)</f>
        <v>0</v>
      </c>
      <c r="H121" s="148"/>
      <c r="I121" s="149"/>
      <c r="J121" s="149"/>
      <c r="K121" s="150"/>
    </row>
    <row r="122" spans="1:19" s="11" customFormat="1" ht="15.75" customHeight="1" x14ac:dyDescent="0.2">
      <c r="A122" s="16"/>
      <c r="B122" s="16"/>
      <c r="C122" s="17" t="s">
        <v>66</v>
      </c>
      <c r="D122" s="17"/>
      <c r="E122" s="18"/>
      <c r="F122" s="13">
        <f>SUM(F98,F121)</f>
        <v>0</v>
      </c>
      <c r="G122" s="14">
        <f>PRODUCT(F122,1.23)</f>
        <v>0</v>
      </c>
      <c r="H122" s="123"/>
      <c r="I122" s="124"/>
      <c r="J122" s="124"/>
      <c r="K122" s="125"/>
    </row>
    <row r="123" spans="1:19" s="11" customFormat="1" hidden="1" x14ac:dyDescent="0.2">
      <c r="A123" s="133" t="s">
        <v>8</v>
      </c>
      <c r="B123" s="134" t="s">
        <v>67</v>
      </c>
      <c r="C123" s="126"/>
      <c r="D123" s="126"/>
      <c r="E123" s="126"/>
      <c r="F123" s="127"/>
      <c r="G123" s="128"/>
      <c r="H123" s="129"/>
      <c r="I123" s="130"/>
      <c r="J123" s="131"/>
      <c r="K123" s="132"/>
    </row>
    <row r="124" spans="1:19" s="11" customFormat="1" hidden="1" x14ac:dyDescent="0.2">
      <c r="A124" s="133" t="s">
        <v>11</v>
      </c>
      <c r="B124" s="135" t="s">
        <v>68</v>
      </c>
      <c r="C124" s="126"/>
      <c r="D124" s="126"/>
      <c r="E124" s="126"/>
      <c r="F124" s="127"/>
      <c r="G124" s="128"/>
      <c r="H124" s="129"/>
      <c r="I124" s="130"/>
      <c r="J124" s="131"/>
      <c r="K124" s="132"/>
    </row>
    <row r="125" spans="1:19" s="11" customFormat="1" ht="15" hidden="1" x14ac:dyDescent="0.2">
      <c r="A125" s="133" t="s">
        <v>13</v>
      </c>
      <c r="B125" s="136" t="s">
        <v>69</v>
      </c>
      <c r="C125" s="126"/>
      <c r="D125" s="126"/>
      <c r="E125" s="126"/>
      <c r="F125" s="127"/>
      <c r="G125" s="128"/>
      <c r="H125" s="129"/>
      <c r="I125" s="130"/>
      <c r="J125" s="131"/>
      <c r="K125" s="132"/>
    </row>
    <row r="126" spans="1:19" s="11" customFormat="1" ht="33" customHeight="1" x14ac:dyDescent="0.2">
      <c r="A126" s="112" t="s">
        <v>193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1:19" s="140" customFormat="1" ht="15.75" x14ac:dyDescent="0.25">
      <c r="A127" s="137" t="s">
        <v>2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38"/>
      <c r="M127" s="138"/>
      <c r="N127" s="138"/>
      <c r="O127" s="138"/>
      <c r="P127" s="138"/>
      <c r="Q127" s="138"/>
      <c r="R127" s="138"/>
      <c r="S127" s="139"/>
    </row>
    <row r="128" spans="1:19" s="11" customFormat="1" ht="27.75" customHeight="1" x14ac:dyDescent="0.2">
      <c r="A128" s="88" t="s">
        <v>3</v>
      </c>
      <c r="B128" s="88" t="s">
        <v>4</v>
      </c>
      <c r="C128" s="88" t="s">
        <v>5</v>
      </c>
      <c r="D128" s="89" t="s">
        <v>6</v>
      </c>
      <c r="E128" s="88" t="s">
        <v>7</v>
      </c>
      <c r="F128" s="89" t="s">
        <v>77</v>
      </c>
      <c r="G128" s="91" t="s">
        <v>78</v>
      </c>
      <c r="H128" s="92" t="s">
        <v>200</v>
      </c>
      <c r="I128" s="92" t="s">
        <v>201</v>
      </c>
      <c r="J128" s="92" t="s">
        <v>202</v>
      </c>
      <c r="K128" s="92" t="s">
        <v>203</v>
      </c>
    </row>
    <row r="129" spans="1:12" s="11" customFormat="1" ht="18" customHeight="1" x14ac:dyDescent="0.2">
      <c r="A129" s="88"/>
      <c r="B129" s="89"/>
      <c r="C129" s="89"/>
      <c r="D129" s="141"/>
      <c r="E129" s="89"/>
      <c r="F129" s="93"/>
      <c r="G129" s="91"/>
      <c r="H129" s="107" t="s">
        <v>7</v>
      </c>
      <c r="I129" s="107" t="s">
        <v>7</v>
      </c>
      <c r="J129" s="107" t="s">
        <v>7</v>
      </c>
      <c r="K129" s="107" t="s">
        <v>7</v>
      </c>
    </row>
    <row r="130" spans="1:12" s="11" customFormat="1" ht="25.5" x14ac:dyDescent="0.2">
      <c r="A130" s="62" t="s">
        <v>8</v>
      </c>
      <c r="B130" s="58" t="s">
        <v>157</v>
      </c>
      <c r="C130" s="59" t="s">
        <v>21</v>
      </c>
      <c r="D130" s="54"/>
      <c r="E130" s="59">
        <v>2</v>
      </c>
      <c r="F130" s="159">
        <f>D130*E130</f>
        <v>0</v>
      </c>
      <c r="G130" s="151">
        <f>PRODUCT(F130,1.23)</f>
        <v>0</v>
      </c>
      <c r="H130" s="38">
        <v>1</v>
      </c>
      <c r="I130" s="39"/>
      <c r="J130" s="40">
        <v>1</v>
      </c>
      <c r="K130" s="41"/>
      <c r="L130" s="108"/>
    </row>
    <row r="131" spans="1:12" s="11" customFormat="1" ht="15" x14ac:dyDescent="0.2">
      <c r="A131" s="62" t="s">
        <v>11</v>
      </c>
      <c r="B131" s="60" t="s">
        <v>131</v>
      </c>
      <c r="C131" s="12" t="s">
        <v>21</v>
      </c>
      <c r="D131" s="54"/>
      <c r="E131" s="12">
        <v>1</v>
      </c>
      <c r="F131" s="159">
        <f t="shared" ref="F131:F132" si="8">D131*E131</f>
        <v>0</v>
      </c>
      <c r="G131" s="151">
        <f t="shared" ref="G131:G132" si="9">PRODUCT(F131,1.23)</f>
        <v>0</v>
      </c>
      <c r="H131" s="38">
        <v>1</v>
      </c>
      <c r="I131" s="39"/>
      <c r="J131" s="40"/>
      <c r="K131" s="41"/>
      <c r="L131" s="108"/>
    </row>
    <row r="132" spans="1:12" s="11" customFormat="1" ht="15" customHeight="1" x14ac:dyDescent="0.2">
      <c r="A132" s="62" t="s">
        <v>13</v>
      </c>
      <c r="B132" s="61" t="s">
        <v>158</v>
      </c>
      <c r="C132" s="55" t="s">
        <v>21</v>
      </c>
      <c r="D132" s="54"/>
      <c r="E132" s="5">
        <v>1</v>
      </c>
      <c r="F132" s="159">
        <f t="shared" si="8"/>
        <v>0</v>
      </c>
      <c r="G132" s="151">
        <f t="shared" si="9"/>
        <v>0</v>
      </c>
      <c r="H132" s="38">
        <v>1</v>
      </c>
      <c r="I132" s="39"/>
      <c r="J132" s="40"/>
      <c r="K132" s="41"/>
      <c r="L132" s="108"/>
    </row>
    <row r="133" spans="1:12" s="11" customFormat="1" x14ac:dyDescent="0.2">
      <c r="A133" s="16"/>
      <c r="B133" s="111"/>
      <c r="C133" s="21" t="s">
        <v>80</v>
      </c>
      <c r="D133" s="21"/>
      <c r="E133" s="21"/>
      <c r="F133" s="166">
        <f>SUM(F130:F132)</f>
        <v>0</v>
      </c>
      <c r="G133" s="166">
        <f>SUM(G130:G132)</f>
        <v>0</v>
      </c>
      <c r="H133" s="111"/>
      <c r="I133" s="111"/>
      <c r="J133" s="111"/>
      <c r="K133" s="111"/>
    </row>
    <row r="134" spans="1:12" s="11" customFormat="1" x14ac:dyDescent="0.2">
      <c r="A134" s="16"/>
      <c r="B134" s="16"/>
      <c r="C134" s="22"/>
      <c r="D134" s="22"/>
      <c r="E134" s="22"/>
      <c r="F134" s="167"/>
      <c r="G134" s="167"/>
      <c r="H134" s="16"/>
      <c r="I134" s="16"/>
      <c r="J134" s="16"/>
      <c r="K134" s="16"/>
    </row>
    <row r="135" spans="1:12" s="11" customFormat="1" ht="34.5" customHeight="1" x14ac:dyDescent="0.2">
      <c r="A135" s="112" t="s">
        <v>194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1:12" s="11" customFormat="1" ht="15.75" x14ac:dyDescent="0.25">
      <c r="A136" s="105" t="s">
        <v>2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1:12" s="11" customFormat="1" ht="29.25" customHeight="1" x14ac:dyDescent="0.2">
      <c r="A137" s="88" t="s">
        <v>3</v>
      </c>
      <c r="B137" s="88" t="s">
        <v>4</v>
      </c>
      <c r="C137" s="88" t="s">
        <v>5</v>
      </c>
      <c r="D137" s="89" t="s">
        <v>6</v>
      </c>
      <c r="E137" s="88" t="s">
        <v>7</v>
      </c>
      <c r="F137" s="89" t="s">
        <v>77</v>
      </c>
      <c r="G137" s="91" t="s">
        <v>78</v>
      </c>
      <c r="H137" s="92" t="s">
        <v>200</v>
      </c>
      <c r="I137" s="92" t="s">
        <v>201</v>
      </c>
      <c r="J137" s="92" t="s">
        <v>202</v>
      </c>
      <c r="K137" s="92" t="s">
        <v>203</v>
      </c>
    </row>
    <row r="138" spans="1:12" s="11" customFormat="1" ht="16.5" customHeight="1" x14ac:dyDescent="0.2">
      <c r="A138" s="88"/>
      <c r="B138" s="88"/>
      <c r="C138" s="88"/>
      <c r="D138" s="93"/>
      <c r="E138" s="88"/>
      <c r="F138" s="93"/>
      <c r="G138" s="91"/>
      <c r="H138" s="90" t="s">
        <v>7</v>
      </c>
      <c r="I138" s="90" t="s">
        <v>7</v>
      </c>
      <c r="J138" s="90" t="s">
        <v>7</v>
      </c>
      <c r="K138" s="90" t="s">
        <v>7</v>
      </c>
    </row>
    <row r="139" spans="1:12" s="11" customFormat="1" ht="25.5" x14ac:dyDescent="0.2">
      <c r="A139" s="6" t="s">
        <v>8</v>
      </c>
      <c r="B139" s="154" t="s">
        <v>159</v>
      </c>
      <c r="C139" s="55" t="s">
        <v>21</v>
      </c>
      <c r="D139" s="6"/>
      <c r="E139" s="55">
        <v>60</v>
      </c>
      <c r="F139" s="159">
        <f>D139*E139</f>
        <v>0</v>
      </c>
      <c r="G139" s="151">
        <f>PRODUCT(F139,1.23)</f>
        <v>0</v>
      </c>
      <c r="H139" s="38">
        <v>15</v>
      </c>
      <c r="I139" s="39">
        <v>15</v>
      </c>
      <c r="J139" s="40">
        <v>15</v>
      </c>
      <c r="K139" s="41">
        <v>15</v>
      </c>
    </row>
    <row r="140" spans="1:12" s="11" customFormat="1" ht="29.25" customHeight="1" x14ac:dyDescent="0.2">
      <c r="A140" s="3" t="s">
        <v>11</v>
      </c>
      <c r="B140" s="154" t="s">
        <v>160</v>
      </c>
      <c r="C140" s="63" t="s">
        <v>21</v>
      </c>
      <c r="D140" s="6"/>
      <c r="E140" s="63">
        <v>40</v>
      </c>
      <c r="F140" s="159">
        <f t="shared" ref="F140:F148" si="10">D140*E140</f>
        <v>0</v>
      </c>
      <c r="G140" s="151">
        <f t="shared" ref="G140:G148" si="11">PRODUCT(F140,1.23)</f>
        <v>0</v>
      </c>
      <c r="H140" s="38">
        <v>10</v>
      </c>
      <c r="I140" s="39">
        <v>10</v>
      </c>
      <c r="J140" s="40">
        <v>10</v>
      </c>
      <c r="K140" s="41">
        <v>10</v>
      </c>
    </row>
    <row r="141" spans="1:12" s="11" customFormat="1" ht="29.25" customHeight="1" x14ac:dyDescent="0.2">
      <c r="A141" s="6" t="s">
        <v>13</v>
      </c>
      <c r="B141" s="154" t="s">
        <v>161</v>
      </c>
      <c r="C141" s="63" t="s">
        <v>21</v>
      </c>
      <c r="D141" s="7"/>
      <c r="E141" s="63">
        <v>2</v>
      </c>
      <c r="F141" s="159">
        <f t="shared" si="10"/>
        <v>0</v>
      </c>
      <c r="G141" s="151">
        <f t="shared" si="11"/>
        <v>0</v>
      </c>
      <c r="H141" s="64"/>
      <c r="I141" s="67"/>
      <c r="J141" s="69"/>
      <c r="K141" s="73">
        <v>2</v>
      </c>
    </row>
    <row r="142" spans="1:12" s="11" customFormat="1" ht="29.25" customHeight="1" x14ac:dyDescent="0.2">
      <c r="A142" s="6" t="s">
        <v>15</v>
      </c>
      <c r="B142" s="33" t="s">
        <v>162</v>
      </c>
      <c r="C142" s="55" t="s">
        <v>21</v>
      </c>
      <c r="D142" s="7"/>
      <c r="E142" s="55">
        <v>10</v>
      </c>
      <c r="F142" s="159">
        <f t="shared" si="10"/>
        <v>0</v>
      </c>
      <c r="G142" s="151">
        <f t="shared" si="11"/>
        <v>0</v>
      </c>
      <c r="H142" s="65"/>
      <c r="I142" s="68">
        <v>5</v>
      </c>
      <c r="J142" s="70"/>
      <c r="K142" s="74">
        <v>5</v>
      </c>
    </row>
    <row r="143" spans="1:12" s="11" customFormat="1" ht="16.5" customHeight="1" x14ac:dyDescent="0.2">
      <c r="A143" s="3" t="s">
        <v>17</v>
      </c>
      <c r="B143" s="51" t="s">
        <v>163</v>
      </c>
      <c r="C143" s="28" t="s">
        <v>21</v>
      </c>
      <c r="D143" s="7"/>
      <c r="E143" s="28">
        <v>1</v>
      </c>
      <c r="F143" s="159">
        <f t="shared" si="10"/>
        <v>0</v>
      </c>
      <c r="G143" s="151">
        <f t="shared" si="11"/>
        <v>0</v>
      </c>
      <c r="H143" s="38"/>
      <c r="I143" s="39"/>
      <c r="J143" s="40">
        <v>1</v>
      </c>
      <c r="K143" s="41"/>
    </row>
    <row r="144" spans="1:12" s="11" customFormat="1" ht="16.5" customHeight="1" x14ac:dyDescent="0.2">
      <c r="A144" s="6" t="s">
        <v>19</v>
      </c>
      <c r="B144" s="35" t="s">
        <v>70</v>
      </c>
      <c r="C144" s="55" t="s">
        <v>10</v>
      </c>
      <c r="D144" s="7"/>
      <c r="E144" s="55">
        <v>2</v>
      </c>
      <c r="F144" s="159">
        <f t="shared" si="10"/>
        <v>0</v>
      </c>
      <c r="G144" s="151">
        <f t="shared" si="11"/>
        <v>0</v>
      </c>
      <c r="H144" s="38">
        <v>1</v>
      </c>
      <c r="I144" s="39"/>
      <c r="J144" s="71">
        <v>1</v>
      </c>
      <c r="K144" s="41"/>
    </row>
    <row r="145" spans="1:11" s="11" customFormat="1" ht="15.75" customHeight="1" x14ac:dyDescent="0.2">
      <c r="A145" s="6" t="s">
        <v>22</v>
      </c>
      <c r="B145" s="156" t="s">
        <v>71</v>
      </c>
      <c r="C145" s="55" t="s">
        <v>10</v>
      </c>
      <c r="D145" s="4"/>
      <c r="E145" s="55">
        <v>3</v>
      </c>
      <c r="F145" s="159">
        <f t="shared" si="10"/>
        <v>0</v>
      </c>
      <c r="G145" s="151">
        <f t="shared" si="11"/>
        <v>0</v>
      </c>
      <c r="H145" s="38"/>
      <c r="I145" s="39"/>
      <c r="J145" s="71">
        <v>3</v>
      </c>
      <c r="K145" s="41"/>
    </row>
    <row r="146" spans="1:11" s="11" customFormat="1" ht="15.75" customHeight="1" x14ac:dyDescent="0.2">
      <c r="A146" s="3" t="s">
        <v>23</v>
      </c>
      <c r="B146" s="156" t="s">
        <v>72</v>
      </c>
      <c r="C146" s="55" t="s">
        <v>10</v>
      </c>
      <c r="D146" s="4"/>
      <c r="E146" s="55">
        <v>2</v>
      </c>
      <c r="F146" s="159">
        <f t="shared" si="10"/>
        <v>0</v>
      </c>
      <c r="G146" s="151">
        <f t="shared" si="11"/>
        <v>0</v>
      </c>
      <c r="H146" s="38"/>
      <c r="I146" s="39"/>
      <c r="J146" s="71">
        <v>2</v>
      </c>
      <c r="K146" s="41"/>
    </row>
    <row r="147" spans="1:11" s="11" customFormat="1" x14ac:dyDescent="0.2">
      <c r="A147" s="6" t="s">
        <v>24</v>
      </c>
      <c r="B147" s="156" t="s">
        <v>73</v>
      </c>
      <c r="C147" s="55" t="s">
        <v>21</v>
      </c>
      <c r="D147" s="8"/>
      <c r="E147" s="55">
        <v>2</v>
      </c>
      <c r="F147" s="159">
        <f t="shared" si="10"/>
        <v>0</v>
      </c>
      <c r="G147" s="151">
        <f t="shared" si="11"/>
        <v>0</v>
      </c>
      <c r="H147" s="38">
        <v>1</v>
      </c>
      <c r="I147" s="39"/>
      <c r="J147" s="71">
        <v>1</v>
      </c>
      <c r="K147" s="41"/>
    </row>
    <row r="148" spans="1:11" s="11" customFormat="1" x14ac:dyDescent="0.2">
      <c r="A148" s="6" t="s">
        <v>25</v>
      </c>
      <c r="B148" s="157" t="s">
        <v>74</v>
      </c>
      <c r="C148" s="59" t="s">
        <v>54</v>
      </c>
      <c r="D148" s="6"/>
      <c r="E148" s="59">
        <v>1</v>
      </c>
      <c r="F148" s="159">
        <f t="shared" si="10"/>
        <v>0</v>
      </c>
      <c r="G148" s="151">
        <f t="shared" si="11"/>
        <v>0</v>
      </c>
      <c r="H148" s="66"/>
      <c r="I148" s="39"/>
      <c r="J148" s="72"/>
      <c r="K148" s="41">
        <v>1</v>
      </c>
    </row>
    <row r="149" spans="1:11" s="11" customFormat="1" x14ac:dyDescent="0.2">
      <c r="A149" s="16" t="s">
        <v>75</v>
      </c>
      <c r="B149" s="16"/>
      <c r="C149" s="22" t="s">
        <v>81</v>
      </c>
      <c r="D149" s="22"/>
      <c r="E149" s="22"/>
      <c r="F149" s="166">
        <f>SUM(F139:F148)</f>
        <v>0</v>
      </c>
      <c r="G149" s="166">
        <f>SUM(G139:G148)</f>
        <v>0</v>
      </c>
      <c r="H149" s="16"/>
      <c r="I149" s="16"/>
      <c r="J149" s="16"/>
      <c r="K149" s="16"/>
    </row>
    <row r="150" spans="1:11" s="11" customFormat="1" x14ac:dyDescent="0.2">
      <c r="A150" s="16"/>
      <c r="B150" s="16"/>
      <c r="C150" s="22"/>
      <c r="D150" s="22"/>
      <c r="E150" s="22"/>
      <c r="F150" s="167"/>
      <c r="G150" s="167"/>
      <c r="H150" s="16"/>
      <c r="I150" s="16"/>
      <c r="J150" s="16"/>
      <c r="K150" s="16"/>
    </row>
    <row r="151" spans="1:11" s="11" customFormat="1" ht="31.5" customHeight="1" x14ac:dyDescent="0.2">
      <c r="A151" s="112" t="s">
        <v>195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1:11" s="11" customFormat="1" ht="15.75" x14ac:dyDescent="0.25">
      <c r="A152" s="105" t="s">
        <v>2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</row>
    <row r="153" spans="1:11" s="11" customFormat="1" ht="31.5" customHeight="1" x14ac:dyDescent="0.2">
      <c r="A153" s="88" t="s">
        <v>3</v>
      </c>
      <c r="B153" s="88" t="s">
        <v>4</v>
      </c>
      <c r="C153" s="88" t="s">
        <v>5</v>
      </c>
      <c r="D153" s="89" t="s">
        <v>6</v>
      </c>
      <c r="E153" s="88" t="s">
        <v>7</v>
      </c>
      <c r="F153" s="89" t="s">
        <v>77</v>
      </c>
      <c r="G153" s="91" t="s">
        <v>78</v>
      </c>
      <c r="H153" s="92" t="s">
        <v>200</v>
      </c>
      <c r="I153" s="92" t="s">
        <v>201</v>
      </c>
      <c r="J153" s="92" t="s">
        <v>202</v>
      </c>
      <c r="K153" s="92" t="s">
        <v>203</v>
      </c>
    </row>
    <row r="154" spans="1:11" s="11" customFormat="1" ht="22.5" customHeight="1" x14ac:dyDescent="0.2">
      <c r="A154" s="88"/>
      <c r="B154" s="88"/>
      <c r="C154" s="88"/>
      <c r="D154" s="93"/>
      <c r="E154" s="88"/>
      <c r="F154" s="93"/>
      <c r="G154" s="91"/>
      <c r="H154" s="90" t="s">
        <v>7</v>
      </c>
      <c r="I154" s="90" t="s">
        <v>7</v>
      </c>
      <c r="J154" s="90" t="s">
        <v>7</v>
      </c>
      <c r="K154" s="90" t="s">
        <v>7</v>
      </c>
    </row>
    <row r="155" spans="1:11" s="11" customFormat="1" ht="15.75" customHeight="1" x14ac:dyDescent="0.2">
      <c r="A155" s="2" t="s">
        <v>8</v>
      </c>
      <c r="B155" s="33" t="s">
        <v>164</v>
      </c>
      <c r="C155" s="8" t="s">
        <v>10</v>
      </c>
      <c r="D155" s="8"/>
      <c r="E155" s="8">
        <v>24</v>
      </c>
      <c r="F155" s="159">
        <f>D155*E155</f>
        <v>0</v>
      </c>
      <c r="G155" s="151">
        <f>PRODUCT(F155,1.23)</f>
        <v>0</v>
      </c>
      <c r="H155" s="38">
        <v>6</v>
      </c>
      <c r="I155" s="39">
        <v>6</v>
      </c>
      <c r="J155" s="40">
        <v>6</v>
      </c>
      <c r="K155" s="41">
        <v>6</v>
      </c>
    </row>
    <row r="156" spans="1:11" s="11" customFormat="1" x14ac:dyDescent="0.2">
      <c r="A156" s="16"/>
      <c r="B156" s="16"/>
      <c r="C156" s="20" t="s">
        <v>198</v>
      </c>
      <c r="D156" s="20"/>
      <c r="E156" s="20"/>
      <c r="F156" s="166">
        <f>SUM(F155)</f>
        <v>0</v>
      </c>
      <c r="G156" s="166">
        <f>SUM(G155)</f>
        <v>0</v>
      </c>
      <c r="H156" s="16"/>
      <c r="I156" s="16"/>
      <c r="J156" s="16"/>
      <c r="K156" s="16"/>
    </row>
    <row r="157" spans="1:11" s="11" customFormat="1" x14ac:dyDescent="0.2">
      <c r="A157" s="16"/>
      <c r="B157" s="16"/>
      <c r="C157" s="21"/>
      <c r="D157" s="21"/>
      <c r="E157" s="21"/>
      <c r="F157" s="167"/>
      <c r="G157" s="167"/>
      <c r="H157" s="16"/>
      <c r="I157" s="16"/>
      <c r="J157" s="16"/>
      <c r="K157" s="16"/>
    </row>
    <row r="158" spans="1:11" s="11" customFormat="1" ht="40.5" customHeight="1" x14ac:dyDescent="0.2">
      <c r="A158" s="112" t="s">
        <v>196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1:11" s="11" customFormat="1" ht="15.75" x14ac:dyDescent="0.25">
      <c r="A159" s="105" t="s">
        <v>48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</row>
    <row r="160" spans="1:11" s="11" customFormat="1" ht="27.75" customHeight="1" x14ac:dyDescent="0.2">
      <c r="A160" s="88" t="s">
        <v>3</v>
      </c>
      <c r="B160" s="88" t="s">
        <v>4</v>
      </c>
      <c r="C160" s="88" t="s">
        <v>5</v>
      </c>
      <c r="D160" s="89" t="s">
        <v>6</v>
      </c>
      <c r="E160" s="88" t="s">
        <v>7</v>
      </c>
      <c r="F160" s="89" t="s">
        <v>77</v>
      </c>
      <c r="G160" s="91" t="s">
        <v>78</v>
      </c>
      <c r="H160" s="92" t="s">
        <v>200</v>
      </c>
      <c r="I160" s="92" t="s">
        <v>201</v>
      </c>
      <c r="J160" s="92" t="s">
        <v>202</v>
      </c>
      <c r="K160" s="92" t="s">
        <v>203</v>
      </c>
    </row>
    <row r="161" spans="1:12" s="11" customFormat="1" ht="24" customHeight="1" x14ac:dyDescent="0.2">
      <c r="A161" s="88"/>
      <c r="B161" s="88"/>
      <c r="C161" s="88"/>
      <c r="D161" s="93"/>
      <c r="E161" s="88"/>
      <c r="F161" s="93"/>
      <c r="G161" s="91"/>
      <c r="H161" s="107" t="s">
        <v>7</v>
      </c>
      <c r="I161" s="107" t="s">
        <v>7</v>
      </c>
      <c r="J161" s="107" t="s">
        <v>7</v>
      </c>
      <c r="K161" s="107" t="s">
        <v>7</v>
      </c>
    </row>
    <row r="162" spans="1:12" s="142" customFormat="1" ht="15" x14ac:dyDescent="0.2">
      <c r="A162" s="10" t="s">
        <v>8</v>
      </c>
      <c r="B162" s="51" t="s">
        <v>132</v>
      </c>
      <c r="C162" s="27" t="s">
        <v>10</v>
      </c>
      <c r="D162" s="1"/>
      <c r="E162" s="27">
        <v>6</v>
      </c>
      <c r="F162" s="159">
        <f>D162*E162</f>
        <v>0</v>
      </c>
      <c r="G162" s="151">
        <f>PRODUCT(F162,1.23)</f>
        <v>0</v>
      </c>
      <c r="H162" s="38"/>
      <c r="I162" s="39">
        <v>2</v>
      </c>
      <c r="J162" s="40">
        <v>2</v>
      </c>
      <c r="K162" s="41">
        <v>2</v>
      </c>
      <c r="L162" s="147"/>
    </row>
    <row r="163" spans="1:12" s="11" customFormat="1" x14ac:dyDescent="0.2">
      <c r="A163" s="10" t="s">
        <v>11</v>
      </c>
      <c r="B163" s="34" t="s">
        <v>133</v>
      </c>
      <c r="C163" s="30" t="s">
        <v>21</v>
      </c>
      <c r="D163" s="1"/>
      <c r="E163" s="30">
        <v>4</v>
      </c>
      <c r="F163" s="159">
        <f t="shared" ref="F163:F175" si="12">D163*E163</f>
        <v>0</v>
      </c>
      <c r="G163" s="151">
        <f t="shared" ref="G163:G175" si="13">PRODUCT(F163,1.23)</f>
        <v>0</v>
      </c>
      <c r="H163" s="38"/>
      <c r="I163" s="39">
        <v>2</v>
      </c>
      <c r="J163" s="40"/>
      <c r="K163" s="41">
        <v>2</v>
      </c>
      <c r="L163" s="108"/>
    </row>
    <row r="164" spans="1:12" s="11" customFormat="1" x14ac:dyDescent="0.2">
      <c r="A164" s="10" t="s">
        <v>13</v>
      </c>
      <c r="B164" s="34" t="s">
        <v>134</v>
      </c>
      <c r="C164" s="30" t="s">
        <v>21</v>
      </c>
      <c r="D164" s="1"/>
      <c r="E164" s="30">
        <v>2</v>
      </c>
      <c r="F164" s="159">
        <f t="shared" si="12"/>
        <v>0</v>
      </c>
      <c r="G164" s="151">
        <f t="shared" si="13"/>
        <v>0</v>
      </c>
      <c r="H164" s="38">
        <v>1</v>
      </c>
      <c r="I164" s="39"/>
      <c r="J164" s="40">
        <v>1</v>
      </c>
      <c r="K164" s="41"/>
      <c r="L164" s="108"/>
    </row>
    <row r="165" spans="1:12" s="11" customFormat="1" x14ac:dyDescent="0.2">
      <c r="A165" s="10" t="s">
        <v>15</v>
      </c>
      <c r="B165" s="34" t="s">
        <v>187</v>
      </c>
      <c r="C165" s="30" t="s">
        <v>21</v>
      </c>
      <c r="D165" s="1"/>
      <c r="E165" s="30">
        <v>2</v>
      </c>
      <c r="F165" s="159">
        <f t="shared" si="12"/>
        <v>0</v>
      </c>
      <c r="G165" s="151">
        <f t="shared" si="13"/>
        <v>0</v>
      </c>
      <c r="H165" s="38">
        <v>1</v>
      </c>
      <c r="I165" s="39"/>
      <c r="J165" s="40">
        <v>1</v>
      </c>
      <c r="K165" s="41"/>
      <c r="L165" s="108"/>
    </row>
    <row r="166" spans="1:12" s="11" customFormat="1" x14ac:dyDescent="0.2">
      <c r="A166" s="10" t="s">
        <v>17</v>
      </c>
      <c r="B166" s="34" t="s">
        <v>135</v>
      </c>
      <c r="C166" s="30" t="s">
        <v>21</v>
      </c>
      <c r="D166" s="1"/>
      <c r="E166" s="30">
        <v>4</v>
      </c>
      <c r="F166" s="159">
        <f t="shared" si="12"/>
        <v>0</v>
      </c>
      <c r="G166" s="151">
        <f t="shared" si="13"/>
        <v>0</v>
      </c>
      <c r="H166" s="38"/>
      <c r="I166" s="39">
        <v>2</v>
      </c>
      <c r="J166" s="40"/>
      <c r="K166" s="41">
        <v>2</v>
      </c>
      <c r="L166" s="108"/>
    </row>
    <row r="167" spans="1:12" s="11" customFormat="1" x14ac:dyDescent="0.2">
      <c r="A167" s="10" t="s">
        <v>19</v>
      </c>
      <c r="B167" s="34" t="s">
        <v>136</v>
      </c>
      <c r="C167" s="30" t="s">
        <v>21</v>
      </c>
      <c r="D167" s="1"/>
      <c r="E167" s="30">
        <v>3</v>
      </c>
      <c r="F167" s="159">
        <f t="shared" si="12"/>
        <v>0</v>
      </c>
      <c r="G167" s="151">
        <f t="shared" si="13"/>
        <v>0</v>
      </c>
      <c r="H167" s="38"/>
      <c r="I167" s="39">
        <v>2</v>
      </c>
      <c r="J167" s="40"/>
      <c r="K167" s="41">
        <v>1</v>
      </c>
      <c r="L167" s="108"/>
    </row>
    <row r="168" spans="1:12" s="11" customFormat="1" x14ac:dyDescent="0.2">
      <c r="A168" s="10" t="s">
        <v>22</v>
      </c>
      <c r="B168" s="34" t="s">
        <v>188</v>
      </c>
      <c r="C168" s="30" t="s">
        <v>21</v>
      </c>
      <c r="D168" s="1"/>
      <c r="E168" s="30">
        <v>3</v>
      </c>
      <c r="F168" s="159">
        <f t="shared" si="12"/>
        <v>0</v>
      </c>
      <c r="G168" s="151">
        <f t="shared" si="13"/>
        <v>0</v>
      </c>
      <c r="H168" s="38">
        <v>1</v>
      </c>
      <c r="I168" s="39">
        <v>1</v>
      </c>
      <c r="J168" s="40"/>
      <c r="K168" s="41">
        <v>1</v>
      </c>
      <c r="L168" s="108"/>
    </row>
    <row r="169" spans="1:12" s="11" customFormat="1" x14ac:dyDescent="0.2">
      <c r="A169" s="10" t="s">
        <v>23</v>
      </c>
      <c r="B169" s="34" t="s">
        <v>137</v>
      </c>
      <c r="C169" s="30" t="s">
        <v>21</v>
      </c>
      <c r="D169" s="1"/>
      <c r="E169" s="30">
        <v>3</v>
      </c>
      <c r="F169" s="159">
        <f t="shared" si="12"/>
        <v>0</v>
      </c>
      <c r="G169" s="151">
        <f t="shared" si="13"/>
        <v>0</v>
      </c>
      <c r="H169" s="38">
        <v>1</v>
      </c>
      <c r="I169" s="39">
        <v>1</v>
      </c>
      <c r="J169" s="40">
        <v>1</v>
      </c>
      <c r="K169" s="41"/>
      <c r="L169" s="108"/>
    </row>
    <row r="170" spans="1:12" s="11" customFormat="1" x14ac:dyDescent="0.2">
      <c r="A170" s="10" t="s">
        <v>24</v>
      </c>
      <c r="B170" s="34" t="s">
        <v>189</v>
      </c>
      <c r="C170" s="30" t="s">
        <v>21</v>
      </c>
      <c r="D170" s="1"/>
      <c r="E170" s="30">
        <v>2</v>
      </c>
      <c r="F170" s="159">
        <f t="shared" si="12"/>
        <v>0</v>
      </c>
      <c r="G170" s="151">
        <f t="shared" si="13"/>
        <v>0</v>
      </c>
      <c r="H170" s="38">
        <v>1</v>
      </c>
      <c r="I170" s="39"/>
      <c r="J170" s="40">
        <v>1</v>
      </c>
      <c r="K170" s="41"/>
      <c r="L170" s="108"/>
    </row>
    <row r="171" spans="1:12" s="11" customFormat="1" x14ac:dyDescent="0.2">
      <c r="A171" s="10" t="s">
        <v>25</v>
      </c>
      <c r="B171" s="34" t="s">
        <v>190</v>
      </c>
      <c r="C171" s="30" t="s">
        <v>21</v>
      </c>
      <c r="D171" s="1"/>
      <c r="E171" s="30">
        <v>1</v>
      </c>
      <c r="F171" s="159">
        <f t="shared" si="12"/>
        <v>0</v>
      </c>
      <c r="G171" s="151">
        <f t="shared" si="13"/>
        <v>0</v>
      </c>
      <c r="H171" s="38"/>
      <c r="I171" s="39">
        <v>1</v>
      </c>
      <c r="J171" s="40"/>
      <c r="K171" s="41"/>
      <c r="L171" s="108"/>
    </row>
    <row r="172" spans="1:12" s="11" customFormat="1" x14ac:dyDescent="0.2">
      <c r="A172" s="10" t="s">
        <v>26</v>
      </c>
      <c r="B172" s="34" t="s">
        <v>138</v>
      </c>
      <c r="C172" s="30" t="s">
        <v>21</v>
      </c>
      <c r="D172" s="1"/>
      <c r="E172" s="30">
        <v>1</v>
      </c>
      <c r="F172" s="159">
        <f t="shared" si="12"/>
        <v>0</v>
      </c>
      <c r="G172" s="151">
        <f t="shared" si="13"/>
        <v>0</v>
      </c>
      <c r="H172" s="38"/>
      <c r="I172" s="39">
        <v>1</v>
      </c>
      <c r="J172" s="40"/>
      <c r="K172" s="41"/>
      <c r="L172" s="108"/>
    </row>
    <row r="173" spans="1:12" s="11" customFormat="1" x14ac:dyDescent="0.2">
      <c r="A173" s="10" t="s">
        <v>28</v>
      </c>
      <c r="B173" s="34" t="s">
        <v>139</v>
      </c>
      <c r="C173" s="30" t="s">
        <v>21</v>
      </c>
      <c r="D173" s="1"/>
      <c r="E173" s="30">
        <v>2</v>
      </c>
      <c r="F173" s="159">
        <f t="shared" si="12"/>
        <v>0</v>
      </c>
      <c r="G173" s="151">
        <f t="shared" si="13"/>
        <v>0</v>
      </c>
      <c r="H173" s="38">
        <v>1</v>
      </c>
      <c r="I173" s="39"/>
      <c r="J173" s="40"/>
      <c r="K173" s="41">
        <v>1</v>
      </c>
      <c r="L173" s="108"/>
    </row>
    <row r="174" spans="1:12" s="11" customFormat="1" x14ac:dyDescent="0.2">
      <c r="A174" s="10" t="s">
        <v>31</v>
      </c>
      <c r="B174" s="32" t="s">
        <v>191</v>
      </c>
      <c r="C174" s="30" t="s">
        <v>21</v>
      </c>
      <c r="D174" s="1"/>
      <c r="E174" s="30">
        <v>1</v>
      </c>
      <c r="F174" s="159">
        <f t="shared" si="12"/>
        <v>0</v>
      </c>
      <c r="G174" s="151">
        <f t="shared" si="13"/>
        <v>0</v>
      </c>
      <c r="H174" s="38">
        <v>1</v>
      </c>
      <c r="I174" s="39"/>
      <c r="J174" s="40"/>
      <c r="K174" s="41"/>
      <c r="L174" s="108"/>
    </row>
    <row r="175" spans="1:12" s="11" customFormat="1" x14ac:dyDescent="0.2">
      <c r="A175" s="10" t="s">
        <v>32</v>
      </c>
      <c r="B175" s="32" t="s">
        <v>192</v>
      </c>
      <c r="C175" s="30" t="s">
        <v>21</v>
      </c>
      <c r="D175" s="1"/>
      <c r="E175" s="30">
        <v>1</v>
      </c>
      <c r="F175" s="159">
        <f t="shared" si="12"/>
        <v>0</v>
      </c>
      <c r="G175" s="151">
        <f t="shared" si="13"/>
        <v>0</v>
      </c>
      <c r="H175" s="38">
        <v>1</v>
      </c>
      <c r="I175" s="39"/>
      <c r="J175" s="40"/>
      <c r="K175" s="41"/>
      <c r="L175" s="108"/>
    </row>
    <row r="176" spans="1:12" s="11" customFormat="1" x14ac:dyDescent="0.2">
      <c r="A176" s="143"/>
      <c r="B176" s="158"/>
      <c r="C176" s="20" t="s">
        <v>199</v>
      </c>
      <c r="D176" s="20"/>
      <c r="E176" s="20"/>
      <c r="F176" s="166">
        <f>SUM(F162:F175)</f>
        <v>0</v>
      </c>
      <c r="G176" s="166">
        <f>SUM(G162:G175)</f>
        <v>0</v>
      </c>
      <c r="H176" s="111"/>
      <c r="I176" s="111"/>
      <c r="J176" s="111"/>
      <c r="K176" s="111"/>
    </row>
    <row r="177" spans="1:11" s="11" customFormat="1" x14ac:dyDescent="0.2">
      <c r="A177" s="143"/>
      <c r="B177" s="143"/>
      <c r="C177" s="21"/>
      <c r="D177" s="21"/>
      <c r="E177" s="21"/>
      <c r="F177" s="167"/>
      <c r="G177" s="167"/>
      <c r="H177" s="16"/>
      <c r="I177" s="16"/>
      <c r="J177" s="16"/>
      <c r="K177" s="16"/>
    </row>
    <row r="178" spans="1:11" s="11" customFormat="1" ht="33.75" customHeight="1" x14ac:dyDescent="0.2">
      <c r="A178" s="112" t="s">
        <v>197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1:11" s="11" customFormat="1" ht="15.75" x14ac:dyDescent="0.25">
      <c r="A179" s="105" t="s">
        <v>2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</row>
    <row r="180" spans="1:11" s="11" customFormat="1" ht="26.25" customHeight="1" x14ac:dyDescent="0.2">
      <c r="A180" s="88" t="s">
        <v>3</v>
      </c>
      <c r="B180" s="88" t="s">
        <v>4</v>
      </c>
      <c r="C180" s="88" t="s">
        <v>5</v>
      </c>
      <c r="D180" s="89" t="s">
        <v>6</v>
      </c>
      <c r="E180" s="88" t="s">
        <v>7</v>
      </c>
      <c r="F180" s="89" t="s">
        <v>77</v>
      </c>
      <c r="G180" s="91" t="s">
        <v>78</v>
      </c>
      <c r="H180" s="92" t="s">
        <v>200</v>
      </c>
      <c r="I180" s="92" t="s">
        <v>201</v>
      </c>
      <c r="J180" s="92" t="s">
        <v>202</v>
      </c>
      <c r="K180" s="92" t="s">
        <v>203</v>
      </c>
    </row>
    <row r="181" spans="1:11" s="11" customFormat="1" ht="18" customHeight="1" x14ac:dyDescent="0.2">
      <c r="A181" s="88"/>
      <c r="B181" s="88"/>
      <c r="C181" s="88"/>
      <c r="D181" s="93"/>
      <c r="E181" s="88"/>
      <c r="F181" s="93"/>
      <c r="G181" s="91"/>
      <c r="H181" s="90" t="s">
        <v>7</v>
      </c>
      <c r="I181" s="90" t="s">
        <v>7</v>
      </c>
      <c r="J181" s="90" t="s">
        <v>7</v>
      </c>
      <c r="K181" s="90" t="s">
        <v>7</v>
      </c>
    </row>
    <row r="182" spans="1:11" s="11" customFormat="1" x14ac:dyDescent="0.2">
      <c r="A182" s="3" t="s">
        <v>8</v>
      </c>
      <c r="B182" s="4" t="s">
        <v>76</v>
      </c>
      <c r="C182" s="165" t="s">
        <v>21</v>
      </c>
      <c r="D182" s="1"/>
      <c r="E182" s="165">
        <v>1</v>
      </c>
      <c r="F182" s="159">
        <f>D182*E182</f>
        <v>0</v>
      </c>
      <c r="G182" s="151">
        <f>PRODUCT(F182,1.23)</f>
        <v>0</v>
      </c>
      <c r="H182" s="38"/>
      <c r="I182" s="39"/>
      <c r="J182" s="40">
        <v>1</v>
      </c>
      <c r="K182" s="41"/>
    </row>
    <row r="183" spans="1:11" s="11" customFormat="1" ht="28.5" customHeight="1" x14ac:dyDescent="0.2">
      <c r="A183" s="19"/>
      <c r="B183" s="19"/>
      <c r="C183" s="23" t="s">
        <v>140</v>
      </c>
      <c r="D183" s="24"/>
      <c r="E183" s="25"/>
      <c r="F183" s="168">
        <f>F182</f>
        <v>0</v>
      </c>
      <c r="G183" s="168">
        <f>G182</f>
        <v>0</v>
      </c>
      <c r="H183" s="144"/>
      <c r="I183" s="144"/>
      <c r="J183" s="144"/>
      <c r="K183" s="144"/>
    </row>
    <row r="184" spans="1:11" x14ac:dyDescent="0.2">
      <c r="G184" s="145"/>
    </row>
    <row r="185" spans="1:11" x14ac:dyDescent="0.2">
      <c r="G185" s="145"/>
    </row>
    <row r="186" spans="1:11" x14ac:dyDescent="0.2">
      <c r="G186" s="145"/>
    </row>
    <row r="187" spans="1:11" x14ac:dyDescent="0.2">
      <c r="G187" s="145"/>
    </row>
    <row r="188" spans="1:11" x14ac:dyDescent="0.2">
      <c r="G188" s="145"/>
    </row>
    <row r="189" spans="1:11" x14ac:dyDescent="0.2">
      <c r="G189" s="145"/>
    </row>
    <row r="190" spans="1:11" x14ac:dyDescent="0.2">
      <c r="G190" s="145"/>
    </row>
    <row r="191" spans="1:11" x14ac:dyDescent="0.2">
      <c r="G191" s="145"/>
    </row>
    <row r="192" spans="1:11" x14ac:dyDescent="0.2">
      <c r="G192" s="145"/>
    </row>
    <row r="193" spans="7:7" x14ac:dyDescent="0.2">
      <c r="G193" s="145"/>
    </row>
    <row r="194" spans="7:7" x14ac:dyDescent="0.2">
      <c r="G194" s="145"/>
    </row>
    <row r="195" spans="7:7" x14ac:dyDescent="0.2">
      <c r="G195" s="145"/>
    </row>
    <row r="196" spans="7:7" x14ac:dyDescent="0.2">
      <c r="G196" s="145"/>
    </row>
    <row r="197" spans="7:7" x14ac:dyDescent="0.2">
      <c r="G197" s="145"/>
    </row>
    <row r="198" spans="7:7" x14ac:dyDescent="0.2">
      <c r="G198" s="145"/>
    </row>
    <row r="199" spans="7:7" x14ac:dyDescent="0.2">
      <c r="G199" s="145"/>
    </row>
    <row r="200" spans="7:7" x14ac:dyDescent="0.2">
      <c r="G200" s="145"/>
    </row>
    <row r="201" spans="7:7" x14ac:dyDescent="0.2">
      <c r="G201" s="145"/>
    </row>
    <row r="202" spans="7:7" x14ac:dyDescent="0.2">
      <c r="G202" s="145"/>
    </row>
    <row r="203" spans="7:7" x14ac:dyDescent="0.2">
      <c r="G203" s="145"/>
    </row>
    <row r="204" spans="7:7" x14ac:dyDescent="0.2">
      <c r="G204" s="145"/>
    </row>
    <row r="205" spans="7:7" x14ac:dyDescent="0.2">
      <c r="G205" s="145"/>
    </row>
    <row r="206" spans="7:7" x14ac:dyDescent="0.2">
      <c r="G206" s="145"/>
    </row>
    <row r="207" spans="7:7" x14ac:dyDescent="0.2">
      <c r="G207" s="145"/>
    </row>
    <row r="208" spans="7:7" x14ac:dyDescent="0.2">
      <c r="G208" s="145"/>
    </row>
    <row r="209" spans="7:7" x14ac:dyDescent="0.2">
      <c r="G209" s="145"/>
    </row>
    <row r="210" spans="7:7" x14ac:dyDescent="0.2">
      <c r="G210" s="145"/>
    </row>
    <row r="211" spans="7:7" x14ac:dyDescent="0.2">
      <c r="G211" s="145"/>
    </row>
    <row r="212" spans="7:7" x14ac:dyDescent="0.2">
      <c r="G212" s="145"/>
    </row>
    <row r="213" spans="7:7" x14ac:dyDescent="0.2">
      <c r="G213" s="145"/>
    </row>
    <row r="214" spans="7:7" x14ac:dyDescent="0.2">
      <c r="G214" s="145"/>
    </row>
    <row r="215" spans="7:7" x14ac:dyDescent="0.2">
      <c r="G215" s="145"/>
    </row>
    <row r="216" spans="7:7" x14ac:dyDescent="0.2">
      <c r="G216" s="145"/>
    </row>
    <row r="217" spans="7:7" x14ac:dyDescent="0.2">
      <c r="G217" s="145"/>
    </row>
    <row r="218" spans="7:7" x14ac:dyDescent="0.2">
      <c r="G218" s="145"/>
    </row>
    <row r="219" spans="7:7" x14ac:dyDescent="0.2">
      <c r="G219" s="145"/>
    </row>
    <row r="220" spans="7:7" x14ac:dyDescent="0.2">
      <c r="G220" s="145"/>
    </row>
    <row r="221" spans="7:7" x14ac:dyDescent="0.2">
      <c r="G221" s="145"/>
    </row>
    <row r="222" spans="7:7" x14ac:dyDescent="0.2">
      <c r="G222" s="145"/>
    </row>
    <row r="223" spans="7:7" x14ac:dyDescent="0.2">
      <c r="G223" s="145"/>
    </row>
    <row r="224" spans="7:7" x14ac:dyDescent="0.2">
      <c r="G224" s="145"/>
    </row>
    <row r="225" spans="7:7" x14ac:dyDescent="0.2">
      <c r="G225" s="145"/>
    </row>
    <row r="226" spans="7:7" x14ac:dyDescent="0.2">
      <c r="G226" s="145"/>
    </row>
    <row r="227" spans="7:7" x14ac:dyDescent="0.2">
      <c r="G227" s="145"/>
    </row>
    <row r="228" spans="7:7" x14ac:dyDescent="0.2">
      <c r="G228" s="145"/>
    </row>
    <row r="229" spans="7:7" x14ac:dyDescent="0.2">
      <c r="G229" s="146"/>
    </row>
  </sheetData>
  <mergeCells count="105">
    <mergeCell ref="F156:F157"/>
    <mergeCell ref="C27:E27"/>
    <mergeCell ref="A29:A30"/>
    <mergeCell ref="B29:B30"/>
    <mergeCell ref="C29:C30"/>
    <mergeCell ref="E29:E30"/>
    <mergeCell ref="A1:E2"/>
    <mergeCell ref="A5:K5"/>
    <mergeCell ref="A6:K6"/>
    <mergeCell ref="A7:A8"/>
    <mergeCell ref="B7:B8"/>
    <mergeCell ref="C7:C8"/>
    <mergeCell ref="E7:E8"/>
    <mergeCell ref="G7:G8"/>
    <mergeCell ref="H27:K27"/>
    <mergeCell ref="A27:B27"/>
    <mergeCell ref="A3:B4"/>
    <mergeCell ref="C3:F4"/>
    <mergeCell ref="G3:K4"/>
    <mergeCell ref="G100:G101"/>
    <mergeCell ref="C121:E121"/>
    <mergeCell ref="A100:A101"/>
    <mergeCell ref="B100:B101"/>
    <mergeCell ref="C100:C101"/>
    <mergeCell ref="E100:E101"/>
    <mergeCell ref="G62:G63"/>
    <mergeCell ref="G29:G30"/>
    <mergeCell ref="C58:E58"/>
    <mergeCell ref="G156:G157"/>
    <mergeCell ref="A153:A154"/>
    <mergeCell ref="B153:B154"/>
    <mergeCell ref="C153:C154"/>
    <mergeCell ref="E153:E154"/>
    <mergeCell ref="G153:G154"/>
    <mergeCell ref="C149:E150"/>
    <mergeCell ref="G149:G150"/>
    <mergeCell ref="C156:E157"/>
    <mergeCell ref="A160:A161"/>
    <mergeCell ref="B160:B161"/>
    <mergeCell ref="C160:C161"/>
    <mergeCell ref="E160:E161"/>
    <mergeCell ref="G160:G161"/>
    <mergeCell ref="D160:D161"/>
    <mergeCell ref="F160:F161"/>
    <mergeCell ref="A180:A181"/>
    <mergeCell ref="B180:B181"/>
    <mergeCell ref="C180:C181"/>
    <mergeCell ref="F176:F177"/>
    <mergeCell ref="H156:K157"/>
    <mergeCell ref="A156:B157"/>
    <mergeCell ref="H176:K177"/>
    <mergeCell ref="A176:B177"/>
    <mergeCell ref="A183:B183"/>
    <mergeCell ref="D100:D101"/>
    <mergeCell ref="F100:F101"/>
    <mergeCell ref="A128:A129"/>
    <mergeCell ref="B128:B129"/>
    <mergeCell ref="A137:A138"/>
    <mergeCell ref="B137:B138"/>
    <mergeCell ref="C137:C138"/>
    <mergeCell ref="E137:E138"/>
    <mergeCell ref="D128:D129"/>
    <mergeCell ref="D137:D138"/>
    <mergeCell ref="A133:B134"/>
    <mergeCell ref="E180:E181"/>
    <mergeCell ref="G180:G181"/>
    <mergeCell ref="C176:E177"/>
    <mergeCell ref="G176:G177"/>
    <mergeCell ref="H183:K183"/>
    <mergeCell ref="C183:E183"/>
    <mergeCell ref="D7:D8"/>
    <mergeCell ref="F7:F8"/>
    <mergeCell ref="D62:D63"/>
    <mergeCell ref="F62:F63"/>
    <mergeCell ref="D29:D30"/>
    <mergeCell ref="F29:F30"/>
    <mergeCell ref="D153:D154"/>
    <mergeCell ref="F153:F154"/>
    <mergeCell ref="C98:E98"/>
    <mergeCell ref="C59:E59"/>
    <mergeCell ref="C62:C63"/>
    <mergeCell ref="E62:E63"/>
    <mergeCell ref="D180:D181"/>
    <mergeCell ref="F180:F181"/>
    <mergeCell ref="C133:E134"/>
    <mergeCell ref="E128:E129"/>
    <mergeCell ref="C128:C129"/>
    <mergeCell ref="F128:F129"/>
    <mergeCell ref="C122:E122"/>
    <mergeCell ref="H133:K134"/>
    <mergeCell ref="F133:F134"/>
    <mergeCell ref="F149:F150"/>
    <mergeCell ref="H149:K150"/>
    <mergeCell ref="A149:B150"/>
    <mergeCell ref="F137:F138"/>
    <mergeCell ref="H58:K59"/>
    <mergeCell ref="H98:K98"/>
    <mergeCell ref="A98:B98"/>
    <mergeCell ref="A121:B122"/>
    <mergeCell ref="H121:K122"/>
    <mergeCell ref="A62:A63"/>
    <mergeCell ref="B62:B63"/>
    <mergeCell ref="G137:G138"/>
    <mergeCell ref="G133:G134"/>
    <mergeCell ref="G128:G129"/>
  </mergeCells>
  <phoneticPr fontId="1" type="noConversion"/>
  <pageMargins left="0.7" right="0.7" top="0.75" bottom="0.75" header="0.3" footer="0.3"/>
  <pageSetup paperSize="9" scale="63" fitToHeight="0" orientation="landscape" r:id="rId1"/>
  <headerFooter alignWithMargins="0">
    <oddHeader>&amp;CDostawa asortymentu laboratoryjnego dla potrzeb OPWiK Sp. z o.o.</oddHeader>
    <oddFooter>Strona &amp;P</oddFooter>
  </headerFooter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I</vt:lpstr>
      <vt:lpstr>'PAKIET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Woźniak</dc:creator>
  <cp:lastModifiedBy>Katarzyna Sęk</cp:lastModifiedBy>
  <dcterms:created xsi:type="dcterms:W3CDTF">2020-09-11T11:25:26Z</dcterms:created>
  <dcterms:modified xsi:type="dcterms:W3CDTF">2022-12-19T13:05:03Z</dcterms:modified>
</cp:coreProperties>
</file>