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6046"/>
  <workbookPr defaultThemeVersion="124226"/>
  <bookViews>
    <workbookView xWindow="240" yWindow="45" windowWidth="25875" windowHeight="15915"/>
  </bookViews>
  <sheets>
    <sheet name="KARTA TYTUŁOWA" sheetId="1" r:id="rId2"/>
    <sheet name="ZBIORCZE ZESTAWIENIE KOSZTÓW" sheetId="2" r:id="rId3"/>
    <sheet name="1 WYKONANIE WINDY ZEWNĘTRZNEJ P" sheetId="3" r:id="rId4"/>
  </sheets>
  <calcPr calcId="0" iterateDelta="0.001"/>
  <oleSize ref="A1"/>
</workbook>
</file>

<file path=xl/sharedStrings.xml><?xml version="1.0" encoding="utf-8"?>
<sst xmlns="http://schemas.openxmlformats.org/spreadsheetml/2006/main" count="381">
  <si>
    <t>FORMULARZ OFERTOWY</t>
  </si>
  <si>
    <t/>
  </si>
  <si>
    <t>Budowa windy zewnętrznej</t>
  </si>
  <si>
    <t>Budowa:</t>
  </si>
  <si>
    <t>POPRAWA DOSTĘPNOŚCI W MIEJSKIM OŚRODKU POLITYKI SPOŁECZNEJ W GOLUBIU-DOBRZYNIU</t>
  </si>
  <si>
    <t>Obiekt lub rodzaj robót:</t>
  </si>
  <si>
    <t>Winda zewnętrzna</t>
  </si>
  <si>
    <t>Lokalizacja:</t>
  </si>
  <si>
    <t>ul. Kilińskiego, 87-400 Golub-Dobrzyń</t>
  </si>
  <si>
    <t>Inwestor:</t>
  </si>
  <si>
    <t>GMINA MIASTO GOLUB-DOBRZYŃ
Golub-Dobrzyń, ul. Plac 1000-lecia 25, 87-400 Golub-Dobrzyń</t>
  </si>
  <si>
    <t>Jednostka opracowująca:</t>
  </si>
  <si>
    <t xml:space="preserve">FSprojekt Pracownia Projektowa 
ul. Podhalańska 41, 87-300 Brodnica
</t>
  </si>
  <si>
    <t>Data opracowania:</t>
  </si>
  <si>
    <t>2023-03-27</t>
  </si>
  <si>
    <t>Autor opracowania:</t>
  </si>
  <si>
    <t>Sprawdzający:, mgr inż. Marcin Fabiański</t>
  </si>
  <si>
    <t xml:space="preserve"> </t>
  </si>
  <si>
    <t>Opracowanie:, mgr inż. Elwira Kolk</t>
  </si>
  <si>
    <t>Wykonawca:</t>
  </si>
  <si>
    <t>Data:</t>
  </si>
  <si>
    <t>Lp</t>
  </si>
  <si>
    <t>Kod branży</t>
  </si>
  <si>
    <t>Oznaczenie arkusza</t>
  </si>
  <si>
    <t>Nazwa elementu</t>
  </si>
  <si>
    <t>Wartość</t>
  </si>
  <si>
    <t>Oszczędności netto</t>
  </si>
  <si>
    <t>Komentarz</t>
  </si>
  <si>
    <t>Wskaźnik techniczno-ekonomiczny</t>
  </si>
  <si>
    <t>Powierzchnia obiektu</t>
  </si>
  <si>
    <t>Jednostka</t>
  </si>
  <si>
    <t>Udział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</si>
  <si>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</si>
  <si>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</si>
  <si>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</si>
  <si>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</si>
  <si>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</si>
  <si>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</si>
  <si>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</si>
  <si>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</si>
  <si>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</si>
  <si>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</si>
  <si>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</si>
  <si>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</si>
  <si>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Kosztorys </t>
  </si>
  <si>
    <t>Rozdział 1</t>
  </si>
  <si>
    <t>WYKONANIE WINDY ZEWNĘTRZNEJ PRZY BUDYNKU MIEJSKIEGO OŚRODKA POLITYKI SPOŁECZNEJ</t>
  </si>
  <si>
    <t>GRUPA 1.1</t>
  </si>
  <si>
    <t>ROBOTY ROZBIÓRKOWE I PRZYGOTOWAWCZE</t>
  </si>
  <si>
    <t>ELEMENT 1.1.1</t>
  </si>
  <si>
    <t>Roboty przygotowawcze</t>
  </si>
  <si>
    <t>ELEMENT 1.1.2</t>
  </si>
  <si>
    <t>Roboty rozbiórkowe na zewnątrz istniejącego budynku</t>
  </si>
  <si>
    <t>ELEMENT 1.1.3</t>
  </si>
  <si>
    <t>Roboty rozbiórkowe wewnątrz istniejącego budynku</t>
  </si>
  <si>
    <t>GRUPA 1.2</t>
  </si>
  <si>
    <t xml:space="preserve">PODSZYBIE WINDY </t>
  </si>
  <si>
    <t>ELEMENT 1.2.1</t>
  </si>
  <si>
    <t xml:space="preserve">Roboty ziemne - odkopanie ścian fundamentowych </t>
  </si>
  <si>
    <t>ELEMENT 1.2.2</t>
  </si>
  <si>
    <t xml:space="preserve">Podbudowa pod konstrukcję podszybia </t>
  </si>
  <si>
    <t>ELEMENT 1.2.3</t>
  </si>
  <si>
    <t xml:space="preserve">Wykonanie podszybia żelbetowego windy  </t>
  </si>
  <si>
    <t>ELEMENT 1.2.4</t>
  </si>
  <si>
    <t xml:space="preserve">Ocieplenie i izolacja ścian fundamentowych  </t>
  </si>
  <si>
    <t>ELEMENT 1.3</t>
  </si>
  <si>
    <t>Dostawa windy i montaż</t>
  </si>
  <si>
    <t>13</t>
  </si>
  <si>
    <t>GRUPA 1.4</t>
  </si>
  <si>
    <t xml:space="preserve">ROBOTY WYKOŃCZENIOWE </t>
  </si>
  <si>
    <t>14</t>
  </si>
  <si>
    <t>ELEMENT 1.4.1</t>
  </si>
  <si>
    <t>Zamurowania ścian, uzupełnienie ubytków ścian, tynkowanie - roboty wewnętrzne</t>
  </si>
  <si>
    <t>15</t>
  </si>
  <si>
    <t>ELEMENT 1.4.2</t>
  </si>
  <si>
    <t>Roboty elewacyjne</t>
  </si>
  <si>
    <t>16</t>
  </si>
  <si>
    <t>ELEMENT 1.4.3</t>
  </si>
  <si>
    <t xml:space="preserve">Odtworzenie uszkodzonych posadzek i podłóg w budynku  </t>
  </si>
  <si>
    <t>17</t>
  </si>
  <si>
    <t>ELEMENT 1.4.4</t>
  </si>
  <si>
    <t>Wykonanie nowych schodów betonowych</t>
  </si>
  <si>
    <t>18</t>
  </si>
  <si>
    <t>ELEMENT 1.4.5</t>
  </si>
  <si>
    <t xml:space="preserve">Odtworzenie nawierzchni chodnika (placu) przy budynku  </t>
  </si>
  <si>
    <t>19</t>
  </si>
  <si>
    <t>ELEMENT 1.5</t>
  </si>
  <si>
    <t>Roboty towarzyszące</t>
  </si>
  <si>
    <t>Dane wyjściowe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</si>
  <si>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</si>
  <si>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</si>
  <si>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</si>
  <si>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</si>
  <si>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</si>
  <si>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</si>
  <si>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</si>
  <si>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</si>
  <si>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Przykładowi producenci referencyjni</t>
  </si>
  <si>
    <t>Uwagi oferenta</t>
  </si>
  <si>
    <t>Notatka</t>
  </si>
  <si>
    <t>Rozdział</t>
  </si>
  <si>
    <t>1.1</t>
  </si>
  <si>
    <t>Grupa</t>
  </si>
  <si>
    <t>1.1.1</t>
  </si>
  <si>
    <t>Element</t>
  </si>
  <si>
    <t>Zabezpieczenie placu budowy - ogrodzenie terenu prac, montaż tablic ostrzegawczych itp.</t>
  </si>
  <si>
    <t>1.1.1.1</t>
  </si>
  <si>
    <t># Kalkulacja własna</t>
  </si>
  <si>
    <t>kpl</t>
  </si>
  <si>
    <t>RAZEM 1.1.1  Roboty przygotowawcze</t>
  </si>
  <si>
    <t>1.1.2</t>
  </si>
  <si>
    <t>Rozebranie rynien z blachy nie nadającej się do użytku</t>
  </si>
  <si>
    <t>1.1.2.1</t>
  </si>
  <si>
    <t>KNR 401/535/4</t>
  </si>
  <si>
    <t>m</t>
  </si>
  <si>
    <t>Rozebranie obróbek blacharskich: murów ogniowych, okapów kołnierzy, gzymsów itp. z blachy nie nadającej się do użytku</t>
  </si>
  <si>
    <t>1.1.2.2</t>
  </si>
  <si>
    <t>KNR 401/535/8</t>
  </si>
  <si>
    <t>m2</t>
  </si>
  <si>
    <t>Analogia: Rozebranie gzymsów drewnianych</t>
  </si>
  <si>
    <t>1.1.2.3</t>
  </si>
  <si>
    <t>KNR 404/401/1</t>
  </si>
  <si>
    <t>Rozebranie murów z cegły powyżej terenu, w budynkach  wysokości do 9·m (do 2 kondygnacji), na zaprawie cementowo-wapiennej (pasy podokienne)</t>
  </si>
  <si>
    <t>1.1.2.4</t>
  </si>
  <si>
    <t>KNR 404/102/2</t>
  </si>
  <si>
    <t>m3</t>
  </si>
  <si>
    <t>Norma: KNR  404 0104-01, IGM Warszawa
BIMES: Roboty rozbiórkowe i wyburzeniowe budynków i budowli (MGPiB, W-wa-Olsztyn 1997r., Wyd. VI)</t>
  </si>
  <si>
    <t>Analogia: Rozebranie nawierzchni z kostki betonowej, podsypka cementowo - piask.</t>
  </si>
  <si>
    <t>1.1.2.5</t>
  </si>
  <si>
    <t>KNKRB 6/804/2</t>
  </si>
  <si>
    <t>Rozebranie podłoża, z betonu żwirowego grubości do 10 cm (podbudowa)</t>
  </si>
  <si>
    <t>1.1.2.6</t>
  </si>
  <si>
    <t>KNR 404/301/2</t>
  </si>
  <si>
    <t>Wykopy oraz przekopy wykonywane na odkład koparkami przedsiębiernymi o pojemności łyżki 0,25 m3, w gruncie kategorii: III</t>
  </si>
  <si>
    <t>1.1.2.7</t>
  </si>
  <si>
    <t>KNR 201/215/4</t>
  </si>
  <si>
    <t>Norma: KNR  201 0215-04, IZOiEPB ORGBUD W-wa
BIMES: Budowle i roboty ziemne (MGPiB, Kraków-Olsztyn 2004, Wyd. VII)</t>
  </si>
  <si>
    <t>Rozebranie murów poniżej terenu, mury i słupy z cegły, na zaprawie cementowo-wapiennej</t>
  </si>
  <si>
    <t>1.1.2.8</t>
  </si>
  <si>
    <t>KNR 404/101/4</t>
  </si>
  <si>
    <t>Norma: KNR  404 0101-06, IGM Warszawa
BIMES: Roboty rozbiórkowe i wyburzeniowe budynków i budowli (MGPiB, W-wa-Olsztyn 1997r., Wyd. VI)</t>
  </si>
  <si>
    <t>Analogia: Rozebranie ław,stóp oraz fundamentów pod maszyny, betonowych o grubości/wysokości/: - do 70 cm - skucie fragmentu odsadzki ławy</t>
  </si>
  <si>
    <t>1.1.2.9</t>
  </si>
  <si>
    <t>KNR 404/302/1</t>
  </si>
  <si>
    <t>Norma: KNR  404 0302-01, IGM Warszawa
BIMES: Roboty rozbiórkowe i wyburzeniowe budynków i budowli (MGPiB, W-wa-Olsztyn 1997r., Wyd. VI)</t>
  </si>
  <si>
    <t>Analogia: Skucie schodów betonowych zewnętrznych</t>
  </si>
  <si>
    <t>1.1.2.10</t>
  </si>
  <si>
    <t>KNR BC 5/610/8</t>
  </si>
  <si>
    <t>Demontaż balustrad schodowych i balkonowych oraz konstrukcji schodów i świetlików stalowych</t>
  </si>
  <si>
    <t>1.1.2.11</t>
  </si>
  <si>
    <t>KNR 401/1306/1</t>
  </si>
  <si>
    <t>szt</t>
  </si>
  <si>
    <t xml:space="preserve">Wywóz i utylizacja gruzu, śmieci i elementów metalowych z rozbiórek  </t>
  </si>
  <si>
    <t>1.1.2.12</t>
  </si>
  <si>
    <t xml:space="preserve"> kal. własna
</t>
  </si>
  <si>
    <t>RAZEM 1.1.2  Roboty rozbiórkowe na zewnątrz istniejącego budynku</t>
  </si>
  <si>
    <t>1.1.3</t>
  </si>
  <si>
    <t>Rozebranie posadzek, z wykładzin z tworzyw sztucznych w rulonie</t>
  </si>
  <si>
    <t>1.1.3.1</t>
  </si>
  <si>
    <t>KNR 404/504/6</t>
  </si>
  <si>
    <t>Norma: KNR  404 0504-03, IGM Warszawa
BIMES: Roboty rozbiórkowe i wyburzeniowe budynków i budowli (MGPiB, W-wa-Olsztyn 1997r., Wyd. VI)</t>
  </si>
  <si>
    <t>Rozebranie podłoża z betonu żwirowego grubości : -10 cm (posadzki betonowe)</t>
  </si>
  <si>
    <t>1.1.3.2</t>
  </si>
  <si>
    <t>Norma: KNR  404 0301-02, IGM Warszawa
BIMES: Roboty rozbiórkowe i wyburzeniowe budynków i budowli (MGPiB, W-wa-Olsztyn 1997r., Wyd. VI)</t>
  </si>
  <si>
    <t>Rozebranie ścianek pełnych z cegły grubości 1/2 c. na zaprawie: -cementowo-wapiennej</t>
  </si>
  <si>
    <t>1.1.3.3</t>
  </si>
  <si>
    <t>KNR 404/105/4</t>
  </si>
  <si>
    <t>Norma: KNR  404 0105-04, IGM Warszawa
BIMES: Roboty rozbiórkowe i wyburzeniowe budynków i budowli (MGPiB, W-wa-Olsztyn 1997r., Wyd. VI)</t>
  </si>
  <si>
    <t xml:space="preserve">Ręczne skucie tynków ściennych </t>
  </si>
  <si>
    <t>1.1.3.4</t>
  </si>
  <si>
    <t>KNR 1323/101/8</t>
  </si>
  <si>
    <t>Norma: KNR 1323 0101-08, MGiEn
BIMES: Roboty remontowe i modernizacyjne budowlane elektrowni, elektrociepłowni i ciepłowni zawodowych</t>
  </si>
  <si>
    <t>Rozebranie fragmentów sufitów podwieszanych z płyt GK</t>
  </si>
  <si>
    <t>1.1.3.5</t>
  </si>
  <si>
    <t>KNR 404/406/4</t>
  </si>
  <si>
    <t>Norma: KNR  404 0406-04, IGM Warszawa
BIMES: Roboty rozbiórkowe i wyburzeniowe budynków i budowli (MGPiB, W-wa-Olsztyn 1997r., Wyd. VI)</t>
  </si>
  <si>
    <t xml:space="preserve">Ręczne skucie tynków sufitowych  </t>
  </si>
  <si>
    <t>1.1.3.6</t>
  </si>
  <si>
    <t xml:space="preserve">Demontaż okien i drzwi   </t>
  </si>
  <si>
    <t>1.1.3.7</t>
  </si>
  <si>
    <t>PKZ 12</t>
  </si>
  <si>
    <t xml:space="preserve">Norma: PKZ  012 0000-95, PP PKZ
</t>
  </si>
  <si>
    <t>Demontaż grzejnika stalowego płytowego 2-rzędowego GP-2 i GP-4</t>
  </si>
  <si>
    <t>1.1.3.8</t>
  </si>
  <si>
    <t>KNR 402/521/2</t>
  </si>
  <si>
    <t>Demontaż rur przyłącznych do grzejników, podłączenie boczne, Fi·15·mm</t>
  </si>
  <si>
    <t>1.1.3.9</t>
  </si>
  <si>
    <t>KNRW 402/610/1</t>
  </si>
  <si>
    <t>Demontaż zaworu o połączeniu gwintowanym grzejnikowego lub dwuzłączki, Fi·15-20·mm</t>
  </si>
  <si>
    <t>1.1.3.10</t>
  </si>
  <si>
    <t>KNR 402/512/1</t>
  </si>
  <si>
    <t>1.1.3.11</t>
  </si>
  <si>
    <t>RAZEM 1.1.3  Roboty rozbiórkowe wewnątrz istniejącego budynku</t>
  </si>
  <si>
    <t>RAZEM 1.1  ROBOTY ROZBIÓRKOWE I PRZYGOTOWAWCZE</t>
  </si>
  <si>
    <t>1.2</t>
  </si>
  <si>
    <t>1.2.1</t>
  </si>
  <si>
    <t xml:space="preserve">Wykopy przy odkrywaniu odcinkami istniejacych fundamentów, z odrzuceniem ziemi do 3 m w bok lub załadowaniem do przewozu, w gruncie suchym lub wilgotnym: kat.III - odkopanie ścian fundamentowych na głębokośc 80cm </t>
  </si>
  <si>
    <t>1.2.1.1</t>
  </si>
  <si>
    <t>KNR 401/104/2</t>
  </si>
  <si>
    <t>Norma: KNR  401 0104-02, IGM Warszawa
BIMES: Roboty remontowe budowlane</t>
  </si>
  <si>
    <t>Ręczne zasypywanie wykopów liniowych o ścianach pionowych i głębokości do 1,5 m: grunt kat.III-IV, szer. wykopu 0,8-1,5 m</t>
  </si>
  <si>
    <t>1.2.1.2</t>
  </si>
  <si>
    <t>KNR 201/320/2</t>
  </si>
  <si>
    <t>Norma: KNR  201 0320-02, IZOiEPB ORGBUD W-wa
BIMES: Budowle i roboty ziemne (MGPiB, Kraków-Olsztyn 2004, Wyd. VII)</t>
  </si>
  <si>
    <t>Zagęszczenie uprzednio rozplantowanego warstwami gruntu w nasypie zagęszczarkami, w gruncie sypkim, kategorii : I-III</t>
  </si>
  <si>
    <t>1.2.1.3</t>
  </si>
  <si>
    <t>KNR 201/236/3</t>
  </si>
  <si>
    <t>Norma: KNR  201 0236-03, IZOiEPB ORGBUD W-wa
BIMES: Budowle i roboty ziemne (MGPiB, Kraków-Olsztyn 2004, Wyd. VII)</t>
  </si>
  <si>
    <t xml:space="preserve">RAZEM 1.2.1  Roboty ziemne - odkopanie ścian fundamentowych </t>
  </si>
  <si>
    <t>1.2.2</t>
  </si>
  <si>
    <t>Podkłady na podłożu gruntowym, w bydynkach budownictwa ogólnego, wykonane z ubitych materiałów sypkich: pospółki</t>
  </si>
  <si>
    <t>1.2.2.1</t>
  </si>
  <si>
    <t>KNR 202/1101/7</t>
  </si>
  <si>
    <t>Norma: KNR  202 1101-07, IZOiEPB ORGBUD W-wa
BIMES: Konstrukcje budowlane</t>
  </si>
  <si>
    <t>1.2.2.2</t>
  </si>
  <si>
    <t>Podkłady na podłożu gruntowym, w budynkach budownictwa ogólnego, wykonane ręcznie z betonu C8/10</t>
  </si>
  <si>
    <t>1.2.2.3</t>
  </si>
  <si>
    <t>KNR 202/1101/1</t>
  </si>
  <si>
    <t>Norma: KNR  202 1101-01, IZOiEPB ORGBUD W-wa
BIMES: Konstrukcje budowlane</t>
  </si>
  <si>
    <t xml:space="preserve">RAZEM 1.2.2  Podbudowa pod konstrukcję podszybia </t>
  </si>
  <si>
    <t>1.2.3</t>
  </si>
  <si>
    <t xml:space="preserve">Dylatacja z płyt styropianowych grub.2,0 cm  </t>
  </si>
  <si>
    <t>1.2.3.1</t>
  </si>
  <si>
    <t>KNR 202/609/10</t>
  </si>
  <si>
    <t>Norma: KNR  202 0609-10, IZOiEPB ORGBUD W-wa
BIMES: Konstrukcje budowlane</t>
  </si>
  <si>
    <t>Płyty fundamentowe żelbetowe wykonane przy użyciu pompy do betonu na samochodzie</t>
  </si>
  <si>
    <t>1.2.3.2</t>
  </si>
  <si>
    <t>KNR 202/205/1</t>
  </si>
  <si>
    <t>Norma: KNR  202 0205-01, IZOiEPB ORGBUD W-wa
BIMES: Konstrukcje budowlane</t>
  </si>
  <si>
    <t>Ściany żelbetowe grubości 12 cm, proste, wykonane przy użyciu pompy do betonu na samochodzie, o wysokości: do 6,0 m</t>
  </si>
  <si>
    <t>1.2.3.3</t>
  </si>
  <si>
    <t>KNR 202/207/3</t>
  </si>
  <si>
    <t>Norma: KNR  202 0207-03, IZOiEPB ORGBUD W-wa
BIMES: Konstrukcje budowlane</t>
  </si>
  <si>
    <t>Ściany żelbetowe - dodatek za każdy 1 cm różnicy grubości ściany, wykonanej  przy użyciu pompy do betonu na samochodzie</t>
  </si>
  <si>
    <t>1.2.3.4</t>
  </si>
  <si>
    <t>KNR 202/207/7</t>
  </si>
  <si>
    <t>Norma: KNR  202 0207-07, IZOiEPB ORGBUD W-wa
BIMES: Konstrukcje budowlane</t>
  </si>
  <si>
    <t>Zbrojenie konstrukcji - przygotowanie i montaż zbrojenia elementów budynków i budowli prętami stalowymi okrągłymi żebrowanymi o średnicy: 8 do 14 mm</t>
  </si>
  <si>
    <t>1.2.3.5</t>
  </si>
  <si>
    <t>KNR 202/290/2</t>
  </si>
  <si>
    <t>t</t>
  </si>
  <si>
    <t>Norma: KNR  202 0290-02, IZOiEPB ORGBUD W-wa
BIMES: Konstrukcje budowlane</t>
  </si>
  <si>
    <t>Przygotowanie i montaż zbrojenia, marki stalowe w ścianach podszybia pod konstrukcję stalową windy
R = 0,955   M = 1,000   S = 1,000</t>
  </si>
  <si>
    <t>1.2.3.6</t>
  </si>
  <si>
    <t>KNR 1312/404/5</t>
  </si>
  <si>
    <t xml:space="preserve">RAZEM 1.2.3  Wykonanie podszybia żelbetowego windy  </t>
  </si>
  <si>
    <t>1.2.4</t>
  </si>
  <si>
    <t>Izolacje przeciwwilgociowe powłokowe bitumiczne, pionowe, wykonane na zimno z emulsji asfaltowej: pierwsza warstwa</t>
  </si>
  <si>
    <t>1.2.4.1</t>
  </si>
  <si>
    <t>KNR 202/603/1</t>
  </si>
  <si>
    <t>Norma: KNR  202 0603-01, IZOiEPB ORGBUD W-wa
BIMES: Konstrukcje budowlane</t>
  </si>
  <si>
    <t>Izolacje przeciwwilgociowe powłokowe bitumiczne, pionowe, wykonane na zimno z emulsji asfaltowej: każda następna warstwa</t>
  </si>
  <si>
    <t>1.2.4.2</t>
  </si>
  <si>
    <t>KNR 202/603/2</t>
  </si>
  <si>
    <t>Norma: KNR  202 0603-02, IZOiEPB ORGBUD W-wa
BIMES: Konstrukcje budowlane</t>
  </si>
  <si>
    <t>Ocieplenie ścian budynków płytami styropianowymi metodą lekką-mokrą, przy użyciu gotowych zapraw klejących - przyklejenie płyt styropianowych do ścian styropian ekstrudowany gr 15cm od ławy fundamentowej do wys. 30cm nad urządzonym terenem</t>
  </si>
  <si>
    <t>1.2.4.3</t>
  </si>
  <si>
    <t>KNR 17/2609/1</t>
  </si>
  <si>
    <t>Norma: KNR  017 2609-01, IGM Warszawa
BIMES: System ocieplania ścian zewnętrznych budynków "Ceresit" (Warszawa 1998 r., wyd.I)</t>
  </si>
  <si>
    <t>Przyklejenie warstwy siatki, ściany</t>
  </si>
  <si>
    <t>1.2.4.4</t>
  </si>
  <si>
    <t>DC 21/701/4 (1)</t>
  </si>
  <si>
    <t>1.2.4.5</t>
  </si>
  <si>
    <t>1.2.4.6</t>
  </si>
  <si>
    <t xml:space="preserve">RAZEM 1.2.4  Ocieplenie i izolacja ścian fundamentowych  </t>
  </si>
  <si>
    <t xml:space="preserve">RAZEM 1.2  PODSZYBIE WINDY </t>
  </si>
  <si>
    <t>1.3</t>
  </si>
  <si>
    <t xml:space="preserve">Dostarczenie konstrukcji windy, montaż, wykończenie i uruchomienie - wg oferty producenta windy  </t>
  </si>
  <si>
    <t>1.3.1</t>
  </si>
  <si>
    <t>RAZEM 1.3  Dostawa windy i montaż</t>
  </si>
  <si>
    <t>1.4</t>
  </si>
  <si>
    <t>1.4.1</t>
  </si>
  <si>
    <t>Wykonanie ścian działowych w budynku i zamurowanie otworów w ścianach z cegły konstrukcja na zaprawie wap. i cementowo - wapien.</t>
  </si>
  <si>
    <t>1.4.1.1</t>
  </si>
  <si>
    <t>KNKRB 3/302/1 (1)</t>
  </si>
  <si>
    <t>Norma: KNR  901 0104-02, ORGBUD-SERWIS Poznań
BIMES: Ściany murowane systemu SILKA M (uzupełnienie KNR 2-02, tom I, rozdział 01), (Poznań 2000, Wyd.II)</t>
  </si>
  <si>
    <t>Tynki zwykłe na ścianach i słupach, wykonane ręcznie: kat. III</t>
  </si>
  <si>
    <t>1.4.1.2</t>
  </si>
  <si>
    <t>KNR 202/803/3</t>
  </si>
  <si>
    <t>Norma: KNR  202 0803-03, IZOiEPB ORGBUD W-wa
BIMES: Konstrukcje budowlane</t>
  </si>
  <si>
    <t>Gładzie wewnętrzne, jednowarstwowe, grubości 3 mm: na ścianach, na podłożu z tynku</t>
  </si>
  <si>
    <t>1.4.1.3</t>
  </si>
  <si>
    <t>KNR 202/2009/2</t>
  </si>
  <si>
    <t>Norma: KNR  202 2009-02, IZOiEPB ORGBUD W-wa
BIMES: Konstrukcje budowlane</t>
  </si>
  <si>
    <t xml:space="preserve">Malowanie ścian farbą lateksową podłoży gipsowych: dwukrotne, z przygotowaniem i gruntowaniem - lamperie S3 kolor RAL7044 mat - odporność farby na szorowanie min. 5000 cykli </t>
  </si>
  <si>
    <t>1.4.1.4</t>
  </si>
  <si>
    <t>KNR 202/1505/3</t>
  </si>
  <si>
    <t>Norma: KNR  202 1505-03, IZOiEPB ORGBUD W-wa
BIMES: Konstrukcje budowlane</t>
  </si>
  <si>
    <t>RAZEM 1.4.1  Zamurowania ścian, uzupełnienie ubytków ścian, tynkowanie - roboty wewnętrzne</t>
  </si>
  <si>
    <t>1.4.2</t>
  </si>
  <si>
    <t xml:space="preserve">Nałożenie na podłoże podkładowej masy tynkarskiej, pod wyprawy elewacyjne </t>
  </si>
  <si>
    <t>1.4.2.1</t>
  </si>
  <si>
    <t>KNR 23/931/1</t>
  </si>
  <si>
    <t>Norma: KNR  023 0931-01, IGM Warszawa
BIMES: Systemy ocieplenia ścian zewnętrznych budynków "Atlas Stopter", "Atlas Roker"</t>
  </si>
  <si>
    <t>Wykonanie ręcznie cienkowarstwowej wyprawy elewacyjnej z tynku silikatowego, na uprzednio przygotowanym podłożu, o grubości 2 mm - na ścianach płaskich i powierzchniach poziomych - kolor jasno-żółty</t>
  </si>
  <si>
    <t>1.4.2.2</t>
  </si>
  <si>
    <t>KNR 23/931/2</t>
  </si>
  <si>
    <t>Norma: KNR  023 0931-02, IGM Warszawa
BIMES: Systemy ocieplenia ścian zewnętrznych budynków "Atlas Stopter", "Atlas Roker"</t>
  </si>
  <si>
    <t>Wykonanie ręcznie cienkowarstwowej wyprawy elewacyjnej z tynku silikatowego, na uprzednio przygotowanym podłożu, o grubości 2 mm - na ścianach płaskich i powierzchniach poziomych - kolor brązowy</t>
  </si>
  <si>
    <t>1.4.2.3</t>
  </si>
  <si>
    <t>RAZEM 1.4.2  Roboty elewacyjne</t>
  </si>
  <si>
    <t>1.4.3</t>
  </si>
  <si>
    <t>Analogia: Przygotowanie i montaż blach stalowych podstopnicowych w poziomie podłogi (połączenie szybu windy z podłogami kondygnacji)
R = 0,955   M = 1,000   S = 1,000</t>
  </si>
  <si>
    <t>1.4.3.1</t>
  </si>
  <si>
    <t xml:space="preserve">Posadzki betonowe o grubosci 5 cm zatarte na: gładko - jastrych cementowy wytrzymałość 0,8N/mm2 </t>
  </si>
  <si>
    <t>1.4.3.2</t>
  </si>
  <si>
    <t>KNR 222/1003/1</t>
  </si>
  <si>
    <t>Norma: KNR  222 1003-01, MRiGŻ
BIMES: Konstrukcje budowlane w zakresie budownictwa rolniczego</t>
  </si>
  <si>
    <t>Posadzki z płytek, z kamieni sztucznych układanych na klej, o wymiarze płytek: 33x33 cm - układane metodą zwykłą, odporność na ścieranie V, Przeciwpoślizgowość R9</t>
  </si>
  <si>
    <t>1.4.3.3</t>
  </si>
  <si>
    <t>KNR 12/1118/8</t>
  </si>
  <si>
    <t>Norma: KNR  012 1118-08, IGM Warszawa
BIMES: Układanie płytek z kamieni sztucznych na klej (wydanie III, Warszawa 1997- zgodne z Biuletynem Informacyjnym 8/96 pkt 6.1.2 i pkt 6.1.3)</t>
  </si>
  <si>
    <t>Cokoliki z płytek z kamieni sztucznych układanych na klej, wymiar płytek: 33 x 33 cm - wysokość cokolika 12 cm, odporność na ścieranie V Przeciwpoślizgowość R9</t>
  </si>
  <si>
    <t>1.4.3.4</t>
  </si>
  <si>
    <t>KNR 12/1119/2</t>
  </si>
  <si>
    <t>Norma: KNR  012 1119-02, IGM Warszawa
BIMES: Układanie płytek z kamieni sztucznych na klej (wydanie III, Warszawa 1997- zgodne z Biuletynem Informacyjnym 8/96 pkt 6.1.2 i pkt 6.1.3)</t>
  </si>
  <si>
    <t xml:space="preserve">RAZEM 1.4.3  Odtworzenie uszkodzonych posadzek i podłóg w budynku  </t>
  </si>
  <si>
    <t>1.4.4</t>
  </si>
  <si>
    <t>Przygotowanie podłoża pod nasypy, ręczne zrowkowanie powierzchni, grunt kategorii I-III</t>
  </si>
  <si>
    <t>1.4.4.1</t>
  </si>
  <si>
    <t>KNR 201/123/2</t>
  </si>
  <si>
    <t>Formowanie i zagęszczanie nasypów spycharkami, wysokość do 3,0·m, grunt kategorii III-IV, spycharka 55·kW (75·KM)</t>
  </si>
  <si>
    <t>1.4.4.2</t>
  </si>
  <si>
    <t>KNR 201/235/2 (1)</t>
  </si>
  <si>
    <t>Analogia: Przywiezienie ziemi samochodami skrzyniowymi na odległość do 1 km, z załadowaniem i wyładowaniem, przy: gruncie kat. III</t>
  </si>
  <si>
    <t>1.4.4.3</t>
  </si>
  <si>
    <t>KNR 401/108/9</t>
  </si>
  <si>
    <t>Analogia: Dodatek za każde dalsze rozpoczęte 0,5·km odległości transportu, ponad 1·km samochodami samowyładowczymi, po terenie lub drogach gruntowych, grunt kategorii III-IV, samochód do 5·t</t>
  </si>
  <si>
    <t>1.4.4.4</t>
  </si>
  <si>
    <t>KNR 201/214/2 (1)</t>
  </si>
  <si>
    <t>Analogia: Wykonanie warstwy podbudowy pod schody zewnętrzne z użyciem kruszywa łamanego gr. 40 cm</t>
  </si>
  <si>
    <t>1.4.4.5</t>
  </si>
  <si>
    <t>KNKRB 1/437/1 (1)</t>
  </si>
  <si>
    <t>Schody betonowe i żelbetowe stopnie betonowe zewnętrzne i wewnętrzne na gotowym podłożu</t>
  </si>
  <si>
    <t>1.4.4.6</t>
  </si>
  <si>
    <t>KNKRB 2/209/1</t>
  </si>
  <si>
    <t>Analogia: Balustrady schodowe z pochwytem stalowym proste</t>
  </si>
  <si>
    <t>1.4.4.7</t>
  </si>
  <si>
    <t>KNKRB 2/1201/4</t>
  </si>
  <si>
    <t>Wykonanie oznaczeń kontrastowych na stopniach, z montażem</t>
  </si>
  <si>
    <t>1.4.4.8</t>
  </si>
  <si>
    <t>RAZEM 1.4.4  Wykonanie nowych schodów betonowych</t>
  </si>
  <si>
    <t>1.4.5</t>
  </si>
  <si>
    <t>Ławy pod krawężniki: betonowe z oporem</t>
  </si>
  <si>
    <t>1.4.5.1</t>
  </si>
  <si>
    <t>KNR 231/402/4</t>
  </si>
  <si>
    <t>Norma: KNR  231 0402-04, IGM Warszawa
BIMES: Nawierzchnie na drogach i ulicach</t>
  </si>
  <si>
    <t>Obrzeża betonowe 30x8 cm, na podsypce: cementowo-piaskowej, z wypełn.spoin zapr.cem.</t>
  </si>
  <si>
    <t>1.4.5.2</t>
  </si>
  <si>
    <t>KNR 231/407/5</t>
  </si>
  <si>
    <t>Norma: KNR  231 0407-05, IGM Warszawa
BIMES: Nawierzchnie na drogach i ulicach</t>
  </si>
  <si>
    <t>Podsypka piaskowa zagęszczona mechanicznie, o grubości warstwy po zagęszczeniu: 3 cm</t>
  </si>
  <si>
    <t>1.4.5.3</t>
  </si>
  <si>
    <t>KNR 231/105/3</t>
  </si>
  <si>
    <t>Norma: KNR  231 0105-03, IGM Warszawa
BIMES: Nawierzchnie na drogach i ulicach</t>
  </si>
  <si>
    <t>Podsypka piaskowa zagęszczona ręcznie, o grubości warstwy po zagęszczeniu: ponad 3 cm - dodatek za każdy dalszy 1 cm</t>
  </si>
  <si>
    <t>1.4.5.4</t>
  </si>
  <si>
    <t>KNR 231/105/2</t>
  </si>
  <si>
    <t>Norma: KNR  231 0105-02, IGM Warszawa
BIMES: Nawierzchnie na drogach i ulicach</t>
  </si>
  <si>
    <t>Wykonanie podbudowy betonowej zagęszczanej mechanicznie, przy samochodowym transporcie materiałów - grubość warstwy  15 cm</t>
  </si>
  <si>
    <t>1.4.5.5</t>
  </si>
  <si>
    <t>KNR 223/111/3</t>
  </si>
  <si>
    <t>100 m2</t>
  </si>
  <si>
    <t>Norma: KNR  223 0111-03, GKKFiS
BIMES: Terenowe urządzenia sportowe</t>
  </si>
  <si>
    <t>Nawierzchnie z kostki brukowej betonowej o grubości: 6 cm, na podsypce piaskowej</t>
  </si>
  <si>
    <t>1.4.5.6</t>
  </si>
  <si>
    <t>KNR 231/511/1</t>
  </si>
  <si>
    <t>Norma: KNR  231 0511-01, IGM Warszawa
BIMES: Nawierzchnie na drogach i ulicach</t>
  </si>
  <si>
    <t>Wykonanie elementów dotykowych w nawierzchni dla osób z niepełnosprawnością wzroku - pola uwagi z montażem</t>
  </si>
  <si>
    <t>1.4.5.7</t>
  </si>
  <si>
    <t>Wykonanie elementów dotykowych w nawierzchni dla osób z niepełnosprawnością wzroku - płyty prowadzące z montażem</t>
  </si>
  <si>
    <t>1.4.5.8</t>
  </si>
  <si>
    <t xml:space="preserve">RAZEM 1.4.5  Odtworzenie nawierzchni chodnika (placu) przy budynku  </t>
  </si>
  <si>
    <t xml:space="preserve">RAZEM 1.4  ROBOTY WYKOŃCZENIOWE </t>
  </si>
  <si>
    <t>1.5</t>
  </si>
  <si>
    <t>Pomiary geodezyjne odbiorowe</t>
  </si>
  <si>
    <t>1.5.1</t>
  </si>
  <si>
    <t xml:space="preserve">Koszty rejestracji urządzenia windy w UDT  </t>
  </si>
  <si>
    <t>1.5.2</t>
  </si>
  <si>
    <t>RAZEM 1.5  Roboty towarzyszące</t>
  </si>
  <si>
    <t>RAZEM 1  WYKONANIE WINDY ZEWNĘTRZNEJ PRZY BUDYNKU MIEJSKIEGO OŚRODKA POLITYKI SPOŁECZNEJ</t>
  </si>
</sst>
</file>

<file path=xl/styles.xml><?xml version="1.0" encoding="utf-8"?>
<styleSheet xmlns="http://schemas.openxmlformats.org/spreadsheetml/2006/main">
  <numFmts count="1">
    <numFmt numFmtId="50" formatCode="# ### ### ##0.00####"/>
  </numFmts>
  <fonts count="4">
    <font>
      <name val="Calibri"/>
      <family val="2"/>
      <color theme="1"/>
      <sz val="11"/>
      <scheme val="none"/>
    </font>
    <font>
      <name val="Calibri"/>
      <family val="2"/>
      <b/>
      <color rgb="800000"/>
      <sz val="18"/>
      <scheme val="none"/>
    </font>
    <font>
      <name val="Calibri"/>
      <family val="2"/>
      <color theme="1"/>
      <sz val="16"/>
      <scheme val="none"/>
    </font>
    <font>
      <name val="Calibri"/>
      <family val="2"/>
      <color theme="1"/>
      <sz val="18"/>
      <scheme val="none"/>
    </font>
  </fonts>
  <fills count="8">
    <fill>
      <patternFill>
        <fgColor auto="1"/>
        <bgColor auto="1"/>
      </patternFill>
    </fill>
    <fill>
      <patternFill patternType="gray125">
        <fgColor auto="1"/>
        <bgColor auto="1"/>
      </patternFill>
    </fill>
    <fill>
      <patternFill patternType="solid">
        <fgColor rgb="D0605D"/>
        <bgColor auto="1"/>
      </patternFill>
    </fill>
    <fill>
      <patternFill patternType="solid">
        <fgColor rgb="FFFFCC"/>
        <bgColor auto="1"/>
      </patternFill>
    </fill>
    <fill>
      <patternFill patternType="solid">
        <fgColor rgb="CCCCCC"/>
        <bgColor auto="1"/>
      </patternFill>
    </fill>
    <fill>
      <patternFill patternType="solid">
        <fgColor rgb="FFCC99"/>
        <bgColor auto="1"/>
      </patternFill>
    </fill>
    <fill>
      <patternFill patternType="solid">
        <fgColor rgb="FFFFFF"/>
        <bgColor auto="1"/>
      </patternFill>
    </fill>
    <fill>
      <patternFill patternType="solid">
        <fgColor rgb="9BBB59"/>
        <bgColor auto="1"/>
      </patternFill>
    </fill>
  </fills>
  <borders count="4">
    <border outline="0">
      <left>
        <color auto="1"/>
      </left>
      <right>
        <color auto="1"/>
      </right>
      <top>
        <color auto="1"/>
      </top>
      <bottom>
        <color auto="1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>
        <color auto="1"/>
      </diagonal>
      <vertical>
        <color auto="1"/>
      </vertical>
      <horizontal>
        <color auto="1"/>
      </horizontal>
    </border>
    <border outline="0">
      <left style="thin">
        <color indexed="55"/>
      </left>
      <right style="thin">
        <color indexed="8"/>
      </right>
      <top style="thin">
        <color indexed="55"/>
      </top>
      <bottom style="thin">
        <color indexed="8"/>
      </bottom>
      <diagonal>
        <color auto="1"/>
      </diagonal>
      <vertical>
        <color auto="1"/>
      </vertical>
      <horizontal>
        <color auto="1"/>
      </horizontal>
    </border>
  </borders>
  <cellStyleXfs count="1">
    <xf numFmtId="0" fontId="0" fillId="0" borderId="0" xfId="0"/>
  </cellStyleXfs>
  <cellXfs count="26">
    <xf numFmtId="0" fontId="0" fillId="0" borderId="0" xfId="0"/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1" xfId="0" applyFont="1" applyAlignment="1">
      <alignment horizontal="center" vertical="center" wrapText="1"/>
    </xf>
    <xf numFmtId="49" fontId="1" fillId="0" borderId="1" xfId="0" applyFont="1" applyBorder="1" applyAlignment="1">
      <alignment vertical="top" wrapText="1"/>
    </xf>
    <xf numFmtId="49" fontId="2" fillId="0" borderId="1" xfId="0" applyFont="1" applyBorder="1" applyAlignment="1">
      <alignment vertical="top" wrapText="1"/>
    </xf>
    <xf numFmtId="49" fontId="0" fillId="2" borderId="2" xfId="0" applyFill="1" applyBorder="1" applyAlignment="1">
      <alignment vertical="top" wrapText="1"/>
    </xf>
    <xf numFmtId="49" fontId="0" fillId="3" borderId="2" xfId="0" applyFill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4" borderId="1" xfId="0" applyFill="1" applyBorder="1"/>
    <xf numFmtId="0" fontId="0" fillId="5" borderId="1" xfId="0" applyFill="1" applyBorder="1"/>
    <xf numFmtId="49" fontId="0" fillId="4" borderId="1" xfId="0" applyFill="1" applyBorder="1">
      <alignment vertical="top" wrapText="1"/>
    </xf>
    <xf numFmtId="0" fontId="0" fillId="6" borderId="1" xfId="0" applyFill="1" applyBorder="1"/>
    <xf numFmtId="49" fontId="0" fillId="5" borderId="1" xfId="0" applyFill="1" applyBorder="1">
      <alignment vertical="top" wrapText="1"/>
    </xf>
    <xf numFmtId="50" fontId="0" fillId="3" borderId="1" xfId="0" applyFill="1" applyAlignment="1">
      <alignment wrapText="1"/>
    </xf>
    <xf numFmtId="49" fontId="0" fillId="6" borderId="1" xfId="0" applyFill="1" applyBorder="1">
      <alignment vertical="top" wrapText="1"/>
    </xf>
    <xf numFmtId="50" fontId="0" fillId="0" borderId="1" xfId="0" applyNumberFormat="1" applyBorder="1">
      <alignment wrapText="1"/>
    </xf>
    <xf numFmtId="50" fontId="0" fillId="4" borderId="1" xfId="0" applyNumberFormat="1">
      <alignment wrapText="1"/>
    </xf>
    <xf numFmtId="0" fontId="0" fillId="3" borderId="1" xfId="0" applyFill="1" applyAlignment="1"/>
    <xf numFmtId="50" fontId="0" fillId="6" borderId="1" xfId="0" applyNumberFormat="1">
      <alignment wrapText="1"/>
    </xf>
    <xf numFmtId="49" fontId="0" fillId="0" borderId="2" xfId="0" applyNumberFormat="1" applyBorder="1" applyAlignment="1">
      <alignment vertical="top" wrapText="1"/>
    </xf>
    <xf numFmtId="0" fontId="0" fillId="0" borderId="1" xfId="0" applyBorder="1" applyAlignment="1"/>
    <xf numFmtId="49" fontId="0" fillId="0" borderId="2" xfId="0" applyAlignment="1">
      <alignment horizontal="right" vertical="top" wrapText="1"/>
    </xf>
    <xf numFmtId="50" fontId="0" fillId="7" borderId="1" xfId="0" applyFill="1" applyAlignment="1">
      <alignment wrapText="1"/>
    </xf>
    <xf>
      <protection locked="0"/>
    </xf>
    <xf numFmtId="50" fontId="0" fillId="5" borderId="1" xfId="0" applyNumberFormat="1">
      <alignment wrapText="1"/>
    </xf>
  </cellXfs>
  <cellStyles count="1">
    <cellStyle name="Normal" xfId="0"/>
  </cellStyles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sharedStrings.xml" Type="http://schemas.openxmlformats.org/officeDocument/2006/relationships/sharedStrings" Id="rId5" /><Relationship Target="theme/theme1.xml" Type="http://schemas.openxmlformats.org/officeDocument/2006/relationships/theme" Id="rId6" /></Relationships>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B15"/>
  <cols>
    <col min="1" max="1" width="49" customWidth="1"/>
    <col min="2" max="2" width="71" customWidth="1"/>
  </cols>
  <sheetData>
    <row r="1" ht="15">
      <c r="A1" s="2"/>
      <c r="B1" s="2"/>
    </row>
    <row r="4" ht="15">
      <c r="A4" s="3" t="s">
        <v>0</v>
      </c>
      <c r="B4" s="4" t="s">
        <v>1</v>
      </c>
    </row>
    <row r="6" ht="15">
      <c r="A6" s="3" t="s">
        <v>2</v>
      </c>
      <c r="B6" s="4" t="s">
        <v>1</v>
      </c>
    </row>
    <row r="8" ht="15">
      <c r="A8" s="4" t="s">
        <v>3</v>
      </c>
      <c r="B8" s="5" t="s">
        <v>4</v>
      </c>
    </row>
    <row r="9" ht="15">
      <c r="A9" s="4" t="s">
        <v>5</v>
      </c>
      <c r="B9" s="5" t="s">
        <v>6</v>
      </c>
    </row>
    <row r="10" ht="15">
      <c r="A10" s="4" t="s">
        <v>7</v>
      </c>
      <c r="B10" s="5" t="s">
        <v>8</v>
      </c>
    </row>
    <row r="11" ht="15">
      <c r="A11" s="4" t="s">
        <v>9</v>
      </c>
      <c r="B11" s="5" t="s">
        <v>10</v>
      </c>
    </row>
    <row r="12" ht="15">
      <c r="A12" s="4" t="s">
        <v>11</v>
      </c>
      <c r="B12" s="5" t="s">
        <v>12</v>
      </c>
    </row>
    <row r="13" ht="15">
      <c r="A13" s="4" t="s">
        <v>13</v>
      </c>
      <c r="B13" s="5" t="s">
        <v>14</v>
      </c>
    </row>
    <row r="14" ht="15">
      <c r="A14" s="4" t="s">
        <v>15</v>
      </c>
      <c r="B14" s="5" t="s">
        <v>16</v>
      </c>
    </row>
    <row r="15" ht="15">
      <c r="A15" s="4" t="s">
        <v>17</v>
      </c>
      <c r="B15" s="5" t="s">
        <v>18</v>
      </c>
    </row>
  </sheetData>
  <mergeCells>
    <mergeCell ref="A4:B4"/>
    <mergeCell ref="A6:B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L31"/>
  <cols>
    <col min="1" max="2" width="11" customWidth="1"/>
    <col min="3" max="3" width="16" customWidth="1"/>
    <col min="4" max="4" width="42" customWidth="1"/>
    <col min="5" max="5" width="14" customWidth="1"/>
    <col min="6" max="8" width="14" customWidth="1" outlineLevel="1" collapsed="1"/>
    <col min="9" max="9" width="14" customWidth="1"/>
    <col min="10" max="12" width="14" customWidth="1" outlineLevel="1" collapsed="1"/>
  </cols>
  <sheetData>
    <row r="1" ht="15">
      <c r="A1" s="6" t="s">
        <v>2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</row>
    <row r="2" ht="15">
      <c r="A2" s="7" t="s">
        <v>19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</row>
    <row r="3" ht="15">
      <c r="A3" s="7" t="s">
        <v>20</v>
      </c>
      <c r="B3" s="7" t="s">
        <v>1</v>
      </c>
      <c r="C3" s="7" t="s">
        <v>14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</row>
    <row r="5" ht="15">
      <c r="A5" s="1" t="s">
        <v>21</v>
      </c>
      <c r="B5" s="1" t="s">
        <v>22</v>
      </c>
      <c r="C5" s="1" t="s">
        <v>23</v>
      </c>
      <c r="D5" s="1" t="s">
        <v>24</v>
      </c>
      <c r="E5" s="1" t="s">
        <v>25</v>
      </c>
      <c r="F5" s="1" t="s">
        <v>26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30</v>
      </c>
      <c r="L5" s="1" t="s">
        <v>31</v>
      </c>
    </row>
    <row r="6" ht="15">
      <c r="A6" s="1" t="s">
        <v>32</v>
      </c>
      <c r="B6" s="1" t="s">
        <v>33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38</v>
      </c>
      <c r="H6" s="1" t="s">
        <v>39</v>
      </c>
      <c r="I6" s="1" t="s">
        <v>40</v>
      </c>
      <c r="J6" s="1" t="s">
        <v>41</v>
      </c>
      <c r="K6" s="1" t="s">
        <v>42</v>
      </c>
      <c r="L6" s="1" t="s">
        <v>43</v>
      </c>
    </row>
    <row r="7" ht="15">
      <c r="A7" s="11" t="s">
        <v>32</v>
      </c>
      <c r="B7" s="11" t="s">
        <v>17</v>
      </c>
      <c r="C7" s="11" t="s">
        <v>44</v>
      </c>
      <c r="D7" s="11" t="s">
        <v>2</v>
      </c>
      <c r="E7" s="17">
        <f>'1 WYKONANIE WINDY ZEWNĘTRZNEJ P'!K114</f>
        <v>0</v>
      </c>
      <c r="F7" s="9" t="s">
        <v>1</v>
      </c>
      <c r="G7" s="9" t="s">
        <v>1</v>
      </c>
      <c r="H7" s="9" t="s">
        <v>1</v>
      </c>
      <c r="I7" s="17">
        <f>ROUND(E7/J7, 2)</f>
        <v>0</v>
      </c>
      <c r="J7" s="17">
        <f>E31</f>
        <v>1</v>
      </c>
      <c r="K7" s="17" t="str">
        <f>F31</f>
        <v> </v>
      </c>
      <c r="L7" s="9" t="s">
        <v>1</v>
      </c>
    </row>
    <row r="8" ht="15" outlineLevel="1">
      <c r="A8" s="11" t="s">
        <v>33</v>
      </c>
      <c r="B8" s="11" t="s">
        <v>17</v>
      </c>
      <c r="C8" s="11" t="s">
        <v>45</v>
      </c>
      <c r="D8" s="11" t="s">
        <v>46</v>
      </c>
      <c r="E8" s="17">
        <f>'1 WYKONANIE WINDY ZEWNĘTRZNEJ P'!K114</f>
        <v>0</v>
      </c>
      <c r="F8" s="9" t="s">
        <v>1</v>
      </c>
      <c r="G8" s="9" t="s">
        <v>1</v>
      </c>
      <c r="H8" s="9" t="s">
        <v>1</v>
      </c>
      <c r="I8" s="17">
        <f>ROUND(E8/J8, 2)</f>
        <v>0</v>
      </c>
      <c r="J8" s="17">
        <f>E31</f>
        <v>1</v>
      </c>
      <c r="K8" s="17" t="str">
        <f>F31</f>
        <v> </v>
      </c>
      <c r="L8" s="9" t="s">
        <v>1</v>
      </c>
    </row>
    <row r="9" ht="15" outlineLevel="2">
      <c r="A9" s="13" t="s">
        <v>34</v>
      </c>
      <c r="B9" s="13" t="s">
        <v>17</v>
      </c>
      <c r="C9" s="13" t="s">
        <v>47</v>
      </c>
      <c r="D9" s="13" t="s">
        <v>48</v>
      </c>
      <c r="E9" s="25">
        <f>'1 WYKONANIE WINDY ZEWNĘTRZNEJ P'!K39</f>
        <v>0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10" t="s">
        <v>1</v>
      </c>
      <c r="L9" s="10" t="s">
        <v>1</v>
      </c>
    </row>
    <row r="10" ht="15" outlineLevel="3">
      <c r="A10" s="15" t="s">
        <v>35</v>
      </c>
      <c r="B10" s="15" t="s">
        <v>17</v>
      </c>
      <c r="C10" s="15" t="s">
        <v>49</v>
      </c>
      <c r="D10" s="15" t="s">
        <v>50</v>
      </c>
      <c r="E10" s="19">
        <f>'1 WYKONANIE WINDY ZEWNĘTRZNEJ P'!K11</f>
        <v>0</v>
      </c>
      <c r="F10" s="12" t="s">
        <v>1</v>
      </c>
      <c r="G10" s="12" t="s">
        <v>1</v>
      </c>
      <c r="H10" s="12" t="s">
        <v>1</v>
      </c>
      <c r="I10" s="12" t="s">
        <v>1</v>
      </c>
      <c r="J10" s="12" t="s">
        <v>1</v>
      </c>
      <c r="K10" s="12" t="s">
        <v>1</v>
      </c>
      <c r="L10" s="12" t="s">
        <v>1</v>
      </c>
    </row>
    <row r="11" ht="15" outlineLevel="3">
      <c r="A11" s="15" t="s">
        <v>36</v>
      </c>
      <c r="B11" s="15" t="s">
        <v>17</v>
      </c>
      <c r="C11" s="15" t="s">
        <v>51</v>
      </c>
      <c r="D11" s="15" t="s">
        <v>52</v>
      </c>
      <c r="E11" s="19">
        <f>'1 WYKONANIE WINDY ZEWNĘTRZNEJ P'!K25</f>
        <v>0</v>
      </c>
      <c r="F11" s="12" t="s">
        <v>1</v>
      </c>
      <c r="G11" s="12" t="s">
        <v>1</v>
      </c>
      <c r="H11" s="12" t="s">
        <v>1</v>
      </c>
      <c r="I11" s="12" t="s">
        <v>1</v>
      </c>
      <c r="J11" s="12" t="s">
        <v>1</v>
      </c>
      <c r="K11" s="12" t="s">
        <v>1</v>
      </c>
      <c r="L11" s="12" t="s">
        <v>1</v>
      </c>
    </row>
    <row r="12" ht="15" outlineLevel="3">
      <c r="A12" s="15" t="s">
        <v>37</v>
      </c>
      <c r="B12" s="15" t="s">
        <v>17</v>
      </c>
      <c r="C12" s="15" t="s">
        <v>53</v>
      </c>
      <c r="D12" s="15" t="s">
        <v>54</v>
      </c>
      <c r="E12" s="19">
        <f>'1 WYKONANIE WINDY ZEWNĘTRZNEJ P'!K38</f>
        <v>0</v>
      </c>
      <c r="F12" s="12" t="s">
        <v>1</v>
      </c>
      <c r="G12" s="12" t="s">
        <v>1</v>
      </c>
      <c r="H12" s="12" t="s">
        <v>1</v>
      </c>
      <c r="I12" s="12" t="s">
        <v>1</v>
      </c>
      <c r="J12" s="12" t="s">
        <v>1</v>
      </c>
      <c r="K12" s="12" t="s">
        <v>1</v>
      </c>
      <c r="L12" s="12" t="s">
        <v>1</v>
      </c>
    </row>
    <row r="13" ht="15" outlineLevel="2">
      <c r="A13" s="13" t="s">
        <v>38</v>
      </c>
      <c r="B13" s="13" t="s">
        <v>17</v>
      </c>
      <c r="C13" s="13" t="s">
        <v>55</v>
      </c>
      <c r="D13" s="13" t="s">
        <v>56</v>
      </c>
      <c r="E13" s="25">
        <f>'1 WYKONANIE WINDY ZEWNĘTRZNEJ P'!K67</f>
        <v>0</v>
      </c>
      <c r="F13" s="10" t="s">
        <v>1</v>
      </c>
      <c r="G13" s="10" t="s">
        <v>1</v>
      </c>
      <c r="H13" s="10" t="s">
        <v>1</v>
      </c>
      <c r="I13" s="10" t="s">
        <v>1</v>
      </c>
      <c r="J13" s="10" t="s">
        <v>1</v>
      </c>
      <c r="K13" s="10" t="s">
        <v>1</v>
      </c>
      <c r="L13" s="10" t="s">
        <v>1</v>
      </c>
    </row>
    <row r="14" ht="15" outlineLevel="3">
      <c r="A14" s="15" t="s">
        <v>39</v>
      </c>
      <c r="B14" s="15" t="s">
        <v>17</v>
      </c>
      <c r="C14" s="15" t="s">
        <v>57</v>
      </c>
      <c r="D14" s="15" t="s">
        <v>58</v>
      </c>
      <c r="E14" s="19">
        <f>'1 WYKONANIE WINDY ZEWNĘTRZNEJ P'!K45</f>
        <v>0</v>
      </c>
      <c r="F14" s="12" t="s">
        <v>1</v>
      </c>
      <c r="G14" s="12" t="s">
        <v>1</v>
      </c>
      <c r="H14" s="12" t="s">
        <v>1</v>
      </c>
      <c r="I14" s="12" t="s">
        <v>1</v>
      </c>
      <c r="J14" s="12" t="s">
        <v>1</v>
      </c>
      <c r="K14" s="12" t="s">
        <v>1</v>
      </c>
      <c r="L14" s="12" t="s">
        <v>1</v>
      </c>
    </row>
    <row r="15" ht="15" outlineLevel="3">
      <c r="A15" s="15" t="s">
        <v>40</v>
      </c>
      <c r="B15" s="15" t="s">
        <v>17</v>
      </c>
      <c r="C15" s="15" t="s">
        <v>59</v>
      </c>
      <c r="D15" s="15" t="s">
        <v>60</v>
      </c>
      <c r="E15" s="19">
        <f>'1 WYKONANIE WINDY ZEWNĘTRZNEJ P'!K50</f>
        <v>0</v>
      </c>
      <c r="F15" s="12" t="s">
        <v>1</v>
      </c>
      <c r="G15" s="12" t="s">
        <v>1</v>
      </c>
      <c r="H15" s="12" t="s">
        <v>1</v>
      </c>
      <c r="I15" s="12" t="s">
        <v>1</v>
      </c>
      <c r="J15" s="12" t="s">
        <v>1</v>
      </c>
      <c r="K15" s="12" t="s">
        <v>1</v>
      </c>
      <c r="L15" s="12" t="s">
        <v>1</v>
      </c>
    </row>
    <row r="16" ht="15" outlineLevel="3">
      <c r="A16" s="15" t="s">
        <v>41</v>
      </c>
      <c r="B16" s="15" t="s">
        <v>17</v>
      </c>
      <c r="C16" s="15" t="s">
        <v>61</v>
      </c>
      <c r="D16" s="15" t="s">
        <v>62</v>
      </c>
      <c r="E16" s="19">
        <f>'1 WYKONANIE WINDY ZEWNĘTRZNEJ P'!K58</f>
        <v>0</v>
      </c>
      <c r="F16" s="12" t="s">
        <v>1</v>
      </c>
      <c r="G16" s="12" t="s">
        <v>1</v>
      </c>
      <c r="H16" s="12" t="s">
        <v>1</v>
      </c>
      <c r="I16" s="12" t="s">
        <v>1</v>
      </c>
      <c r="J16" s="12" t="s">
        <v>1</v>
      </c>
      <c r="K16" s="12" t="s">
        <v>1</v>
      </c>
      <c r="L16" s="12" t="s">
        <v>1</v>
      </c>
    </row>
    <row r="17" ht="15" outlineLevel="3">
      <c r="A17" s="15" t="s">
        <v>42</v>
      </c>
      <c r="B17" s="15" t="s">
        <v>17</v>
      </c>
      <c r="C17" s="15" t="s">
        <v>63</v>
      </c>
      <c r="D17" s="15" t="s">
        <v>64</v>
      </c>
      <c r="E17" s="19">
        <f>'1 WYKONANIE WINDY ZEWNĘTRZNEJ P'!K66</f>
        <v>0</v>
      </c>
      <c r="F17" s="12" t="s">
        <v>1</v>
      </c>
      <c r="G17" s="12" t="s">
        <v>1</v>
      </c>
      <c r="H17" s="12" t="s">
        <v>1</v>
      </c>
      <c r="I17" s="12" t="s">
        <v>1</v>
      </c>
      <c r="J17" s="12" t="s">
        <v>1</v>
      </c>
      <c r="K17" s="12" t="s">
        <v>1</v>
      </c>
      <c r="L17" s="12" t="s">
        <v>1</v>
      </c>
    </row>
    <row r="18" ht="15" outlineLevel="2">
      <c r="A18" s="15" t="s">
        <v>43</v>
      </c>
      <c r="B18" s="15" t="s">
        <v>17</v>
      </c>
      <c r="C18" s="15" t="s">
        <v>65</v>
      </c>
      <c r="D18" s="15" t="s">
        <v>66</v>
      </c>
      <c r="E18" s="19">
        <f>'1 WYKONANIE WINDY ZEWNĘTRZNEJ P'!K70</f>
        <v>0</v>
      </c>
      <c r="F18" s="12" t="s">
        <v>1</v>
      </c>
      <c r="G18" s="12" t="s">
        <v>1</v>
      </c>
      <c r="H18" s="12" t="s">
        <v>1</v>
      </c>
      <c r="I18" s="12" t="s">
        <v>1</v>
      </c>
      <c r="J18" s="12" t="s">
        <v>1</v>
      </c>
      <c r="K18" s="12" t="s">
        <v>1</v>
      </c>
      <c r="L18" s="12" t="s">
        <v>1</v>
      </c>
    </row>
    <row r="19" ht="15" outlineLevel="2">
      <c r="A19" s="13" t="s">
        <v>67</v>
      </c>
      <c r="B19" s="13" t="s">
        <v>17</v>
      </c>
      <c r="C19" s="13" t="s">
        <v>68</v>
      </c>
      <c r="D19" s="13" t="s">
        <v>69</v>
      </c>
      <c r="E19" s="25">
        <f>'1 WYKONANIE WINDY ZEWNĘTRZNEJ P'!K109</f>
        <v>0</v>
      </c>
      <c r="F19" s="10" t="s">
        <v>1</v>
      </c>
      <c r="G19" s="10" t="s">
        <v>1</v>
      </c>
      <c r="H19" s="10" t="s">
        <v>1</v>
      </c>
      <c r="I19" s="10" t="s">
        <v>1</v>
      </c>
      <c r="J19" s="10" t="s">
        <v>1</v>
      </c>
      <c r="K19" s="10" t="s">
        <v>1</v>
      </c>
      <c r="L19" s="10" t="s">
        <v>1</v>
      </c>
    </row>
    <row r="20" ht="15" outlineLevel="3">
      <c r="A20" s="15" t="s">
        <v>70</v>
      </c>
      <c r="B20" s="15" t="s">
        <v>17</v>
      </c>
      <c r="C20" s="15" t="s">
        <v>71</v>
      </c>
      <c r="D20" s="15" t="s">
        <v>72</v>
      </c>
      <c r="E20" s="19">
        <f>'1 WYKONANIE WINDY ZEWNĘTRZNEJ P'!K77</f>
        <v>0</v>
      </c>
      <c r="F20" s="12" t="s">
        <v>1</v>
      </c>
      <c r="G20" s="12" t="s">
        <v>1</v>
      </c>
      <c r="H20" s="12" t="s">
        <v>1</v>
      </c>
      <c r="I20" s="12" t="s">
        <v>1</v>
      </c>
      <c r="J20" s="12" t="s">
        <v>1</v>
      </c>
      <c r="K20" s="12" t="s">
        <v>1</v>
      </c>
      <c r="L20" s="12" t="s">
        <v>1</v>
      </c>
    </row>
    <row r="21" ht="15" outlineLevel="3">
      <c r="A21" s="15" t="s">
        <v>73</v>
      </c>
      <c r="B21" s="15" t="s">
        <v>17</v>
      </c>
      <c r="C21" s="15" t="s">
        <v>74</v>
      </c>
      <c r="D21" s="15" t="s">
        <v>75</v>
      </c>
      <c r="E21" s="19">
        <f>'1 WYKONANIE WINDY ZEWNĘTRZNEJ P'!K82</f>
        <v>0</v>
      </c>
      <c r="F21" s="12" t="s">
        <v>1</v>
      </c>
      <c r="G21" s="12" t="s">
        <v>1</v>
      </c>
      <c r="H21" s="12" t="s">
        <v>1</v>
      </c>
      <c r="I21" s="12" t="s">
        <v>1</v>
      </c>
      <c r="J21" s="12" t="s">
        <v>1</v>
      </c>
      <c r="K21" s="12" t="s">
        <v>1</v>
      </c>
      <c r="L21" s="12" t="s">
        <v>1</v>
      </c>
    </row>
    <row r="22" ht="15" outlineLevel="3">
      <c r="A22" s="15" t="s">
        <v>76</v>
      </c>
      <c r="B22" s="15" t="s">
        <v>17</v>
      </c>
      <c r="C22" s="15" t="s">
        <v>77</v>
      </c>
      <c r="D22" s="15" t="s">
        <v>78</v>
      </c>
      <c r="E22" s="19">
        <f>'1 WYKONANIE WINDY ZEWNĘTRZNEJ P'!K88</f>
        <v>0</v>
      </c>
      <c r="F22" s="12" t="s">
        <v>1</v>
      </c>
      <c r="G22" s="12" t="s">
        <v>1</v>
      </c>
      <c r="H22" s="12" t="s">
        <v>1</v>
      </c>
      <c r="I22" s="12" t="s">
        <v>1</v>
      </c>
      <c r="J22" s="12" t="s">
        <v>1</v>
      </c>
      <c r="K22" s="12" t="s">
        <v>1</v>
      </c>
      <c r="L22" s="12" t="s">
        <v>1</v>
      </c>
    </row>
    <row r="23" ht="15" outlineLevel="3">
      <c r="A23" s="15" t="s">
        <v>79</v>
      </c>
      <c r="B23" s="15" t="s">
        <v>17</v>
      </c>
      <c r="C23" s="15" t="s">
        <v>80</v>
      </c>
      <c r="D23" s="15" t="s">
        <v>81</v>
      </c>
      <c r="E23" s="19">
        <f>'1 WYKONANIE WINDY ZEWNĘTRZNEJ P'!K98</f>
        <v>0</v>
      </c>
      <c r="F23" s="12" t="s">
        <v>1</v>
      </c>
      <c r="G23" s="12" t="s">
        <v>1</v>
      </c>
      <c r="H23" s="12" t="s">
        <v>1</v>
      </c>
      <c r="I23" s="12" t="s">
        <v>1</v>
      </c>
      <c r="J23" s="12" t="s">
        <v>1</v>
      </c>
      <c r="K23" s="12" t="s">
        <v>1</v>
      </c>
      <c r="L23" s="12" t="s">
        <v>1</v>
      </c>
    </row>
    <row r="24" ht="15" outlineLevel="3">
      <c r="A24" s="15" t="s">
        <v>82</v>
      </c>
      <c r="B24" s="15" t="s">
        <v>17</v>
      </c>
      <c r="C24" s="15" t="s">
        <v>83</v>
      </c>
      <c r="D24" s="15" t="s">
        <v>84</v>
      </c>
      <c r="E24" s="19">
        <f>'1 WYKONANIE WINDY ZEWNĘTRZNEJ P'!K108</f>
        <v>0</v>
      </c>
      <c r="F24" s="12" t="s">
        <v>1</v>
      </c>
      <c r="G24" s="12" t="s">
        <v>1</v>
      </c>
      <c r="H24" s="12" t="s">
        <v>1</v>
      </c>
      <c r="I24" s="12" t="s">
        <v>1</v>
      </c>
      <c r="J24" s="12" t="s">
        <v>1</v>
      </c>
      <c r="K24" s="12" t="s">
        <v>1</v>
      </c>
      <c r="L24" s="12" t="s">
        <v>1</v>
      </c>
    </row>
    <row r="25" ht="15" outlineLevel="2">
      <c r="A25" s="15" t="s">
        <v>85</v>
      </c>
      <c r="B25" s="15" t="s">
        <v>17</v>
      </c>
      <c r="C25" s="15" t="s">
        <v>86</v>
      </c>
      <c r="D25" s="15" t="s">
        <v>87</v>
      </c>
      <c r="E25" s="19">
        <f>'1 WYKONANIE WINDY ZEWNĘTRZNEJ P'!K113</f>
        <v>0</v>
      </c>
      <c r="F25" s="12" t="s">
        <v>1</v>
      </c>
      <c r="G25" s="12" t="s">
        <v>1</v>
      </c>
      <c r="H25" s="12" t="s">
        <v>1</v>
      </c>
      <c r="I25" s="12" t="s">
        <v>1</v>
      </c>
      <c r="J25" s="12" t="s">
        <v>1</v>
      </c>
      <c r="K25" s="12" t="s">
        <v>1</v>
      </c>
      <c r="L25" s="12" t="s">
        <v>1</v>
      </c>
    </row>
    <row r="30" ht="15">
      <c r="D30" s="8" t="s">
        <v>88</v>
      </c>
    </row>
    <row r="31" ht="15">
      <c r="E31" s="16">
        <v>1</v>
      </c>
      <c r="F31" s="8" t="s">
        <v>17</v>
      </c>
    </row>
  </sheetData>
  <mergeCells>
    <mergeCell ref="A1:L1"/>
    <mergeCell ref="A2:B2"/>
    <mergeCell ref="C2:L2"/>
    <mergeCell ref="A3:B3"/>
    <mergeCell ref="C3:L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114"/>
  <cols>
    <col min="1" max="1" width="11" customWidth="1"/>
    <col min="2" max="4" width="11" customWidth="1" outlineLevel="1" collapsed="1"/>
    <col min="5" max="5" width="45" customWidth="1"/>
    <col min="6" max="11" width="14" customWidth="1"/>
    <col min="12" max="13" width="14" customWidth="1" outlineLevel="1" collapsed="1"/>
    <col min="14" max="14" width="9" customWidth="1" outlineLevel="1" collapsed="1"/>
    <col min="15" max="15" width="42" customWidth="1"/>
  </cols>
  <sheetData>
    <row r="1" ht="15">
      <c r="A1" s="6" t="s">
        <v>46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  <c r="M1" s="6" t="s">
        <v>1</v>
      </c>
      <c r="N1" s="6" t="s">
        <v>1</v>
      </c>
      <c r="O1" s="6" t="s">
        <v>1</v>
      </c>
    </row>
    <row r="2" ht="15">
      <c r="A2" s="7" t="s">
        <v>19</v>
      </c>
      <c r="B2" s="7" t="s">
        <v>1</v>
      </c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  <c r="M2" s="7" t="s">
        <v>1</v>
      </c>
      <c r="N2" s="7" t="s">
        <v>1</v>
      </c>
      <c r="O2" s="7" t="s">
        <v>1</v>
      </c>
    </row>
    <row r="3" ht="15">
      <c r="A3" s="7" t="s">
        <v>20</v>
      </c>
      <c r="B3" s="7" t="s">
        <v>1</v>
      </c>
      <c r="C3" s="7" t="s">
        <v>14</v>
      </c>
      <c r="D3" s="7" t="s">
        <v>1</v>
      </c>
      <c r="E3" s="7" t="s">
        <v>1</v>
      </c>
      <c r="F3" s="7" t="s">
        <v>1</v>
      </c>
      <c r="G3" s="7" t="s">
        <v>1</v>
      </c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 t="s">
        <v>1</v>
      </c>
      <c r="N3" s="7" t="s">
        <v>1</v>
      </c>
      <c r="O3" s="7" t="s">
        <v>1</v>
      </c>
    </row>
    <row r="5" ht="15">
      <c r="A5" s="1" t="s">
        <v>21</v>
      </c>
      <c r="B5" s="1" t="s">
        <v>89</v>
      </c>
      <c r="C5" s="1" t="s">
        <v>90</v>
      </c>
      <c r="D5" s="1" t="s">
        <v>91</v>
      </c>
      <c r="E5" s="1" t="s">
        <v>92</v>
      </c>
      <c r="F5" s="1" t="s">
        <v>30</v>
      </c>
      <c r="G5" s="1" t="s">
        <v>93</v>
      </c>
      <c r="H5" s="1" t="s">
        <v>94</v>
      </c>
      <c r="I5" s="1" t="s">
        <v>95</v>
      </c>
      <c r="J5" s="1" t="s">
        <v>96</v>
      </c>
      <c r="K5" s="1" t="s">
        <v>25</v>
      </c>
      <c r="L5" s="1" t="s">
        <v>97</v>
      </c>
      <c r="M5" s="1" t="s">
        <v>98</v>
      </c>
      <c r="N5" s="1" t="s">
        <v>22</v>
      </c>
      <c r="O5" s="1" t="s">
        <v>99</v>
      </c>
    </row>
    <row r="6" ht="15">
      <c r="A6" s="1" t="s">
        <v>32</v>
      </c>
      <c r="B6" s="1" t="s">
        <v>33</v>
      </c>
      <c r="C6" s="1" t="s">
        <v>34</v>
      </c>
      <c r="D6" s="1" t="s">
        <v>35</v>
      </c>
      <c r="E6" s="1" t="s">
        <v>36</v>
      </c>
      <c r="F6" s="1" t="s">
        <v>37</v>
      </c>
      <c r="G6" s="1" t="s">
        <v>38</v>
      </c>
      <c r="H6" s="1" t="s">
        <v>39</v>
      </c>
      <c r="I6" s="1" t="s">
        <v>40</v>
      </c>
      <c r="J6" s="1" t="s">
        <v>41</v>
      </c>
      <c r="K6" s="1" t="s">
        <v>42</v>
      </c>
      <c r="L6" s="1" t="s">
        <v>43</v>
      </c>
      <c r="M6" s="1" t="s">
        <v>67</v>
      </c>
      <c r="N6" s="1" t="s">
        <v>70</v>
      </c>
      <c r="O6" s="1" t="s">
        <v>73</v>
      </c>
    </row>
    <row r="7" ht="15">
      <c r="A7" s="11" t="s">
        <v>32</v>
      </c>
      <c r="B7" s="11" t="s">
        <v>1</v>
      </c>
      <c r="C7" s="11" t="s">
        <v>1</v>
      </c>
      <c r="D7" s="11" t="s">
        <v>100</v>
      </c>
      <c r="E7" s="11" t="s">
        <v>46</v>
      </c>
      <c r="F7" s="9" t="s">
        <v>1</v>
      </c>
      <c r="G7" s="9" t="s">
        <v>1</v>
      </c>
      <c r="H7" s="9" t="s">
        <v>1</v>
      </c>
      <c r="I7" s="9" t="s">
        <v>1</v>
      </c>
      <c r="J7" s="9" t="s">
        <v>1</v>
      </c>
      <c r="K7" s="9" t="s">
        <v>1</v>
      </c>
      <c r="L7" s="9" t="s">
        <v>1</v>
      </c>
      <c r="M7" s="9" t="s">
        <v>1</v>
      </c>
      <c r="N7" s="14" t="str">
        <f>'ZBIORCZE ZESTAWIENIE KOSZTÓW'!B8</f>
        <v> </v>
      </c>
      <c r="O7" s="15" t="s">
        <v>1</v>
      </c>
    </row>
    <row r="8" ht="15" outlineLevel="1">
      <c r="A8" s="13" t="s">
        <v>101</v>
      </c>
      <c r="B8" s="13" t="s">
        <v>1</v>
      </c>
      <c r="C8" s="13" t="s">
        <v>1</v>
      </c>
      <c r="D8" s="13" t="s">
        <v>102</v>
      </c>
      <c r="E8" s="13" t="s">
        <v>48</v>
      </c>
      <c r="F8" s="10" t="s">
        <v>1</v>
      </c>
      <c r="G8" s="10" t="s">
        <v>1</v>
      </c>
      <c r="H8" s="10" t="s">
        <v>1</v>
      </c>
      <c r="I8" s="10" t="s">
        <v>1</v>
      </c>
      <c r="J8" s="10" t="s">
        <v>1</v>
      </c>
      <c r="K8" s="10" t="s">
        <v>1</v>
      </c>
      <c r="L8" s="10" t="s">
        <v>1</v>
      </c>
      <c r="M8" s="10" t="s">
        <v>1</v>
      </c>
      <c r="N8" s="14" t="str">
        <f>'ZBIORCZE ZESTAWIENIE KOSZTÓW'!B8</f>
        <v> </v>
      </c>
      <c r="O8" s="15" t="s">
        <v>1</v>
      </c>
    </row>
    <row r="9" ht="15" outlineLevel="2">
      <c r="A9" s="15" t="s">
        <v>103</v>
      </c>
      <c r="B9" s="15" t="s">
        <v>1</v>
      </c>
      <c r="C9" s="15" t="s">
        <v>1</v>
      </c>
      <c r="D9" s="15" t="s">
        <v>104</v>
      </c>
      <c r="E9" s="15" t="s">
        <v>50</v>
      </c>
      <c r="F9" s="12" t="s">
        <v>1</v>
      </c>
      <c r="G9" s="12" t="s">
        <v>1</v>
      </c>
      <c r="H9" s="12" t="s">
        <v>1</v>
      </c>
      <c r="I9" s="12" t="s">
        <v>1</v>
      </c>
      <c r="J9" s="12" t="s">
        <v>1</v>
      </c>
      <c r="K9" s="12" t="s">
        <v>1</v>
      </c>
      <c r="L9" s="12" t="s">
        <v>1</v>
      </c>
      <c r="M9" s="12" t="s">
        <v>1</v>
      </c>
      <c r="N9" s="14" t="str">
        <f>'ZBIORCZE ZESTAWIENIE KOSZTÓW'!B8</f>
        <v> </v>
      </c>
      <c r="O9" s="15" t="s">
        <v>1</v>
      </c>
    </row>
    <row r="10" ht="15" outlineLevel="3">
      <c r="A10" s="15" t="s">
        <v>106</v>
      </c>
      <c r="B10" s="15" t="s">
        <v>1</v>
      </c>
      <c r="C10" s="15" t="s">
        <v>1</v>
      </c>
      <c r="D10" s="15" t="s">
        <v>107</v>
      </c>
      <c r="E10" s="15" t="s">
        <v>105</v>
      </c>
      <c r="F10" s="15" t="s">
        <v>108</v>
      </c>
      <c r="G10" s="19">
        <v>1</v>
      </c>
      <c r="H10" s="14"/>
      <c r="I10" s="14">
        <v>1</v>
      </c>
      <c r="J10" s="14"/>
      <c r="K10" s="14">
        <f>ROUND(H10*J10, 2)</f>
        <v>0</v>
      </c>
      <c r="L10" s="18" t="s">
        <v>1</v>
      </c>
      <c r="M10" s="18" t="s">
        <v>1</v>
      </c>
      <c r="N10" s="14" t="str">
        <f>'ZBIORCZE ZESTAWIENIE KOSZTÓW'!B8</f>
        <v> </v>
      </c>
      <c r="O10" s="15" t="s">
        <v>1</v>
      </c>
    </row>
    <row r="11" ht="15" outlineLevel="3">
      <c r="A11" s="22" t="s">
        <v>109</v>
      </c>
      <c r="B11" s="20" t="s">
        <v>1</v>
      </c>
      <c r="C11" s="20" t="s">
        <v>1</v>
      </c>
      <c r="D11" s="20" t="s">
        <v>1</v>
      </c>
      <c r="E11" s="20" t="s">
        <v>1</v>
      </c>
      <c r="F11" s="20" t="s">
        <v>1</v>
      </c>
      <c r="G11" s="20" t="s">
        <v>1</v>
      </c>
      <c r="H11" s="20" t="s">
        <v>1</v>
      </c>
      <c r="I11" s="20" t="s">
        <v>1</v>
      </c>
      <c r="J11" s="20" t="s">
        <v>1</v>
      </c>
      <c r="K11" s="14">
        <f>SUM(K10:K10)</f>
        <v>0</v>
      </c>
      <c r="L11" s="18" t="s">
        <v>1</v>
      </c>
      <c r="M11" s="18" t="s">
        <v>1</v>
      </c>
      <c r="N11" s="18" t="s">
        <v>1</v>
      </c>
      <c r="O11" s="21" t="s">
        <v>1</v>
      </c>
    </row>
    <row r="12" ht="15" outlineLevel="2">
      <c r="A12" s="15" t="s">
        <v>110</v>
      </c>
      <c r="B12" s="15" t="s">
        <v>1</v>
      </c>
      <c r="C12" s="15" t="s">
        <v>1</v>
      </c>
      <c r="D12" s="15" t="s">
        <v>104</v>
      </c>
      <c r="E12" s="15" t="s">
        <v>52</v>
      </c>
      <c r="F12" s="12" t="s">
        <v>1</v>
      </c>
      <c r="G12" s="12" t="s">
        <v>1</v>
      </c>
      <c r="H12" s="12" t="s">
        <v>1</v>
      </c>
      <c r="I12" s="12" t="s">
        <v>1</v>
      </c>
      <c r="J12" s="12" t="s">
        <v>1</v>
      </c>
      <c r="K12" s="12" t="s">
        <v>1</v>
      </c>
      <c r="L12" s="12" t="s">
        <v>1</v>
      </c>
      <c r="M12" s="12" t="s">
        <v>1</v>
      </c>
      <c r="N12" s="14" t="str">
        <f>'ZBIORCZE ZESTAWIENIE KOSZTÓW'!B8</f>
        <v> </v>
      </c>
      <c r="O12" s="15" t="s">
        <v>1</v>
      </c>
    </row>
    <row r="13" ht="15" outlineLevel="3">
      <c r="A13" s="15" t="s">
        <v>112</v>
      </c>
      <c r="B13" s="15" t="s">
        <v>1</v>
      </c>
      <c r="C13" s="15" t="s">
        <v>1</v>
      </c>
      <c r="D13" s="15" t="s">
        <v>113</v>
      </c>
      <c r="E13" s="15" t="s">
        <v>111</v>
      </c>
      <c r="F13" s="15" t="s">
        <v>114</v>
      </c>
      <c r="G13" s="19">
        <v>3.01</v>
      </c>
      <c r="H13" s="14"/>
      <c r="I13" s="14">
        <v>1</v>
      </c>
      <c r="J13" s="14"/>
      <c r="K13" s="14">
        <f>ROUND(H13*J13, 2)</f>
        <v>0</v>
      </c>
      <c r="L13" s="18" t="s">
        <v>1</v>
      </c>
      <c r="M13" s="18" t="s">
        <v>1</v>
      </c>
      <c r="N13" s="14" t="str">
        <f>'ZBIORCZE ZESTAWIENIE KOSZTÓW'!B8</f>
        <v> </v>
      </c>
      <c r="O13" s="15" t="s">
        <v>1</v>
      </c>
    </row>
    <row r="14" ht="15" outlineLevel="3">
      <c r="A14" s="15" t="s">
        <v>116</v>
      </c>
      <c r="B14" s="15" t="s">
        <v>1</v>
      </c>
      <c r="C14" s="15" t="s">
        <v>1</v>
      </c>
      <c r="D14" s="15" t="s">
        <v>117</v>
      </c>
      <c r="E14" s="15" t="s">
        <v>115</v>
      </c>
      <c r="F14" s="15" t="s">
        <v>118</v>
      </c>
      <c r="G14" s="19">
        <v>2.047</v>
      </c>
      <c r="H14" s="14"/>
      <c r="I14" s="14">
        <v>1</v>
      </c>
      <c r="J14" s="14"/>
      <c r="K14" s="14">
        <f>ROUND(H14*J14, 2)</f>
        <v>0</v>
      </c>
      <c r="L14" s="18" t="s">
        <v>1</v>
      </c>
      <c r="M14" s="18" t="s">
        <v>1</v>
      </c>
      <c r="N14" s="14" t="str">
        <f>'ZBIORCZE ZESTAWIENIE KOSZTÓW'!B8</f>
        <v> </v>
      </c>
      <c r="O14" s="15" t="s">
        <v>1</v>
      </c>
    </row>
    <row r="15" ht="15" outlineLevel="3">
      <c r="A15" s="15" t="s">
        <v>120</v>
      </c>
      <c r="B15" s="15" t="s">
        <v>1</v>
      </c>
      <c r="C15" s="15" t="s">
        <v>1</v>
      </c>
      <c r="D15" s="15" t="s">
        <v>121</v>
      </c>
      <c r="E15" s="15" t="s">
        <v>119</v>
      </c>
      <c r="F15" s="15" t="s">
        <v>118</v>
      </c>
      <c r="G15" s="19">
        <v>1.324</v>
      </c>
      <c r="H15" s="14"/>
      <c r="I15" s="14">
        <v>1</v>
      </c>
      <c r="J15" s="14"/>
      <c r="K15" s="14">
        <f>ROUND(H15*J15, 2)</f>
        <v>0</v>
      </c>
      <c r="L15" s="18" t="s">
        <v>1</v>
      </c>
      <c r="M15" s="18" t="s">
        <v>1</v>
      </c>
      <c r="N15" s="14" t="str">
        <f>'ZBIORCZE ZESTAWIENIE KOSZTÓW'!B8</f>
        <v> </v>
      </c>
      <c r="O15" s="15" t="s">
        <v>1</v>
      </c>
    </row>
    <row r="16" ht="15" outlineLevel="3">
      <c r="A16" s="15" t="s">
        <v>123</v>
      </c>
      <c r="B16" s="15" t="s">
        <v>1</v>
      </c>
      <c r="C16" s="15" t="s">
        <v>1</v>
      </c>
      <c r="D16" s="15" t="s">
        <v>124</v>
      </c>
      <c r="E16" s="15" t="s">
        <v>122</v>
      </c>
      <c r="F16" s="15" t="s">
        <v>125</v>
      </c>
      <c r="G16" s="19">
        <v>5.157</v>
      </c>
      <c r="H16" s="14"/>
      <c r="I16" s="14">
        <v>1</v>
      </c>
      <c r="J16" s="14"/>
      <c r="K16" s="14">
        <f>ROUND(H16*J16, 2)</f>
        <v>0</v>
      </c>
      <c r="L16" s="18" t="s">
        <v>1</v>
      </c>
      <c r="M16" s="18" t="s">
        <v>1</v>
      </c>
      <c r="N16" s="14" t="str">
        <f>'ZBIORCZE ZESTAWIENIE KOSZTÓW'!B8</f>
        <v> </v>
      </c>
      <c r="O16" s="15" t="s">
        <v>126</v>
      </c>
    </row>
    <row r="17" ht="15" outlineLevel="3">
      <c r="A17" s="15" t="s">
        <v>128</v>
      </c>
      <c r="B17" s="15" t="s">
        <v>1</v>
      </c>
      <c r="C17" s="15" t="s">
        <v>1</v>
      </c>
      <c r="D17" s="15" t="s">
        <v>129</v>
      </c>
      <c r="E17" s="15" t="s">
        <v>127</v>
      </c>
      <c r="F17" s="15" t="s">
        <v>118</v>
      </c>
      <c r="G17" s="19">
        <v>23.7</v>
      </c>
      <c r="H17" s="14"/>
      <c r="I17" s="14">
        <v>1</v>
      </c>
      <c r="J17" s="14"/>
      <c r="K17" s="14">
        <f>ROUND(H17*J17, 2)</f>
        <v>0</v>
      </c>
      <c r="L17" s="18" t="s">
        <v>1</v>
      </c>
      <c r="M17" s="18" t="s">
        <v>1</v>
      </c>
      <c r="N17" s="14" t="str">
        <f>'ZBIORCZE ZESTAWIENIE KOSZTÓW'!B8</f>
        <v> </v>
      </c>
      <c r="O17" s="15" t="s">
        <v>1</v>
      </c>
    </row>
    <row r="18" ht="15" outlineLevel="3">
      <c r="A18" s="15" t="s">
        <v>131</v>
      </c>
      <c r="B18" s="15" t="s">
        <v>1</v>
      </c>
      <c r="C18" s="15" t="s">
        <v>1</v>
      </c>
      <c r="D18" s="15" t="s">
        <v>132</v>
      </c>
      <c r="E18" s="15" t="s">
        <v>130</v>
      </c>
      <c r="F18" s="15" t="s">
        <v>125</v>
      </c>
      <c r="G18" s="19">
        <v>2.37</v>
      </c>
      <c r="H18" s="14"/>
      <c r="I18" s="14">
        <v>1</v>
      </c>
      <c r="J18" s="14"/>
      <c r="K18" s="14">
        <f>ROUND(H18*J18, 2)</f>
        <v>0</v>
      </c>
      <c r="L18" s="18" t="s">
        <v>1</v>
      </c>
      <c r="M18" s="18" t="s">
        <v>1</v>
      </c>
      <c r="N18" s="14" t="str">
        <f>'ZBIORCZE ZESTAWIENIE KOSZTÓW'!B8</f>
        <v> </v>
      </c>
      <c r="O18" s="15" t="s">
        <v>1</v>
      </c>
    </row>
    <row r="19" ht="15" outlineLevel="3">
      <c r="A19" s="15" t="s">
        <v>134</v>
      </c>
      <c r="B19" s="15" t="s">
        <v>1</v>
      </c>
      <c r="C19" s="15" t="s">
        <v>1</v>
      </c>
      <c r="D19" s="15" t="s">
        <v>135</v>
      </c>
      <c r="E19" s="15" t="s">
        <v>133</v>
      </c>
      <c r="F19" s="15" t="s">
        <v>125</v>
      </c>
      <c r="G19" s="19">
        <v>11.52</v>
      </c>
      <c r="H19" s="14"/>
      <c r="I19" s="14">
        <v>1</v>
      </c>
      <c r="J19" s="14"/>
      <c r="K19" s="14">
        <f>ROUND(H19*J19, 2)</f>
        <v>0</v>
      </c>
      <c r="L19" s="18" t="s">
        <v>1</v>
      </c>
      <c r="M19" s="18" t="s">
        <v>1</v>
      </c>
      <c r="N19" s="14" t="str">
        <f>'ZBIORCZE ZESTAWIENIE KOSZTÓW'!B8</f>
        <v> </v>
      </c>
      <c r="O19" s="15" t="s">
        <v>136</v>
      </c>
    </row>
    <row r="20" ht="15" outlineLevel="3">
      <c r="A20" s="15" t="s">
        <v>138</v>
      </c>
      <c r="B20" s="15" t="s">
        <v>1</v>
      </c>
      <c r="C20" s="15" t="s">
        <v>1</v>
      </c>
      <c r="D20" s="15" t="s">
        <v>139</v>
      </c>
      <c r="E20" s="15" t="s">
        <v>137</v>
      </c>
      <c r="F20" s="15" t="s">
        <v>125</v>
      </c>
      <c r="G20" s="19">
        <v>3.58</v>
      </c>
      <c r="H20" s="14"/>
      <c r="I20" s="14">
        <v>1</v>
      </c>
      <c r="J20" s="14"/>
      <c r="K20" s="14">
        <f>ROUND(H20*J20, 2)</f>
        <v>0</v>
      </c>
      <c r="L20" s="18" t="s">
        <v>1</v>
      </c>
      <c r="M20" s="18" t="s">
        <v>1</v>
      </c>
      <c r="N20" s="14" t="str">
        <f>'ZBIORCZE ZESTAWIENIE KOSZTÓW'!B8</f>
        <v> </v>
      </c>
      <c r="O20" s="15" t="s">
        <v>140</v>
      </c>
    </row>
    <row r="21" ht="15" outlineLevel="3">
      <c r="A21" s="15" t="s">
        <v>142</v>
      </c>
      <c r="B21" s="15" t="s">
        <v>1</v>
      </c>
      <c r="C21" s="15" t="s">
        <v>1</v>
      </c>
      <c r="D21" s="15" t="s">
        <v>143</v>
      </c>
      <c r="E21" s="15" t="s">
        <v>141</v>
      </c>
      <c r="F21" s="15" t="s">
        <v>125</v>
      </c>
      <c r="G21" s="19">
        <v>1.08</v>
      </c>
      <c r="H21" s="14"/>
      <c r="I21" s="14">
        <v>1</v>
      </c>
      <c r="J21" s="14"/>
      <c r="K21" s="14">
        <f>ROUND(H21*J21, 2)</f>
        <v>0</v>
      </c>
      <c r="L21" s="18" t="s">
        <v>1</v>
      </c>
      <c r="M21" s="18" t="s">
        <v>1</v>
      </c>
      <c r="N21" s="14" t="str">
        <f>'ZBIORCZE ZESTAWIENIE KOSZTÓW'!B8</f>
        <v> </v>
      </c>
      <c r="O21" s="15" t="s">
        <v>144</v>
      </c>
    </row>
    <row r="22" ht="15" outlineLevel="3">
      <c r="A22" s="15" t="s">
        <v>146</v>
      </c>
      <c r="B22" s="15" t="s">
        <v>1</v>
      </c>
      <c r="C22" s="15" t="s">
        <v>1</v>
      </c>
      <c r="D22" s="15" t="s">
        <v>147</v>
      </c>
      <c r="E22" s="15" t="s">
        <v>145</v>
      </c>
      <c r="F22" s="15" t="s">
        <v>118</v>
      </c>
      <c r="G22" s="19">
        <v>12.214</v>
      </c>
      <c r="H22" s="14"/>
      <c r="I22" s="14">
        <v>1</v>
      </c>
      <c r="J22" s="14"/>
      <c r="K22" s="14">
        <f>ROUND(H22*J22, 2)</f>
        <v>0</v>
      </c>
      <c r="L22" s="18" t="s">
        <v>1</v>
      </c>
      <c r="M22" s="18" t="s">
        <v>1</v>
      </c>
      <c r="N22" s="14" t="str">
        <f>'ZBIORCZE ZESTAWIENIE KOSZTÓW'!B8</f>
        <v> </v>
      </c>
      <c r="O22" s="15" t="s">
        <v>1</v>
      </c>
    </row>
    <row r="23" ht="15" outlineLevel="3">
      <c r="A23" s="15" t="s">
        <v>149</v>
      </c>
      <c r="B23" s="15" t="s">
        <v>1</v>
      </c>
      <c r="C23" s="15" t="s">
        <v>1</v>
      </c>
      <c r="D23" s="15" t="s">
        <v>150</v>
      </c>
      <c r="E23" s="15" t="s">
        <v>148</v>
      </c>
      <c r="F23" s="15" t="s">
        <v>151</v>
      </c>
      <c r="G23" s="19">
        <v>1</v>
      </c>
      <c r="H23" s="14"/>
      <c r="I23" s="14">
        <v>1</v>
      </c>
      <c r="J23" s="14"/>
      <c r="K23" s="14">
        <f>ROUND(H23*J23, 2)</f>
        <v>0</v>
      </c>
      <c r="L23" s="18" t="s">
        <v>1</v>
      </c>
      <c r="M23" s="18" t="s">
        <v>1</v>
      </c>
      <c r="N23" s="14" t="str">
        <f>'ZBIORCZE ZESTAWIENIE KOSZTÓW'!B8</f>
        <v> </v>
      </c>
      <c r="O23" s="15" t="s">
        <v>1</v>
      </c>
    </row>
    <row r="24" ht="15" outlineLevel="3">
      <c r="A24" s="15" t="s">
        <v>153</v>
      </c>
      <c r="B24" s="15" t="s">
        <v>1</v>
      </c>
      <c r="C24" s="15" t="s">
        <v>1</v>
      </c>
      <c r="D24" s="15" t="s">
        <v>107</v>
      </c>
      <c r="E24" s="15" t="s">
        <v>152</v>
      </c>
      <c r="F24" s="15" t="s">
        <v>108</v>
      </c>
      <c r="G24" s="19">
        <v>1</v>
      </c>
      <c r="H24" s="14"/>
      <c r="I24" s="14">
        <v>1</v>
      </c>
      <c r="J24" s="14"/>
      <c r="K24" s="14">
        <f>ROUND(H24*J24, 2)</f>
        <v>0</v>
      </c>
      <c r="L24" s="18" t="s">
        <v>1</v>
      </c>
      <c r="M24" s="18" t="s">
        <v>1</v>
      </c>
      <c r="N24" s="14" t="str">
        <f>'ZBIORCZE ZESTAWIENIE KOSZTÓW'!B8</f>
        <v> </v>
      </c>
      <c r="O24" s="15" t="s">
        <v>154</v>
      </c>
    </row>
    <row r="25" ht="15" outlineLevel="3">
      <c r="A25" s="22" t="s">
        <v>155</v>
      </c>
      <c r="B25" s="20" t="s">
        <v>1</v>
      </c>
      <c r="C25" s="20" t="s">
        <v>1</v>
      </c>
      <c r="D25" s="20" t="s">
        <v>1</v>
      </c>
      <c r="E25" s="20" t="s">
        <v>1</v>
      </c>
      <c r="F25" s="20" t="s">
        <v>1</v>
      </c>
      <c r="G25" s="20" t="s">
        <v>1</v>
      </c>
      <c r="H25" s="20" t="s">
        <v>1</v>
      </c>
      <c r="I25" s="20" t="s">
        <v>1</v>
      </c>
      <c r="J25" s="20" t="s">
        <v>1</v>
      </c>
      <c r="K25" s="14">
        <f>SUM(K13:K24)</f>
        <v>0</v>
      </c>
      <c r="L25" s="18" t="s">
        <v>1</v>
      </c>
      <c r="M25" s="18" t="s">
        <v>1</v>
      </c>
      <c r="N25" s="18" t="s">
        <v>1</v>
      </c>
      <c r="O25" s="21" t="s">
        <v>1</v>
      </c>
    </row>
    <row r="26" ht="15" outlineLevel="2">
      <c r="A26" s="15" t="s">
        <v>156</v>
      </c>
      <c r="B26" s="15" t="s">
        <v>1</v>
      </c>
      <c r="C26" s="15" t="s">
        <v>1</v>
      </c>
      <c r="D26" s="15" t="s">
        <v>104</v>
      </c>
      <c r="E26" s="15" t="s">
        <v>54</v>
      </c>
      <c r="F26" s="12" t="s">
        <v>1</v>
      </c>
      <c r="G26" s="12" t="s">
        <v>1</v>
      </c>
      <c r="H26" s="12" t="s">
        <v>1</v>
      </c>
      <c r="I26" s="12" t="s">
        <v>1</v>
      </c>
      <c r="J26" s="12" t="s">
        <v>1</v>
      </c>
      <c r="K26" s="12" t="s">
        <v>1</v>
      </c>
      <c r="L26" s="12" t="s">
        <v>1</v>
      </c>
      <c r="M26" s="12" t="s">
        <v>1</v>
      </c>
      <c r="N26" s="14" t="str">
        <f>'ZBIORCZE ZESTAWIENIE KOSZTÓW'!B8</f>
        <v> </v>
      </c>
      <c r="O26" s="15" t="s">
        <v>1</v>
      </c>
    </row>
    <row r="27" ht="15" outlineLevel="3">
      <c r="A27" s="15" t="s">
        <v>158</v>
      </c>
      <c r="B27" s="15" t="s">
        <v>1</v>
      </c>
      <c r="C27" s="15" t="s">
        <v>1</v>
      </c>
      <c r="D27" s="15" t="s">
        <v>159</v>
      </c>
      <c r="E27" s="15" t="s">
        <v>157</v>
      </c>
      <c r="F27" s="15" t="s">
        <v>118</v>
      </c>
      <c r="G27" s="19">
        <v>12.39</v>
      </c>
      <c r="H27" s="14"/>
      <c r="I27" s="14">
        <v>1</v>
      </c>
      <c r="J27" s="14"/>
      <c r="K27" s="14">
        <f>ROUND(H27*J27, 2)</f>
        <v>0</v>
      </c>
      <c r="L27" s="18" t="s">
        <v>1</v>
      </c>
      <c r="M27" s="18" t="s">
        <v>1</v>
      </c>
      <c r="N27" s="14" t="str">
        <f>'ZBIORCZE ZESTAWIENIE KOSZTÓW'!B8</f>
        <v> </v>
      </c>
      <c r="O27" s="15" t="s">
        <v>160</v>
      </c>
    </row>
    <row r="28" ht="15" outlineLevel="3">
      <c r="A28" s="15" t="s">
        <v>162</v>
      </c>
      <c r="B28" s="15" t="s">
        <v>1</v>
      </c>
      <c r="C28" s="15" t="s">
        <v>1</v>
      </c>
      <c r="D28" s="15" t="s">
        <v>132</v>
      </c>
      <c r="E28" s="15" t="s">
        <v>161</v>
      </c>
      <c r="F28" s="15" t="s">
        <v>125</v>
      </c>
      <c r="G28" s="19">
        <v>1.239</v>
      </c>
      <c r="H28" s="14"/>
      <c r="I28" s="14">
        <v>1</v>
      </c>
      <c r="J28" s="14"/>
      <c r="K28" s="14">
        <f>ROUND(H28*J28, 2)</f>
        <v>0</v>
      </c>
      <c r="L28" s="18" t="s">
        <v>1</v>
      </c>
      <c r="M28" s="18" t="s">
        <v>1</v>
      </c>
      <c r="N28" s="14" t="str">
        <f>'ZBIORCZE ZESTAWIENIE KOSZTÓW'!B8</f>
        <v> </v>
      </c>
      <c r="O28" s="15" t="s">
        <v>163</v>
      </c>
    </row>
    <row r="29" ht="15" outlineLevel="3">
      <c r="A29" s="15" t="s">
        <v>165</v>
      </c>
      <c r="B29" s="15" t="s">
        <v>1</v>
      </c>
      <c r="C29" s="15" t="s">
        <v>1</v>
      </c>
      <c r="D29" s="15" t="s">
        <v>166</v>
      </c>
      <c r="E29" s="15" t="s">
        <v>164</v>
      </c>
      <c r="F29" s="15" t="s">
        <v>118</v>
      </c>
      <c r="G29" s="19">
        <v>4.8</v>
      </c>
      <c r="H29" s="14"/>
      <c r="I29" s="14">
        <v>1</v>
      </c>
      <c r="J29" s="14"/>
      <c r="K29" s="14">
        <f>ROUND(H29*J29, 2)</f>
        <v>0</v>
      </c>
      <c r="L29" s="18" t="s">
        <v>1</v>
      </c>
      <c r="M29" s="18" t="s">
        <v>1</v>
      </c>
      <c r="N29" s="14" t="str">
        <f>'ZBIORCZE ZESTAWIENIE KOSZTÓW'!B8</f>
        <v> </v>
      </c>
      <c r="O29" s="15" t="s">
        <v>167</v>
      </c>
    </row>
    <row r="30" ht="15" outlineLevel="3">
      <c r="A30" s="15" t="s">
        <v>169</v>
      </c>
      <c r="B30" s="15" t="s">
        <v>1</v>
      </c>
      <c r="C30" s="15" t="s">
        <v>1</v>
      </c>
      <c r="D30" s="15" t="s">
        <v>170</v>
      </c>
      <c r="E30" s="15" t="s">
        <v>168</v>
      </c>
      <c r="F30" s="15" t="s">
        <v>118</v>
      </c>
      <c r="G30" s="19">
        <v>12.398</v>
      </c>
      <c r="H30" s="14"/>
      <c r="I30" s="14">
        <v>1</v>
      </c>
      <c r="J30" s="14"/>
      <c r="K30" s="14">
        <f>ROUND(H30*J30, 2)</f>
        <v>0</v>
      </c>
      <c r="L30" s="18" t="s">
        <v>1</v>
      </c>
      <c r="M30" s="18" t="s">
        <v>1</v>
      </c>
      <c r="N30" s="14" t="str">
        <f>'ZBIORCZE ZESTAWIENIE KOSZTÓW'!B8</f>
        <v> </v>
      </c>
      <c r="O30" s="15" t="s">
        <v>171</v>
      </c>
    </row>
    <row r="31" ht="15" outlineLevel="3">
      <c r="A31" s="15" t="s">
        <v>173</v>
      </c>
      <c r="B31" s="15" t="s">
        <v>1</v>
      </c>
      <c r="C31" s="15" t="s">
        <v>1</v>
      </c>
      <c r="D31" s="15" t="s">
        <v>174</v>
      </c>
      <c r="E31" s="15" t="s">
        <v>172</v>
      </c>
      <c r="F31" s="15" t="s">
        <v>118</v>
      </c>
      <c r="G31" s="19">
        <v>10.36</v>
      </c>
      <c r="H31" s="14"/>
      <c r="I31" s="14">
        <v>1</v>
      </c>
      <c r="J31" s="14"/>
      <c r="K31" s="14">
        <f>ROUND(H31*J31, 2)</f>
        <v>0</v>
      </c>
      <c r="L31" s="18" t="s">
        <v>1</v>
      </c>
      <c r="M31" s="18" t="s">
        <v>1</v>
      </c>
      <c r="N31" s="14" t="str">
        <f>'ZBIORCZE ZESTAWIENIE KOSZTÓW'!B8</f>
        <v> </v>
      </c>
      <c r="O31" s="15" t="s">
        <v>175</v>
      </c>
    </row>
    <row r="32" ht="15" outlineLevel="3">
      <c r="A32" s="15" t="s">
        <v>177</v>
      </c>
      <c r="B32" s="15" t="s">
        <v>1</v>
      </c>
      <c r="C32" s="15" t="s">
        <v>1</v>
      </c>
      <c r="D32" s="15" t="s">
        <v>170</v>
      </c>
      <c r="E32" s="15" t="s">
        <v>176</v>
      </c>
      <c r="F32" s="15" t="s">
        <v>118</v>
      </c>
      <c r="G32" s="19">
        <v>16.41</v>
      </c>
      <c r="H32" s="14"/>
      <c r="I32" s="14">
        <v>1</v>
      </c>
      <c r="J32" s="14"/>
      <c r="K32" s="14">
        <f>ROUND(H32*J32, 2)</f>
        <v>0</v>
      </c>
      <c r="L32" s="18" t="s">
        <v>1</v>
      </c>
      <c r="M32" s="18" t="s">
        <v>1</v>
      </c>
      <c r="N32" s="14" t="str">
        <f>'ZBIORCZE ZESTAWIENIE KOSZTÓW'!B8</f>
        <v> </v>
      </c>
      <c r="O32" s="15" t="s">
        <v>171</v>
      </c>
    </row>
    <row r="33" ht="15" outlineLevel="3">
      <c r="A33" s="15" t="s">
        <v>179</v>
      </c>
      <c r="B33" s="15" t="s">
        <v>1</v>
      </c>
      <c r="C33" s="15" t="s">
        <v>1</v>
      </c>
      <c r="D33" s="15" t="s">
        <v>180</v>
      </c>
      <c r="E33" s="15" t="s">
        <v>178</v>
      </c>
      <c r="F33" s="15" t="s">
        <v>118</v>
      </c>
      <c r="G33" s="19">
        <v>6.365</v>
      </c>
      <c r="H33" s="14"/>
      <c r="I33" s="14">
        <v>1</v>
      </c>
      <c r="J33" s="14"/>
      <c r="K33" s="14">
        <f>ROUND(H33*J33, 2)</f>
        <v>0</v>
      </c>
      <c r="L33" s="18" t="s">
        <v>1</v>
      </c>
      <c r="M33" s="18" t="s">
        <v>1</v>
      </c>
      <c r="N33" s="14" t="str">
        <f>'ZBIORCZE ZESTAWIENIE KOSZTÓW'!B8</f>
        <v> </v>
      </c>
      <c r="O33" s="15" t="s">
        <v>181</v>
      </c>
    </row>
    <row r="34" ht="15" outlineLevel="3">
      <c r="A34" s="15" t="s">
        <v>183</v>
      </c>
      <c r="B34" s="15" t="s">
        <v>1</v>
      </c>
      <c r="C34" s="15" t="s">
        <v>1</v>
      </c>
      <c r="D34" s="15" t="s">
        <v>184</v>
      </c>
      <c r="E34" s="15" t="s">
        <v>182</v>
      </c>
      <c r="F34" s="15" t="s">
        <v>108</v>
      </c>
      <c r="G34" s="19">
        <v>2</v>
      </c>
      <c r="H34" s="14"/>
      <c r="I34" s="14">
        <v>1</v>
      </c>
      <c r="J34" s="14"/>
      <c r="K34" s="14">
        <f>ROUND(H34*J34, 2)</f>
        <v>0</v>
      </c>
      <c r="L34" s="18" t="s">
        <v>1</v>
      </c>
      <c r="M34" s="18" t="s">
        <v>1</v>
      </c>
      <c r="N34" s="14" t="str">
        <f>'ZBIORCZE ZESTAWIENIE KOSZTÓW'!B8</f>
        <v> </v>
      </c>
      <c r="O34" s="15" t="s">
        <v>1</v>
      </c>
    </row>
    <row r="35" ht="15" outlineLevel="3">
      <c r="A35" s="15" t="s">
        <v>186</v>
      </c>
      <c r="B35" s="15" t="s">
        <v>1</v>
      </c>
      <c r="C35" s="15" t="s">
        <v>1</v>
      </c>
      <c r="D35" s="15" t="s">
        <v>187</v>
      </c>
      <c r="E35" s="15" t="s">
        <v>185</v>
      </c>
      <c r="F35" s="15" t="s">
        <v>108</v>
      </c>
      <c r="G35" s="19">
        <v>2</v>
      </c>
      <c r="H35" s="14"/>
      <c r="I35" s="14">
        <v>1</v>
      </c>
      <c r="J35" s="14"/>
      <c r="K35" s="14">
        <f>ROUND(H35*J35, 2)</f>
        <v>0</v>
      </c>
      <c r="L35" s="18" t="s">
        <v>1</v>
      </c>
      <c r="M35" s="18" t="s">
        <v>1</v>
      </c>
      <c r="N35" s="14" t="str">
        <f>'ZBIORCZE ZESTAWIENIE KOSZTÓW'!B8</f>
        <v> </v>
      </c>
      <c r="O35" s="15" t="s">
        <v>1</v>
      </c>
    </row>
    <row r="36" ht="15" outlineLevel="3">
      <c r="A36" s="15" t="s">
        <v>189</v>
      </c>
      <c r="B36" s="15" t="s">
        <v>1</v>
      </c>
      <c r="C36" s="15" t="s">
        <v>1</v>
      </c>
      <c r="D36" s="15" t="s">
        <v>190</v>
      </c>
      <c r="E36" s="15" t="s">
        <v>188</v>
      </c>
      <c r="F36" s="15" t="s">
        <v>151</v>
      </c>
      <c r="G36" s="19">
        <v>4</v>
      </c>
      <c r="H36" s="14"/>
      <c r="I36" s="14">
        <v>1</v>
      </c>
      <c r="J36" s="14"/>
      <c r="K36" s="14">
        <f>ROUND(H36*J36, 2)</f>
        <v>0</v>
      </c>
      <c r="L36" s="18" t="s">
        <v>1</v>
      </c>
      <c r="M36" s="18" t="s">
        <v>1</v>
      </c>
      <c r="N36" s="14" t="str">
        <f>'ZBIORCZE ZESTAWIENIE KOSZTÓW'!B8</f>
        <v> </v>
      </c>
      <c r="O36" s="15" t="s">
        <v>1</v>
      </c>
    </row>
    <row r="37" ht="15" outlineLevel="3">
      <c r="A37" s="15" t="s">
        <v>191</v>
      </c>
      <c r="B37" s="15" t="s">
        <v>1</v>
      </c>
      <c r="C37" s="15" t="s">
        <v>1</v>
      </c>
      <c r="D37" s="15" t="s">
        <v>107</v>
      </c>
      <c r="E37" s="15" t="s">
        <v>152</v>
      </c>
      <c r="F37" s="15" t="s">
        <v>108</v>
      </c>
      <c r="G37" s="19">
        <v>1</v>
      </c>
      <c r="H37" s="14"/>
      <c r="I37" s="14">
        <v>1</v>
      </c>
      <c r="J37" s="14"/>
      <c r="K37" s="14">
        <f>ROUND(H37*J37, 2)</f>
        <v>0</v>
      </c>
      <c r="L37" s="18" t="s">
        <v>1</v>
      </c>
      <c r="M37" s="18" t="s">
        <v>1</v>
      </c>
      <c r="N37" s="14" t="str">
        <f>'ZBIORCZE ZESTAWIENIE KOSZTÓW'!B8</f>
        <v> </v>
      </c>
      <c r="O37" s="15" t="s">
        <v>154</v>
      </c>
    </row>
    <row r="38" ht="15" outlineLevel="3">
      <c r="A38" s="22" t="s">
        <v>192</v>
      </c>
      <c r="B38" s="20" t="s">
        <v>1</v>
      </c>
      <c r="C38" s="20" t="s">
        <v>1</v>
      </c>
      <c r="D38" s="20" t="s">
        <v>1</v>
      </c>
      <c r="E38" s="20" t="s">
        <v>1</v>
      </c>
      <c r="F38" s="20" t="s">
        <v>1</v>
      </c>
      <c r="G38" s="20" t="s">
        <v>1</v>
      </c>
      <c r="H38" s="20" t="s">
        <v>1</v>
      </c>
      <c r="I38" s="20" t="s">
        <v>1</v>
      </c>
      <c r="J38" s="20" t="s">
        <v>1</v>
      </c>
      <c r="K38" s="14">
        <f>SUM(K27:K37)</f>
        <v>0</v>
      </c>
      <c r="L38" s="18" t="s">
        <v>1</v>
      </c>
      <c r="M38" s="18" t="s">
        <v>1</v>
      </c>
      <c r="N38" s="18" t="s">
        <v>1</v>
      </c>
      <c r="O38" s="21" t="s">
        <v>1</v>
      </c>
    </row>
    <row r="39" ht="15" outlineLevel="2">
      <c r="A39" s="22" t="s">
        <v>193</v>
      </c>
      <c r="B39" s="20" t="s">
        <v>1</v>
      </c>
      <c r="C39" s="20" t="s">
        <v>1</v>
      </c>
      <c r="D39" s="20" t="s">
        <v>1</v>
      </c>
      <c r="E39" s="20" t="s">
        <v>1</v>
      </c>
      <c r="F39" s="20" t="s">
        <v>1</v>
      </c>
      <c r="G39" s="20" t="s">
        <v>1</v>
      </c>
      <c r="H39" s="20" t="s">
        <v>1</v>
      </c>
      <c r="I39" s="20" t="s">
        <v>1</v>
      </c>
      <c r="J39" s="20" t="s">
        <v>1</v>
      </c>
      <c r="K39" s="14">
        <f>'1 WYKONANIE WINDY ZEWNĘTRZNEJ P'!K11+'1 WYKONANIE WINDY ZEWNĘTRZNEJ P'!K25+'1 WYKONANIE WINDY ZEWNĘTRZNEJ P'!K38</f>
        <v>0</v>
      </c>
      <c r="L39" s="18" t="s">
        <v>1</v>
      </c>
      <c r="M39" s="18" t="s">
        <v>1</v>
      </c>
      <c r="N39" s="18" t="s">
        <v>1</v>
      </c>
      <c r="O39" s="21" t="s">
        <v>1</v>
      </c>
    </row>
    <row r="40" ht="15" outlineLevel="1">
      <c r="A40" s="13" t="s">
        <v>194</v>
      </c>
      <c r="B40" s="13" t="s">
        <v>1</v>
      </c>
      <c r="C40" s="13" t="s">
        <v>1</v>
      </c>
      <c r="D40" s="13" t="s">
        <v>102</v>
      </c>
      <c r="E40" s="13" t="s">
        <v>56</v>
      </c>
      <c r="F40" s="10" t="s">
        <v>1</v>
      </c>
      <c r="G40" s="10" t="s">
        <v>1</v>
      </c>
      <c r="H40" s="10" t="s">
        <v>1</v>
      </c>
      <c r="I40" s="10" t="s">
        <v>1</v>
      </c>
      <c r="J40" s="10" t="s">
        <v>1</v>
      </c>
      <c r="K40" s="10" t="s">
        <v>1</v>
      </c>
      <c r="L40" s="10" t="s">
        <v>1</v>
      </c>
      <c r="M40" s="10" t="s">
        <v>1</v>
      </c>
      <c r="N40" s="14" t="str">
        <f>'ZBIORCZE ZESTAWIENIE KOSZTÓW'!B8</f>
        <v> </v>
      </c>
      <c r="O40" s="15" t="s">
        <v>1</v>
      </c>
    </row>
    <row r="41" ht="15" outlineLevel="2">
      <c r="A41" s="15" t="s">
        <v>195</v>
      </c>
      <c r="B41" s="15" t="s">
        <v>1</v>
      </c>
      <c r="C41" s="15" t="s">
        <v>1</v>
      </c>
      <c r="D41" s="15" t="s">
        <v>104</v>
      </c>
      <c r="E41" s="15" t="s">
        <v>58</v>
      </c>
      <c r="F41" s="12" t="s">
        <v>1</v>
      </c>
      <c r="G41" s="12" t="s">
        <v>1</v>
      </c>
      <c r="H41" s="12" t="s">
        <v>1</v>
      </c>
      <c r="I41" s="12" t="s">
        <v>1</v>
      </c>
      <c r="J41" s="12" t="s">
        <v>1</v>
      </c>
      <c r="K41" s="12" t="s">
        <v>1</v>
      </c>
      <c r="L41" s="12" t="s">
        <v>1</v>
      </c>
      <c r="M41" s="12" t="s">
        <v>1</v>
      </c>
      <c r="N41" s="14" t="str">
        <f>'ZBIORCZE ZESTAWIENIE KOSZTÓW'!B8</f>
        <v> </v>
      </c>
      <c r="O41" s="15" t="s">
        <v>1</v>
      </c>
    </row>
    <row r="42" ht="15" outlineLevel="3">
      <c r="A42" s="15" t="s">
        <v>197</v>
      </c>
      <c r="B42" s="15" t="s">
        <v>1</v>
      </c>
      <c r="C42" s="15" t="s">
        <v>1</v>
      </c>
      <c r="D42" s="15" t="s">
        <v>198</v>
      </c>
      <c r="E42" s="15" t="s">
        <v>196</v>
      </c>
      <c r="F42" s="15" t="s">
        <v>125</v>
      </c>
      <c r="G42" s="19">
        <v>38.444</v>
      </c>
      <c r="H42" s="14"/>
      <c r="I42" s="14">
        <v>1</v>
      </c>
      <c r="J42" s="14"/>
      <c r="K42" s="14">
        <f>ROUND(H42*J42, 2)</f>
        <v>0</v>
      </c>
      <c r="L42" s="18" t="s">
        <v>1</v>
      </c>
      <c r="M42" s="18" t="s">
        <v>1</v>
      </c>
      <c r="N42" s="14" t="str">
        <f>'ZBIORCZE ZESTAWIENIE KOSZTÓW'!B8</f>
        <v> </v>
      </c>
      <c r="O42" s="15" t="s">
        <v>199</v>
      </c>
    </row>
    <row r="43" ht="15" outlineLevel="3">
      <c r="A43" s="15" t="s">
        <v>201</v>
      </c>
      <c r="B43" s="15" t="s">
        <v>1</v>
      </c>
      <c r="C43" s="15" t="s">
        <v>1</v>
      </c>
      <c r="D43" s="15" t="s">
        <v>202</v>
      </c>
      <c r="E43" s="15" t="s">
        <v>200</v>
      </c>
      <c r="F43" s="15" t="s">
        <v>125</v>
      </c>
      <c r="G43" s="19">
        <v>23.24</v>
      </c>
      <c r="H43" s="14"/>
      <c r="I43" s="14">
        <v>1</v>
      </c>
      <c r="J43" s="14"/>
      <c r="K43" s="14">
        <f>ROUND(H43*J43, 2)</f>
        <v>0</v>
      </c>
      <c r="L43" s="18" t="s">
        <v>1</v>
      </c>
      <c r="M43" s="18" t="s">
        <v>1</v>
      </c>
      <c r="N43" s="14" t="str">
        <f>'ZBIORCZE ZESTAWIENIE KOSZTÓW'!B8</f>
        <v> </v>
      </c>
      <c r="O43" s="15" t="s">
        <v>203</v>
      </c>
    </row>
    <row r="44" ht="15" outlineLevel="3">
      <c r="A44" s="15" t="s">
        <v>205</v>
      </c>
      <c r="B44" s="15" t="s">
        <v>1</v>
      </c>
      <c r="C44" s="15" t="s">
        <v>1</v>
      </c>
      <c r="D44" s="15" t="s">
        <v>206</v>
      </c>
      <c r="E44" s="15" t="s">
        <v>204</v>
      </c>
      <c r="F44" s="15" t="s">
        <v>125</v>
      </c>
      <c r="G44" s="19">
        <v>23.24</v>
      </c>
      <c r="H44" s="14"/>
      <c r="I44" s="14">
        <v>1</v>
      </c>
      <c r="J44" s="14"/>
      <c r="K44" s="14">
        <f>ROUND(H44*J44, 2)</f>
        <v>0</v>
      </c>
      <c r="L44" s="18" t="s">
        <v>1</v>
      </c>
      <c r="M44" s="18" t="s">
        <v>1</v>
      </c>
      <c r="N44" s="14" t="str">
        <f>'ZBIORCZE ZESTAWIENIE KOSZTÓW'!B8</f>
        <v> </v>
      </c>
      <c r="O44" s="15" t="s">
        <v>207</v>
      </c>
    </row>
    <row r="45" ht="15" outlineLevel="3">
      <c r="A45" s="22" t="s">
        <v>208</v>
      </c>
      <c r="B45" s="20" t="s">
        <v>1</v>
      </c>
      <c r="C45" s="20" t="s">
        <v>1</v>
      </c>
      <c r="D45" s="20" t="s">
        <v>1</v>
      </c>
      <c r="E45" s="20" t="s">
        <v>1</v>
      </c>
      <c r="F45" s="20" t="s">
        <v>1</v>
      </c>
      <c r="G45" s="20" t="s">
        <v>1</v>
      </c>
      <c r="H45" s="20" t="s">
        <v>1</v>
      </c>
      <c r="I45" s="20" t="s">
        <v>1</v>
      </c>
      <c r="J45" s="20" t="s">
        <v>1</v>
      </c>
      <c r="K45" s="14">
        <f>SUM(K42:K44)</f>
        <v>0</v>
      </c>
      <c r="L45" s="18" t="s">
        <v>1</v>
      </c>
      <c r="M45" s="18" t="s">
        <v>1</v>
      </c>
      <c r="N45" s="18" t="s">
        <v>1</v>
      </c>
      <c r="O45" s="21" t="s">
        <v>1</v>
      </c>
    </row>
    <row r="46" ht="15" outlineLevel="2">
      <c r="A46" s="15" t="s">
        <v>209</v>
      </c>
      <c r="B46" s="15" t="s">
        <v>1</v>
      </c>
      <c r="C46" s="15" t="s">
        <v>1</v>
      </c>
      <c r="D46" s="15" t="s">
        <v>104</v>
      </c>
      <c r="E46" s="15" t="s">
        <v>60</v>
      </c>
      <c r="F46" s="12" t="s">
        <v>1</v>
      </c>
      <c r="G46" s="12" t="s">
        <v>1</v>
      </c>
      <c r="H46" s="12" t="s">
        <v>1</v>
      </c>
      <c r="I46" s="12" t="s">
        <v>1</v>
      </c>
      <c r="J46" s="12" t="s">
        <v>1</v>
      </c>
      <c r="K46" s="12" t="s">
        <v>1</v>
      </c>
      <c r="L46" s="12" t="s">
        <v>1</v>
      </c>
      <c r="M46" s="12" t="s">
        <v>1</v>
      </c>
      <c r="N46" s="14" t="str">
        <f>'ZBIORCZE ZESTAWIENIE KOSZTÓW'!B8</f>
        <v> </v>
      </c>
      <c r="O46" s="15" t="s">
        <v>1</v>
      </c>
    </row>
    <row r="47" ht="15" outlineLevel="3">
      <c r="A47" s="15" t="s">
        <v>211</v>
      </c>
      <c r="B47" s="15" t="s">
        <v>1</v>
      </c>
      <c r="C47" s="15" t="s">
        <v>1</v>
      </c>
      <c r="D47" s="15" t="s">
        <v>212</v>
      </c>
      <c r="E47" s="15" t="s">
        <v>210</v>
      </c>
      <c r="F47" s="15" t="s">
        <v>125</v>
      </c>
      <c r="G47" s="19">
        <v>3.4</v>
      </c>
      <c r="H47" s="14"/>
      <c r="I47" s="14">
        <v>1</v>
      </c>
      <c r="J47" s="14"/>
      <c r="K47" s="14">
        <f>ROUND(H47*J47, 2)</f>
        <v>0</v>
      </c>
      <c r="L47" s="18" t="s">
        <v>1</v>
      </c>
      <c r="M47" s="18" t="s">
        <v>1</v>
      </c>
      <c r="N47" s="14" t="str">
        <f>'ZBIORCZE ZESTAWIENIE KOSZTÓW'!B8</f>
        <v> </v>
      </c>
      <c r="O47" s="15" t="s">
        <v>213</v>
      </c>
    </row>
    <row r="48" ht="15" outlineLevel="3">
      <c r="A48" s="15" t="s">
        <v>214</v>
      </c>
      <c r="B48" s="15" t="s">
        <v>1</v>
      </c>
      <c r="C48" s="15" t="s">
        <v>1</v>
      </c>
      <c r="D48" s="15" t="s">
        <v>206</v>
      </c>
      <c r="E48" s="15" t="s">
        <v>204</v>
      </c>
      <c r="F48" s="15" t="s">
        <v>125</v>
      </c>
      <c r="G48" s="19">
        <v>3.4</v>
      </c>
      <c r="H48" s="14"/>
      <c r="I48" s="14">
        <v>1</v>
      </c>
      <c r="J48" s="14"/>
      <c r="K48" s="14">
        <f>ROUND(H48*J48, 2)</f>
        <v>0</v>
      </c>
      <c r="L48" s="18" t="s">
        <v>1</v>
      </c>
      <c r="M48" s="18" t="s">
        <v>1</v>
      </c>
      <c r="N48" s="14" t="str">
        <f>'ZBIORCZE ZESTAWIENIE KOSZTÓW'!B8</f>
        <v> </v>
      </c>
      <c r="O48" s="15" t="s">
        <v>207</v>
      </c>
    </row>
    <row r="49" ht="15" outlineLevel="3">
      <c r="A49" s="15" t="s">
        <v>216</v>
      </c>
      <c r="B49" s="15" t="s">
        <v>1</v>
      </c>
      <c r="C49" s="15" t="s">
        <v>1</v>
      </c>
      <c r="D49" s="15" t="s">
        <v>217</v>
      </c>
      <c r="E49" s="15" t="s">
        <v>215</v>
      </c>
      <c r="F49" s="15" t="s">
        <v>125</v>
      </c>
      <c r="G49" s="19">
        <v>0.85</v>
      </c>
      <c r="H49" s="14"/>
      <c r="I49" s="14">
        <v>1</v>
      </c>
      <c r="J49" s="14"/>
      <c r="K49" s="14">
        <f>ROUND(H49*J49, 2)</f>
        <v>0</v>
      </c>
      <c r="L49" s="18" t="s">
        <v>1</v>
      </c>
      <c r="M49" s="18" t="s">
        <v>1</v>
      </c>
      <c r="N49" s="14" t="str">
        <f>'ZBIORCZE ZESTAWIENIE KOSZTÓW'!B8</f>
        <v> </v>
      </c>
      <c r="O49" s="15" t="s">
        <v>218</v>
      </c>
    </row>
    <row r="50" ht="15" outlineLevel="3">
      <c r="A50" s="22" t="s">
        <v>219</v>
      </c>
      <c r="B50" s="20" t="s">
        <v>1</v>
      </c>
      <c r="C50" s="20" t="s">
        <v>1</v>
      </c>
      <c r="D50" s="20" t="s">
        <v>1</v>
      </c>
      <c r="E50" s="20" t="s">
        <v>1</v>
      </c>
      <c r="F50" s="20" t="s">
        <v>1</v>
      </c>
      <c r="G50" s="20" t="s">
        <v>1</v>
      </c>
      <c r="H50" s="20" t="s">
        <v>1</v>
      </c>
      <c r="I50" s="20" t="s">
        <v>1</v>
      </c>
      <c r="J50" s="20" t="s">
        <v>1</v>
      </c>
      <c r="K50" s="14">
        <f>SUM(K47:K49)</f>
        <v>0</v>
      </c>
      <c r="L50" s="18" t="s">
        <v>1</v>
      </c>
      <c r="M50" s="18" t="s">
        <v>1</v>
      </c>
      <c r="N50" s="18" t="s">
        <v>1</v>
      </c>
      <c r="O50" s="21" t="s">
        <v>1</v>
      </c>
    </row>
    <row r="51" ht="15" outlineLevel="2">
      <c r="A51" s="15" t="s">
        <v>220</v>
      </c>
      <c r="B51" s="15" t="s">
        <v>1</v>
      </c>
      <c r="C51" s="15" t="s">
        <v>1</v>
      </c>
      <c r="D51" s="15" t="s">
        <v>104</v>
      </c>
      <c r="E51" s="15" t="s">
        <v>62</v>
      </c>
      <c r="F51" s="12" t="s">
        <v>1</v>
      </c>
      <c r="G51" s="12" t="s">
        <v>1</v>
      </c>
      <c r="H51" s="12" t="s">
        <v>1</v>
      </c>
      <c r="I51" s="12" t="s">
        <v>1</v>
      </c>
      <c r="J51" s="12" t="s">
        <v>1</v>
      </c>
      <c r="K51" s="12" t="s">
        <v>1</v>
      </c>
      <c r="L51" s="12" t="s">
        <v>1</v>
      </c>
      <c r="M51" s="12" t="s">
        <v>1</v>
      </c>
      <c r="N51" s="14" t="str">
        <f>'ZBIORCZE ZESTAWIENIE KOSZTÓW'!B8</f>
        <v> </v>
      </c>
      <c r="O51" s="15" t="s">
        <v>1</v>
      </c>
    </row>
    <row r="52" ht="15" outlineLevel="3">
      <c r="A52" s="15" t="s">
        <v>222</v>
      </c>
      <c r="B52" s="15" t="s">
        <v>1</v>
      </c>
      <c r="C52" s="15" t="s">
        <v>1</v>
      </c>
      <c r="D52" s="15" t="s">
        <v>223</v>
      </c>
      <c r="E52" s="15" t="s">
        <v>221</v>
      </c>
      <c r="F52" s="15" t="s">
        <v>118</v>
      </c>
      <c r="G52" s="19">
        <v>3.25</v>
      </c>
      <c r="H52" s="14"/>
      <c r="I52" s="14">
        <v>1</v>
      </c>
      <c r="J52" s="14"/>
      <c r="K52" s="14">
        <f>ROUND(H52*J52, 2)</f>
        <v>0</v>
      </c>
      <c r="L52" s="18" t="s">
        <v>1</v>
      </c>
      <c r="M52" s="18" t="s">
        <v>1</v>
      </c>
      <c r="N52" s="14" t="str">
        <f>'ZBIORCZE ZESTAWIENIE KOSZTÓW'!B8</f>
        <v> </v>
      </c>
      <c r="O52" s="15" t="s">
        <v>224</v>
      </c>
    </row>
    <row r="53" ht="15" outlineLevel="3">
      <c r="A53" s="15" t="s">
        <v>226</v>
      </c>
      <c r="B53" s="15" t="s">
        <v>1</v>
      </c>
      <c r="C53" s="15" t="s">
        <v>1</v>
      </c>
      <c r="D53" s="15" t="s">
        <v>227</v>
      </c>
      <c r="E53" s="15" t="s">
        <v>225</v>
      </c>
      <c r="F53" s="15" t="s">
        <v>125</v>
      </c>
      <c r="G53" s="19">
        <v>2.463</v>
      </c>
      <c r="H53" s="14"/>
      <c r="I53" s="14">
        <v>1</v>
      </c>
      <c r="J53" s="14"/>
      <c r="K53" s="14">
        <f>ROUND(H53*J53, 2)</f>
        <v>0</v>
      </c>
      <c r="L53" s="18" t="s">
        <v>1</v>
      </c>
      <c r="M53" s="18" t="s">
        <v>1</v>
      </c>
      <c r="N53" s="14" t="str">
        <f>'ZBIORCZE ZESTAWIENIE KOSZTÓW'!B8</f>
        <v> </v>
      </c>
      <c r="O53" s="15" t="s">
        <v>228</v>
      </c>
    </row>
    <row r="54" ht="15" outlineLevel="3">
      <c r="A54" s="15" t="s">
        <v>230</v>
      </c>
      <c r="B54" s="15" t="s">
        <v>1</v>
      </c>
      <c r="C54" s="15" t="s">
        <v>1</v>
      </c>
      <c r="D54" s="15" t="s">
        <v>231</v>
      </c>
      <c r="E54" s="15" t="s">
        <v>229</v>
      </c>
      <c r="F54" s="15" t="s">
        <v>118</v>
      </c>
      <c r="G54" s="19">
        <v>10.925</v>
      </c>
      <c r="H54" s="14"/>
      <c r="I54" s="14">
        <v>1</v>
      </c>
      <c r="J54" s="14"/>
      <c r="K54" s="14">
        <f>ROUND(H54*J54, 2)</f>
        <v>0</v>
      </c>
      <c r="L54" s="18" t="s">
        <v>1</v>
      </c>
      <c r="M54" s="18" t="s">
        <v>1</v>
      </c>
      <c r="N54" s="14" t="str">
        <f>'ZBIORCZE ZESTAWIENIE KOSZTÓW'!B8</f>
        <v> </v>
      </c>
      <c r="O54" s="15" t="s">
        <v>232</v>
      </c>
    </row>
    <row r="55" ht="15" outlineLevel="3">
      <c r="A55" s="15" t="s">
        <v>234</v>
      </c>
      <c r="B55" s="15" t="s">
        <v>1</v>
      </c>
      <c r="C55" s="15" t="s">
        <v>1</v>
      </c>
      <c r="D55" s="15" t="s">
        <v>235</v>
      </c>
      <c r="E55" s="15" t="s">
        <v>233</v>
      </c>
      <c r="F55" s="15" t="s">
        <v>118</v>
      </c>
      <c r="G55" s="19">
        <v>10.925</v>
      </c>
      <c r="H55" s="14"/>
      <c r="I55" s="14">
        <v>1</v>
      </c>
      <c r="J55" s="14"/>
      <c r="K55" s="14">
        <f>ROUND(H55*J55, 2)</f>
        <v>0</v>
      </c>
      <c r="L55" s="18" t="s">
        <v>1</v>
      </c>
      <c r="M55" s="18" t="s">
        <v>1</v>
      </c>
      <c r="N55" s="14" t="str">
        <f>'ZBIORCZE ZESTAWIENIE KOSZTÓW'!B8</f>
        <v> </v>
      </c>
      <c r="O55" s="15" t="s">
        <v>236</v>
      </c>
    </row>
    <row r="56" ht="15" outlineLevel="3">
      <c r="A56" s="15" t="s">
        <v>238</v>
      </c>
      <c r="B56" s="15" t="s">
        <v>1</v>
      </c>
      <c r="C56" s="15" t="s">
        <v>1</v>
      </c>
      <c r="D56" s="15" t="s">
        <v>239</v>
      </c>
      <c r="E56" s="15" t="s">
        <v>237</v>
      </c>
      <c r="F56" s="15" t="s">
        <v>240</v>
      </c>
      <c r="G56" s="19">
        <v>0.76</v>
      </c>
      <c r="H56" s="14"/>
      <c r="I56" s="14">
        <v>1</v>
      </c>
      <c r="J56" s="14"/>
      <c r="K56" s="14">
        <f>ROUND(H56*J56, 2)</f>
        <v>0</v>
      </c>
      <c r="L56" s="18" t="s">
        <v>1</v>
      </c>
      <c r="M56" s="18" t="s">
        <v>1</v>
      </c>
      <c r="N56" s="14" t="str">
        <f>'ZBIORCZE ZESTAWIENIE KOSZTÓW'!B8</f>
        <v> </v>
      </c>
      <c r="O56" s="15" t="s">
        <v>241</v>
      </c>
    </row>
    <row r="57" ht="15" outlineLevel="3">
      <c r="A57" s="15" t="s">
        <v>243</v>
      </c>
      <c r="B57" s="15" t="s">
        <v>1</v>
      </c>
      <c r="C57" s="15" t="s">
        <v>1</v>
      </c>
      <c r="D57" s="15" t="s">
        <v>244</v>
      </c>
      <c r="E57" s="15" t="s">
        <v>242</v>
      </c>
      <c r="F57" s="15" t="s">
        <v>240</v>
      </c>
      <c r="G57" s="19">
        <v>0.03</v>
      </c>
      <c r="H57" s="14"/>
      <c r="I57" s="14">
        <v>1</v>
      </c>
      <c r="J57" s="14"/>
      <c r="K57" s="14">
        <f>ROUND(H57*J57, 2)</f>
        <v>0</v>
      </c>
      <c r="L57" s="18" t="s">
        <v>1</v>
      </c>
      <c r="M57" s="18" t="s">
        <v>1</v>
      </c>
      <c r="N57" s="14" t="str">
        <f>'ZBIORCZE ZESTAWIENIE KOSZTÓW'!B8</f>
        <v> </v>
      </c>
      <c r="O57" s="15" t="s">
        <v>241</v>
      </c>
    </row>
    <row r="58" ht="15" outlineLevel="3">
      <c r="A58" s="22" t="s">
        <v>245</v>
      </c>
      <c r="B58" s="20" t="s">
        <v>1</v>
      </c>
      <c r="C58" s="20" t="s">
        <v>1</v>
      </c>
      <c r="D58" s="20" t="s">
        <v>1</v>
      </c>
      <c r="E58" s="20" t="s">
        <v>1</v>
      </c>
      <c r="F58" s="20" t="s">
        <v>1</v>
      </c>
      <c r="G58" s="20" t="s">
        <v>1</v>
      </c>
      <c r="H58" s="20" t="s">
        <v>1</v>
      </c>
      <c r="I58" s="20" t="s">
        <v>1</v>
      </c>
      <c r="J58" s="20" t="s">
        <v>1</v>
      </c>
      <c r="K58" s="14">
        <f>SUM(K52:K57)</f>
        <v>0</v>
      </c>
      <c r="L58" s="18" t="s">
        <v>1</v>
      </c>
      <c r="M58" s="18" t="s">
        <v>1</v>
      </c>
      <c r="N58" s="18" t="s">
        <v>1</v>
      </c>
      <c r="O58" s="21" t="s">
        <v>1</v>
      </c>
    </row>
    <row r="59" ht="15" outlineLevel="2">
      <c r="A59" s="15" t="s">
        <v>246</v>
      </c>
      <c r="B59" s="15" t="s">
        <v>1</v>
      </c>
      <c r="C59" s="15" t="s">
        <v>1</v>
      </c>
      <c r="D59" s="15" t="s">
        <v>104</v>
      </c>
      <c r="E59" s="15" t="s">
        <v>64</v>
      </c>
      <c r="F59" s="12" t="s">
        <v>1</v>
      </c>
      <c r="G59" s="12" t="s">
        <v>1</v>
      </c>
      <c r="H59" s="12" t="s">
        <v>1</v>
      </c>
      <c r="I59" s="12" t="s">
        <v>1</v>
      </c>
      <c r="J59" s="12" t="s">
        <v>1</v>
      </c>
      <c r="K59" s="12" t="s">
        <v>1</v>
      </c>
      <c r="L59" s="12" t="s">
        <v>1</v>
      </c>
      <c r="M59" s="12" t="s">
        <v>1</v>
      </c>
      <c r="N59" s="14" t="str">
        <f>'ZBIORCZE ZESTAWIENIE KOSZTÓW'!B8</f>
        <v> </v>
      </c>
      <c r="O59" s="15" t="s">
        <v>1</v>
      </c>
    </row>
    <row r="60" ht="15" outlineLevel="3">
      <c r="A60" s="15" t="s">
        <v>248</v>
      </c>
      <c r="B60" s="15" t="s">
        <v>1</v>
      </c>
      <c r="C60" s="15" t="s">
        <v>1</v>
      </c>
      <c r="D60" s="15" t="s">
        <v>249</v>
      </c>
      <c r="E60" s="15" t="s">
        <v>247</v>
      </c>
      <c r="F60" s="15" t="s">
        <v>118</v>
      </c>
      <c r="G60" s="19">
        <v>19.264</v>
      </c>
      <c r="H60" s="14"/>
      <c r="I60" s="14">
        <v>1</v>
      </c>
      <c r="J60" s="14"/>
      <c r="K60" s="14">
        <f>ROUND(H60*J60, 2)</f>
        <v>0</v>
      </c>
      <c r="L60" s="18" t="s">
        <v>1</v>
      </c>
      <c r="M60" s="18" t="s">
        <v>1</v>
      </c>
      <c r="N60" s="14" t="str">
        <f>'ZBIORCZE ZESTAWIENIE KOSZTÓW'!B8</f>
        <v> </v>
      </c>
      <c r="O60" s="15" t="s">
        <v>250</v>
      </c>
    </row>
    <row r="61" ht="15" outlineLevel="3">
      <c r="A61" s="15" t="s">
        <v>252</v>
      </c>
      <c r="B61" s="15" t="s">
        <v>1</v>
      </c>
      <c r="C61" s="15" t="s">
        <v>1</v>
      </c>
      <c r="D61" s="15" t="s">
        <v>253</v>
      </c>
      <c r="E61" s="15" t="s">
        <v>251</v>
      </c>
      <c r="F61" s="15" t="s">
        <v>118</v>
      </c>
      <c r="G61" s="19">
        <v>19.264</v>
      </c>
      <c r="H61" s="14"/>
      <c r="I61" s="14">
        <v>1</v>
      </c>
      <c r="J61" s="14"/>
      <c r="K61" s="14">
        <f>ROUND(H61*J61, 2)</f>
        <v>0</v>
      </c>
      <c r="L61" s="18" t="s">
        <v>1</v>
      </c>
      <c r="M61" s="18" t="s">
        <v>1</v>
      </c>
      <c r="N61" s="14" t="str">
        <f>'ZBIORCZE ZESTAWIENIE KOSZTÓW'!B8</f>
        <v> </v>
      </c>
      <c r="O61" s="15" t="s">
        <v>254</v>
      </c>
    </row>
    <row r="62" ht="15" outlineLevel="3">
      <c r="A62" s="15" t="s">
        <v>256</v>
      </c>
      <c r="B62" s="15" t="s">
        <v>1</v>
      </c>
      <c r="C62" s="15" t="s">
        <v>1</v>
      </c>
      <c r="D62" s="15" t="s">
        <v>257</v>
      </c>
      <c r="E62" s="15" t="s">
        <v>255</v>
      </c>
      <c r="F62" s="15" t="s">
        <v>118</v>
      </c>
      <c r="G62" s="19">
        <v>18.139</v>
      </c>
      <c r="H62" s="14"/>
      <c r="I62" s="14">
        <v>1</v>
      </c>
      <c r="J62" s="14"/>
      <c r="K62" s="14">
        <f>ROUND(H62*J62, 2)</f>
        <v>0</v>
      </c>
      <c r="L62" s="18" t="s">
        <v>1</v>
      </c>
      <c r="M62" s="18" t="s">
        <v>1</v>
      </c>
      <c r="N62" s="14" t="str">
        <f>'ZBIORCZE ZESTAWIENIE KOSZTÓW'!B8</f>
        <v> </v>
      </c>
      <c r="O62" s="15" t="s">
        <v>258</v>
      </c>
    </row>
    <row r="63" ht="15" outlineLevel="3">
      <c r="A63" s="15" t="s">
        <v>260</v>
      </c>
      <c r="B63" s="15" t="s">
        <v>1</v>
      </c>
      <c r="C63" s="15" t="s">
        <v>1</v>
      </c>
      <c r="D63" s="15" t="s">
        <v>261</v>
      </c>
      <c r="E63" s="15" t="s">
        <v>259</v>
      </c>
      <c r="F63" s="15" t="s">
        <v>118</v>
      </c>
      <c r="G63" s="19">
        <v>19.264</v>
      </c>
      <c r="H63" s="14"/>
      <c r="I63" s="14">
        <v>1</v>
      </c>
      <c r="J63" s="14"/>
      <c r="K63" s="14">
        <f>ROUND(H63*J63, 2)</f>
        <v>0</v>
      </c>
      <c r="L63" s="18" t="s">
        <v>1</v>
      </c>
      <c r="M63" s="18" t="s">
        <v>1</v>
      </c>
      <c r="N63" s="14" t="str">
        <f>'ZBIORCZE ZESTAWIENIE KOSZTÓW'!B8</f>
        <v> </v>
      </c>
      <c r="O63" s="15" t="s">
        <v>1</v>
      </c>
    </row>
    <row r="64" ht="15" outlineLevel="3">
      <c r="A64" s="15" t="s">
        <v>262</v>
      </c>
      <c r="B64" s="15" t="s">
        <v>1</v>
      </c>
      <c r="C64" s="15" t="s">
        <v>1</v>
      </c>
      <c r="D64" s="15" t="s">
        <v>249</v>
      </c>
      <c r="E64" s="15" t="s">
        <v>247</v>
      </c>
      <c r="F64" s="15" t="s">
        <v>118</v>
      </c>
      <c r="G64" s="19">
        <v>19.264</v>
      </c>
      <c r="H64" s="14"/>
      <c r="I64" s="14">
        <v>1</v>
      </c>
      <c r="J64" s="14"/>
      <c r="K64" s="14">
        <f>ROUND(H64*J64, 2)</f>
        <v>0</v>
      </c>
      <c r="L64" s="18" t="s">
        <v>1</v>
      </c>
      <c r="M64" s="18" t="s">
        <v>1</v>
      </c>
      <c r="N64" s="14" t="str">
        <f>'ZBIORCZE ZESTAWIENIE KOSZTÓW'!B8</f>
        <v> </v>
      </c>
      <c r="O64" s="15" t="s">
        <v>250</v>
      </c>
    </row>
    <row r="65" ht="15" outlineLevel="3">
      <c r="A65" s="15" t="s">
        <v>263</v>
      </c>
      <c r="B65" s="15" t="s">
        <v>1</v>
      </c>
      <c r="C65" s="15" t="s">
        <v>1</v>
      </c>
      <c r="D65" s="15" t="s">
        <v>253</v>
      </c>
      <c r="E65" s="15" t="s">
        <v>251</v>
      </c>
      <c r="F65" s="15" t="s">
        <v>118</v>
      </c>
      <c r="G65" s="19">
        <v>19.264</v>
      </c>
      <c r="H65" s="14"/>
      <c r="I65" s="14">
        <v>1</v>
      </c>
      <c r="J65" s="14"/>
      <c r="K65" s="14">
        <f>ROUND(H65*J65, 2)</f>
        <v>0</v>
      </c>
      <c r="L65" s="18" t="s">
        <v>1</v>
      </c>
      <c r="M65" s="18" t="s">
        <v>1</v>
      </c>
      <c r="N65" s="14" t="str">
        <f>'ZBIORCZE ZESTAWIENIE KOSZTÓW'!B8</f>
        <v> </v>
      </c>
      <c r="O65" s="15" t="s">
        <v>254</v>
      </c>
    </row>
    <row r="66" ht="15" outlineLevel="3">
      <c r="A66" s="22" t="s">
        <v>264</v>
      </c>
      <c r="B66" s="20" t="s">
        <v>1</v>
      </c>
      <c r="C66" s="20" t="s">
        <v>1</v>
      </c>
      <c r="D66" s="20" t="s">
        <v>1</v>
      </c>
      <c r="E66" s="20" t="s">
        <v>1</v>
      </c>
      <c r="F66" s="20" t="s">
        <v>1</v>
      </c>
      <c r="G66" s="20" t="s">
        <v>1</v>
      </c>
      <c r="H66" s="20" t="s">
        <v>1</v>
      </c>
      <c r="I66" s="20" t="s">
        <v>1</v>
      </c>
      <c r="J66" s="20" t="s">
        <v>1</v>
      </c>
      <c r="K66" s="14">
        <f>SUM(K60:K65)</f>
        <v>0</v>
      </c>
      <c r="L66" s="18" t="s">
        <v>1</v>
      </c>
      <c r="M66" s="18" t="s">
        <v>1</v>
      </c>
      <c r="N66" s="18" t="s">
        <v>1</v>
      </c>
      <c r="O66" s="21" t="s">
        <v>1</v>
      </c>
    </row>
    <row r="67" ht="15" outlineLevel="2">
      <c r="A67" s="22" t="s">
        <v>265</v>
      </c>
      <c r="B67" s="20" t="s">
        <v>1</v>
      </c>
      <c r="C67" s="20" t="s">
        <v>1</v>
      </c>
      <c r="D67" s="20" t="s">
        <v>1</v>
      </c>
      <c r="E67" s="20" t="s">
        <v>1</v>
      </c>
      <c r="F67" s="20" t="s">
        <v>1</v>
      </c>
      <c r="G67" s="20" t="s">
        <v>1</v>
      </c>
      <c r="H67" s="20" t="s">
        <v>1</v>
      </c>
      <c r="I67" s="20" t="s">
        <v>1</v>
      </c>
      <c r="J67" s="20" t="s">
        <v>1</v>
      </c>
      <c r="K67" s="14">
        <f>'1 WYKONANIE WINDY ZEWNĘTRZNEJ P'!K45+'1 WYKONANIE WINDY ZEWNĘTRZNEJ P'!K50+'1 WYKONANIE WINDY ZEWNĘTRZNEJ P'!K58+'1 WYKONANIE WINDY ZEWNĘTRZNEJ P'!K66</f>
        <v>0</v>
      </c>
      <c r="L67" s="18" t="s">
        <v>1</v>
      </c>
      <c r="M67" s="18" t="s">
        <v>1</v>
      </c>
      <c r="N67" s="18" t="s">
        <v>1</v>
      </c>
      <c r="O67" s="21" t="s">
        <v>1</v>
      </c>
    </row>
    <row r="68" ht="15" outlineLevel="1">
      <c r="A68" s="15" t="s">
        <v>266</v>
      </c>
      <c r="B68" s="15" t="s">
        <v>1</v>
      </c>
      <c r="C68" s="15" t="s">
        <v>1</v>
      </c>
      <c r="D68" s="15" t="s">
        <v>104</v>
      </c>
      <c r="E68" s="15" t="s">
        <v>66</v>
      </c>
      <c r="F68" s="12" t="s">
        <v>1</v>
      </c>
      <c r="G68" s="12" t="s">
        <v>1</v>
      </c>
      <c r="H68" s="12" t="s">
        <v>1</v>
      </c>
      <c r="I68" s="12" t="s">
        <v>1</v>
      </c>
      <c r="J68" s="12" t="s">
        <v>1</v>
      </c>
      <c r="K68" s="12" t="s">
        <v>1</v>
      </c>
      <c r="L68" s="12" t="s">
        <v>1</v>
      </c>
      <c r="M68" s="12" t="s">
        <v>1</v>
      </c>
      <c r="N68" s="14" t="str">
        <f>'ZBIORCZE ZESTAWIENIE KOSZTÓW'!B8</f>
        <v> </v>
      </c>
      <c r="O68" s="15" t="s">
        <v>1</v>
      </c>
    </row>
    <row r="69" ht="15" outlineLevel="2">
      <c r="A69" s="15" t="s">
        <v>268</v>
      </c>
      <c r="B69" s="15" t="s">
        <v>1</v>
      </c>
      <c r="C69" s="15" t="s">
        <v>1</v>
      </c>
      <c r="D69" s="15" t="s">
        <v>107</v>
      </c>
      <c r="E69" s="15" t="s">
        <v>267</v>
      </c>
      <c r="F69" s="15" t="s">
        <v>108</v>
      </c>
      <c r="G69" s="19">
        <v>1</v>
      </c>
      <c r="H69" s="14"/>
      <c r="I69" s="14">
        <v>1</v>
      </c>
      <c r="J69" s="14"/>
      <c r="K69" s="14">
        <f>ROUND(H69*J69, 2)</f>
        <v>0</v>
      </c>
      <c r="L69" s="18" t="s">
        <v>1</v>
      </c>
      <c r="M69" s="18" t="s">
        <v>1</v>
      </c>
      <c r="N69" s="14" t="str">
        <f>'ZBIORCZE ZESTAWIENIE KOSZTÓW'!B8</f>
        <v> </v>
      </c>
      <c r="O69" s="15" t="s">
        <v>154</v>
      </c>
    </row>
    <row r="70" ht="15" outlineLevel="2">
      <c r="A70" s="22" t="s">
        <v>269</v>
      </c>
      <c r="B70" s="20" t="s">
        <v>1</v>
      </c>
      <c r="C70" s="20" t="s">
        <v>1</v>
      </c>
      <c r="D70" s="20" t="s">
        <v>1</v>
      </c>
      <c r="E70" s="20" t="s">
        <v>1</v>
      </c>
      <c r="F70" s="20" t="s">
        <v>1</v>
      </c>
      <c r="G70" s="20" t="s">
        <v>1</v>
      </c>
      <c r="H70" s="20" t="s">
        <v>1</v>
      </c>
      <c r="I70" s="20" t="s">
        <v>1</v>
      </c>
      <c r="J70" s="20" t="s">
        <v>1</v>
      </c>
      <c r="K70" s="14">
        <f>SUM(K69:K69)</f>
        <v>0</v>
      </c>
      <c r="L70" s="18" t="s">
        <v>1</v>
      </c>
      <c r="M70" s="18" t="s">
        <v>1</v>
      </c>
      <c r="N70" s="18" t="s">
        <v>1</v>
      </c>
      <c r="O70" s="21" t="s">
        <v>1</v>
      </c>
    </row>
    <row r="71" ht="15" outlineLevel="1">
      <c r="A71" s="13" t="s">
        <v>270</v>
      </c>
      <c r="B71" s="13" t="s">
        <v>1</v>
      </c>
      <c r="C71" s="13" t="s">
        <v>1</v>
      </c>
      <c r="D71" s="13" t="s">
        <v>102</v>
      </c>
      <c r="E71" s="13" t="s">
        <v>69</v>
      </c>
      <c r="F71" s="10" t="s">
        <v>1</v>
      </c>
      <c r="G71" s="10" t="s">
        <v>1</v>
      </c>
      <c r="H71" s="10" t="s">
        <v>1</v>
      </c>
      <c r="I71" s="10" t="s">
        <v>1</v>
      </c>
      <c r="J71" s="10" t="s">
        <v>1</v>
      </c>
      <c r="K71" s="10" t="s">
        <v>1</v>
      </c>
      <c r="L71" s="10" t="s">
        <v>1</v>
      </c>
      <c r="M71" s="10" t="s">
        <v>1</v>
      </c>
      <c r="N71" s="14" t="str">
        <f>'ZBIORCZE ZESTAWIENIE KOSZTÓW'!B8</f>
        <v> </v>
      </c>
      <c r="O71" s="15" t="s">
        <v>1</v>
      </c>
    </row>
    <row r="72" ht="15" outlineLevel="2">
      <c r="A72" s="15" t="s">
        <v>271</v>
      </c>
      <c r="B72" s="15" t="s">
        <v>1</v>
      </c>
      <c r="C72" s="15" t="s">
        <v>1</v>
      </c>
      <c r="D72" s="15" t="s">
        <v>104</v>
      </c>
      <c r="E72" s="15" t="s">
        <v>72</v>
      </c>
      <c r="F72" s="12" t="s">
        <v>1</v>
      </c>
      <c r="G72" s="12" t="s">
        <v>1</v>
      </c>
      <c r="H72" s="12" t="s">
        <v>1</v>
      </c>
      <c r="I72" s="12" t="s">
        <v>1</v>
      </c>
      <c r="J72" s="12" t="s">
        <v>1</v>
      </c>
      <c r="K72" s="12" t="s">
        <v>1</v>
      </c>
      <c r="L72" s="12" t="s">
        <v>1</v>
      </c>
      <c r="M72" s="12" t="s">
        <v>1</v>
      </c>
      <c r="N72" s="14" t="str">
        <f>'ZBIORCZE ZESTAWIENIE KOSZTÓW'!B8</f>
        <v> </v>
      </c>
      <c r="O72" s="15" t="s">
        <v>1</v>
      </c>
    </row>
    <row r="73" ht="15" outlineLevel="3">
      <c r="A73" s="15" t="s">
        <v>273</v>
      </c>
      <c r="B73" s="15" t="s">
        <v>1</v>
      </c>
      <c r="C73" s="15" t="s">
        <v>1</v>
      </c>
      <c r="D73" s="15" t="s">
        <v>274</v>
      </c>
      <c r="E73" s="15" t="s">
        <v>272</v>
      </c>
      <c r="F73" s="15" t="s">
        <v>125</v>
      </c>
      <c r="G73" s="19">
        <v>2.684</v>
      </c>
      <c r="H73" s="14"/>
      <c r="I73" s="14">
        <v>1</v>
      </c>
      <c r="J73" s="14"/>
      <c r="K73" s="14">
        <f>ROUND(H73*J73, 2)</f>
        <v>0</v>
      </c>
      <c r="L73" s="18" t="s">
        <v>1</v>
      </c>
      <c r="M73" s="18" t="s">
        <v>1</v>
      </c>
      <c r="N73" s="14" t="str">
        <f>'ZBIORCZE ZESTAWIENIE KOSZTÓW'!B8</f>
        <v> </v>
      </c>
      <c r="O73" s="15" t="s">
        <v>275</v>
      </c>
    </row>
    <row r="74" ht="15" outlineLevel="3">
      <c r="A74" s="15" t="s">
        <v>277</v>
      </c>
      <c r="B74" s="15" t="s">
        <v>1</v>
      </c>
      <c r="C74" s="15" t="s">
        <v>1</v>
      </c>
      <c r="D74" s="15" t="s">
        <v>278</v>
      </c>
      <c r="E74" s="15" t="s">
        <v>276</v>
      </c>
      <c r="F74" s="15" t="s">
        <v>118</v>
      </c>
      <c r="G74" s="19">
        <v>32.678</v>
      </c>
      <c r="H74" s="14"/>
      <c r="I74" s="14">
        <v>1</v>
      </c>
      <c r="J74" s="14"/>
      <c r="K74" s="14">
        <f>ROUND(H74*J74, 2)</f>
        <v>0</v>
      </c>
      <c r="L74" s="18" t="s">
        <v>1</v>
      </c>
      <c r="M74" s="18" t="s">
        <v>1</v>
      </c>
      <c r="N74" s="14" t="str">
        <f>'ZBIORCZE ZESTAWIENIE KOSZTÓW'!B8</f>
        <v> </v>
      </c>
      <c r="O74" s="15" t="s">
        <v>279</v>
      </c>
    </row>
    <row r="75" ht="15" outlineLevel="3">
      <c r="A75" s="15" t="s">
        <v>281</v>
      </c>
      <c r="B75" s="15" t="s">
        <v>1</v>
      </c>
      <c r="C75" s="15" t="s">
        <v>1</v>
      </c>
      <c r="D75" s="15" t="s">
        <v>282</v>
      </c>
      <c r="E75" s="15" t="s">
        <v>280</v>
      </c>
      <c r="F75" s="15" t="s">
        <v>118</v>
      </c>
      <c r="G75" s="19">
        <v>32.678</v>
      </c>
      <c r="H75" s="14"/>
      <c r="I75" s="14">
        <v>1</v>
      </c>
      <c r="J75" s="14"/>
      <c r="K75" s="14">
        <f>ROUND(H75*J75, 2)</f>
        <v>0</v>
      </c>
      <c r="L75" s="18" t="s">
        <v>1</v>
      </c>
      <c r="M75" s="18" t="s">
        <v>1</v>
      </c>
      <c r="N75" s="14" t="str">
        <f>'ZBIORCZE ZESTAWIENIE KOSZTÓW'!B8</f>
        <v> </v>
      </c>
      <c r="O75" s="15" t="s">
        <v>283</v>
      </c>
    </row>
    <row r="76" ht="15" outlineLevel="3">
      <c r="A76" s="15" t="s">
        <v>285</v>
      </c>
      <c r="B76" s="15" t="s">
        <v>1</v>
      </c>
      <c r="C76" s="15" t="s">
        <v>1</v>
      </c>
      <c r="D76" s="15" t="s">
        <v>286</v>
      </c>
      <c r="E76" s="15" t="s">
        <v>284</v>
      </c>
      <c r="F76" s="15" t="s">
        <v>118</v>
      </c>
      <c r="G76" s="19">
        <v>29.395</v>
      </c>
      <c r="H76" s="14"/>
      <c r="I76" s="14">
        <v>1</v>
      </c>
      <c r="J76" s="14"/>
      <c r="K76" s="14">
        <f>ROUND(H76*J76, 2)</f>
        <v>0</v>
      </c>
      <c r="L76" s="18" t="s">
        <v>1</v>
      </c>
      <c r="M76" s="18" t="s">
        <v>1</v>
      </c>
      <c r="N76" s="14" t="str">
        <f>'ZBIORCZE ZESTAWIENIE KOSZTÓW'!B8</f>
        <v> </v>
      </c>
      <c r="O76" s="15" t="s">
        <v>287</v>
      </c>
    </row>
    <row r="77" ht="15" outlineLevel="3">
      <c r="A77" s="22" t="s">
        <v>288</v>
      </c>
      <c r="B77" s="20" t="s">
        <v>1</v>
      </c>
      <c r="C77" s="20" t="s">
        <v>1</v>
      </c>
      <c r="D77" s="20" t="s">
        <v>1</v>
      </c>
      <c r="E77" s="20" t="s">
        <v>1</v>
      </c>
      <c r="F77" s="20" t="s">
        <v>1</v>
      </c>
      <c r="G77" s="20" t="s">
        <v>1</v>
      </c>
      <c r="H77" s="20" t="s">
        <v>1</v>
      </c>
      <c r="I77" s="20" t="s">
        <v>1</v>
      </c>
      <c r="J77" s="20" t="s">
        <v>1</v>
      </c>
      <c r="K77" s="14">
        <f>SUM(K73:K76)</f>
        <v>0</v>
      </c>
      <c r="L77" s="18" t="s">
        <v>1</v>
      </c>
      <c r="M77" s="18" t="s">
        <v>1</v>
      </c>
      <c r="N77" s="18" t="s">
        <v>1</v>
      </c>
      <c r="O77" s="21" t="s">
        <v>1</v>
      </c>
    </row>
    <row r="78" ht="15" outlineLevel="2">
      <c r="A78" s="15" t="s">
        <v>289</v>
      </c>
      <c r="B78" s="15" t="s">
        <v>1</v>
      </c>
      <c r="C78" s="15" t="s">
        <v>1</v>
      </c>
      <c r="D78" s="15" t="s">
        <v>104</v>
      </c>
      <c r="E78" s="15" t="s">
        <v>75</v>
      </c>
      <c r="F78" s="12" t="s">
        <v>1</v>
      </c>
      <c r="G78" s="12" t="s">
        <v>1</v>
      </c>
      <c r="H78" s="12" t="s">
        <v>1</v>
      </c>
      <c r="I78" s="12" t="s">
        <v>1</v>
      </c>
      <c r="J78" s="12" t="s">
        <v>1</v>
      </c>
      <c r="K78" s="12" t="s">
        <v>1</v>
      </c>
      <c r="L78" s="12" t="s">
        <v>1</v>
      </c>
      <c r="M78" s="12" t="s">
        <v>1</v>
      </c>
      <c r="N78" s="14" t="str">
        <f>'ZBIORCZE ZESTAWIENIE KOSZTÓW'!B8</f>
        <v> </v>
      </c>
      <c r="O78" s="15" t="s">
        <v>1</v>
      </c>
    </row>
    <row r="79" ht="15" outlineLevel="3">
      <c r="A79" s="15" t="s">
        <v>291</v>
      </c>
      <c r="B79" s="15" t="s">
        <v>1</v>
      </c>
      <c r="C79" s="15" t="s">
        <v>1</v>
      </c>
      <c r="D79" s="15" t="s">
        <v>292</v>
      </c>
      <c r="E79" s="15" t="s">
        <v>290</v>
      </c>
      <c r="F79" s="15" t="s">
        <v>118</v>
      </c>
      <c r="G79" s="19">
        <v>3.283</v>
      </c>
      <c r="H79" s="14"/>
      <c r="I79" s="14">
        <v>1</v>
      </c>
      <c r="J79" s="14"/>
      <c r="K79" s="14">
        <f>ROUND(H79*J79, 2)</f>
        <v>0</v>
      </c>
      <c r="L79" s="18" t="s">
        <v>1</v>
      </c>
      <c r="M79" s="18" t="s">
        <v>1</v>
      </c>
      <c r="N79" s="14" t="str">
        <f>'ZBIORCZE ZESTAWIENIE KOSZTÓW'!B8</f>
        <v> </v>
      </c>
      <c r="O79" s="15" t="s">
        <v>293</v>
      </c>
    </row>
    <row r="80" ht="15" outlineLevel="3">
      <c r="A80" s="15" t="s">
        <v>295</v>
      </c>
      <c r="B80" s="15" t="s">
        <v>1</v>
      </c>
      <c r="C80" s="15" t="s">
        <v>1</v>
      </c>
      <c r="D80" s="15" t="s">
        <v>296</v>
      </c>
      <c r="E80" s="15" t="s">
        <v>294</v>
      </c>
      <c r="F80" s="15" t="s">
        <v>118</v>
      </c>
      <c r="G80" s="19">
        <v>3.283</v>
      </c>
      <c r="H80" s="14"/>
      <c r="I80" s="14">
        <v>1</v>
      </c>
      <c r="J80" s="14"/>
      <c r="K80" s="14">
        <f>ROUND(H80*J80, 2)</f>
        <v>0</v>
      </c>
      <c r="L80" s="18" t="s">
        <v>1</v>
      </c>
      <c r="M80" s="18" t="s">
        <v>1</v>
      </c>
      <c r="N80" s="14" t="str">
        <f>'ZBIORCZE ZESTAWIENIE KOSZTÓW'!B8</f>
        <v> </v>
      </c>
      <c r="O80" s="15" t="s">
        <v>297</v>
      </c>
    </row>
    <row r="81" ht="15" outlineLevel="3">
      <c r="A81" s="15" t="s">
        <v>299</v>
      </c>
      <c r="B81" s="15" t="s">
        <v>1</v>
      </c>
      <c r="C81" s="15" t="s">
        <v>1</v>
      </c>
      <c r="D81" s="15" t="s">
        <v>296</v>
      </c>
      <c r="E81" s="15" t="s">
        <v>298</v>
      </c>
      <c r="F81" s="15" t="s">
        <v>118</v>
      </c>
      <c r="G81" s="19">
        <v>3.283</v>
      </c>
      <c r="H81" s="14"/>
      <c r="I81" s="14">
        <v>1</v>
      </c>
      <c r="J81" s="14"/>
      <c r="K81" s="14">
        <f>ROUND(H81*J81, 2)</f>
        <v>0</v>
      </c>
      <c r="L81" s="18" t="s">
        <v>1</v>
      </c>
      <c r="M81" s="18" t="s">
        <v>1</v>
      </c>
      <c r="N81" s="14" t="str">
        <f>'ZBIORCZE ZESTAWIENIE KOSZTÓW'!B8</f>
        <v> </v>
      </c>
      <c r="O81" s="15" t="s">
        <v>297</v>
      </c>
    </row>
    <row r="82" ht="15" outlineLevel="3">
      <c r="A82" s="22" t="s">
        <v>300</v>
      </c>
      <c r="B82" s="20" t="s">
        <v>1</v>
      </c>
      <c r="C82" s="20" t="s">
        <v>1</v>
      </c>
      <c r="D82" s="20" t="s">
        <v>1</v>
      </c>
      <c r="E82" s="20" t="s">
        <v>1</v>
      </c>
      <c r="F82" s="20" t="s">
        <v>1</v>
      </c>
      <c r="G82" s="20" t="s">
        <v>1</v>
      </c>
      <c r="H82" s="20" t="s">
        <v>1</v>
      </c>
      <c r="I82" s="20" t="s">
        <v>1</v>
      </c>
      <c r="J82" s="20" t="s">
        <v>1</v>
      </c>
      <c r="K82" s="14">
        <f>SUM(K79:K81)</f>
        <v>0</v>
      </c>
      <c r="L82" s="18" t="s">
        <v>1</v>
      </c>
      <c r="M82" s="18" t="s">
        <v>1</v>
      </c>
      <c r="N82" s="18" t="s">
        <v>1</v>
      </c>
      <c r="O82" s="21" t="s">
        <v>1</v>
      </c>
    </row>
    <row r="83" ht="15" outlineLevel="2">
      <c r="A83" s="15" t="s">
        <v>301</v>
      </c>
      <c r="B83" s="15" t="s">
        <v>1</v>
      </c>
      <c r="C83" s="15" t="s">
        <v>1</v>
      </c>
      <c r="D83" s="15" t="s">
        <v>104</v>
      </c>
      <c r="E83" s="15" t="s">
        <v>78</v>
      </c>
      <c r="F83" s="12" t="s">
        <v>1</v>
      </c>
      <c r="G83" s="12" t="s">
        <v>1</v>
      </c>
      <c r="H83" s="12" t="s">
        <v>1</v>
      </c>
      <c r="I83" s="12" t="s">
        <v>1</v>
      </c>
      <c r="J83" s="12" t="s">
        <v>1</v>
      </c>
      <c r="K83" s="12" t="s">
        <v>1</v>
      </c>
      <c r="L83" s="12" t="s">
        <v>1</v>
      </c>
      <c r="M83" s="12" t="s">
        <v>1</v>
      </c>
      <c r="N83" s="14" t="str">
        <f>'ZBIORCZE ZESTAWIENIE KOSZTÓW'!B8</f>
        <v> </v>
      </c>
      <c r="O83" s="15" t="s">
        <v>1</v>
      </c>
    </row>
    <row r="84" ht="15" outlineLevel="3">
      <c r="A84" s="15" t="s">
        <v>303</v>
      </c>
      <c r="B84" s="15" t="s">
        <v>1</v>
      </c>
      <c r="C84" s="15" t="s">
        <v>1</v>
      </c>
      <c r="D84" s="15" t="s">
        <v>244</v>
      </c>
      <c r="E84" s="15" t="s">
        <v>302</v>
      </c>
      <c r="F84" s="15" t="s">
        <v>240</v>
      </c>
      <c r="G84" s="19">
        <v>0.1</v>
      </c>
      <c r="H84" s="14"/>
      <c r="I84" s="14">
        <v>1</v>
      </c>
      <c r="J84" s="14"/>
      <c r="K84" s="14">
        <f>ROUND(H84*J84, 2)</f>
        <v>0</v>
      </c>
      <c r="L84" s="18" t="s">
        <v>1</v>
      </c>
      <c r="M84" s="18" t="s">
        <v>1</v>
      </c>
      <c r="N84" s="14" t="str">
        <f>'ZBIORCZE ZESTAWIENIE KOSZTÓW'!B8</f>
        <v> </v>
      </c>
      <c r="O84" s="15" t="s">
        <v>1</v>
      </c>
    </row>
    <row r="85" ht="15" outlineLevel="3">
      <c r="A85" s="15" t="s">
        <v>305</v>
      </c>
      <c r="B85" s="15" t="s">
        <v>1</v>
      </c>
      <c r="C85" s="15" t="s">
        <v>1</v>
      </c>
      <c r="D85" s="15" t="s">
        <v>306</v>
      </c>
      <c r="E85" s="15" t="s">
        <v>304</v>
      </c>
      <c r="F85" s="15" t="s">
        <v>118</v>
      </c>
      <c r="G85" s="19">
        <v>46.88</v>
      </c>
      <c r="H85" s="14"/>
      <c r="I85" s="14">
        <v>1</v>
      </c>
      <c r="J85" s="14"/>
      <c r="K85" s="14">
        <f>ROUND(H85*J85, 2)</f>
        <v>0</v>
      </c>
      <c r="L85" s="18" t="s">
        <v>1</v>
      </c>
      <c r="M85" s="18" t="s">
        <v>1</v>
      </c>
      <c r="N85" s="14" t="str">
        <f>'ZBIORCZE ZESTAWIENIE KOSZTÓW'!B8</f>
        <v> </v>
      </c>
      <c r="O85" s="15" t="s">
        <v>307</v>
      </c>
    </row>
    <row r="86" ht="15" outlineLevel="3">
      <c r="A86" s="15" t="s">
        <v>309</v>
      </c>
      <c r="B86" s="15" t="s">
        <v>1</v>
      </c>
      <c r="C86" s="15" t="s">
        <v>1</v>
      </c>
      <c r="D86" s="15" t="s">
        <v>310</v>
      </c>
      <c r="E86" s="15" t="s">
        <v>308</v>
      </c>
      <c r="F86" s="15" t="s">
        <v>118</v>
      </c>
      <c r="G86" s="19">
        <v>46.88</v>
      </c>
      <c r="H86" s="14"/>
      <c r="I86" s="14">
        <v>1</v>
      </c>
      <c r="J86" s="14"/>
      <c r="K86" s="14">
        <f>ROUND(H86*J86, 2)</f>
        <v>0</v>
      </c>
      <c r="L86" s="18" t="s">
        <v>1</v>
      </c>
      <c r="M86" s="18" t="s">
        <v>1</v>
      </c>
      <c r="N86" s="14" t="str">
        <f>'ZBIORCZE ZESTAWIENIE KOSZTÓW'!B8</f>
        <v> </v>
      </c>
      <c r="O86" s="15" t="s">
        <v>311</v>
      </c>
    </row>
    <row r="87" ht="15" outlineLevel="3">
      <c r="A87" s="15" t="s">
        <v>313</v>
      </c>
      <c r="B87" s="15" t="s">
        <v>1</v>
      </c>
      <c r="C87" s="15" t="s">
        <v>1</v>
      </c>
      <c r="D87" s="15" t="s">
        <v>314</v>
      </c>
      <c r="E87" s="15" t="s">
        <v>312</v>
      </c>
      <c r="F87" s="15" t="s">
        <v>114</v>
      </c>
      <c r="G87" s="19">
        <v>59.36</v>
      </c>
      <c r="H87" s="14"/>
      <c r="I87" s="14">
        <v>1</v>
      </c>
      <c r="J87" s="14"/>
      <c r="K87" s="14">
        <f>ROUND(H87*J87, 2)</f>
        <v>0</v>
      </c>
      <c r="L87" s="18" t="s">
        <v>1</v>
      </c>
      <c r="M87" s="18" t="s">
        <v>1</v>
      </c>
      <c r="N87" s="14" t="str">
        <f>'ZBIORCZE ZESTAWIENIE KOSZTÓW'!B8</f>
        <v> </v>
      </c>
      <c r="O87" s="15" t="s">
        <v>315</v>
      </c>
    </row>
    <row r="88" ht="15" outlineLevel="3">
      <c r="A88" s="22" t="s">
        <v>316</v>
      </c>
      <c r="B88" s="20" t="s">
        <v>1</v>
      </c>
      <c r="C88" s="20" t="s">
        <v>1</v>
      </c>
      <c r="D88" s="20" t="s">
        <v>1</v>
      </c>
      <c r="E88" s="20" t="s">
        <v>1</v>
      </c>
      <c r="F88" s="20" t="s">
        <v>1</v>
      </c>
      <c r="G88" s="20" t="s">
        <v>1</v>
      </c>
      <c r="H88" s="20" t="s">
        <v>1</v>
      </c>
      <c r="I88" s="20" t="s">
        <v>1</v>
      </c>
      <c r="J88" s="20" t="s">
        <v>1</v>
      </c>
      <c r="K88" s="14">
        <f>SUM(K84:K87)</f>
        <v>0</v>
      </c>
      <c r="L88" s="18" t="s">
        <v>1</v>
      </c>
      <c r="M88" s="18" t="s">
        <v>1</v>
      </c>
      <c r="N88" s="18" t="s">
        <v>1</v>
      </c>
      <c r="O88" s="21" t="s">
        <v>1</v>
      </c>
    </row>
    <row r="89" ht="15" outlineLevel="2">
      <c r="A89" s="15" t="s">
        <v>317</v>
      </c>
      <c r="B89" s="15" t="s">
        <v>1</v>
      </c>
      <c r="C89" s="15" t="s">
        <v>1</v>
      </c>
      <c r="D89" s="15" t="s">
        <v>104</v>
      </c>
      <c r="E89" s="15" t="s">
        <v>81</v>
      </c>
      <c r="F89" s="12" t="s">
        <v>1</v>
      </c>
      <c r="G89" s="12" t="s">
        <v>1</v>
      </c>
      <c r="H89" s="12" t="s">
        <v>1</v>
      </c>
      <c r="I89" s="12" t="s">
        <v>1</v>
      </c>
      <c r="J89" s="12" t="s">
        <v>1</v>
      </c>
      <c r="K89" s="12" t="s">
        <v>1</v>
      </c>
      <c r="L89" s="12" t="s">
        <v>1</v>
      </c>
      <c r="M89" s="12" t="s">
        <v>1</v>
      </c>
      <c r="N89" s="14" t="str">
        <f>'ZBIORCZE ZESTAWIENIE KOSZTÓW'!B8</f>
        <v> </v>
      </c>
      <c r="O89" s="15" t="s">
        <v>1</v>
      </c>
    </row>
    <row r="90" ht="15" outlineLevel="3">
      <c r="A90" s="15" t="s">
        <v>319</v>
      </c>
      <c r="B90" s="15" t="s">
        <v>1</v>
      </c>
      <c r="C90" s="15" t="s">
        <v>1</v>
      </c>
      <c r="D90" s="15" t="s">
        <v>320</v>
      </c>
      <c r="E90" s="15" t="s">
        <v>318</v>
      </c>
      <c r="F90" s="15" t="s">
        <v>118</v>
      </c>
      <c r="G90" s="19">
        <v>12.13</v>
      </c>
      <c r="H90" s="14"/>
      <c r="I90" s="14">
        <v>1</v>
      </c>
      <c r="J90" s="14"/>
      <c r="K90" s="14">
        <f>ROUND(H90*J90, 2)</f>
        <v>0</v>
      </c>
      <c r="L90" s="18" t="s">
        <v>1</v>
      </c>
      <c r="M90" s="18" t="s">
        <v>1</v>
      </c>
      <c r="N90" s="14" t="str">
        <f>'ZBIORCZE ZESTAWIENIE KOSZTÓW'!B8</f>
        <v> </v>
      </c>
      <c r="O90" s="15" t="s">
        <v>1</v>
      </c>
    </row>
    <row r="91" ht="15" outlineLevel="3">
      <c r="A91" s="15" t="s">
        <v>322</v>
      </c>
      <c r="B91" s="15" t="s">
        <v>1</v>
      </c>
      <c r="C91" s="15" t="s">
        <v>1</v>
      </c>
      <c r="D91" s="15" t="s">
        <v>323</v>
      </c>
      <c r="E91" s="15" t="s">
        <v>321</v>
      </c>
      <c r="F91" s="15" t="s">
        <v>125</v>
      </c>
      <c r="G91" s="19">
        <v>43.46</v>
      </c>
      <c r="H91" s="14"/>
      <c r="I91" s="14">
        <v>1</v>
      </c>
      <c r="J91" s="14"/>
      <c r="K91" s="14">
        <f>ROUND(H91*J91, 2)</f>
        <v>0</v>
      </c>
      <c r="L91" s="18" t="s">
        <v>1</v>
      </c>
      <c r="M91" s="18" t="s">
        <v>1</v>
      </c>
      <c r="N91" s="14" t="str">
        <f>'ZBIORCZE ZESTAWIENIE KOSZTÓW'!B8</f>
        <v> </v>
      </c>
      <c r="O91" s="15" t="s">
        <v>1</v>
      </c>
    </row>
    <row r="92" ht="15" outlineLevel="3">
      <c r="A92" s="15" t="s">
        <v>325</v>
      </c>
      <c r="B92" s="15" t="s">
        <v>1</v>
      </c>
      <c r="C92" s="15" t="s">
        <v>1</v>
      </c>
      <c r="D92" s="15" t="s">
        <v>326</v>
      </c>
      <c r="E92" s="15" t="s">
        <v>324</v>
      </c>
      <c r="F92" s="15" t="s">
        <v>125</v>
      </c>
      <c r="G92" s="19">
        <v>43.46</v>
      </c>
      <c r="H92" s="14"/>
      <c r="I92" s="14">
        <v>1</v>
      </c>
      <c r="J92" s="14"/>
      <c r="K92" s="14">
        <f>ROUND(H92*J92, 2)</f>
        <v>0</v>
      </c>
      <c r="L92" s="18" t="s">
        <v>1</v>
      </c>
      <c r="M92" s="18" t="s">
        <v>1</v>
      </c>
      <c r="N92" s="14" t="str">
        <f>'ZBIORCZE ZESTAWIENIE KOSZTÓW'!B8</f>
        <v> </v>
      </c>
      <c r="O92" s="15" t="s">
        <v>1</v>
      </c>
    </row>
    <row r="93" ht="15" outlineLevel="3">
      <c r="A93" s="15" t="s">
        <v>328</v>
      </c>
      <c r="B93" s="15" t="s">
        <v>1</v>
      </c>
      <c r="C93" s="15" t="s">
        <v>1</v>
      </c>
      <c r="D93" s="15" t="s">
        <v>329</v>
      </c>
      <c r="E93" s="15" t="s">
        <v>327</v>
      </c>
      <c r="F93" s="15" t="s">
        <v>125</v>
      </c>
      <c r="G93" s="19">
        <v>86.92</v>
      </c>
      <c r="H93" s="14"/>
      <c r="I93" s="14">
        <v>1</v>
      </c>
      <c r="J93" s="14"/>
      <c r="K93" s="14">
        <f>ROUND(H93*J93, 2)</f>
        <v>0</v>
      </c>
      <c r="L93" s="18" t="s">
        <v>1</v>
      </c>
      <c r="M93" s="18" t="s">
        <v>1</v>
      </c>
      <c r="N93" s="14" t="str">
        <f>'ZBIORCZE ZESTAWIENIE KOSZTÓW'!B8</f>
        <v> </v>
      </c>
      <c r="O93" s="15" t="s">
        <v>1</v>
      </c>
    </row>
    <row r="94" ht="15" outlineLevel="3">
      <c r="A94" s="15" t="s">
        <v>331</v>
      </c>
      <c r="B94" s="15" t="s">
        <v>1</v>
      </c>
      <c r="C94" s="15" t="s">
        <v>1</v>
      </c>
      <c r="D94" s="15" t="s">
        <v>332</v>
      </c>
      <c r="E94" s="15" t="s">
        <v>330</v>
      </c>
      <c r="F94" s="15" t="s">
        <v>125</v>
      </c>
      <c r="G94" s="19">
        <v>4.29</v>
      </c>
      <c r="H94" s="14"/>
      <c r="I94" s="14">
        <v>1</v>
      </c>
      <c r="J94" s="14"/>
      <c r="K94" s="14">
        <f>ROUND(H94*J94, 2)</f>
        <v>0</v>
      </c>
      <c r="L94" s="18" t="s">
        <v>1</v>
      </c>
      <c r="M94" s="18" t="s">
        <v>1</v>
      </c>
      <c r="N94" s="14" t="str">
        <f>'ZBIORCZE ZESTAWIENIE KOSZTÓW'!B8</f>
        <v> </v>
      </c>
      <c r="O94" s="15" t="s">
        <v>1</v>
      </c>
    </row>
    <row r="95" ht="15" outlineLevel="3">
      <c r="A95" s="15" t="s">
        <v>334</v>
      </c>
      <c r="B95" s="15" t="s">
        <v>1</v>
      </c>
      <c r="C95" s="15" t="s">
        <v>1</v>
      </c>
      <c r="D95" s="15" t="s">
        <v>335</v>
      </c>
      <c r="E95" s="15" t="s">
        <v>333</v>
      </c>
      <c r="F95" s="15" t="s">
        <v>125</v>
      </c>
      <c r="G95" s="19">
        <v>43.46</v>
      </c>
      <c r="H95" s="14"/>
      <c r="I95" s="14">
        <v>1</v>
      </c>
      <c r="J95" s="14"/>
      <c r="K95" s="14">
        <f>ROUND(H95*J95, 2)</f>
        <v>0</v>
      </c>
      <c r="L95" s="18" t="s">
        <v>1</v>
      </c>
      <c r="M95" s="18" t="s">
        <v>1</v>
      </c>
      <c r="N95" s="14" t="str">
        <f>'ZBIORCZE ZESTAWIENIE KOSZTÓW'!B8</f>
        <v> </v>
      </c>
      <c r="O95" s="15" t="s">
        <v>1</v>
      </c>
    </row>
    <row r="96" ht="15" outlineLevel="3">
      <c r="A96" s="15" t="s">
        <v>337</v>
      </c>
      <c r="B96" s="15" t="s">
        <v>1</v>
      </c>
      <c r="C96" s="15" t="s">
        <v>1</v>
      </c>
      <c r="D96" s="15" t="s">
        <v>338</v>
      </c>
      <c r="E96" s="15" t="s">
        <v>336</v>
      </c>
      <c r="F96" s="15" t="s">
        <v>114</v>
      </c>
      <c r="G96" s="19">
        <v>5.33</v>
      </c>
      <c r="H96" s="14"/>
      <c r="I96" s="14">
        <v>1</v>
      </c>
      <c r="J96" s="14"/>
      <c r="K96" s="14">
        <f>ROUND(H96*J96, 2)</f>
        <v>0</v>
      </c>
      <c r="L96" s="18" t="s">
        <v>1</v>
      </c>
      <c r="M96" s="18" t="s">
        <v>1</v>
      </c>
      <c r="N96" s="14" t="str">
        <f>'ZBIORCZE ZESTAWIENIE KOSZTÓW'!B8</f>
        <v> </v>
      </c>
      <c r="O96" s="15" t="s">
        <v>1</v>
      </c>
    </row>
    <row r="97" ht="15" outlineLevel="3">
      <c r="A97" s="15" t="s">
        <v>340</v>
      </c>
      <c r="B97" s="15" t="s">
        <v>1</v>
      </c>
      <c r="C97" s="15" t="s">
        <v>1</v>
      </c>
      <c r="D97" s="15" t="s">
        <v>107</v>
      </c>
      <c r="E97" s="15" t="s">
        <v>339</v>
      </c>
      <c r="F97" s="15" t="s">
        <v>114</v>
      </c>
      <c r="G97" s="19">
        <v>23.15</v>
      </c>
      <c r="H97" s="14"/>
      <c r="I97" s="14">
        <v>1</v>
      </c>
      <c r="J97" s="14"/>
      <c r="K97" s="14">
        <f>ROUND(H97*J97, 2)</f>
        <v>0</v>
      </c>
      <c r="L97" s="18" t="s">
        <v>1</v>
      </c>
      <c r="M97" s="18" t="s">
        <v>1</v>
      </c>
      <c r="N97" s="14" t="str">
        <f>'ZBIORCZE ZESTAWIENIE KOSZTÓW'!B8</f>
        <v> </v>
      </c>
      <c r="O97" s="15" t="s">
        <v>1</v>
      </c>
    </row>
    <row r="98" ht="15" outlineLevel="3">
      <c r="A98" s="22" t="s">
        <v>341</v>
      </c>
      <c r="B98" s="20" t="s">
        <v>1</v>
      </c>
      <c r="C98" s="20" t="s">
        <v>1</v>
      </c>
      <c r="D98" s="20" t="s">
        <v>1</v>
      </c>
      <c r="E98" s="20" t="s">
        <v>1</v>
      </c>
      <c r="F98" s="20" t="s">
        <v>1</v>
      </c>
      <c r="G98" s="20" t="s">
        <v>1</v>
      </c>
      <c r="H98" s="20" t="s">
        <v>1</v>
      </c>
      <c r="I98" s="20" t="s">
        <v>1</v>
      </c>
      <c r="J98" s="20" t="s">
        <v>1</v>
      </c>
      <c r="K98" s="14">
        <f>SUM(K90:K97)</f>
        <v>0</v>
      </c>
      <c r="L98" s="18" t="s">
        <v>1</v>
      </c>
      <c r="M98" s="18" t="s">
        <v>1</v>
      </c>
      <c r="N98" s="18" t="s">
        <v>1</v>
      </c>
      <c r="O98" s="21" t="s">
        <v>1</v>
      </c>
    </row>
    <row r="99" ht="15" outlineLevel="2">
      <c r="A99" s="15" t="s">
        <v>342</v>
      </c>
      <c r="B99" s="15" t="s">
        <v>1</v>
      </c>
      <c r="C99" s="15" t="s">
        <v>1</v>
      </c>
      <c r="D99" s="15" t="s">
        <v>104</v>
      </c>
      <c r="E99" s="15" t="s">
        <v>84</v>
      </c>
      <c r="F99" s="12" t="s">
        <v>1</v>
      </c>
      <c r="G99" s="12" t="s">
        <v>1</v>
      </c>
      <c r="H99" s="12" t="s">
        <v>1</v>
      </c>
      <c r="I99" s="12" t="s">
        <v>1</v>
      </c>
      <c r="J99" s="12" t="s">
        <v>1</v>
      </c>
      <c r="K99" s="12" t="s">
        <v>1</v>
      </c>
      <c r="L99" s="12" t="s">
        <v>1</v>
      </c>
      <c r="M99" s="12" t="s">
        <v>1</v>
      </c>
      <c r="N99" s="14" t="str">
        <f>'ZBIORCZE ZESTAWIENIE KOSZTÓW'!B8</f>
        <v> </v>
      </c>
      <c r="O99" s="15" t="s">
        <v>1</v>
      </c>
    </row>
    <row r="100" ht="15" outlineLevel="3">
      <c r="A100" s="15" t="s">
        <v>344</v>
      </c>
      <c r="B100" s="15" t="s">
        <v>1</v>
      </c>
      <c r="C100" s="15" t="s">
        <v>1</v>
      </c>
      <c r="D100" s="15" t="s">
        <v>345</v>
      </c>
      <c r="E100" s="15" t="s">
        <v>343</v>
      </c>
      <c r="F100" s="15" t="s">
        <v>125</v>
      </c>
      <c r="G100" s="19">
        <v>0.395</v>
      </c>
      <c r="H100" s="14"/>
      <c r="I100" s="14">
        <v>1</v>
      </c>
      <c r="J100" s="14"/>
      <c r="K100" s="14">
        <f>ROUND(H100*J100, 2)</f>
        <v>0</v>
      </c>
      <c r="L100" s="18" t="s">
        <v>1</v>
      </c>
      <c r="M100" s="18" t="s">
        <v>1</v>
      </c>
      <c r="N100" s="14" t="str">
        <f>'ZBIORCZE ZESTAWIENIE KOSZTÓW'!B8</f>
        <v> </v>
      </c>
      <c r="O100" s="15" t="s">
        <v>346</v>
      </c>
    </row>
    <row r="101" ht="15" outlineLevel="3">
      <c r="A101" s="15" t="s">
        <v>348</v>
      </c>
      <c r="B101" s="15" t="s">
        <v>1</v>
      </c>
      <c r="C101" s="15" t="s">
        <v>1</v>
      </c>
      <c r="D101" s="15" t="s">
        <v>349</v>
      </c>
      <c r="E101" s="15" t="s">
        <v>347</v>
      </c>
      <c r="F101" s="15" t="s">
        <v>114</v>
      </c>
      <c r="G101" s="19">
        <v>19.773</v>
      </c>
      <c r="H101" s="14"/>
      <c r="I101" s="14">
        <v>1</v>
      </c>
      <c r="J101" s="14"/>
      <c r="K101" s="14">
        <f>ROUND(H101*J101, 2)</f>
        <v>0</v>
      </c>
      <c r="L101" s="18" t="s">
        <v>1</v>
      </c>
      <c r="M101" s="18" t="s">
        <v>1</v>
      </c>
      <c r="N101" s="14" t="str">
        <f>'ZBIORCZE ZESTAWIENIE KOSZTÓW'!B8</f>
        <v> </v>
      </c>
      <c r="O101" s="15" t="s">
        <v>350</v>
      </c>
    </row>
    <row r="102" ht="15" outlineLevel="3">
      <c r="A102" s="15" t="s">
        <v>352</v>
      </c>
      <c r="B102" s="15" t="s">
        <v>1</v>
      </c>
      <c r="C102" s="15" t="s">
        <v>1</v>
      </c>
      <c r="D102" s="15" t="s">
        <v>353</v>
      </c>
      <c r="E102" s="15" t="s">
        <v>351</v>
      </c>
      <c r="F102" s="15" t="s">
        <v>118</v>
      </c>
      <c r="G102" s="19">
        <v>13.539</v>
      </c>
      <c r="H102" s="14"/>
      <c r="I102" s="14">
        <v>1</v>
      </c>
      <c r="J102" s="14"/>
      <c r="K102" s="14">
        <f>ROUND(H102*J102, 2)</f>
        <v>0</v>
      </c>
      <c r="L102" s="18" t="s">
        <v>1</v>
      </c>
      <c r="M102" s="18" t="s">
        <v>1</v>
      </c>
      <c r="N102" s="14" t="str">
        <f>'ZBIORCZE ZESTAWIENIE KOSZTÓW'!B8</f>
        <v> </v>
      </c>
      <c r="O102" s="15" t="s">
        <v>354</v>
      </c>
    </row>
    <row r="103" ht="15" outlineLevel="3">
      <c r="A103" s="15" t="s">
        <v>356</v>
      </c>
      <c r="B103" s="15" t="s">
        <v>1</v>
      </c>
      <c r="C103" s="15" t="s">
        <v>1</v>
      </c>
      <c r="D103" s="15" t="s">
        <v>357</v>
      </c>
      <c r="E103" s="15" t="s">
        <v>355</v>
      </c>
      <c r="F103" s="15" t="s">
        <v>118</v>
      </c>
      <c r="G103" s="19">
        <v>27.078</v>
      </c>
      <c r="H103" s="14"/>
      <c r="I103" s="14">
        <v>1</v>
      </c>
      <c r="J103" s="14"/>
      <c r="K103" s="14">
        <f>ROUND(H103*J103, 2)</f>
        <v>0</v>
      </c>
      <c r="L103" s="18" t="s">
        <v>1</v>
      </c>
      <c r="M103" s="18" t="s">
        <v>1</v>
      </c>
      <c r="N103" s="14" t="str">
        <f>'ZBIORCZE ZESTAWIENIE KOSZTÓW'!B8</f>
        <v> </v>
      </c>
      <c r="O103" s="15" t="s">
        <v>358</v>
      </c>
    </row>
    <row r="104" ht="15" outlineLevel="3">
      <c r="A104" s="15" t="s">
        <v>360</v>
      </c>
      <c r="B104" s="15" t="s">
        <v>1</v>
      </c>
      <c r="C104" s="15" t="s">
        <v>1</v>
      </c>
      <c r="D104" s="15" t="s">
        <v>361</v>
      </c>
      <c r="E104" s="15" t="s">
        <v>359</v>
      </c>
      <c r="F104" s="15" t="s">
        <v>362</v>
      </c>
      <c r="G104" s="19">
        <v>0.135</v>
      </c>
      <c r="H104" s="14"/>
      <c r="I104" s="14">
        <v>1</v>
      </c>
      <c r="J104" s="14"/>
      <c r="K104" s="14">
        <f>ROUND(H104*J104, 2)</f>
        <v>0</v>
      </c>
      <c r="L104" s="18" t="s">
        <v>1</v>
      </c>
      <c r="M104" s="18" t="s">
        <v>1</v>
      </c>
      <c r="N104" s="14" t="str">
        <f>'ZBIORCZE ZESTAWIENIE KOSZTÓW'!B8</f>
        <v> </v>
      </c>
      <c r="O104" s="15" t="s">
        <v>363</v>
      </c>
    </row>
    <row r="105" ht="15" outlineLevel="3">
      <c r="A105" s="15" t="s">
        <v>365</v>
      </c>
      <c r="B105" s="15" t="s">
        <v>1</v>
      </c>
      <c r="C105" s="15" t="s">
        <v>1</v>
      </c>
      <c r="D105" s="15" t="s">
        <v>366</v>
      </c>
      <c r="E105" s="15" t="s">
        <v>364</v>
      </c>
      <c r="F105" s="15" t="s">
        <v>118</v>
      </c>
      <c r="G105" s="19">
        <v>13.539</v>
      </c>
      <c r="H105" s="14"/>
      <c r="I105" s="14">
        <v>1</v>
      </c>
      <c r="J105" s="14"/>
      <c r="K105" s="14">
        <f>ROUND(H105*J105, 2)</f>
        <v>0</v>
      </c>
      <c r="L105" s="18" t="s">
        <v>1</v>
      </c>
      <c r="M105" s="18" t="s">
        <v>1</v>
      </c>
      <c r="N105" s="14" t="str">
        <f>'ZBIORCZE ZESTAWIENIE KOSZTÓW'!B8</f>
        <v> </v>
      </c>
      <c r="O105" s="15" t="s">
        <v>367</v>
      </c>
    </row>
    <row r="106" ht="15" outlineLevel="3">
      <c r="A106" s="15" t="s">
        <v>369</v>
      </c>
      <c r="B106" s="15" t="s">
        <v>1</v>
      </c>
      <c r="C106" s="15" t="s">
        <v>1</v>
      </c>
      <c r="D106" s="15" t="s">
        <v>107</v>
      </c>
      <c r="E106" s="15" t="s">
        <v>368</v>
      </c>
      <c r="F106" s="15" t="s">
        <v>151</v>
      </c>
      <c r="G106" s="19">
        <v>68</v>
      </c>
      <c r="H106" s="14"/>
      <c r="I106" s="14">
        <v>1</v>
      </c>
      <c r="J106" s="14"/>
      <c r="K106" s="14">
        <f>ROUND(H106*J106, 2)</f>
        <v>0</v>
      </c>
      <c r="L106" s="18" t="s">
        <v>1</v>
      </c>
      <c r="M106" s="18" t="s">
        <v>1</v>
      </c>
      <c r="N106" s="14" t="str">
        <f>'ZBIORCZE ZESTAWIENIE KOSZTÓW'!B8</f>
        <v> </v>
      </c>
      <c r="O106" s="15" t="s">
        <v>1</v>
      </c>
    </row>
    <row r="107" ht="15" outlineLevel="3">
      <c r="A107" s="15" t="s">
        <v>371</v>
      </c>
      <c r="B107" s="15" t="s">
        <v>1</v>
      </c>
      <c r="C107" s="15" t="s">
        <v>1</v>
      </c>
      <c r="D107" s="15" t="s">
        <v>107</v>
      </c>
      <c r="E107" s="15" t="s">
        <v>370</v>
      </c>
      <c r="F107" s="15" t="s">
        <v>151</v>
      </c>
      <c r="G107" s="19">
        <v>87</v>
      </c>
      <c r="H107" s="14"/>
      <c r="I107" s="14">
        <v>1</v>
      </c>
      <c r="J107" s="14"/>
      <c r="K107" s="14">
        <f>ROUND(H107*J107, 2)</f>
        <v>0</v>
      </c>
      <c r="L107" s="18" t="s">
        <v>1</v>
      </c>
      <c r="M107" s="18" t="s">
        <v>1</v>
      </c>
      <c r="N107" s="14" t="str">
        <f>'ZBIORCZE ZESTAWIENIE KOSZTÓW'!B8</f>
        <v> </v>
      </c>
      <c r="O107" s="15" t="s">
        <v>1</v>
      </c>
    </row>
    <row r="108" ht="15" outlineLevel="3">
      <c r="A108" s="22" t="s">
        <v>372</v>
      </c>
      <c r="B108" s="20" t="s">
        <v>1</v>
      </c>
      <c r="C108" s="20" t="s">
        <v>1</v>
      </c>
      <c r="D108" s="20" t="s">
        <v>1</v>
      </c>
      <c r="E108" s="20" t="s">
        <v>1</v>
      </c>
      <c r="F108" s="20" t="s">
        <v>1</v>
      </c>
      <c r="G108" s="20" t="s">
        <v>1</v>
      </c>
      <c r="H108" s="20" t="s">
        <v>1</v>
      </c>
      <c r="I108" s="20" t="s">
        <v>1</v>
      </c>
      <c r="J108" s="20" t="s">
        <v>1</v>
      </c>
      <c r="K108" s="14">
        <f>SUM(K100:K107)</f>
        <v>0</v>
      </c>
      <c r="L108" s="18" t="s">
        <v>1</v>
      </c>
      <c r="M108" s="18" t="s">
        <v>1</v>
      </c>
      <c r="N108" s="18" t="s">
        <v>1</v>
      </c>
      <c r="O108" s="21" t="s">
        <v>1</v>
      </c>
    </row>
    <row r="109" ht="15" outlineLevel="2">
      <c r="A109" s="22" t="s">
        <v>373</v>
      </c>
      <c r="B109" s="20" t="s">
        <v>1</v>
      </c>
      <c r="C109" s="20" t="s">
        <v>1</v>
      </c>
      <c r="D109" s="20" t="s">
        <v>1</v>
      </c>
      <c r="E109" s="20" t="s">
        <v>1</v>
      </c>
      <c r="F109" s="20" t="s">
        <v>1</v>
      </c>
      <c r="G109" s="20" t="s">
        <v>1</v>
      </c>
      <c r="H109" s="20" t="s">
        <v>1</v>
      </c>
      <c r="I109" s="20" t="s">
        <v>1</v>
      </c>
      <c r="J109" s="20" t="s">
        <v>1</v>
      </c>
      <c r="K109" s="14">
        <f>'1 WYKONANIE WINDY ZEWNĘTRZNEJ P'!K77+'1 WYKONANIE WINDY ZEWNĘTRZNEJ P'!K82+'1 WYKONANIE WINDY ZEWNĘTRZNEJ P'!K88+'1 WYKONANIE WINDY ZEWNĘTRZNEJ P'!K98+'1 WYKONANIE WINDY ZEWNĘTRZNEJ P'!K108</f>
        <v>0</v>
      </c>
      <c r="L109" s="18" t="s">
        <v>1</v>
      </c>
      <c r="M109" s="18" t="s">
        <v>1</v>
      </c>
      <c r="N109" s="18" t="s">
        <v>1</v>
      </c>
      <c r="O109" s="21" t="s">
        <v>1</v>
      </c>
    </row>
    <row r="110" ht="15" outlineLevel="1">
      <c r="A110" s="15" t="s">
        <v>374</v>
      </c>
      <c r="B110" s="15" t="s">
        <v>1</v>
      </c>
      <c r="C110" s="15" t="s">
        <v>1</v>
      </c>
      <c r="D110" s="15" t="s">
        <v>104</v>
      </c>
      <c r="E110" s="15" t="s">
        <v>87</v>
      </c>
      <c r="F110" s="12" t="s">
        <v>1</v>
      </c>
      <c r="G110" s="12" t="s">
        <v>1</v>
      </c>
      <c r="H110" s="12" t="s">
        <v>1</v>
      </c>
      <c r="I110" s="12" t="s">
        <v>1</v>
      </c>
      <c r="J110" s="12" t="s">
        <v>1</v>
      </c>
      <c r="K110" s="12" t="s">
        <v>1</v>
      </c>
      <c r="L110" s="12" t="s">
        <v>1</v>
      </c>
      <c r="M110" s="12" t="s">
        <v>1</v>
      </c>
      <c r="N110" s="14" t="str">
        <f>'ZBIORCZE ZESTAWIENIE KOSZTÓW'!B8</f>
        <v> </v>
      </c>
      <c r="O110" s="15" t="s">
        <v>1</v>
      </c>
    </row>
    <row r="111" ht="15" outlineLevel="2">
      <c r="A111" s="15" t="s">
        <v>376</v>
      </c>
      <c r="B111" s="15" t="s">
        <v>1</v>
      </c>
      <c r="C111" s="15" t="s">
        <v>1</v>
      </c>
      <c r="D111" s="15" t="s">
        <v>107</v>
      </c>
      <c r="E111" s="15" t="s">
        <v>375</v>
      </c>
      <c r="F111" s="15" t="s">
        <v>108</v>
      </c>
      <c r="G111" s="19">
        <v>1</v>
      </c>
      <c r="H111" s="14"/>
      <c r="I111" s="14">
        <v>1</v>
      </c>
      <c r="J111" s="14"/>
      <c r="K111" s="14">
        <f>ROUND(H111*J111, 2)</f>
        <v>0</v>
      </c>
      <c r="L111" s="18" t="s">
        <v>1</v>
      </c>
      <c r="M111" s="18" t="s">
        <v>1</v>
      </c>
      <c r="N111" s="14" t="str">
        <f>'ZBIORCZE ZESTAWIENIE KOSZTÓW'!B8</f>
        <v> </v>
      </c>
      <c r="O111" s="15" t="s">
        <v>154</v>
      </c>
    </row>
    <row r="112" ht="15" outlineLevel="2">
      <c r="A112" s="15" t="s">
        <v>378</v>
      </c>
      <c r="B112" s="15" t="s">
        <v>1</v>
      </c>
      <c r="C112" s="15" t="s">
        <v>1</v>
      </c>
      <c r="D112" s="15" t="s">
        <v>107</v>
      </c>
      <c r="E112" s="15" t="s">
        <v>377</v>
      </c>
      <c r="F112" s="15" t="s">
        <v>108</v>
      </c>
      <c r="G112" s="19">
        <v>1</v>
      </c>
      <c r="H112" s="14"/>
      <c r="I112" s="14">
        <v>1</v>
      </c>
      <c r="J112" s="14"/>
      <c r="K112" s="14">
        <f>ROUND(H112*J112, 2)</f>
        <v>0</v>
      </c>
      <c r="L112" s="18" t="s">
        <v>1</v>
      </c>
      <c r="M112" s="18" t="s">
        <v>1</v>
      </c>
      <c r="N112" s="14" t="str">
        <f>'ZBIORCZE ZESTAWIENIE KOSZTÓW'!B8</f>
        <v> </v>
      </c>
      <c r="O112" s="15" t="s">
        <v>154</v>
      </c>
    </row>
    <row r="113" ht="15" outlineLevel="2">
      <c r="A113" s="22" t="s">
        <v>379</v>
      </c>
      <c r="B113" s="20" t="s">
        <v>1</v>
      </c>
      <c r="C113" s="20" t="s">
        <v>1</v>
      </c>
      <c r="D113" s="20" t="s">
        <v>1</v>
      </c>
      <c r="E113" s="20" t="s">
        <v>1</v>
      </c>
      <c r="F113" s="20" t="s">
        <v>1</v>
      </c>
      <c r="G113" s="20" t="s">
        <v>1</v>
      </c>
      <c r="H113" s="20" t="s">
        <v>1</v>
      </c>
      <c r="I113" s="20" t="s">
        <v>1</v>
      </c>
      <c r="J113" s="20" t="s">
        <v>1</v>
      </c>
      <c r="K113" s="14">
        <f>SUM(K111:K112)</f>
        <v>0</v>
      </c>
      <c r="L113" s="18" t="s">
        <v>1</v>
      </c>
      <c r="M113" s="18" t="s">
        <v>1</v>
      </c>
      <c r="N113" s="18" t="s">
        <v>1</v>
      </c>
      <c r="O113" s="21" t="s">
        <v>1</v>
      </c>
    </row>
    <row r="114" ht="15" outlineLevel="1">
      <c r="A114" s="22" t="s">
        <v>380</v>
      </c>
      <c r="B114" s="20" t="s">
        <v>1</v>
      </c>
      <c r="C114" s="20" t="s">
        <v>1</v>
      </c>
      <c r="D114" s="20" t="s">
        <v>1</v>
      </c>
      <c r="E114" s="20" t="s">
        <v>1</v>
      </c>
      <c r="F114" s="20" t="s">
        <v>1</v>
      </c>
      <c r="G114" s="20" t="s">
        <v>1</v>
      </c>
      <c r="H114" s="20" t="s">
        <v>1</v>
      </c>
      <c r="I114" s="20" t="s">
        <v>1</v>
      </c>
      <c r="J114" s="20" t="s">
        <v>1</v>
      </c>
      <c r="K114" s="23">
        <f>'1 WYKONANIE WINDY ZEWNĘTRZNEJ P'!K39+'1 WYKONANIE WINDY ZEWNĘTRZNEJ P'!K67+'1 WYKONANIE WINDY ZEWNĘTRZNEJ P'!K70+'1 WYKONANIE WINDY ZEWNĘTRZNEJ P'!K109+'1 WYKONANIE WINDY ZEWNĘTRZNEJ P'!K113</f>
        <v>0</v>
      </c>
      <c r="L114" s="18" t="s">
        <v>1</v>
      </c>
      <c r="M114" s="18" t="s">
        <v>1</v>
      </c>
      <c r="N114" s="18" t="s">
        <v>1</v>
      </c>
      <c r="O114" s="21" t="s">
        <v>1</v>
      </c>
    </row>
  </sheetData>
  <mergeCells>
    <mergeCell ref="A1:O1"/>
    <mergeCell ref="A2:B2"/>
    <mergeCell ref="C2:O2"/>
    <mergeCell ref="A3:B3"/>
    <mergeCell ref="C3:O3"/>
    <mergeCell ref="A11:J11"/>
    <mergeCell ref="A25:J25"/>
    <mergeCell ref="A38:J38"/>
    <mergeCell ref="A39:J39"/>
    <mergeCell ref="A45:J45"/>
    <mergeCell ref="A50:J50"/>
    <mergeCell ref="A58:J58"/>
    <mergeCell ref="A66:J66"/>
    <mergeCell ref="A67:J67"/>
    <mergeCell ref="A70:J70"/>
    <mergeCell ref="A77:J77"/>
    <mergeCell ref="A82:J82"/>
    <mergeCell ref="A88:J88"/>
    <mergeCell ref="A98:J98"/>
    <mergeCell ref="A108:J108"/>
    <mergeCell ref="A109:J109"/>
    <mergeCell ref="A113:J113"/>
    <mergeCell ref="A114:J114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KARTA TYTUŁOWA</vt:lpstr>
      <vt:lpstr>ZBIORCZE ZESTAWIENIE KOSZTÓW</vt:lpstr>
      <vt:lpstr>1 WYKONANIE WINDY ZEWNĘTRZNEJ P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2023-04-25T13:12:11Z</dcterms:created>
  <dcterms:modified xsi:type="dcterms:W3CDTF">2023-04-25T11:12:11Z</dcterms:modified>
</cp:coreProperties>
</file>