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1"/>
  </bookViews>
  <sheets>
    <sheet name="Zadanie nr 1" sheetId="1" r:id="rId1"/>
    <sheet name="Zadanie nr 2" sheetId="2" r:id="rId2"/>
    <sheet name="Zadanie nr 3" sheetId="3" r:id="rId3"/>
  </sheets>
  <externalReferences>
    <externalReference r:id="rId6"/>
  </externalReferences>
  <definedNames>
    <definedName name="_xlfn_SINGLE">NA()</definedName>
    <definedName name="Excel_BuiltIn_Print_Area" localSheetId="1">'Zadanie nr 2'!$A$1:$H$95</definedName>
    <definedName name="Excel_BuiltIn_Print_Area" localSheetId="2">'Zadanie nr 3'!$A$1:$H$11</definedName>
    <definedName name="Excel_BuiltIn_Print_Titles" localSheetId="0">'Zadanie nr 1'!$5:$6</definedName>
    <definedName name="Excel_BuiltIn_Print_Titles" localSheetId="1">'Zadanie nr 2'!$5:$6</definedName>
    <definedName name="Excel_BuiltIn_Print_Titles" localSheetId="2">'Zadanie nr 3'!$5:$6</definedName>
    <definedName name="Excel_BuiltIn_Print_Titles_1" localSheetId="2">'Zadanie nr 3'!$A$5:$IK$6</definedName>
    <definedName name="Excel_BuiltIn_Print_Titles_1">'Zadanie nr 2'!$A$5:$IK$6</definedName>
    <definedName name="Excel_BuiltIn_Print_Titles_4">'Zadanie nr 1'!$A$5:$A$6</definedName>
    <definedName name="_xlnm.Print_Area" localSheetId="1">'Zadanie nr 2'!$A$1:$H$108</definedName>
    <definedName name="_xlnm.Print_Area" localSheetId="2">'Zadanie nr 3'!$A$1:$H$24</definedName>
    <definedName name="_xlnm.Print_Titles" localSheetId="0">'Zadanie nr 1'!$5:$6</definedName>
    <definedName name="_xlnm.Print_Titles" localSheetId="1">'Zadanie nr 2'!$5:$6</definedName>
    <definedName name="_xlnm.Print_Titles" localSheetId="2">'Zadanie nr 3'!$5:$6</definedName>
  </definedNames>
  <calcPr fullCalcOnLoad="1"/>
</workbook>
</file>

<file path=xl/sharedStrings.xml><?xml version="1.0" encoding="utf-8"?>
<sst xmlns="http://schemas.openxmlformats.org/spreadsheetml/2006/main" count="525" uniqueCount="302">
  <si>
    <t>Zadanie nr 1 część A</t>
  </si>
  <si>
    <t>Lp.</t>
  </si>
  <si>
    <t>Nazwa</t>
  </si>
  <si>
    <t>Jednostka miary</t>
  </si>
  <si>
    <t>Zapotrzebowana ilość</t>
  </si>
  <si>
    <t>Proponowany przez Wykonawcę preparat (nazwa)*</t>
  </si>
  <si>
    <t xml:space="preserve">Proponowana przez Wykonawcę wielkość opakowania bezpośredniego* </t>
  </si>
  <si>
    <t>Proponowana przez Wykonawcę ilość opakowań/szt.**</t>
  </si>
  <si>
    <t>Cena jednostkowa brutto</t>
  </si>
  <si>
    <t>Wartość brutto</t>
  </si>
  <si>
    <t>Cena jednostkowa brutto***</t>
  </si>
  <si>
    <t>Wartość netto</t>
  </si>
  <si>
    <t>(1)</t>
  </si>
  <si>
    <t>(2)</t>
  </si>
  <si>
    <t>(3)</t>
  </si>
  <si>
    <t>(4)</t>
  </si>
  <si>
    <t>(5)</t>
  </si>
  <si>
    <t>(6)</t>
  </si>
  <si>
    <t>(7)</t>
  </si>
  <si>
    <t>(8)</t>
  </si>
  <si>
    <t>(9)</t>
  </si>
  <si>
    <t>(10)</t>
  </si>
  <si>
    <t>Płyn uniwersalny do czyszczenia różnych powierzchni- typu Ajax. Preparat w płynie usuwający brud i zanieczyszczenia  bez konieczności szorowania i spłukiwania. Pozostawia przyjemny zapach.</t>
  </si>
  <si>
    <t>szt.</t>
  </si>
  <si>
    <t>127 szt x 5l</t>
  </si>
  <si>
    <t>Preparat w proszku uniwersalny do czyszczenia powierzchni – typu Ajax, Izo, Yplon. Proszek eliminujący brud, kamień, osady z mydła. Wybiela i odświeża czyszczone powierzchnie pozostawiające je bez zabrudzeń i smug, higieniczne , ze świeżym zapachem.</t>
  </si>
  <si>
    <t>58 szt x 500g</t>
  </si>
  <si>
    <t>Środek do maszynowego mycia podłóg, do wszystkich typów posadzek z wyjątkiem podłóg drewnianych i wykładzin tekstylnych, przeznaczony do wszystkich typów maszyn, nie zawiera fosforanów, pozwala na rozpuszczanie i emulgowanie cząstek brudu, wydajny, niskopieniący.</t>
  </si>
  <si>
    <t>3 szt x 5l</t>
  </si>
  <si>
    <t>Do mycia i pielęgnacji powierzchni metalowych ze stali szlachetnej, aluminium i aluminium eloksalowanego w obszarze wewnętrznym typu Eloxa Prima. Bezproblemowo usuwa odciski palców i inne zabrudzenia z powierzchni metalowych., produkt wolny od kwasów i zasad w roztworze gotowym do użycia, przeznaczony do bezproblemowego usuwania stałych zabrudzeń z powierzchni metalowych.</t>
  </si>
  <si>
    <t xml:space="preserve">szt. </t>
  </si>
  <si>
    <t>2 szt x 750ml</t>
  </si>
  <si>
    <t>Preparat do pielęgnacji stali nierdzewnej gładkiej, matowej oraz strukturalnej. Zalecany do zewnętrznych konstrukcji zamrażarek, chłodziarek, okapów wentylacyjnych, mebli kuchennych, kabin wind. Preparat zabezpiecza przed wnikaniem brudu. Spowalnia proces utleniania. Maskuje przebarwienia. Nie wymaga polerowania. Może być również stosowany w temperaturach ujemnych. Typu Tenzi Steel Mat</t>
  </si>
  <si>
    <t>5 szt x 600ml</t>
  </si>
  <si>
    <t>Bardzo skuteczny środek do bieżącego mycia kabin prysznicowych, brodzików, armatury sanitarnej. Usuwa kamień, rdzę, osad z mydła. Bezpieczny dla metali szlachetnych i kolorowych. Typu Tapclean</t>
  </si>
  <si>
    <t>48 szt x 1l</t>
  </si>
  <si>
    <t>Mleczko do czyszczenia do stosowania w  łazienkach: do powierzchni ceramicznych, chromowanych, umywalek. Nie wymaga szorowania. Nie rysuje,nie pozostawia zacieków. Usuwa osady z wody, brud ,tłuszcz,naloty z kamienia osadowego, mydła i rdzy. Nie matowi, nie odbarwia, nadaje połysk, z kompozycją zapachową typu Cif.</t>
  </si>
  <si>
    <t>116 szt x 750ml</t>
  </si>
  <si>
    <t>Płyn do mycia łazienek :usuwa osady z kamienia,rdzy,mydła,zacieki wodne,tłuste plamy i brud, do stosowania na powierzchnie z chromu,stali nierdzewnej,glazury,umywalki,wanny,szkła,plastiku,armatury łazienkowej itp. nadaje połysk, nie rysuje, do szybkiego  spłukiwania, nie pozostawia smug,śliskości,zacieków, płyn do usuwania kamienia i rdzy typu CILIT,</t>
  </si>
  <si>
    <t>68 szt x 450ml</t>
  </si>
  <si>
    <t>Żel do mycia łazienek :usuwa osady z kamienia,rdzy,mydła,zacieki wodne,tłuste plamy i brud, do stosowania na powierzchnie z chromu,stali nierdzewnej,glazury,umywalki,wanny,szkła,plastiku,armatury łazienkowej itp. nadaje połysk, nie rysuje, do szybkiego  spłukiwania, nie pozostawia smug,śliskości,zacieków, żel do usuwania kamienia i rdzy typu CILIT,</t>
  </si>
  <si>
    <t>136 szt x 420g</t>
  </si>
  <si>
    <t>Silnie kwaśny preparat do usuwania rdzy, kamienia wapiennego, kamienia kotłowego z powierzchni odpornych na kwasy. Środek typu Tenzi Derast</t>
  </si>
  <si>
    <t>18szt x 1l</t>
  </si>
  <si>
    <t>Środek do czyszczenia WC. Skutecznie czyści osady organiczne, osady z wapnia, dezynfekuje. Likwiduje bakterie i zarazki, eliminuje nieprzyjemny zapach. Typu Domestos.</t>
  </si>
  <si>
    <t>438szt x 750ml</t>
  </si>
  <si>
    <t>20 szt x 5l</t>
  </si>
  <si>
    <t>Żel do czyszczenia WC- do częstego stosowania, czyszczenia i dezynfekcji urządzeń sanitarnych: muszli klozetowych, toalet ,pisuarów,bidetów, itp..Skutecznie czyści osady organiczne, osady z kamienia. Likwiduje bakterie i zarazki, eliminuje nieprzyjemne zapachy, typu Palemka.</t>
  </si>
  <si>
    <t>255 szt x 1l</t>
  </si>
  <si>
    <t>Płyn do wc , bakteriobójczy do muszli toaletowych, pisuarów, umywalek i innych ceramicznych urzadzeń sanitarnych.</t>
  </si>
  <si>
    <t>100 szt x 700ml</t>
  </si>
  <si>
    <t>Kostka toaletowa z zawieszką do muszli WC : 40g, kostka z koszykiem,czyści,dezynfekuje.</t>
  </si>
  <si>
    <t>75 szt x 40g</t>
  </si>
  <si>
    <t>Kostki do WC z zawieszką, 3 w 1 - unikalne połączenie 3 warstw oraz 3 funkcji: 1. Czyści tam, gdzie rozwijają się bakterie. 2. Zapobiega osadzeniu się kamienia. 3. Pachnący pasek żelowy pozostawia świeży zapach. Kostka  3 w 1 - kompletna higiena po każdym spłukaniu.</t>
  </si>
  <si>
    <t>141 szt x 40g</t>
  </si>
  <si>
    <t>Żel do udrażniania rur i syfonów: do udrażniania rur  przy zlewozmywakach,umywalkach,wannach oraz instalacjach odpływowych,rozpuszcza odpady kuchenne,włosy,zalegające tłuszcze i papiery typu Kret.</t>
  </si>
  <si>
    <t>68 szt x 500g</t>
  </si>
  <si>
    <r>
      <rPr>
        <sz val="8"/>
        <color indexed="8"/>
        <rFont val="Times New Roman1"/>
        <family val="0"/>
      </rPr>
      <t xml:space="preserve">Granulki do udrażniania rur KRET, Unikalna formuła z </t>
    </r>
    <r>
      <rPr>
        <b/>
        <sz val="8"/>
        <color indexed="8"/>
        <rFont val="Times New Roman1"/>
        <family val="0"/>
      </rPr>
      <t>aktywatorem aluminiowym</t>
    </r>
    <r>
      <rPr>
        <sz val="8"/>
        <color indexed="8"/>
        <rFont val="Times New Roman1"/>
        <family val="0"/>
      </rPr>
      <t xml:space="preserve"> gwarantuje skuteczność działania. Samoczynnie usuwa z rur i syfonów zanieczyszczenia stałe i organiczne (tłuszcz, włosy, papier, watę, odpadki kuchenne), likwiduje nieprzyjemne zapachy.</t>
    </r>
  </si>
  <si>
    <t>27 szt x 500g</t>
  </si>
  <si>
    <t>Płyn przeciw pleśni i grzybom: do stosowania w pomieszczeniach o podwyższonej wilgotności powietrza,usuwa skutki zawilgocenia pomieszczeń,dezynfekuje,wybiela, spray, można stosować na różnych powierzchni. Typu Astonish.</t>
  </si>
  <si>
    <t>35 szt. 750ml</t>
  </si>
  <si>
    <t>Środek w sprayu do usuwania pleśni. Odpowiedni do zastosowania na drewno, tynki, malowane ściany zewnętrzne i wewnętrzne. Typu Savo.</t>
  </si>
  <si>
    <t>19 szt x 500ml</t>
  </si>
  <si>
    <t>Preparat specjalistyczny do czyszczenia fug -silnie skoncentrowany płyn do gruntowego czyszczenia fug, nie wymaga szorowania, natychmiastowy efekt.</t>
  </si>
  <si>
    <t>20 szt x 600ml</t>
  </si>
  <si>
    <t>Płyn  do mycia dużych powierzchni dywanów-odplamiacz : usuwa zagłębione zabrudzenia i pył, neutralizuje zapachy, do mycia maszynowego.</t>
  </si>
  <si>
    <t>op.</t>
  </si>
  <si>
    <t>12 op. x 500ml</t>
  </si>
  <si>
    <t>Proszek do prania (kolor – automat)</t>
  </si>
  <si>
    <t>13 op x 3kg</t>
  </si>
  <si>
    <t>Środek do czyszczenia dywanów typu  RM 760 Proszek Classic KARCHER: do czyszczenia ekstrakcyjnego metodą natryskową o znakomitej skuteczności do wykładzin podłogowych, tkanin mieszanych i włókien syntetycznych, mebli tapicerowanych i powierzchni ścian</t>
  </si>
  <si>
    <t>2 szt x 800g</t>
  </si>
  <si>
    <t>Odświeżacz powietrza w sprayu typu Ambi Pur nawilżający powietrze nie pozostawia śliskiej powłoki</t>
  </si>
  <si>
    <t>89 szt x 300ml</t>
  </si>
  <si>
    <t>Odświeżacz powietrza elektryczny z regulacją mocy zapachu do 5stopni, działa do 80 dni używany 12 godzin dziennie na ustawieniu 2 dostosowany do wkładu o pojemności 20ml</t>
  </si>
  <si>
    <t>2 szt x 20ml</t>
  </si>
  <si>
    <t>Wkład do elektrycznego odświeżacza powietrza, działa do 80dni używany 12 godzin dziennie</t>
  </si>
  <si>
    <t>7 op x 20ml</t>
  </si>
  <si>
    <t>Odświeżacz powietrza w żelu typu Glade/Brise lub produkt równoważny.</t>
  </si>
  <si>
    <t>100 szt x 150g</t>
  </si>
  <si>
    <t>Płyn do mycia szyb i glazury Lemon: środek do czyszczenia szyb okiennych, luster,luster łazienkowych, glazury, i innych powierzchni szklanych, rozpuszcza zabrudzenia i odtłuszcza, zapobiega ponownemu osadzaniu się brudu, szybko odparowuje. Opakowanie w atomizerze w butelce ze spryskiwaczem- typu CLIN</t>
  </si>
  <si>
    <t>170 szt x 500ml</t>
  </si>
  <si>
    <t>Preparat do czyszczenia mebli w sprayu, o przyjemnym długotrwałym zapachu o właściwościach elektrostatycznych, nie pozostawiający smug. Do czyszczenia wszystkich rodzajów powierzchni:drewna,stali, szkła,monitorów i ekranów,tworzyw sztucznych. Nadaje połysk,zapobiega osadzaniu się kurzu oraz powstawaniu zacieków.</t>
  </si>
  <si>
    <t>17 szt x 300ml</t>
  </si>
  <si>
    <t>Pianka do skór naturalnych i syntetycznych typu ONLYECO
Czyści, regeneruje, pielęgnuje, zabezpiecza. Pianka przeznaczona do mebli, tapicerki samochodowej, odzieży, obuwia i galanterii wykonanej ze skór naturalnych licowych, gładkich i matowych oraz syntetycznych jak ekoskóra, skaj, itp. Preparat ma za zadanie usuwać zabrudzenia, nadawać sprężystości i elastyczności, wygładzać, nabłyszczać i zabezpieczać. Produkt nie może niszczyć fabrycznej powierzchni zabezpieczającej.</t>
  </si>
  <si>
    <t>2 szt x 500ml</t>
  </si>
  <si>
    <t>Odkamieniacz uniwersalny w płynie typu DIX.</t>
  </si>
  <si>
    <t>63 szt x 1l</t>
  </si>
  <si>
    <t>Tabletki odkamieniające do ekspresu Jura</t>
  </si>
  <si>
    <t>1 op x 36szt</t>
  </si>
  <si>
    <t>Tabletki czyszczące do ekspresu Jura</t>
  </si>
  <si>
    <t>1 op x 25szt</t>
  </si>
  <si>
    <t>Odkamieniacz do ekspresu, usuwający osady wapienne powstające w wyniku podgrzewania wody - typu Saeco Decalcifier.</t>
  </si>
  <si>
    <t>56 szt x 250ml</t>
  </si>
  <si>
    <t>Płyn do czyszczenia zmywarek,usuwający kamień i tłuszcz - typu Finish.</t>
  </si>
  <si>
    <t>10 szt x 250ml</t>
  </si>
  <si>
    <t>Płyn nabłyszczający do zmywarek- Płyn do płukania i nabłyszczania naczyń zmywanych w zmywarce na bazie kwasu cytrynowego oraz środków powierzchniowo czynnych, typu General Fresk.</t>
  </si>
  <si>
    <t>5 szt x 500ml</t>
  </si>
  <si>
    <t>Kapsułki do zmywarki- zawierają detergenty, składniki czyszczące, nabłyszczające, przyspieszające schnięcie typu Fairy</t>
  </si>
  <si>
    <t>13 op x 70szt</t>
  </si>
  <si>
    <t>Sól ochronna do zmywarki- chroniąca przed osadzaniem się kamienia w zmywarce i na naczyniach, skutecznie zmiękczająca wodę -    typu Ludwik</t>
  </si>
  <si>
    <t>12 szt x 1,5kg</t>
  </si>
  <si>
    <t>Środek czyszczący do ekspresów do kawy - sitka, płyn do usuwania tłuszczu kawy w proszku o wysokiej skuteczności typu Ascor Express</t>
  </si>
  <si>
    <t>2 szt x 900g</t>
  </si>
  <si>
    <t>Płyn do czyszczenia obwodów i układów mleka w ekspresach do kawy.</t>
  </si>
  <si>
    <t>2 szt x 1l</t>
  </si>
  <si>
    <t>Płyn do mycia naczyń antybakteryjny: posiada właściwości myjące, zdolność do emulgowania tłuszczów, do stosowania do mycia w ciepłej i zimnej wodzie.</t>
  </si>
  <si>
    <t>18szt x 5l</t>
  </si>
  <si>
    <t>118 szt x 0,9l</t>
  </si>
  <si>
    <t>Pasta BHP ze ścierniwem - skutecznie usuwająca smary, tłuszcze, sadzę , rdzę. Przebadana dermatologicznie, o przyjemnym zapachu.</t>
  </si>
  <si>
    <t>375szt x 500g</t>
  </si>
  <si>
    <t>mydło antybakteryjne, do mycia rąk i ciała - wysokiej jakości o ph neutralny dla skóry, gęste – niewypływające z dozowników, przyjemna kompozycja zapachowa.</t>
  </si>
  <si>
    <t>208szt x 300ml*</t>
  </si>
  <si>
    <t>202szt x 5l</t>
  </si>
  <si>
    <t>Środek do czyszczenia urządzeń z kamienia kotłowego typu Kamix na bazie Kwasu Amidosulfonowego stężonego w ilościach od 80 do 90 % z nietoksycznymi dodatkami oraz inhibitorami korozji</t>
  </si>
  <si>
    <t>4 szt x 5kg</t>
  </si>
  <si>
    <t>Woda destylowana.</t>
  </si>
  <si>
    <t>1 szt x 5l</t>
  </si>
  <si>
    <t>2 szt x 20l</t>
  </si>
  <si>
    <t>Tabletki odkamieniające do ekspresu NIVONA</t>
  </si>
  <si>
    <t>2op x 36szt</t>
  </si>
  <si>
    <t>50szt x 1l</t>
  </si>
  <si>
    <t>Szampon do czyszczenia mechanicznego dywanów z niskopieniącą formulą, docierający w głąb włókien, bezpieczny dla dywnów, skuteczny i wydajny. Typu Vanish.</t>
  </si>
  <si>
    <t>4szt x 500ml</t>
  </si>
  <si>
    <t xml:space="preserve">Preparat do usuwania osadów po twardej wodzie oraz rdzawych nalotów z powierzchni i urządzeń wykonanych ze stali nierdzewnej. Doskonały do zlewozmywaków, płyt, paneli, elementów dekoracyjnych, parapetów, okapów oraz stołów. Posiada neutralny zapach. typu tenzi Steel Strong </t>
  </si>
  <si>
    <t>5szt x 600ml</t>
  </si>
  <si>
    <t>Preparat do czyszczenia, dezynfekcji, i wybielania muszli klozetowych, pisuarów, wanien, umywalek, płytek, i fug. Usuwa silne zabrudzenia oraz skutecznie zwalcza grzyby, bakterie, wirusy, i prątki. Produkt typu WC Trio.</t>
  </si>
  <si>
    <t>10szt x 5l</t>
  </si>
  <si>
    <t>Płyn do gruntownego czyszczenia oraz usuwania osadu z wapnia, plam z wody, pozostałości mydła z płytek, armatury, przegród prysznicowych, szkła, ceramiki i akrylu typu Bergers</t>
  </si>
  <si>
    <t>10szt x 1l</t>
  </si>
  <si>
    <t xml:space="preserve">Łączna wartość brutto (zł) </t>
  </si>
  <si>
    <t>*</t>
  </si>
  <si>
    <t>nie dopuszcza się innej pojemności</t>
  </si>
  <si>
    <t>**</t>
  </si>
  <si>
    <r>
      <rPr>
        <sz val="10"/>
        <rFont val="Times New Roman"/>
        <family val="1"/>
      </rPr>
      <t xml:space="preserve">w przypadku zaproponowania przez Wykonawcę preparatu w opakowaniu o innej wielkości niż określona w </t>
    </r>
    <r>
      <rPr>
        <b/>
        <sz val="10"/>
        <rFont val="Times New Roman"/>
        <family val="1"/>
      </rPr>
      <t>rubryce nr 4</t>
    </r>
    <r>
      <rPr>
        <sz val="10"/>
        <rFont val="Times New Roman"/>
        <family val="1"/>
      </rPr>
      <t>, na Wykonawcy ciąży obowiązek prawidłowej kalkulacji ilości opakowań (</t>
    </r>
    <r>
      <rPr>
        <b/>
        <sz val="10"/>
        <rFont val="Times New Roman"/>
        <family val="1"/>
      </rPr>
      <t>rubryka nr 7</t>
    </r>
    <r>
      <rPr>
        <sz val="10"/>
        <rFont val="Times New Roman"/>
        <family val="1"/>
      </rPr>
      <t>). W sytuacji gdy nie jest możliwa dostawa dokładnie takiej ilości zapotrzebowanych preparatów z uwagi na sposób ich konfekcjonowania u Wykonawców, Zamawiający dopuszcza modyfikację ich ilości przy zastosowaniu zasady zaokrąglania w górę, tj. kalkulacji takiej ilości sztuk (opakowań), którą Zamawiający będzie musiał zakupić, aby zostało zrealizowane jego zapotrzebowanie, przy założeniu powstania pewnej nadwyżki preparatu. Nie dopuszcza się zmiany postaci preparatu wskazanej w rubryce nr 2. Ryzyko poprawnego dostosowania wielkości opakowania do ilości sztuk zapotrzebowanych przez Zamawiającego spoczywa na Wykonawcy.</t>
    </r>
  </si>
  <si>
    <t>***</t>
  </si>
  <si>
    <t>cena brutto - cena netto powiększona o podatek VAT</t>
  </si>
  <si>
    <t>…………...............................................................................................</t>
  </si>
  <si>
    <t>podpis osoby lub osób uprawnionych do reprezentowania wykonawcy</t>
  </si>
  <si>
    <t>Zadanie nr 2 część B</t>
  </si>
  <si>
    <t>Worki 350l, 10 szt, mocne LDPE</t>
  </si>
  <si>
    <t>rolka</t>
  </si>
  <si>
    <t>Worki 240l, 10 szt, mocne LDPE</t>
  </si>
  <si>
    <t>Worki 160l, 10 szt, mocne LPDE</t>
  </si>
  <si>
    <t>Worki 120l, 25 szt, mocne LPDE</t>
  </si>
  <si>
    <t>Worki 60l, 50 szt mocne LPDE</t>
  </si>
  <si>
    <t>355 szt x 50</t>
  </si>
  <si>
    <t>Worki 35l,  50 szt mocne, LPDE</t>
  </si>
  <si>
    <t>145 szt x 50</t>
  </si>
  <si>
    <t>Worki PERFEKT – Bag Zelmer 2000, 4 szt. w opakowaniu</t>
  </si>
  <si>
    <t>5 op x 4</t>
  </si>
  <si>
    <t>Worki Karcher T 12/1</t>
  </si>
  <si>
    <t>10 szt x1</t>
  </si>
  <si>
    <t>Worki do odkurzacza typu Nilfisk-ALTO FILTER BAG SET AERO Vacuum- 4 szt w opakowaniu</t>
  </si>
  <si>
    <t>2 op x 4</t>
  </si>
  <si>
    <t>Ścierka perforowana z 70% wiskozy i 30 % poliestru, opakowanie po 3 szt</t>
  </si>
  <si>
    <t>14 op x 3</t>
  </si>
  <si>
    <t>Ścierka do szyb i okien o wymiarach minimum 30x30. Nie pozostawia smug, zacieków, drobnych włókien, bezpyłowa</t>
  </si>
  <si>
    <t>35 szt x 1</t>
  </si>
  <si>
    <t>Ścierka mikrofibra 35x35cm, gruba mięsista 320g,</t>
  </si>
  <si>
    <t>66 szt x 1</t>
  </si>
  <si>
    <t>Ścierka z bawełny do naczyń 50/70 cm</t>
  </si>
  <si>
    <t>16 szt x 1</t>
  </si>
  <si>
    <t>Ścierka do podłogi  pomarańczowa wiskoza  o wym. 50x60</t>
  </si>
  <si>
    <t>szt</t>
  </si>
  <si>
    <t>10 szt x 1</t>
  </si>
  <si>
    <t>Zmywak kuchenny o wymiarach 10,5x7,5x3cm: gąbki profilowane z uchwytem do usuwania zaschniętych i przypalonych zabrudzeń,opakowanie 5szt</t>
  </si>
  <si>
    <t>88 op x 5</t>
  </si>
  <si>
    <t>Zmywak kuchenny o wymiarach 8x5cm: gąbki profilowane z uchwytem do usuwania zaschniętych i przypalonych zabrudzeń,opakowanie 10 szt</t>
  </si>
  <si>
    <t>7 op x 10</t>
  </si>
  <si>
    <t>Zmywak kuchenny o wymiarach 14,5x7x4,5, gąbki profilowane z uchwytem do usuwania zaschniętych i przypalonych zabrudzeń</t>
  </si>
  <si>
    <t>33 szt x 1</t>
  </si>
  <si>
    <t>Gąbka do mycia,  2 warstwowa, duża powierzchnia, wierzchnia warstwa z wysoką przepuszczalnością dobrze wchłania preparat czyszczący, spodnia warstwa szorstka dobrze usuwa zabrudzenia</t>
  </si>
  <si>
    <t>45 szt x 1</t>
  </si>
  <si>
    <t>Druciak metalowy (nie rysuje powierzchni)</t>
  </si>
  <si>
    <t>5 szt x 1</t>
  </si>
  <si>
    <t>Szczotka do szorowania, drewniana z szorstkim włosiem, prosta lub eska</t>
  </si>
  <si>
    <t>11 szt x 1</t>
  </si>
  <si>
    <t>Miotła do zamiatania z twardym włosem 35 – 40cm</t>
  </si>
  <si>
    <t>Szczoteczka żelazko dł min 12 cm (uchwyt wykonany z tworzyw, włosie twarde, sztuczne, wymiary: 10x6x7 cm, wys. włosia 2,5 cm)</t>
  </si>
  <si>
    <t>Zmiotka drewniana (szczotka z włosiem do twardych powierzchni)</t>
  </si>
  <si>
    <t>6 szt x 1</t>
  </si>
  <si>
    <t>Szczotka do WC wraz z podstawką, w kolorze białym , kubek+szczotka w komplecie</t>
  </si>
  <si>
    <t>kpl.</t>
  </si>
  <si>
    <t>71 kpl x 1</t>
  </si>
  <si>
    <t>Szufelka z gumą  + zmiotka (wykonane z tworzywa sztucznego)</t>
  </si>
  <si>
    <t>16 kpl x 1</t>
  </si>
  <si>
    <t>Szczotka ryżowa na kiju o długości ok. 145 cm, wymiary 15 cm</t>
  </si>
  <si>
    <t>9 szt x 1</t>
  </si>
  <si>
    <t xml:space="preserve"> Miotła "ulicówka", gospodarcza, do zamiatania tarasów, piwnic, schodów, o wydłużonym włosiu,nylonowym włosiem, szer50- 60 cm, włosie przytwierdzone do drewnianej oprawy do której przymocowany jest uchwyt</t>
  </si>
  <si>
    <t>4 szt x 1</t>
  </si>
  <si>
    <t>Szczotka do czyszczenia kostki brukowej i szczelin chodnikowych. Wykonana z drewna, w którym obsadzone jest włosie ze stalowego drutu, wyposażona w trójkątny stalowy skrobak.</t>
  </si>
  <si>
    <t>2 szt x 1</t>
  </si>
  <si>
    <t>Komplet do zamiatania ,,Leniuch” wzmocniony:szczotka do zamiatania z szufelką na kiju,  do używania bez schylania się , szczotka wykonana z wysokiej jakości włosia, krawędź szufelki wykończona gumą</t>
  </si>
  <si>
    <t>23 kpl x 1</t>
  </si>
  <si>
    <t>Szczotka drewniana 40cm,mieszanka naturalna</t>
  </si>
  <si>
    <t>Wkład speedy bawełna biała 40cm z kieszeniami</t>
  </si>
  <si>
    <t>26 szt x 1</t>
  </si>
  <si>
    <t>Mop z kieszeniami mikrofaza płaski 40 cm</t>
  </si>
  <si>
    <t>29 szt x 1</t>
  </si>
  <si>
    <t>Pad płaski prostokątny czarny 11x25</t>
  </si>
  <si>
    <t>Mop 300g gwint -mop sznurkowy z akrylu i bawełny</t>
  </si>
  <si>
    <t>36 szt x 1</t>
  </si>
  <si>
    <t>Stelaż do mopa sznurkowego grzbietowego. Zestaw składa się z drążka aluminiowego min. 140cm z uchwytem oraz mopa sznurkowego grzbietowego bawełnianego 400g. Typu Kentucky</t>
  </si>
  <si>
    <t>Mop sznurkowy grzbietowy (wkład) minimum 400g z włókna bawełnianego skręcanego w sznurki, w formie pętelek, sznurki połączone w trzech miejscach.</t>
  </si>
  <si>
    <t>Uchwyt do mopa sznurkowego grzbietowego typu Kentucky</t>
  </si>
  <si>
    <t>Stelaż speedy magnetyczny 40cm, szer uchwytu 10 cm, dł uchwytu 40 cm, średnica kija pasującego 2-5 mm.</t>
  </si>
  <si>
    <t>3 szt x 1</t>
  </si>
  <si>
    <r>
      <rPr>
        <sz val="10"/>
        <color indexed="8"/>
        <rFont val="Times New Roman1"/>
        <family val="0"/>
      </rPr>
      <t xml:space="preserve">Pad czerwony do maszyny czyszczącej do delikatnego mycia i bieżącej pielęgnacji podłóg oraz wszelkiego typu posadzek twardych zabezpieczonych powłoką ochronną. Idealnie nadają się pady do mycia posadzek drewnianych i delikatnych posadzek z tworzyw sztucznych, np. tarketu. </t>
    </r>
    <r>
      <rPr>
        <b/>
        <sz val="10"/>
        <color indexed="8"/>
        <rFont val="Times New Roman1"/>
        <family val="0"/>
      </rPr>
      <t>Rozmiar 9” (23cm)</t>
    </r>
  </si>
  <si>
    <r>
      <rPr>
        <sz val="10"/>
        <color indexed="8"/>
        <rFont val="Times New Roman1"/>
        <family val="0"/>
      </rPr>
      <t xml:space="preserve">Pad czerwony do maszyny czyszczącej do delikatnego mycia i bieżącej pielęgnacji podłóg oraz wszelkiego typu posadzek twardych zabezpieczonych powłoką ochronną. Idealnie nadają się pady do mycia posadzek drewnianych i delikatnych posadzek z tworzyw sztucznych, np. tarketu. </t>
    </r>
    <r>
      <rPr>
        <b/>
        <sz val="10"/>
        <color indexed="8"/>
        <rFont val="Times New Roman1"/>
        <family val="0"/>
      </rPr>
      <t>Rozmiar 13”</t>
    </r>
  </si>
  <si>
    <t>1 szt x 1</t>
  </si>
  <si>
    <r>
      <rPr>
        <sz val="10"/>
        <color indexed="8"/>
        <rFont val="Times New Roman1"/>
        <family val="0"/>
      </rPr>
      <t xml:space="preserve">Pad biały do maszyny czyszczącej do polerowania posadzek wykonanych z płytek ceramicznych, linoleum, PCV, tworzyw sztucznych oraz innych delikatnych podłóg zabezpieczonych lub niezabezpieczonych polimerową lub woskową powłoką ochronną. </t>
    </r>
    <r>
      <rPr>
        <b/>
        <sz val="10"/>
        <color indexed="8"/>
        <rFont val="Times New Roman1"/>
        <family val="0"/>
      </rPr>
      <t>Rozmiar 20”</t>
    </r>
  </si>
  <si>
    <t>50 szt x 1</t>
  </si>
  <si>
    <t>Wkład do mopa płaskiego XL mocowany na klipsy typu Vileda</t>
  </si>
  <si>
    <t>Wiadro MOP 14 l z wyciskaczem</t>
  </si>
  <si>
    <t>15 szt x 1</t>
  </si>
  <si>
    <t>Drążek aluminiowy do mopów z gwintem, dł. 150 cm</t>
  </si>
  <si>
    <t>Kij drewniany do szczotki, z gwintem, dł. 150 cm</t>
  </si>
  <si>
    <t>Ściągacz do posadzek podłogowy, z czarną gumą , do ściągania nadmiaru wody, z możliwością zamontowania na aluminiowym drążku .dł 75 cm</t>
  </si>
  <si>
    <t>Ściągacz do posadzek podłogowy, z czarną gumą , do ściągania nadmiaru wody, z możliwością zamontowania na aluminiowym drążku .dł 55 cm</t>
  </si>
  <si>
    <t>Ściągacz do posadzek podłogowy, z czarną gumą , do ściągania nadmiaru wody, z możliwością zamontowania na aluminiowym drążku .szerokości minimum 120 cm</t>
  </si>
  <si>
    <t>Ściągaczka do mycia szyb do kija teleskopowego</t>
  </si>
  <si>
    <t>Profesjonalna myjka przeznaczona do mycia szyb. Wykonana z bawełny. Charakteryzuje się podwyższoną wytrzymałością i trwałością, dodatkowo struktura myjki zapobiega strzępieniu się. Posiada rzepy, które umożliwiają mocowanie jej na uchwycie. Z uchwytem.</t>
  </si>
  <si>
    <t>Rękawice gumowe gospodarcze,super mocne różne rozmiary, wykonane z kauczuku naturalnego, gramatura 60 g., wewnętrzna powierzchnia rękawic pokryta pyłem bawełnianym, co ułatwia wkładanie i wyjmowanie oraz zapobiega poceniu się rąk w czasie użytkowania, odporne na rozciąganie, wysoka odporność na detergenty, typu GOSLOW</t>
  </si>
  <si>
    <t>para</t>
  </si>
  <si>
    <t>328 szt x 1</t>
  </si>
  <si>
    <t>Rękawice robocze  typu Recodrag, powlekane gumą, różne rozmiary</t>
  </si>
  <si>
    <t>510 szt x 1</t>
  </si>
  <si>
    <t>Rękawice robocze wampirki, różne rozmiary</t>
  </si>
  <si>
    <t>512 szt x 1</t>
  </si>
  <si>
    <t>Rękawice lateksowe, diagnostyczne – różne rozmiary, opakowanie 100 szt.</t>
  </si>
  <si>
    <t>37 op x 100</t>
  </si>
  <si>
    <t>Rękawice nitrylowe - różne rozmiary, opakowanie 100 szt.</t>
  </si>
  <si>
    <t>43 op x 100</t>
  </si>
  <si>
    <t>Ręcznik papierowy ZZ jednowarstwowy składany w listkach koloru szarego w opakowaniu po 4000 listków, wodo utwardzalny,   wysokie właściwości absorbcyjne, wytrzymały, bezzapachowy gramatura 40g/m2,</t>
  </si>
  <si>
    <t>karton</t>
  </si>
  <si>
    <t>204 kartonów x 1</t>
  </si>
  <si>
    <t>Ręcznik papierowy ZZ jednowarstwowy składany w listkach koloru białego w opakowaniu po 4000 listków, wodo utwardzalny,   wysokie właściwości absorbcyjne, wytrzymały, bezzapachowy gramatura 40g/m2, pakowane w karton zawierający 20 opakowań.</t>
  </si>
  <si>
    <t>5 kartonów x 20</t>
  </si>
  <si>
    <t>Papier toaletowy szary ,100%ekologiczna makulatura, średnica 18,5,długość130mm,szerokość 9cm, bezzapachowy. 12 szt. w kartonie.</t>
  </si>
  <si>
    <t>405 kartonów x 12</t>
  </si>
  <si>
    <t>Reklamówka -25kg (pakowane po 100 szt.)</t>
  </si>
  <si>
    <t>50 op x 100</t>
  </si>
  <si>
    <t>Reklamówka -15kg (pakowane po 100 szt.)</t>
  </si>
  <si>
    <t>730 op x 100</t>
  </si>
  <si>
    <t>Ręcznik frotte - kąpielowy o wymiarach 70x140 cm. Wykonany z materiału frote o gramaturze 500 g/m2.  Składa się z bardzo dobrej jakości 100% bawełny, która sprawia, że jest on miękki i przyjemny w dotyku. Posiada podwójną, krótką pętelkę oraz gęste tkanie. Jest stosunkowo gruby, dzięki czemu bardzo dobrze chłonie wodę i dość szybko schnie.</t>
  </si>
  <si>
    <t xml:space="preserve">202 szt x 1 </t>
  </si>
  <si>
    <t>Ochraniacze na obuwie, pakowane po 100 szt.</t>
  </si>
  <si>
    <t>44 op x 100</t>
  </si>
  <si>
    <t>Podkład medyczny kosmetyczny - celuloza, 2-warstwy, 60cm 50mb – w rolce</t>
  </si>
  <si>
    <t>Prześcieradło jednorazowe z gumką, szerokość 100 cm długość 210 cm, kolor biały, opakowanie 10szt.
Wykonane z miękkiej i miłej w dotyku włókniny. Doskonale nadają się do gabinetów kosmetycznych, masażu, spa, służby zdrowia, szczególnie w miejscach gdzie jest wymagana czystość i higiena. Gumka wszyta dookoła prześcieradła.</t>
  </si>
  <si>
    <t>8 op x 10</t>
  </si>
  <si>
    <t>Majtki stringi jednorazowe damskie, kolor biały, opakowanie 100 szt.</t>
  </si>
  <si>
    <t>10 op x 100</t>
  </si>
  <si>
    <t>Majtki stringi jednorazowe męskie, kolor czarny, opakowanie 50 szt.</t>
  </si>
  <si>
    <t>8 op x 50</t>
  </si>
  <si>
    <t>Przyrząd do mechanicznego udrażniania odpływów sanitarnych tj umywalki, zlewy (rączka drewniana z gumowa końcówką)</t>
  </si>
  <si>
    <t>Kosz na śmieci 50lplastik ABS, sposób otwierania pokrywa wahadłowa kosz wolnostojący,dostosowany do worków jednorazowych, różne kolory</t>
  </si>
  <si>
    <t>Tyczka/Kij teleskopowy o długości od 4 do 8 metrów, wykonany z aluminium, wysokiej jakości i wytrzymałości</t>
  </si>
  <si>
    <t>Podajnik na papier toaletowy JUMBO wielokrotnego uzupełniania, wykonany z tworzywa ABS, które charakteryzuje się dużą odpornością na zarysowania. Pokrywa dozownika zamykana jest na klucz, chroniąc go przed dostępem osób trzecich. Podajnik na papier jumbo z okienkiem do kontroli poziomu papieru. Wykonany z tworzywa ABS  Maks. średnica rolki: 23cm  Wymiary: 260 x 240 x 130m.</t>
  </si>
  <si>
    <t>19 szt x 1</t>
  </si>
  <si>
    <t>Pojemnik na papier toaletowy, np. MERIDA ONE, symbol: BEB101 lub równoważny: – dostosowany do papieru o maksymalnej średnicy roli 23 cm – okienko do kontroli ilości papieru w pojemniku – dostępny w kolorze białym – wykonany z tworzywa ABS – zamykany na kluczyk Pasujące papiery toaletowe PES104, PKB102, POB103, PTB101, PPB101 Wymiary: wysokość 28 cm szerokość 26,4 cm głębokość 12,5 cm</t>
  </si>
  <si>
    <t>30 szt x 1</t>
  </si>
  <si>
    <t>Dozownik mydła w płynie np. MERIDA TOP MAXI, symbol: DTS101 lub równoważny: – pojemność zbiornika 800 ml, – mydło uzupełniane z kanistra, – pokrywa przednia jest przyciskiem, co umożliwia dozowanie,łokciem, bez użycia dłoni, – wykonany z wysokiej jakości tworzywa ABS, – dostępny w kolorze białym, – kolor okienka do kontroli poziomu mydła: szary, – zamykany na kluczyk, Pasujące mydła: M2B, M2C, M2N, M2R, M3T, M3ZA, M3Z, M3X, M4A, M4, M8A, M8, M5, M6A, M6, M7L, M7S, M7B. Wymiary: wysokość 25 cm szerokość 11,5 cm głębokość 11,5 cm pojemność zbiornika 800 m</t>
  </si>
  <si>
    <t>Rękawice robocze monterskie z koziej skóry, np. HAND FLEX 4011 lub równoważny.
Wykonanie z elastycznej tkaniny, zapięcie na rzep, wzmocnienie wysokiej jakości skórą kozią na całości dłoni, dobre dopasowanie, wysoka manualność.</t>
  </si>
  <si>
    <t>Miotła domowa komplet  z trzonkiem, np. ANNA ZARADNA lub równoważny.
Włosie szczotki jest syntetyczne, włosie szczotki jest syntetyczne, długość 5 cm, szerokość 30 cm, wysokość 115 cm.</t>
  </si>
  <si>
    <t>12 szt x 1</t>
  </si>
  <si>
    <t>Komplet mop obrotowy, zestaw: wiadro, mop z drążkiem, 1 wkład. Np. Mop obrotowy Vileda Turbo lub równoważny. 
Wymiary wiadra: 49,50 cm (długość łącznie z pedałem) x 26,5 cm (szerokość) x 28 cm (wysokość); średnica wewnętrzna sita do odwirowania 18 cm.
Wymiary nakładki mopa: długość każdego boku 16 cm, wysokość elementu 1,8 cm. 
Średnica wkładu do mopa po jego rozłożeniu: ok. 38 cm.
Długość drążka teleskopowego wraz ze stopą oraz wkładem – 130cm.
Długość drążka teleskopowego - 122 cm rozłożony , 55cm – złożony.</t>
  </si>
  <si>
    <t>komplet</t>
  </si>
  <si>
    <t>1 komplet x 1</t>
  </si>
  <si>
    <t xml:space="preserve">Wkład do mopa obrotowego, np. Wkład do mopa obrotowego Vileda Turbo lub równoważny. 
Wkład musi nadawać się do wszystkich twardych powierzchni podłogowych, takich jak drewno, laminat, płytki ceramiczne, winyl czy linoleum.
Wkład musi nadawać się do wielokrotnego użytku oraz do prania w pralce. </t>
  </si>
  <si>
    <t>Koszyk pojemnik organizer z tworzywa sztucznego 2 L, np. Koszyk do przechowywania Smart Store ORTHEX lub równoważny.
Wymiary zewnętrzne: 25 x 17 x 7 cm ( Dł. x Szer. x Wys.) 
Wymiary wewnętrzne: 21,2 x 13,1 x 6 cm ( Dł. x Szer. x Wys.)
Pojemność: 2 L
Kolor: szary</t>
  </si>
  <si>
    <r>
      <rPr>
        <sz val="10"/>
        <color indexed="8"/>
        <rFont val="Times New Roman1"/>
        <family val="0"/>
      </rPr>
      <t xml:space="preserve">Koszyk pojemnik organizer z tworzywa sztucznego 1 L, np. Koszyk do przechowywania Smart Store ORTHEX lub równoważny.
</t>
    </r>
    <r>
      <rPr>
        <sz val="10"/>
        <rFont val="Times New Roman1"/>
        <family val="0"/>
      </rPr>
      <t>Wymiary zewnętrzne: 16 x 16 x 7 cm ( Dł. x Szer. x Wys.) 
Wymiary wewnętrzne: 12,8 x 12,8 x 6 cm ( Dł. x Szer. x Wys.)
Pojemność: 1 L
Kolor: szary</t>
    </r>
  </si>
  <si>
    <t>Miotła z zamykaną śmietniczką na drążku Leniuch z gumową listwą oraz specjalnie składaną plastikową szczoteczką, która pomaga pozbyć się z miotły wbitego brudu i kurzu. Miotła z wychylanym na strony drążkiem. Bie części zestawu można połączyć prostym kliknięciem, by przechowywać razem. Posiada specjalny uchwyt zapewniający wygodne trzymanie.</t>
  </si>
  <si>
    <t>Papier toaletowy biały, wykonany z celulozy. Długość 150 cm, szerokość ok 9 cm, bezzapachowy. 12 szt. w opakowaniu. Produkt typu: Papier Jumbo 2 warstwowy</t>
  </si>
  <si>
    <t>50 kartonów x 12</t>
  </si>
  <si>
    <t>Ręcznik papierowy ZZ jednowarstwowy składany w listkach koloru białego w opakowaniu po 4000 listków, wodo utwardzalny,   wysokie właściwości absorbcyjne, wytrzymały, bezzapachowy gramatura 40g/m2, pakowane w karton zawierający 20 opakowań wykonany z celulozy</t>
  </si>
  <si>
    <t>60 kartonów x 20</t>
  </si>
  <si>
    <t>wkład do mopa płaskiego 80 cm kieszeniowy</t>
  </si>
  <si>
    <t>Pad prostokątny 25x11,5 cm brązowy, wykonany z włókien poliestrowych do ścierania trudnych powierzchni. Do użytku na sucho i na mokro. Idealny do usuwania pozostałości po klejach, powłokach ochronnych.</t>
  </si>
  <si>
    <t>Pad prostokątny 25x11,5 cm czerwony, uniwersalny, wykonany z poliestru, włókna półmiękkie – bezpieczne dla większości materiałów. Odpowiedni do większości powierzchni, przeznaczony do czyszczenia ręcznego, jak i maszynowego. Do stosowania na sucho i na mokro.</t>
  </si>
  <si>
    <t>Pad prostokątny 25x11,5 cm biały, wykonany z poliestru, delikatna struktura włókien. Przeznaczony do delikatnych powierzchni. Do stosowania na sucho i na mokro.</t>
  </si>
  <si>
    <t>Ściereczka do szyb i okien o wymiarach 36x32cm, żółta, typu Vileda Actifibre. Wyposażona w nową generację Mikrofibry- technologia Actifibreoraz w  nowoczesną i unikalną warstwę PVA, która sprawia, że ściereczka doskonale pochłania i zatrzymuje w sobie wodę. Pozostawia ścierane powierzchnie idealnie czystymi, wolnymi od wilgoci, smug, mazów i zacieków. Warstwa czyszcząca o strukturze przestrzennej 3d.</t>
  </si>
  <si>
    <t>Ściereczka bardzo chłonna uniwersalna o wymiarach 29x29cm, fioletowa, typu Vileda Actifibre. Wyposażona w nową generację Mikrofibry- technologia Actifibreoraz w  nowoczesną i unikalną warstwę PVA, która sprawia, że ściereczka doskonale pochłania i zatrzymuje w sobie wodę. Pozostawia ścierane powierzchnie idealnie czystymi, wolnymi od wilgoci, smug, mazów i zacieków. Warstwa czyszcząca o strukturze przestrzennej 3d. Ściereczka do każdego rodzaju powierzchni, miękka i miła w dotyku. Nie fałduje się i nie wyślizguje się z dłoni.</t>
  </si>
  <si>
    <t>Łączna wartość brutto (zł)</t>
  </si>
  <si>
    <t>Środek głęboko czyszczący przeznaczony do okazjonalnego mycia podłóg sportowych w celu usunięcia czarnych śladów po podeszwach, kleju do piłki ręcznej oraz tłuszczu i innych zanieczyszczeń powodujących, że powierzchnia staje się śliska. Środek odtłuszczający podłogę i przewracający dobrą przyczepność. Bona SuperSport Deep Clean</t>
  </si>
  <si>
    <t>100 szt x 5l</t>
  </si>
  <si>
    <t>Preparat do mycia parkietu drewnianego (codzienna pielęgnacja)-środek do regularnego czyszczenia i konserwacji powierzchni lakierowanych i / lub pokrytych Protector Półpołysk lub Protector Mat.
Do czyszczenia parkietów lakierowanych o wykończeniu błyszczącym, satynowym, matowym, ultra-matowym, o wyglądzie surowego drewna lub niewidocznym. Niezbędne uzupełnienie metalizatorów, czyści i ożywia bez naruszania warstwy lakieru do parkietów. Polecany jest także do mycia podłóg z tworzyw sztucznych, paneli podłogowych, lakierowanego korka, płytek, marmurów i nowoczesnych twardych powierzchni. Preparat do bieżącej pielęgnacji wszystkich rodzajów lakierowanych parkietów, odtłuszcza i czyści. Blanchon Cleaner Lisabril do mycia podłóg.</t>
  </si>
  <si>
    <t>2 szt x 1 l</t>
  </si>
  <si>
    <t>Preparat do mycia parkietu drewnianego (doczyszczanie)-Silny środek do odtłuszczania i usuwania powłok , który usuwa najbardziej odporne plamy z parkietów lakierowanych, laminatów i podłóg z tworzyw sztucznych. Doskonale czyści parkiety lakierowane przed nałożeniem Metalizatora satynowego lub matowego oraz usuwa stwardniałe i stare warstwy poprzednich metalizacji. Nadaje się również do czyszczenia podłóg z tworzyw sztucznych i glazury. BLANCHON Remover Silny Środek Czyszczący</t>
  </si>
  <si>
    <t>50 szt x 5 l</t>
  </si>
  <si>
    <t>Załącznik Nr 2A</t>
  </si>
  <si>
    <t>Jednorazowa dostawa środków czystości na potrzeby Miejskiego Ośrodka Sportu i Rekreacji „Bystrzyca” w Lublinie Sp. z o.o., wg. zadań 1-3</t>
  </si>
  <si>
    <t>ZADANIE NR 1 – Dostawa środków czystości</t>
  </si>
  <si>
    <t>ZADANIE NR 2 – Dostawa  artykułów gospodarczych</t>
  </si>
  <si>
    <t>ZADANIE NR 3 - Dostawa  preparatów do mycia drewnianej podłogi sportowej</t>
  </si>
  <si>
    <t xml:space="preserve">Numer referencyjny: ZZP.260.1.14.2024 </t>
  </si>
  <si>
    <t>Zadanie nr 2 część C</t>
  </si>
  <si>
    <t>95 szt x 10</t>
  </si>
  <si>
    <t>925 szt x 10</t>
  </si>
  <si>
    <t>364 szt x 10</t>
  </si>
  <si>
    <t>705 szt x 25</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</si>
</sst>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s>
  <fonts count="77">
    <font>
      <sz val="11"/>
      <color indexed="8"/>
      <name val="Arial"/>
      <family val="2"/>
    </font>
    <font>
      <sz val="10"/>
      <name val="Arial"/>
      <family val="0"/>
    </font>
    <font>
      <sz val="10"/>
      <color indexed="9"/>
      <name val="Arial"/>
      <family val="2"/>
    </font>
    <font>
      <b/>
      <sz val="10"/>
      <color indexed="8"/>
      <name val="Arial"/>
      <family val="2"/>
    </font>
    <font>
      <sz val="10"/>
      <color indexed="16"/>
      <name val="Arial"/>
      <family val="2"/>
    </font>
    <font>
      <sz val="10"/>
      <color indexed="10"/>
      <name val="Arial"/>
      <family val="2"/>
    </font>
    <font>
      <b/>
      <sz val="10"/>
      <color indexed="9"/>
      <name val="Arial"/>
      <family val="2"/>
    </font>
    <font>
      <i/>
      <sz val="10"/>
      <color indexed="23"/>
      <name val="Arial"/>
      <family val="2"/>
    </font>
    <font>
      <sz val="10"/>
      <color indexed="21"/>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b/>
      <i/>
      <sz val="16"/>
      <color indexed="8"/>
      <name val="Arial"/>
      <family val="2"/>
    </font>
    <font>
      <u val="single"/>
      <sz val="10"/>
      <color indexed="12"/>
      <name val="Arial"/>
      <family val="2"/>
    </font>
    <font>
      <sz val="10"/>
      <color indexed="19"/>
      <name val="Arial"/>
      <family val="2"/>
    </font>
    <font>
      <sz val="10"/>
      <color indexed="60"/>
      <name val="Arial"/>
      <family val="2"/>
    </font>
    <font>
      <sz val="10"/>
      <color indexed="8"/>
      <name val="Arial1"/>
      <family val="0"/>
    </font>
    <font>
      <sz val="11"/>
      <color indexed="8"/>
      <name val="Czcionka tekstu podstawowego1"/>
      <family val="0"/>
    </font>
    <font>
      <sz val="10"/>
      <color indexed="63"/>
      <name val="Arial"/>
      <family val="2"/>
    </font>
    <font>
      <b/>
      <i/>
      <u val="single"/>
      <sz val="11"/>
      <color indexed="8"/>
      <name val="Arial"/>
      <family val="2"/>
    </font>
    <font>
      <sz val="10"/>
      <name val="Times New Roman"/>
      <family val="1"/>
    </font>
    <font>
      <b/>
      <sz val="10"/>
      <name val="Times New Roman"/>
      <family val="1"/>
    </font>
    <font>
      <b/>
      <i/>
      <sz val="10"/>
      <name val="Times New Roman"/>
      <family val="1"/>
    </font>
    <font>
      <sz val="8"/>
      <color indexed="8"/>
      <name val="Times New Roman1"/>
      <family val="0"/>
    </font>
    <font>
      <sz val="10"/>
      <color indexed="8"/>
      <name val="Times New Roman"/>
      <family val="1"/>
    </font>
    <font>
      <sz val="10"/>
      <color indexed="9"/>
      <name val="Times New Roman"/>
      <family val="1"/>
    </font>
    <font>
      <sz val="8"/>
      <name val="Times New Roman1"/>
      <family val="0"/>
    </font>
    <font>
      <i/>
      <sz val="10"/>
      <color indexed="8"/>
      <name val="Times New Roman"/>
      <family val="1"/>
    </font>
    <font>
      <i/>
      <sz val="10"/>
      <color indexed="9"/>
      <name val="Times New Roman"/>
      <family val="1"/>
    </font>
    <font>
      <b/>
      <sz val="8"/>
      <color indexed="8"/>
      <name val="Times New Roman1"/>
      <family val="0"/>
    </font>
    <font>
      <b/>
      <sz val="10"/>
      <color indexed="8"/>
      <name val="Times New Roman"/>
      <family val="1"/>
    </font>
    <font>
      <b/>
      <sz val="10"/>
      <color indexed="9"/>
      <name val="Times New Roman"/>
      <family val="1"/>
    </font>
    <font>
      <i/>
      <sz val="10"/>
      <name val="Times New Roman"/>
      <family val="1"/>
    </font>
    <font>
      <sz val="8"/>
      <color indexed="8"/>
      <name val="Times New Roman 1"/>
      <family val="0"/>
    </font>
    <font>
      <b/>
      <i/>
      <sz val="10"/>
      <color indexed="8"/>
      <name val="Times New Roman"/>
      <family val="1"/>
    </font>
    <font>
      <sz val="10"/>
      <name val="Times New Roman2"/>
      <family val="0"/>
    </font>
    <font>
      <sz val="10"/>
      <color indexed="8"/>
      <name val="Times New Roman1"/>
      <family val="0"/>
    </font>
    <font>
      <sz val="10"/>
      <color indexed="8"/>
      <name val="Times New Roman2"/>
      <family val="0"/>
    </font>
    <font>
      <sz val="10"/>
      <color indexed="58"/>
      <name val="Times New Roman2"/>
      <family val="0"/>
    </font>
    <font>
      <sz val="10"/>
      <name val="Times New Roman1"/>
      <family val="0"/>
    </font>
    <font>
      <b/>
      <sz val="10"/>
      <color indexed="8"/>
      <name val="Times New Roman1"/>
      <family val="0"/>
    </font>
    <font>
      <sz val="10"/>
      <color indexed="8"/>
      <name val="Times New Roman3"/>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21"/>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9"/>
        <bgColor indexed="64"/>
      </patternFill>
    </fill>
    <fill>
      <patternFill patternType="solid">
        <fgColor indexed="4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2" fillId="20" borderId="0" applyNumberFormat="0" applyBorder="0" applyAlignment="0" applyProtection="0"/>
    <xf numFmtId="0" fontId="2" fillId="20" borderId="0">
      <alignment/>
      <protection/>
    </xf>
    <xf numFmtId="0" fontId="2" fillId="21" borderId="0" applyNumberFormat="0" applyBorder="0" applyAlignment="0" applyProtection="0"/>
    <xf numFmtId="0" fontId="2" fillId="21" borderId="0">
      <alignment/>
      <protection/>
    </xf>
    <xf numFmtId="0" fontId="3" fillId="22" borderId="0" applyNumberFormat="0" applyBorder="0" applyAlignment="0" applyProtection="0"/>
    <xf numFmtId="0" fontId="3" fillId="23" borderId="0">
      <alignment/>
      <protection/>
    </xf>
    <xf numFmtId="0" fontId="3" fillId="0" borderId="0" applyNumberFormat="0" applyFill="0" applyBorder="0" applyAlignment="0" applyProtection="0"/>
    <xf numFmtId="0" fontId="3" fillId="0" borderId="0">
      <alignment/>
      <protection/>
    </xf>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5" fillId="31" borderId="0">
      <alignment/>
      <protection/>
    </xf>
    <xf numFmtId="0" fontId="0" fillId="32" borderId="0">
      <alignment/>
      <protection/>
    </xf>
    <xf numFmtId="0" fontId="0" fillId="33" borderId="0">
      <alignment/>
      <protection/>
    </xf>
    <xf numFmtId="0" fontId="6" fillId="33" borderId="0">
      <alignment/>
      <protection/>
    </xf>
    <xf numFmtId="0" fontId="62" fillId="34" borderId="1" applyNumberFormat="0" applyAlignment="0" applyProtection="0"/>
    <xf numFmtId="0" fontId="63" fillId="35" borderId="2" applyNumberFormat="0" applyAlignment="0" applyProtection="0"/>
    <xf numFmtId="0" fontId="64" fillId="36"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37" borderId="0" applyNumberFormat="0" applyBorder="0" applyAlignment="0" applyProtection="0"/>
    <xf numFmtId="0" fontId="6" fillId="33" borderId="0">
      <alignment/>
      <protection/>
    </xf>
    <xf numFmtId="0" fontId="1" fillId="0" borderId="0">
      <alignment/>
      <protection/>
    </xf>
    <xf numFmtId="0" fontId="7" fillId="0" borderId="0" applyNumberFormat="0" applyFill="0" applyBorder="0" applyAlignment="0" applyProtection="0"/>
    <xf numFmtId="0" fontId="7" fillId="0" borderId="0">
      <alignment/>
      <protection/>
    </xf>
    <xf numFmtId="0" fontId="8" fillId="38" borderId="0" applyNumberFormat="0" applyBorder="0" applyAlignment="0" applyProtection="0"/>
    <xf numFmtId="0" fontId="9" fillId="38" borderId="0">
      <alignment/>
      <protection/>
    </xf>
    <xf numFmtId="0" fontId="10"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11" fillId="0" borderId="0">
      <alignment/>
      <protection/>
    </xf>
    <xf numFmtId="0" fontId="12" fillId="0" borderId="0" applyNumberFormat="0" applyFill="0" applyBorder="0" applyAlignment="0" applyProtection="0"/>
    <xf numFmtId="0" fontId="13" fillId="0" borderId="0">
      <alignment horizontal="center"/>
      <protection/>
    </xf>
    <xf numFmtId="0" fontId="14" fillId="0" borderId="0">
      <alignment/>
      <protection/>
    </xf>
    <xf numFmtId="0" fontId="14" fillId="0" borderId="0">
      <alignment/>
      <protection/>
    </xf>
    <xf numFmtId="0" fontId="65" fillId="0" borderId="3" applyNumberFormat="0" applyFill="0" applyAlignment="0" applyProtection="0"/>
    <xf numFmtId="0" fontId="66" fillId="3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15" fillId="40" borderId="0" applyNumberFormat="0" applyBorder="0" applyAlignment="0" applyProtection="0"/>
    <xf numFmtId="0" fontId="16" fillId="40" borderId="0">
      <alignment/>
      <protection/>
    </xf>
    <xf numFmtId="0" fontId="70" fillId="41" borderId="0" applyNumberFormat="0" applyBorder="0" applyAlignment="0" applyProtection="0"/>
    <xf numFmtId="0" fontId="17" fillId="0" borderId="0" applyNumberFormat="0" applyBorder="0" applyProtection="0">
      <alignment/>
    </xf>
    <xf numFmtId="0" fontId="18" fillId="0" borderId="0">
      <alignment/>
      <protection/>
    </xf>
    <xf numFmtId="0" fontId="18" fillId="0" borderId="0">
      <alignment/>
      <protection/>
    </xf>
    <xf numFmtId="0" fontId="19" fillId="40" borderId="8">
      <alignment/>
      <protection/>
    </xf>
    <xf numFmtId="0" fontId="19" fillId="40" borderId="8" applyNumberFormat="0" applyAlignment="0" applyProtection="0"/>
    <xf numFmtId="0" fontId="19" fillId="40" borderId="8">
      <alignment/>
      <protection/>
    </xf>
    <xf numFmtId="0" fontId="71" fillId="35" borderId="1" applyNumberFormat="0" applyAlignment="0" applyProtection="0"/>
    <xf numFmtId="0" fontId="5" fillId="0" borderId="0">
      <alignment/>
      <protection/>
    </xf>
    <xf numFmtId="9" fontId="1" fillId="0" borderId="0" applyFill="0" applyBorder="0" applyAlignment="0" applyProtection="0"/>
    <xf numFmtId="0" fontId="7" fillId="0" borderId="0">
      <alignment/>
      <protection/>
    </xf>
    <xf numFmtId="0" fontId="0" fillId="0" borderId="0">
      <alignment/>
      <protection/>
    </xf>
    <xf numFmtId="0" fontId="1" fillId="0" borderId="0" applyNumberFormat="0" applyFill="0" applyBorder="0" applyAlignment="0" applyProtection="0"/>
    <xf numFmtId="0" fontId="0" fillId="0" borderId="0">
      <alignment/>
      <protection/>
    </xf>
    <xf numFmtId="0" fontId="72" fillId="0" borderId="9" applyNumberFormat="0" applyFill="0" applyAlignment="0" applyProtection="0"/>
    <xf numFmtId="0" fontId="0"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42"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5" fillId="0" borderId="0">
      <alignment/>
      <protection/>
    </xf>
    <xf numFmtId="0" fontId="20" fillId="0" borderId="0">
      <alignment/>
      <protection/>
    </xf>
    <xf numFmtId="0" fontId="20" fillId="0" borderId="0">
      <alignment/>
      <protection/>
    </xf>
    <xf numFmtId="0" fontId="76" fillId="43" borderId="0" applyNumberFormat="0" applyBorder="0" applyAlignment="0" applyProtection="0"/>
  </cellStyleXfs>
  <cellXfs count="114">
    <xf numFmtId="0" fontId="0" fillId="0" borderId="0" xfId="0" applyAlignment="1">
      <alignment/>
    </xf>
    <xf numFmtId="0" fontId="21" fillId="0" borderId="0" xfId="0" applyFont="1" applyAlignment="1">
      <alignment horizontal="center"/>
    </xf>
    <xf numFmtId="0" fontId="21" fillId="0" borderId="0" xfId="0" applyFont="1" applyAlignment="1">
      <alignment wrapText="1"/>
    </xf>
    <xf numFmtId="0" fontId="21" fillId="0" borderId="0" xfId="0" applyFont="1" applyAlignment="1">
      <alignment/>
    </xf>
    <xf numFmtId="0" fontId="22" fillId="0" borderId="11" xfId="0" applyFont="1" applyBorder="1" applyAlignment="1">
      <alignment horizontal="center" vertical="center" wrapText="1"/>
    </xf>
    <xf numFmtId="0" fontId="22" fillId="44" borderId="11" xfId="0" applyFont="1" applyFill="1" applyBorder="1" applyAlignment="1">
      <alignment horizontal="center" vertical="center" wrapText="1"/>
    </xf>
    <xf numFmtId="0" fontId="21" fillId="0" borderId="0" xfId="0" applyFont="1" applyAlignment="1">
      <alignment horizontal="center" vertical="top" wrapText="1"/>
    </xf>
    <xf numFmtId="49" fontId="22" fillId="0" borderId="11"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0" fontId="21" fillId="45" borderId="11" xfId="59" applyFont="1" applyFill="1" applyBorder="1" applyAlignment="1">
      <alignment horizontal="center" vertical="top"/>
      <protection/>
    </xf>
    <xf numFmtId="0" fontId="25" fillId="45" borderId="11" xfId="59" applyFont="1" applyFill="1" applyBorder="1" applyAlignment="1">
      <alignment horizontal="center" vertical="center"/>
      <protection/>
    </xf>
    <xf numFmtId="3" fontId="25" fillId="45" borderId="11" xfId="59" applyNumberFormat="1" applyFont="1" applyFill="1" applyBorder="1" applyAlignment="1">
      <alignment horizontal="center" vertical="center"/>
      <protection/>
    </xf>
    <xf numFmtId="0" fontId="25" fillId="45" borderId="11" xfId="0" applyFont="1" applyFill="1" applyBorder="1" applyAlignment="1">
      <alignment horizontal="center" vertical="center" wrapText="1"/>
    </xf>
    <xf numFmtId="1" fontId="21" fillId="45" borderId="11" xfId="0" applyNumberFormat="1" applyFont="1" applyFill="1" applyBorder="1" applyAlignment="1">
      <alignment horizontal="center" vertical="center"/>
    </xf>
    <xf numFmtId="2" fontId="21" fillId="45" borderId="11" xfId="0" applyNumberFormat="1" applyFont="1" applyFill="1" applyBorder="1" applyAlignment="1">
      <alignment horizontal="center" vertical="center"/>
    </xf>
    <xf numFmtId="3" fontId="25" fillId="45" borderId="11" xfId="59" applyNumberFormat="1" applyFont="1" applyFill="1" applyBorder="1" applyAlignment="1">
      <alignment horizontal="center" vertical="center" wrapText="1"/>
      <protection/>
    </xf>
    <xf numFmtId="0" fontId="21" fillId="45" borderId="0" xfId="0" applyFont="1" applyFill="1" applyAlignment="1">
      <alignment horizontal="center"/>
    </xf>
    <xf numFmtId="1" fontId="25" fillId="0" borderId="11" xfId="0" applyNumberFormat="1" applyFont="1" applyFill="1" applyBorder="1" applyAlignment="1">
      <alignment horizontal="center" vertical="center"/>
    </xf>
    <xf numFmtId="2" fontId="26" fillId="0" borderId="11" xfId="0" applyNumberFormat="1" applyFont="1" applyBorder="1" applyAlignment="1">
      <alignment horizontal="center" vertical="center"/>
    </xf>
    <xf numFmtId="2" fontId="25" fillId="45" borderId="11" xfId="0" applyNumberFormat="1" applyFont="1" applyFill="1" applyBorder="1" applyAlignment="1">
      <alignment horizontal="center" vertical="center"/>
    </xf>
    <xf numFmtId="0" fontId="25" fillId="45" borderId="11" xfId="81" applyNumberFormat="1" applyFont="1" applyFill="1" applyBorder="1" applyAlignment="1" applyProtection="1">
      <alignment horizontal="center" vertical="center" wrapText="1"/>
      <protection/>
    </xf>
    <xf numFmtId="0" fontId="25" fillId="45" borderId="11" xfId="59" applyFont="1" applyFill="1" applyBorder="1" applyAlignment="1">
      <alignment horizontal="center" vertical="center" wrapText="1"/>
      <protection/>
    </xf>
    <xf numFmtId="49" fontId="28" fillId="0" borderId="11"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1" fillId="45" borderId="11" xfId="0" applyFont="1" applyFill="1" applyBorder="1" applyAlignment="1">
      <alignment horizontal="center" vertical="center" wrapText="1"/>
    </xf>
    <xf numFmtId="0" fontId="31" fillId="45" borderId="11" xfId="81" applyNumberFormat="1" applyFont="1" applyFill="1" applyBorder="1" applyAlignment="1" applyProtection="1">
      <alignment horizontal="center" vertical="center" wrapText="1"/>
      <protection/>
    </xf>
    <xf numFmtId="0" fontId="21" fillId="45" borderId="0" xfId="0" applyFont="1" applyFill="1" applyAlignment="1">
      <alignment/>
    </xf>
    <xf numFmtId="0" fontId="22" fillId="45" borderId="11" xfId="0" applyFont="1" applyFill="1" applyBorder="1" applyAlignment="1">
      <alignment horizontal="center" vertical="center" wrapText="1"/>
    </xf>
    <xf numFmtId="0" fontId="32" fillId="45" borderId="11" xfId="0" applyFont="1" applyFill="1" applyBorder="1" applyAlignment="1">
      <alignment horizontal="center" vertical="center" wrapText="1"/>
    </xf>
    <xf numFmtId="2" fontId="26" fillId="45" borderId="11" xfId="0" applyNumberFormat="1" applyFont="1" applyFill="1" applyBorder="1" applyAlignment="1">
      <alignment horizontal="center" vertical="center"/>
    </xf>
    <xf numFmtId="0" fontId="31"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0" xfId="0" applyFont="1" applyFill="1" applyAlignment="1">
      <alignment/>
    </xf>
    <xf numFmtId="0" fontId="25" fillId="0" borderId="11" xfId="0" applyFont="1" applyBorder="1" applyAlignment="1">
      <alignment horizontal="center" vertical="center" wrapText="1"/>
    </xf>
    <xf numFmtId="0" fontId="25" fillId="0" borderId="11" xfId="59" applyFont="1" applyFill="1" applyBorder="1" applyAlignment="1">
      <alignment horizontal="center" vertical="center"/>
      <protection/>
    </xf>
    <xf numFmtId="49" fontId="33" fillId="45" borderId="11" xfId="0" applyNumberFormat="1" applyFont="1" applyFill="1" applyBorder="1" applyAlignment="1">
      <alignment horizontal="center" vertical="center" wrapText="1"/>
    </xf>
    <xf numFmtId="0" fontId="21" fillId="45" borderId="12" xfId="0" applyNumberFormat="1" applyFont="1" applyFill="1" applyBorder="1" applyAlignment="1">
      <alignment horizontal="center" vertical="center" wrapText="1"/>
    </xf>
    <xf numFmtId="0" fontId="31" fillId="0" borderId="11" xfId="0" applyFont="1" applyFill="1" applyBorder="1" applyAlignment="1">
      <alignment wrapText="1"/>
    </xf>
    <xf numFmtId="0" fontId="31" fillId="0" borderId="11" xfId="0" applyFont="1" applyFill="1" applyBorder="1" applyAlignment="1">
      <alignment horizontal="center" wrapText="1"/>
    </xf>
    <xf numFmtId="0" fontId="31" fillId="46" borderId="13" xfId="0" applyFont="1" applyFill="1" applyBorder="1" applyAlignment="1">
      <alignment wrapText="1"/>
    </xf>
    <xf numFmtId="0" fontId="31" fillId="46" borderId="14" xfId="0" applyFont="1" applyFill="1" applyBorder="1" applyAlignment="1">
      <alignment wrapText="1"/>
    </xf>
    <xf numFmtId="0" fontId="22" fillId="46" borderId="15" xfId="0" applyNumberFormat="1" applyFont="1" applyFill="1" applyBorder="1" applyAlignment="1">
      <alignment horizontal="center"/>
    </xf>
    <xf numFmtId="0" fontId="31" fillId="46" borderId="0" xfId="0" applyFont="1" applyFill="1" applyBorder="1" applyAlignment="1">
      <alignment wrapText="1"/>
    </xf>
    <xf numFmtId="0" fontId="22" fillId="46" borderId="0" xfId="0" applyFont="1" applyFill="1" applyBorder="1" applyAlignment="1">
      <alignment horizontal="center"/>
    </xf>
    <xf numFmtId="0" fontId="21" fillId="45" borderId="0" xfId="0" applyFont="1" applyFill="1" applyBorder="1" applyAlignment="1">
      <alignment horizontal="right" vertical="top"/>
    </xf>
    <xf numFmtId="0" fontId="21" fillId="45" borderId="0" xfId="0" applyFont="1" applyFill="1" applyBorder="1" applyAlignment="1">
      <alignment horizontal="left" wrapText="1"/>
    </xf>
    <xf numFmtId="0" fontId="21" fillId="45" borderId="11" xfId="0" applyFont="1" applyFill="1" applyBorder="1" applyAlignment="1">
      <alignment horizontal="left" wrapText="1"/>
    </xf>
    <xf numFmtId="0" fontId="21" fillId="45" borderId="0" xfId="0" applyFont="1" applyFill="1" applyAlignment="1">
      <alignment horizontal="right" vertical="top"/>
    </xf>
    <xf numFmtId="0" fontId="21" fillId="45" borderId="0" xfId="59" applyNumberFormat="1" applyFont="1" applyFill="1" applyAlignment="1" applyProtection="1">
      <alignment vertical="center" wrapText="1"/>
      <protection/>
    </xf>
    <xf numFmtId="0" fontId="21" fillId="45" borderId="0" xfId="0" applyFont="1" applyFill="1" applyAlignment="1">
      <alignment horizontal="left"/>
    </xf>
    <xf numFmtId="0" fontId="22" fillId="45" borderId="0" xfId="0" applyFont="1" applyFill="1" applyAlignment="1">
      <alignment horizontal="left"/>
    </xf>
    <xf numFmtId="0" fontId="21" fillId="45" borderId="0" xfId="0" applyFont="1" applyFill="1" applyAlignment="1">
      <alignment horizontal="right"/>
    </xf>
    <xf numFmtId="0" fontId="21" fillId="45" borderId="0" xfId="0" applyFont="1" applyFill="1" applyAlignment="1">
      <alignment horizontal="left" wrapText="1"/>
    </xf>
    <xf numFmtId="0" fontId="33" fillId="45" borderId="0" xfId="0" applyFont="1" applyFill="1" applyBorder="1" applyAlignment="1">
      <alignment horizontal="right" wrapText="1"/>
    </xf>
    <xf numFmtId="0" fontId="21" fillId="0" borderId="0" xfId="0" applyFont="1" applyAlignment="1">
      <alignment horizontal="center" vertical="center"/>
    </xf>
    <xf numFmtId="0" fontId="21" fillId="0" borderId="0" xfId="0" applyFont="1" applyAlignment="1">
      <alignment horizontal="left" vertical="center"/>
    </xf>
    <xf numFmtId="0" fontId="31" fillId="0" borderId="0" xfId="0" applyFont="1" applyFill="1" applyBorder="1" applyAlignment="1">
      <alignment horizontal="left" vertical="center" wrapText="1"/>
    </xf>
    <xf numFmtId="0" fontId="25" fillId="0" borderId="0" xfId="0" applyFont="1" applyFill="1" applyAlignment="1">
      <alignment horizontal="center" vertical="center"/>
    </xf>
    <xf numFmtId="0" fontId="25" fillId="0" borderId="0" xfId="0" applyFont="1" applyFill="1" applyAlignment="1">
      <alignment horizontal="left" vertical="center"/>
    </xf>
    <xf numFmtId="0" fontId="31" fillId="0" borderId="11" xfId="0" applyFont="1" applyFill="1" applyBorder="1" applyAlignment="1">
      <alignment horizontal="center" vertical="center" wrapText="1"/>
    </xf>
    <xf numFmtId="0" fontId="21" fillId="0" borderId="0" xfId="0" applyFont="1" applyAlignment="1">
      <alignment horizontal="left" vertical="center" wrapText="1"/>
    </xf>
    <xf numFmtId="0" fontId="33" fillId="0" borderId="0" xfId="0" applyFont="1" applyBorder="1" applyAlignment="1">
      <alignment horizontal="right" vertical="center"/>
    </xf>
    <xf numFmtId="0" fontId="22" fillId="0" borderId="0" xfId="0" applyFont="1" applyAlignment="1">
      <alignment/>
    </xf>
    <xf numFmtId="0" fontId="22" fillId="0" borderId="0" xfId="0" applyFont="1" applyAlignment="1">
      <alignment horizontal="left"/>
    </xf>
    <xf numFmtId="0" fontId="21" fillId="0" borderId="0" xfId="0" applyFont="1" applyAlignment="1">
      <alignment horizontal="left" vertical="center"/>
    </xf>
    <xf numFmtId="0" fontId="22" fillId="0" borderId="0" xfId="0" applyFont="1" applyAlignment="1">
      <alignment vertical="center"/>
    </xf>
    <xf numFmtId="0" fontId="22" fillId="0" borderId="0" xfId="0" applyFont="1" applyAlignment="1">
      <alignment/>
    </xf>
    <xf numFmtId="49" fontId="31" fillId="0" borderId="16"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6" fillId="45" borderId="17" xfId="59" applyNumberFormat="1" applyFont="1" applyFill="1" applyBorder="1" applyAlignment="1" applyProtection="1">
      <alignment horizontal="center" vertical="center"/>
      <protection/>
    </xf>
    <xf numFmtId="0" fontId="38" fillId="0" borderId="17" xfId="0" applyNumberFormat="1" applyFont="1" applyBorder="1" applyAlignment="1">
      <alignment horizontal="center" vertical="center"/>
    </xf>
    <xf numFmtId="3" fontId="36" fillId="45" borderId="17" xfId="59" applyNumberFormat="1" applyFont="1" applyFill="1" applyBorder="1" applyAlignment="1" applyProtection="1">
      <alignment horizontal="center" vertical="center"/>
      <protection/>
    </xf>
    <xf numFmtId="1" fontId="25" fillId="0" borderId="17" xfId="0" applyNumberFormat="1" applyFont="1" applyFill="1" applyBorder="1" applyAlignment="1">
      <alignment horizontal="left" vertical="center"/>
    </xf>
    <xf numFmtId="2" fontId="25" fillId="0" borderId="17" xfId="0" applyNumberFormat="1" applyFont="1" applyFill="1" applyBorder="1" applyAlignment="1">
      <alignment horizontal="left" vertical="center"/>
    </xf>
    <xf numFmtId="0" fontId="38" fillId="0" borderId="17" xfId="0" applyNumberFormat="1" applyFont="1" applyBorder="1" applyAlignment="1">
      <alignment horizontal="center" vertical="center" wrapText="1"/>
    </xf>
    <xf numFmtId="0" fontId="36" fillId="0" borderId="17" xfId="59" applyNumberFormat="1" applyFont="1" applyFill="1" applyBorder="1" applyAlignment="1" applyProtection="1">
      <alignment horizontal="center" vertical="center"/>
      <protection/>
    </xf>
    <xf numFmtId="0" fontId="39" fillId="0" borderId="17" xfId="59" applyNumberFormat="1" applyFont="1" applyFill="1" applyBorder="1" applyAlignment="1" applyProtection="1">
      <alignment horizontal="center" vertical="center"/>
      <protection/>
    </xf>
    <xf numFmtId="0" fontId="40" fillId="45" borderId="17" xfId="59" applyNumberFormat="1" applyFont="1" applyFill="1" applyBorder="1" applyAlignment="1" applyProtection="1">
      <alignment vertical="center" wrapText="1"/>
      <protection/>
    </xf>
    <xf numFmtId="1" fontId="21" fillId="0" borderId="17" xfId="0" applyNumberFormat="1" applyFont="1" applyFill="1" applyBorder="1" applyAlignment="1">
      <alignment horizontal="left" vertical="center"/>
    </xf>
    <xf numFmtId="1" fontId="26" fillId="0" borderId="17" xfId="0" applyNumberFormat="1" applyFont="1" applyFill="1" applyBorder="1" applyAlignment="1">
      <alignment horizontal="left" vertical="center"/>
    </xf>
    <xf numFmtId="2" fontId="26" fillId="0" borderId="17" xfId="0" applyNumberFormat="1" applyFont="1" applyBorder="1" applyAlignment="1">
      <alignment horizontal="left" vertical="center"/>
    </xf>
    <xf numFmtId="0" fontId="38" fillId="45" borderId="17" xfId="0" applyNumberFormat="1" applyFont="1" applyFill="1" applyBorder="1" applyAlignment="1">
      <alignment horizontal="center" vertical="center" wrapText="1"/>
    </xf>
    <xf numFmtId="49" fontId="21" fillId="0" borderId="17" xfId="0" applyNumberFormat="1" applyFont="1" applyBorder="1" applyAlignment="1">
      <alignment horizontal="left" vertical="center" wrapText="1"/>
    </xf>
    <xf numFmtId="0" fontId="39" fillId="45" borderId="17" xfId="59" applyNumberFormat="1" applyFont="1" applyFill="1" applyBorder="1" applyAlignment="1" applyProtection="1">
      <alignment horizontal="center" vertical="center"/>
      <protection/>
    </xf>
    <xf numFmtId="0" fontId="38" fillId="45" borderId="17" xfId="81" applyNumberFormat="1" applyFont="1" applyFill="1" applyBorder="1" applyAlignment="1" applyProtection="1">
      <alignment horizontal="center" vertical="center"/>
      <protection/>
    </xf>
    <xf numFmtId="0" fontId="31" fillId="0" borderId="17" xfId="0" applyFont="1" applyFill="1" applyBorder="1" applyAlignment="1">
      <alignment horizontal="left" vertical="center" wrapText="1"/>
    </xf>
    <xf numFmtId="0" fontId="21" fillId="45" borderId="17" xfId="0" applyFont="1" applyFill="1" applyBorder="1" applyAlignment="1">
      <alignment horizontal="left" vertical="center" wrapText="1"/>
    </xf>
    <xf numFmtId="0" fontId="22" fillId="45" borderId="17" xfId="0" applyFont="1" applyFill="1" applyBorder="1" applyAlignment="1">
      <alignment horizontal="left" vertical="center"/>
    </xf>
    <xf numFmtId="2" fontId="36" fillId="45" borderId="17" xfId="59" applyNumberFormat="1" applyFont="1" applyFill="1" applyBorder="1" applyAlignment="1">
      <alignment horizontal="center" vertical="center"/>
      <protection/>
    </xf>
    <xf numFmtId="2" fontId="36" fillId="0" borderId="17" xfId="59" applyNumberFormat="1" applyFont="1" applyFill="1" applyBorder="1" applyAlignment="1">
      <alignment horizontal="center" vertical="center"/>
      <protection/>
    </xf>
    <xf numFmtId="0" fontId="24" fillId="45" borderId="12" xfId="0" applyNumberFormat="1" applyFont="1" applyFill="1" applyBorder="1" applyAlignment="1">
      <alignment vertical="center" wrapText="1"/>
    </xf>
    <xf numFmtId="0" fontId="38" fillId="0" borderId="17" xfId="0" applyNumberFormat="1" applyFont="1" applyBorder="1" applyAlignment="1" applyProtection="1">
      <alignment vertical="center" wrapText="1"/>
      <protection locked="0"/>
    </xf>
    <xf numFmtId="0" fontId="42" fillId="0" borderId="17" xfId="0" applyNumberFormat="1" applyFont="1" applyBorder="1" applyAlignment="1" applyProtection="1">
      <alignment vertical="center" wrapText="1"/>
      <protection locked="0"/>
    </xf>
    <xf numFmtId="0" fontId="37" fillId="45" borderId="17" xfId="0" applyNumberFormat="1" applyFont="1" applyFill="1" applyBorder="1" applyAlignment="1">
      <alignment vertical="center" wrapText="1"/>
    </xf>
    <xf numFmtId="0" fontId="37" fillId="45" borderId="17" xfId="81" applyNumberFormat="1" applyFont="1" applyFill="1" applyBorder="1" applyAlignment="1" applyProtection="1">
      <alignment vertical="center" wrapText="1"/>
      <protection/>
    </xf>
    <xf numFmtId="0" fontId="40" fillId="0" borderId="17" xfId="59" applyNumberFormat="1" applyFont="1" applyFill="1" applyBorder="1" applyAlignment="1" applyProtection="1">
      <alignment vertical="center" wrapText="1"/>
      <protection/>
    </xf>
    <xf numFmtId="0" fontId="37" fillId="0" borderId="17" xfId="59" applyNumberFormat="1" applyFont="1" applyFill="1" applyBorder="1" applyAlignment="1" applyProtection="1">
      <alignment vertical="center" wrapText="1"/>
      <protection/>
    </xf>
    <xf numFmtId="0" fontId="24" fillId="45" borderId="12" xfId="81" applyNumberFormat="1" applyFont="1" applyFill="1" applyBorder="1" applyAlignment="1" applyProtection="1">
      <alignment vertical="center" wrapText="1"/>
      <protection/>
    </xf>
    <xf numFmtId="0" fontId="27" fillId="45" borderId="12" xfId="59" applyNumberFormat="1" applyFont="1" applyFill="1" applyBorder="1" applyAlignment="1" applyProtection="1">
      <alignment vertical="center" wrapText="1"/>
      <protection/>
    </xf>
    <xf numFmtId="0" fontId="24" fillId="0" borderId="12" xfId="0" applyNumberFormat="1" applyFont="1" applyFill="1" applyBorder="1" applyAlignment="1">
      <alignment vertical="center" wrapText="1"/>
    </xf>
    <xf numFmtId="0" fontId="34" fillId="0" borderId="12" xfId="0" applyNumberFormat="1" applyFont="1" applyFill="1" applyBorder="1" applyAlignment="1">
      <alignment vertical="center" wrapText="1"/>
    </xf>
    <xf numFmtId="0" fontId="34" fillId="0" borderId="11" xfId="0" applyNumberFormat="1" applyFont="1" applyFill="1" applyBorder="1" applyAlignment="1">
      <alignment vertical="center" wrapText="1"/>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left" vertical="center" wrapText="1"/>
    </xf>
    <xf numFmtId="0" fontId="22" fillId="0" borderId="0" xfId="0" applyFont="1" applyAlignment="1">
      <alignment horizontal="center"/>
    </xf>
    <xf numFmtId="0" fontId="33" fillId="45" borderId="0" xfId="0" applyFont="1" applyFill="1" applyBorder="1" applyAlignment="1">
      <alignment horizontal="right" wrapText="1"/>
    </xf>
    <xf numFmtId="0" fontId="31" fillId="46" borderId="11" xfId="0" applyFont="1" applyFill="1" applyBorder="1" applyAlignment="1">
      <alignment horizontal="center" wrapText="1"/>
    </xf>
    <xf numFmtId="0" fontId="21" fillId="45" borderId="0" xfId="0" applyFont="1" applyFill="1" applyBorder="1" applyAlignment="1">
      <alignment horizontal="left" wrapText="1"/>
    </xf>
    <xf numFmtId="0" fontId="31" fillId="0" borderId="0" xfId="0" applyFont="1" applyAlignment="1">
      <alignment horizontal="left" vertical="center" wrapText="1"/>
    </xf>
    <xf numFmtId="0" fontId="31" fillId="46" borderId="14" xfId="0" applyFont="1" applyFill="1" applyBorder="1" applyAlignment="1">
      <alignment horizontal="left" vertical="center" wrapText="1"/>
    </xf>
    <xf numFmtId="0" fontId="33" fillId="0" borderId="0" xfId="0" applyFont="1" applyBorder="1" applyAlignment="1">
      <alignment horizontal="right" vertical="center"/>
    </xf>
  </cellXfs>
  <cellStyles count="9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1 2" xfId="34"/>
    <cellStyle name="Accent 2 1" xfId="35"/>
    <cellStyle name="Accent 2 2" xfId="36"/>
    <cellStyle name="Accent 3 1" xfId="37"/>
    <cellStyle name="Accent 3 2" xfId="38"/>
    <cellStyle name="Accent 4" xfId="39"/>
    <cellStyle name="Accent 5" xfId="40"/>
    <cellStyle name="Akcent 1" xfId="41"/>
    <cellStyle name="Akcent 2" xfId="42"/>
    <cellStyle name="Akcent 3" xfId="43"/>
    <cellStyle name="Akcent 4" xfId="44"/>
    <cellStyle name="Akcent 5" xfId="45"/>
    <cellStyle name="Akcent 6" xfId="46"/>
    <cellStyle name="Bad 1" xfId="47"/>
    <cellStyle name="Bad 2" xfId="48"/>
    <cellStyle name="Bez tytułu1" xfId="49"/>
    <cellStyle name="Bez tytułu2" xfId="50"/>
    <cellStyle name="Błąd 1" xfId="51"/>
    <cellStyle name="Dane wejściowe" xfId="52"/>
    <cellStyle name="Dane wyjściowe" xfId="53"/>
    <cellStyle name="Dobry" xfId="54"/>
    <cellStyle name="Comma" xfId="55"/>
    <cellStyle name="Comma [0]" xfId="56"/>
    <cellStyle name="Error 1" xfId="57"/>
    <cellStyle name="Error 2" xfId="58"/>
    <cellStyle name="Excel Built-in Normal" xfId="59"/>
    <cellStyle name="Footnote 1" xfId="60"/>
    <cellStyle name="Footnote 2" xfId="61"/>
    <cellStyle name="Good 1" xfId="62"/>
    <cellStyle name="Good 2" xfId="63"/>
    <cellStyle name="Heading 1 1" xfId="64"/>
    <cellStyle name="Heading 1 2" xfId="65"/>
    <cellStyle name="Heading 2 1" xfId="66"/>
    <cellStyle name="Heading 2 2" xfId="67"/>
    <cellStyle name="Heading 3" xfId="68"/>
    <cellStyle name="Heading 4" xfId="69"/>
    <cellStyle name="Hyperlink 1" xfId="70"/>
    <cellStyle name="Hyperlink 2" xfId="71"/>
    <cellStyle name="Komórka połączona" xfId="72"/>
    <cellStyle name="Komórka zaznaczona" xfId="73"/>
    <cellStyle name="Nagłówek 1" xfId="74"/>
    <cellStyle name="Nagłówek 2" xfId="75"/>
    <cellStyle name="Nagłówek 3" xfId="76"/>
    <cellStyle name="Nagłówek 4" xfId="77"/>
    <cellStyle name="Neutral 1" xfId="78"/>
    <cellStyle name="Neutral 2" xfId="79"/>
    <cellStyle name="Neutralny" xfId="80"/>
    <cellStyle name="Normalny 2" xfId="81"/>
    <cellStyle name="Normalny 4" xfId="82"/>
    <cellStyle name="Normalny 4 2" xfId="83"/>
    <cellStyle name="Notatka 1" xfId="84"/>
    <cellStyle name="Note 1" xfId="85"/>
    <cellStyle name="Note 2" xfId="86"/>
    <cellStyle name="Obliczenia" xfId="87"/>
    <cellStyle name="Ostrzeżenie 1" xfId="88"/>
    <cellStyle name="Percent" xfId="89"/>
    <cellStyle name="Przypis dolny 1" xfId="90"/>
    <cellStyle name="Stan 1" xfId="91"/>
    <cellStyle name="Status 1" xfId="92"/>
    <cellStyle name="Status 2" xfId="93"/>
    <cellStyle name="Suma" xfId="94"/>
    <cellStyle name="Tekst 1" xfId="95"/>
    <cellStyle name="Tekst objaśnienia" xfId="96"/>
    <cellStyle name="Tekst ostrzeżenia" xfId="97"/>
    <cellStyle name="Text 1" xfId="98"/>
    <cellStyle name="Text 2" xfId="99"/>
    <cellStyle name="Tytuł" xfId="100"/>
    <cellStyle name="Uwaga" xfId="101"/>
    <cellStyle name="Currency" xfId="102"/>
    <cellStyle name="Currency [0]" xfId="103"/>
    <cellStyle name="Warning 1" xfId="104"/>
    <cellStyle name="Warning 2" xfId="105"/>
    <cellStyle name="Wynik 1" xfId="106"/>
    <cellStyle name="Wynik2" xfId="107"/>
    <cellStyle name="Zły"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660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99FF"/>
      <rgbColor rgb="0033CCCC"/>
      <rgbColor rgb="0066FF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a&#322;.%20Nr%202A-C%20Kosztorys%20ofertowy-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danie nr 1"/>
      <sheetName val="Zadanie nr 2"/>
      <sheetName val="Zadanie nr 3"/>
    </sheetNames>
    <sheetDataSet>
      <sheetData sheetId="0">
        <row r="2">
          <cell r="B2" t="str">
            <v>Jednorazowa dostawa środków czystości na potrzeby Miejskiego Ośrodka Sportu i Rekreacji „Bystrzyca” w Lublinie Sp. z o.o., wg. zadań 1-3</v>
          </cell>
        </row>
      </sheetData>
      <sheetData sheetId="1">
        <row r="2">
          <cell r="A2" t="str">
            <v>Jednorazowa dostawa środków czystości na potrzeby Miejskiego Ośrodka Sportu i Rekreacji „Bystrzyca” w Lublinie Sp. z o.o., wg. zadań 1-3</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70"/>
  <sheetViews>
    <sheetView view="pageBreakPreview" zoomScaleSheetLayoutView="100" zoomScalePageLayoutView="0" workbookViewId="0" topLeftCell="A1">
      <pane ySplit="5" topLeftCell="A6" activePane="bottomLeft" state="frozen"/>
      <selection pane="topLeft" activeCell="A1" sqref="A1"/>
      <selection pane="bottomLeft" activeCell="B7" sqref="B7:B61"/>
    </sheetView>
  </sheetViews>
  <sheetFormatPr defaultColWidth="8.125" defaultRowHeight="14.25"/>
  <cols>
    <col min="1" max="1" width="3.875" style="1" customWidth="1"/>
    <col min="2" max="2" width="57.50390625" style="2" customWidth="1"/>
    <col min="3" max="3" width="12.50390625" style="3" customWidth="1"/>
    <col min="4" max="4" width="15.75390625" style="3" customWidth="1"/>
    <col min="5" max="5" width="12.625" style="3" customWidth="1"/>
    <col min="6" max="7" width="16.25390625" style="3" customWidth="1"/>
    <col min="8" max="9" width="14.25390625" style="3" customWidth="1"/>
    <col min="10" max="13" width="8.125" style="3" hidden="1" customWidth="1"/>
    <col min="14" max="16384" width="8.125" style="3" customWidth="1"/>
  </cols>
  <sheetData>
    <row r="1" spans="1:13" ht="15.75" customHeight="1">
      <c r="A1" s="64"/>
      <c r="B1" s="64" t="s">
        <v>296</v>
      </c>
      <c r="C1" s="64"/>
      <c r="D1" s="64"/>
      <c r="E1" s="64"/>
      <c r="F1" s="64"/>
      <c r="G1" s="64"/>
      <c r="H1" s="64"/>
      <c r="I1" s="107" t="s">
        <v>291</v>
      </c>
      <c r="J1" s="107"/>
      <c r="K1" s="65"/>
      <c r="L1" s="107"/>
      <c r="M1" s="107"/>
    </row>
    <row r="2" spans="2:13" ht="34.5" customHeight="1">
      <c r="B2" s="104" t="s">
        <v>292</v>
      </c>
      <c r="C2" s="104"/>
      <c r="D2" s="104"/>
      <c r="E2" s="104"/>
      <c r="F2" s="104"/>
      <c r="G2" s="104"/>
      <c r="H2" s="104"/>
      <c r="I2" s="104"/>
      <c r="J2" s="104"/>
      <c r="K2" s="66"/>
      <c r="L2" s="105" t="s">
        <v>0</v>
      </c>
      <c r="M2" s="105"/>
    </row>
    <row r="3" spans="1:13" ht="37.5" customHeight="1">
      <c r="A3" s="106" t="s">
        <v>293</v>
      </c>
      <c r="B3" s="106"/>
      <c r="C3" s="106"/>
      <c r="D3" s="106"/>
      <c r="E3" s="106"/>
      <c r="F3" s="106"/>
      <c r="G3" s="106"/>
      <c r="H3" s="106"/>
      <c r="I3" s="106"/>
      <c r="J3" s="106"/>
      <c r="K3" s="106"/>
      <c r="L3" s="106"/>
      <c r="M3" s="106"/>
    </row>
    <row r="4" ht="15" customHeight="1"/>
    <row r="5" spans="1:13" s="6" customFormat="1" ht="75" customHeight="1">
      <c r="A5" s="4" t="s">
        <v>1</v>
      </c>
      <c r="B5" s="4" t="s">
        <v>2</v>
      </c>
      <c r="C5" s="4" t="s">
        <v>3</v>
      </c>
      <c r="D5" s="4" t="s">
        <v>4</v>
      </c>
      <c r="E5" s="4" t="s">
        <v>5</v>
      </c>
      <c r="F5" s="4" t="s">
        <v>6</v>
      </c>
      <c r="G5" s="4" t="s">
        <v>7</v>
      </c>
      <c r="H5" s="4" t="s">
        <v>8</v>
      </c>
      <c r="I5" s="4" t="s">
        <v>9</v>
      </c>
      <c r="J5" s="4"/>
      <c r="K5" s="4" t="s">
        <v>10</v>
      </c>
      <c r="L5" s="4" t="s">
        <v>9</v>
      </c>
      <c r="M5" s="5" t="s">
        <v>11</v>
      </c>
    </row>
    <row r="6" spans="1:12" s="6" customFormat="1" ht="13.5">
      <c r="A6" s="7" t="s">
        <v>12</v>
      </c>
      <c r="B6" s="8" t="s">
        <v>13</v>
      </c>
      <c r="C6" s="7" t="s">
        <v>14</v>
      </c>
      <c r="D6" s="8" t="s">
        <v>15</v>
      </c>
      <c r="E6" s="7" t="s">
        <v>16</v>
      </c>
      <c r="F6" s="8" t="s">
        <v>17</v>
      </c>
      <c r="G6" s="7" t="s">
        <v>18</v>
      </c>
      <c r="H6" s="7" t="s">
        <v>19</v>
      </c>
      <c r="I6" s="7" t="s">
        <v>20</v>
      </c>
      <c r="J6" s="7"/>
      <c r="K6" s="8" t="s">
        <v>20</v>
      </c>
      <c r="L6" s="8" t="s">
        <v>21</v>
      </c>
    </row>
    <row r="7" spans="1:12" s="1" customFormat="1" ht="20.25">
      <c r="A7" s="9">
        <v>1</v>
      </c>
      <c r="B7" s="92" t="s">
        <v>22</v>
      </c>
      <c r="C7" s="10" t="s">
        <v>23</v>
      </c>
      <c r="D7" s="11" t="s">
        <v>24</v>
      </c>
      <c r="E7" s="12"/>
      <c r="F7" s="13"/>
      <c r="G7" s="13"/>
      <c r="H7" s="14"/>
      <c r="I7" s="14"/>
      <c r="J7" s="14"/>
      <c r="K7" s="14">
        <v>3.45</v>
      </c>
      <c r="L7" s="14">
        <f>3*K7</f>
        <v>10.350000000000001</v>
      </c>
    </row>
    <row r="8" spans="1:12" s="1" customFormat="1" ht="30">
      <c r="A8" s="9">
        <v>2</v>
      </c>
      <c r="B8" s="92" t="s">
        <v>25</v>
      </c>
      <c r="C8" s="10" t="s">
        <v>23</v>
      </c>
      <c r="D8" s="11" t="s">
        <v>26</v>
      </c>
      <c r="E8" s="12"/>
      <c r="F8" s="13"/>
      <c r="G8" s="13"/>
      <c r="H8" s="14"/>
      <c r="I8" s="14"/>
      <c r="J8" s="14"/>
      <c r="K8" s="14"/>
      <c r="L8" s="14"/>
    </row>
    <row r="9" spans="1:13" s="1" customFormat="1" ht="30">
      <c r="A9" s="9">
        <v>3</v>
      </c>
      <c r="B9" s="92" t="s">
        <v>27</v>
      </c>
      <c r="C9" s="10" t="s">
        <v>23</v>
      </c>
      <c r="D9" s="15" t="s">
        <v>28</v>
      </c>
      <c r="E9" s="12"/>
      <c r="F9" s="13"/>
      <c r="G9" s="13"/>
      <c r="H9" s="14"/>
      <c r="I9" s="14"/>
      <c r="J9" s="14"/>
      <c r="K9" s="14">
        <v>14.5</v>
      </c>
      <c r="L9" s="14">
        <f>1*14.5</f>
        <v>14.5</v>
      </c>
      <c r="M9" s="16"/>
    </row>
    <row r="10" spans="1:13" s="1" customFormat="1" ht="40.5">
      <c r="A10" s="9">
        <v>4</v>
      </c>
      <c r="B10" s="92" t="s">
        <v>29</v>
      </c>
      <c r="C10" s="10" t="s">
        <v>30</v>
      </c>
      <c r="D10" s="15" t="s">
        <v>31</v>
      </c>
      <c r="E10" s="12"/>
      <c r="F10" s="13"/>
      <c r="G10" s="13"/>
      <c r="H10" s="14"/>
      <c r="I10" s="14"/>
      <c r="J10" s="14"/>
      <c r="K10" s="14">
        <v>1</v>
      </c>
      <c r="L10" s="14">
        <f>1*100</f>
        <v>100</v>
      </c>
      <c r="M10" s="16"/>
    </row>
    <row r="11" spans="1:13" s="1" customFormat="1" ht="40.5">
      <c r="A11" s="9">
        <v>5</v>
      </c>
      <c r="B11" s="92" t="s">
        <v>32</v>
      </c>
      <c r="C11" s="10" t="s">
        <v>23</v>
      </c>
      <c r="D11" s="15" t="s">
        <v>33</v>
      </c>
      <c r="E11" s="12"/>
      <c r="F11" s="13"/>
      <c r="G11" s="13"/>
      <c r="H11" s="14"/>
      <c r="I11" s="14"/>
      <c r="J11" s="14"/>
      <c r="K11" s="14">
        <v>0.86</v>
      </c>
      <c r="L11" s="14">
        <f>600*0.86</f>
        <v>516</v>
      </c>
      <c r="M11" s="16"/>
    </row>
    <row r="12" spans="1:13" s="1" customFormat="1" ht="20.25">
      <c r="A12" s="9">
        <v>6</v>
      </c>
      <c r="B12" s="92" t="s">
        <v>34</v>
      </c>
      <c r="C12" s="10" t="s">
        <v>23</v>
      </c>
      <c r="D12" s="15" t="s">
        <v>35</v>
      </c>
      <c r="E12" s="12"/>
      <c r="F12" s="13"/>
      <c r="G12" s="13"/>
      <c r="H12" s="14"/>
      <c r="I12" s="14"/>
      <c r="J12" s="14"/>
      <c r="K12" s="14">
        <v>3</v>
      </c>
      <c r="L12" s="14">
        <f>4*3</f>
        <v>12</v>
      </c>
      <c r="M12" s="16"/>
    </row>
    <row r="13" spans="1:13" s="1" customFormat="1" ht="40.5">
      <c r="A13" s="9">
        <v>7</v>
      </c>
      <c r="B13" s="92" t="s">
        <v>36</v>
      </c>
      <c r="C13" s="10" t="s">
        <v>23</v>
      </c>
      <c r="D13" s="15" t="s">
        <v>37</v>
      </c>
      <c r="E13" s="12"/>
      <c r="F13" s="13"/>
      <c r="G13" s="13"/>
      <c r="H13" s="14"/>
      <c r="I13" s="14"/>
      <c r="J13" s="14"/>
      <c r="K13" s="14"/>
      <c r="L13" s="14"/>
      <c r="M13" s="16"/>
    </row>
    <row r="14" spans="1:13" s="1" customFormat="1" ht="48" customHeight="1">
      <c r="A14" s="9">
        <v>8</v>
      </c>
      <c r="B14" s="92" t="s">
        <v>38</v>
      </c>
      <c r="C14" s="10" t="s">
        <v>23</v>
      </c>
      <c r="D14" s="15" t="s">
        <v>39</v>
      </c>
      <c r="E14" s="12"/>
      <c r="F14" s="13"/>
      <c r="G14" s="13"/>
      <c r="H14" s="14"/>
      <c r="I14" s="14"/>
      <c r="J14" s="14"/>
      <c r="K14" s="14"/>
      <c r="L14" s="14"/>
      <c r="M14" s="16"/>
    </row>
    <row r="15" spans="1:13" s="1" customFormat="1" ht="40.5">
      <c r="A15" s="9">
        <v>9</v>
      </c>
      <c r="B15" s="92" t="s">
        <v>40</v>
      </c>
      <c r="C15" s="10" t="s">
        <v>23</v>
      </c>
      <c r="D15" s="15" t="s">
        <v>41</v>
      </c>
      <c r="E15" s="12"/>
      <c r="F15" s="13"/>
      <c r="G15" s="13"/>
      <c r="H15" s="14"/>
      <c r="I15" s="14"/>
      <c r="J15" s="14"/>
      <c r="K15" s="14"/>
      <c r="L15" s="14"/>
      <c r="M15" s="16"/>
    </row>
    <row r="16" spans="1:13" s="1" customFormat="1" ht="20.25">
      <c r="A16" s="9">
        <v>10</v>
      </c>
      <c r="B16" s="92" t="s">
        <v>42</v>
      </c>
      <c r="C16" s="10" t="s">
        <v>23</v>
      </c>
      <c r="D16" s="15" t="s">
        <v>43</v>
      </c>
      <c r="E16" s="12"/>
      <c r="F16" s="17"/>
      <c r="G16" s="17"/>
      <c r="H16" s="18">
        <v>1</v>
      </c>
      <c r="I16" s="18"/>
      <c r="J16" s="19"/>
      <c r="K16" s="19">
        <v>1</v>
      </c>
      <c r="L16" s="19" t="e">
        <f>D16*K16</f>
        <v>#VALUE!</v>
      </c>
      <c r="M16" s="16">
        <f>30*1</f>
        <v>30</v>
      </c>
    </row>
    <row r="17" spans="1:13" s="1" customFormat="1" ht="31.5" customHeight="1">
      <c r="A17" s="9">
        <v>11</v>
      </c>
      <c r="B17" s="99" t="s">
        <v>44</v>
      </c>
      <c r="C17" s="10" t="s">
        <v>23</v>
      </c>
      <c r="D17" s="15" t="s">
        <v>45</v>
      </c>
      <c r="E17" s="20"/>
      <c r="F17" s="17"/>
      <c r="G17" s="17"/>
      <c r="H17" s="18">
        <v>0.9</v>
      </c>
      <c r="I17" s="18"/>
      <c r="J17" s="19"/>
      <c r="K17" s="19">
        <v>0.9</v>
      </c>
      <c r="L17" s="19" t="e">
        <f>D17*K17</f>
        <v>#VALUE!</v>
      </c>
      <c r="M17" s="16">
        <f>0.9*280</f>
        <v>252</v>
      </c>
    </row>
    <row r="18" spans="1:13" s="1" customFormat="1" ht="36" customHeight="1">
      <c r="A18" s="9">
        <v>12</v>
      </c>
      <c r="B18" s="99" t="s">
        <v>44</v>
      </c>
      <c r="C18" s="10" t="s">
        <v>23</v>
      </c>
      <c r="D18" s="15" t="s">
        <v>46</v>
      </c>
      <c r="E18" s="20"/>
      <c r="F18" s="17"/>
      <c r="G18" s="17"/>
      <c r="H18" s="18"/>
      <c r="I18" s="18"/>
      <c r="J18" s="19"/>
      <c r="K18" s="19"/>
      <c r="L18" s="19"/>
      <c r="M18" s="16"/>
    </row>
    <row r="19" spans="1:13" s="1" customFormat="1" ht="30">
      <c r="A19" s="9">
        <v>13</v>
      </c>
      <c r="B19" s="100" t="s">
        <v>47</v>
      </c>
      <c r="C19" s="10" t="s">
        <v>23</v>
      </c>
      <c r="D19" s="15" t="s">
        <v>48</v>
      </c>
      <c r="E19" s="21"/>
      <c r="F19" s="17"/>
      <c r="G19" s="17"/>
      <c r="H19" s="18">
        <v>6.2</v>
      </c>
      <c r="I19" s="18"/>
      <c r="J19" s="19"/>
      <c r="K19" s="19">
        <v>6.2</v>
      </c>
      <c r="L19" s="19" t="e">
        <f>D19*K19</f>
        <v>#VALUE!</v>
      </c>
      <c r="M19" s="16">
        <f>5*6.2</f>
        <v>31</v>
      </c>
    </row>
    <row r="20" spans="1:13" s="1" customFormat="1" ht="20.25">
      <c r="A20" s="9">
        <v>14</v>
      </c>
      <c r="B20" s="92" t="s">
        <v>49</v>
      </c>
      <c r="C20" s="10" t="s">
        <v>23</v>
      </c>
      <c r="D20" s="15" t="s">
        <v>50</v>
      </c>
      <c r="E20" s="12"/>
      <c r="F20" s="17"/>
      <c r="G20" s="17"/>
      <c r="H20" s="18"/>
      <c r="I20" s="18"/>
      <c r="J20" s="19"/>
      <c r="K20" s="19"/>
      <c r="L20" s="19"/>
      <c r="M20" s="16"/>
    </row>
    <row r="21" spans="1:13" s="1" customFormat="1" ht="12.75">
      <c r="A21" s="9">
        <v>15</v>
      </c>
      <c r="B21" s="92" t="s">
        <v>51</v>
      </c>
      <c r="C21" s="10" t="s">
        <v>30</v>
      </c>
      <c r="D21" s="15" t="s">
        <v>52</v>
      </c>
      <c r="E21" s="12"/>
      <c r="F21" s="17"/>
      <c r="G21" s="17"/>
      <c r="H21" s="18"/>
      <c r="I21" s="18"/>
      <c r="J21" s="19"/>
      <c r="K21" s="19"/>
      <c r="L21" s="19"/>
      <c r="M21" s="16"/>
    </row>
    <row r="22" spans="1:13" s="1" customFormat="1" ht="30">
      <c r="A22" s="9">
        <v>16</v>
      </c>
      <c r="B22" s="92" t="s">
        <v>53</v>
      </c>
      <c r="C22" s="10" t="s">
        <v>23</v>
      </c>
      <c r="D22" s="15" t="s">
        <v>54</v>
      </c>
      <c r="E22" s="12"/>
      <c r="F22" s="22"/>
      <c r="G22" s="22"/>
      <c r="H22" s="23"/>
      <c r="I22" s="18">
        <f>2*11.25</f>
        <v>22.5</v>
      </c>
      <c r="J22" s="19"/>
      <c r="K22" s="19">
        <v>11.25</v>
      </c>
      <c r="L22" s="19" t="e">
        <f>D22*K22</f>
        <v>#VALUE!</v>
      </c>
      <c r="M22" s="16">
        <f>11.25*2</f>
        <v>22.5</v>
      </c>
    </row>
    <row r="23" spans="1:13" s="1" customFormat="1" ht="20.25">
      <c r="A23" s="9">
        <v>17</v>
      </c>
      <c r="B23" s="92" t="s">
        <v>55</v>
      </c>
      <c r="C23" s="10" t="s">
        <v>23</v>
      </c>
      <c r="D23" s="15" t="s">
        <v>56</v>
      </c>
      <c r="E23" s="12"/>
      <c r="F23" s="17"/>
      <c r="G23" s="17"/>
      <c r="H23" s="18">
        <v>6.31</v>
      </c>
      <c r="I23" s="18"/>
      <c r="J23" s="19"/>
      <c r="K23" s="19">
        <v>6.31</v>
      </c>
      <c r="L23" s="19" t="e">
        <f>D23*K23</f>
        <v>#VALUE!</v>
      </c>
      <c r="M23" s="16">
        <f>6.31*5</f>
        <v>31.549999999999997</v>
      </c>
    </row>
    <row r="24" spans="1:13" s="1" customFormat="1" ht="30">
      <c r="A24" s="9">
        <v>18</v>
      </c>
      <c r="B24" s="92" t="s">
        <v>57</v>
      </c>
      <c r="C24" s="10" t="s">
        <v>23</v>
      </c>
      <c r="D24" s="15" t="s">
        <v>58</v>
      </c>
      <c r="E24" s="12"/>
      <c r="F24" s="17"/>
      <c r="G24" s="17"/>
      <c r="H24" s="18"/>
      <c r="I24" s="18"/>
      <c r="J24" s="19"/>
      <c r="K24" s="19"/>
      <c r="L24" s="19"/>
      <c r="M24" s="16"/>
    </row>
    <row r="25" spans="1:13" s="1" customFormat="1" ht="30">
      <c r="A25" s="9">
        <v>19</v>
      </c>
      <c r="B25" s="92" t="s">
        <v>59</v>
      </c>
      <c r="C25" s="10" t="s">
        <v>23</v>
      </c>
      <c r="D25" s="15" t="s">
        <v>60</v>
      </c>
      <c r="E25" s="12"/>
      <c r="F25" s="24"/>
      <c r="G25" s="24"/>
      <c r="H25" s="25">
        <v>10.81</v>
      </c>
      <c r="I25" s="18"/>
      <c r="J25" s="26"/>
      <c r="K25" s="26">
        <v>10.81</v>
      </c>
      <c r="L25" s="19" t="e">
        <f>D25*K25</f>
        <v>#VALUE!</v>
      </c>
      <c r="M25" s="16">
        <f>10.81*4</f>
        <v>43.24</v>
      </c>
    </row>
    <row r="26" spans="1:13" ht="20.25">
      <c r="A26" s="9">
        <v>20</v>
      </c>
      <c r="B26" s="92" t="s">
        <v>61</v>
      </c>
      <c r="C26" s="10" t="s">
        <v>23</v>
      </c>
      <c r="D26" s="15" t="s">
        <v>62</v>
      </c>
      <c r="E26" s="12"/>
      <c r="F26" s="13"/>
      <c r="G26" s="13"/>
      <c r="H26" s="13"/>
      <c r="I26" s="13"/>
      <c r="J26" s="13"/>
      <c r="K26" s="27">
        <v>4.7</v>
      </c>
      <c r="L26" s="27">
        <f>10*4.7</f>
        <v>47</v>
      </c>
      <c r="M26" s="28"/>
    </row>
    <row r="27" spans="1:13" ht="20.25">
      <c r="A27" s="9">
        <v>21</v>
      </c>
      <c r="B27" s="92" t="s">
        <v>63</v>
      </c>
      <c r="C27" s="10" t="s">
        <v>23</v>
      </c>
      <c r="D27" s="15" t="s">
        <v>64</v>
      </c>
      <c r="E27" s="12"/>
      <c r="F27" s="13"/>
      <c r="G27" s="13"/>
      <c r="H27" s="13"/>
      <c r="I27" s="13"/>
      <c r="J27" s="13"/>
      <c r="K27" s="27"/>
      <c r="L27" s="27"/>
      <c r="M27" s="28"/>
    </row>
    <row r="28" spans="1:13" ht="20.25">
      <c r="A28" s="9">
        <v>22</v>
      </c>
      <c r="B28" s="92" t="s">
        <v>65</v>
      </c>
      <c r="C28" s="10" t="s">
        <v>66</v>
      </c>
      <c r="D28" s="15" t="s">
        <v>67</v>
      </c>
      <c r="E28" s="12"/>
      <c r="F28" s="26"/>
      <c r="G28" s="26"/>
      <c r="H28" s="26"/>
      <c r="I28" s="26"/>
      <c r="J28" s="26"/>
      <c r="K28" s="27">
        <v>6</v>
      </c>
      <c r="L28" s="27">
        <f>45*6</f>
        <v>270</v>
      </c>
      <c r="M28" s="28"/>
    </row>
    <row r="29" spans="1:13" ht="12.75">
      <c r="A29" s="9">
        <v>23</v>
      </c>
      <c r="B29" s="92" t="s">
        <v>68</v>
      </c>
      <c r="C29" s="10" t="s">
        <v>66</v>
      </c>
      <c r="D29" s="15" t="s">
        <v>69</v>
      </c>
      <c r="E29" s="12"/>
      <c r="F29" s="26"/>
      <c r="G29" s="26"/>
      <c r="H29" s="26"/>
      <c r="I29" s="26"/>
      <c r="J29" s="26"/>
      <c r="K29" s="27">
        <v>8</v>
      </c>
      <c r="L29" s="27">
        <f>35*8</f>
        <v>280</v>
      </c>
      <c r="M29" s="28"/>
    </row>
    <row r="30" spans="1:13" ht="30">
      <c r="A30" s="9">
        <v>24</v>
      </c>
      <c r="B30" s="100" t="s">
        <v>70</v>
      </c>
      <c r="C30" s="10" t="s">
        <v>23</v>
      </c>
      <c r="D30" s="15" t="s">
        <v>71</v>
      </c>
      <c r="E30" s="12"/>
      <c r="F30" s="26"/>
      <c r="G30" s="26"/>
      <c r="H30" s="26"/>
      <c r="I30" s="26"/>
      <c r="J30" s="26"/>
      <c r="K30" s="27">
        <v>4</v>
      </c>
      <c r="L30" s="27">
        <f>4*10</f>
        <v>40</v>
      </c>
      <c r="M30" s="28"/>
    </row>
    <row r="31" spans="1:13" ht="12.75">
      <c r="A31" s="9">
        <v>25</v>
      </c>
      <c r="B31" s="92" t="s">
        <v>72</v>
      </c>
      <c r="C31" s="10" t="s">
        <v>23</v>
      </c>
      <c r="D31" s="15" t="s">
        <v>73</v>
      </c>
      <c r="E31" s="21"/>
      <c r="F31" s="26"/>
      <c r="G31" s="26"/>
      <c r="H31" s="26"/>
      <c r="I31" s="26"/>
      <c r="J31" s="26"/>
      <c r="K31" s="27">
        <v>0.8</v>
      </c>
      <c r="L31" s="27">
        <f>0.8*200</f>
        <v>160</v>
      </c>
      <c r="M31" s="28"/>
    </row>
    <row r="32" spans="1:13" ht="20.25">
      <c r="A32" s="9">
        <v>26</v>
      </c>
      <c r="B32" s="92" t="s">
        <v>74</v>
      </c>
      <c r="C32" s="10" t="s">
        <v>23</v>
      </c>
      <c r="D32" s="15" t="s">
        <v>75</v>
      </c>
      <c r="E32" s="12"/>
      <c r="F32" s="26"/>
      <c r="G32" s="26"/>
      <c r="H32" s="26"/>
      <c r="I32" s="26"/>
      <c r="J32" s="26"/>
      <c r="K32" s="27">
        <v>2</v>
      </c>
      <c r="L32" s="27">
        <f>3*2</f>
        <v>6</v>
      </c>
      <c r="M32" s="28"/>
    </row>
    <row r="33" spans="1:13" ht="12.75">
      <c r="A33" s="9">
        <v>27</v>
      </c>
      <c r="B33" s="92" t="s">
        <v>76</v>
      </c>
      <c r="C33" s="10" t="s">
        <v>66</v>
      </c>
      <c r="D33" s="15" t="s">
        <v>77</v>
      </c>
      <c r="E33" s="12"/>
      <c r="F33" s="26"/>
      <c r="G33" s="26"/>
      <c r="H33" s="26"/>
      <c r="I33" s="26"/>
      <c r="J33" s="26"/>
      <c r="K33" s="27">
        <v>7</v>
      </c>
      <c r="L33" s="27">
        <f>7*6</f>
        <v>42</v>
      </c>
      <c r="M33" s="28"/>
    </row>
    <row r="34" spans="1:13" ht="19.5" customHeight="1">
      <c r="A34" s="9">
        <v>28</v>
      </c>
      <c r="B34" s="99" t="s">
        <v>78</v>
      </c>
      <c r="C34" s="10" t="s">
        <v>23</v>
      </c>
      <c r="D34" s="15" t="s">
        <v>79</v>
      </c>
      <c r="E34" s="12"/>
      <c r="F34" s="26"/>
      <c r="G34" s="26"/>
      <c r="H34" s="26"/>
      <c r="I34" s="26"/>
      <c r="J34" s="26"/>
      <c r="K34" s="27">
        <v>40</v>
      </c>
      <c r="L34" s="27">
        <f>40*1</f>
        <v>40</v>
      </c>
      <c r="M34" s="28"/>
    </row>
    <row r="35" spans="1:13" ht="46.5" customHeight="1">
      <c r="A35" s="9">
        <v>29</v>
      </c>
      <c r="B35" s="92" t="s">
        <v>80</v>
      </c>
      <c r="C35" s="10" t="s">
        <v>23</v>
      </c>
      <c r="D35" s="15" t="s">
        <v>81</v>
      </c>
      <c r="E35" s="20"/>
      <c r="F35" s="26"/>
      <c r="G35" s="26"/>
      <c r="H35" s="26"/>
      <c r="I35" s="26"/>
      <c r="J35" s="26"/>
      <c r="K35" s="27">
        <v>12</v>
      </c>
      <c r="L35" s="27">
        <f>12*1</f>
        <v>12</v>
      </c>
      <c r="M35" s="28"/>
    </row>
    <row r="36" spans="1:13" ht="40.5">
      <c r="A36" s="9">
        <v>30</v>
      </c>
      <c r="B36" s="92" t="s">
        <v>82</v>
      </c>
      <c r="C36" s="10" t="s">
        <v>23</v>
      </c>
      <c r="D36" s="15" t="s">
        <v>83</v>
      </c>
      <c r="E36" s="12"/>
      <c r="F36" s="26"/>
      <c r="G36" s="26"/>
      <c r="H36" s="26"/>
      <c r="I36" s="26"/>
      <c r="J36" s="26"/>
      <c r="K36" s="27">
        <v>11.25</v>
      </c>
      <c r="L36" s="27">
        <f>11.25*2</f>
        <v>22.5</v>
      </c>
      <c r="M36" s="28"/>
    </row>
    <row r="37" spans="1:13" ht="66.75" customHeight="1">
      <c r="A37" s="9">
        <v>31</v>
      </c>
      <c r="B37" s="92" t="s">
        <v>84</v>
      </c>
      <c r="C37" s="10" t="s">
        <v>23</v>
      </c>
      <c r="D37" s="15" t="s">
        <v>85</v>
      </c>
      <c r="E37" s="12"/>
      <c r="F37" s="26"/>
      <c r="G37" s="26"/>
      <c r="H37" s="26"/>
      <c r="I37" s="26"/>
      <c r="J37" s="26"/>
      <c r="K37" s="27"/>
      <c r="L37" s="27"/>
      <c r="M37" s="28"/>
    </row>
    <row r="38" spans="1:13" ht="12.75">
      <c r="A38" s="9">
        <v>32</v>
      </c>
      <c r="B38" s="100" t="s">
        <v>86</v>
      </c>
      <c r="C38" s="10" t="s">
        <v>23</v>
      </c>
      <c r="D38" s="15" t="s">
        <v>87</v>
      </c>
      <c r="E38" s="12"/>
      <c r="F38" s="26"/>
      <c r="G38" s="26"/>
      <c r="H38" s="26"/>
      <c r="I38" s="26"/>
      <c r="J38" s="26"/>
      <c r="K38" s="27">
        <v>40</v>
      </c>
      <c r="L38" s="27" t="e">
        <f>D38*K38</f>
        <v>#VALUE!</v>
      </c>
      <c r="M38" s="28"/>
    </row>
    <row r="39" spans="1:13" ht="15" customHeight="1">
      <c r="A39" s="9">
        <v>33</v>
      </c>
      <c r="B39" s="92" t="s">
        <v>88</v>
      </c>
      <c r="C39" s="10" t="s">
        <v>66</v>
      </c>
      <c r="D39" s="15" t="s">
        <v>89</v>
      </c>
      <c r="E39" s="12"/>
      <c r="F39" s="26"/>
      <c r="G39" s="26"/>
      <c r="H39" s="26"/>
      <c r="I39" s="26"/>
      <c r="J39" s="26"/>
      <c r="K39" s="27"/>
      <c r="L39" s="27"/>
      <c r="M39" s="28"/>
    </row>
    <row r="40" spans="1:13" ht="19.5" customHeight="1">
      <c r="A40" s="9">
        <v>34</v>
      </c>
      <c r="B40" s="92" t="s">
        <v>90</v>
      </c>
      <c r="C40" s="10" t="s">
        <v>66</v>
      </c>
      <c r="D40" s="15" t="s">
        <v>91</v>
      </c>
      <c r="E40" s="21"/>
      <c r="F40" s="26"/>
      <c r="G40" s="26"/>
      <c r="H40" s="26"/>
      <c r="I40" s="26"/>
      <c r="J40" s="26"/>
      <c r="K40" s="27"/>
      <c r="L40" s="27"/>
      <c r="M40" s="28"/>
    </row>
    <row r="41" spans="1:13" ht="20.25">
      <c r="A41" s="9">
        <v>35</v>
      </c>
      <c r="B41" s="99" t="s">
        <v>92</v>
      </c>
      <c r="C41" s="10" t="s">
        <v>23</v>
      </c>
      <c r="D41" s="15" t="s">
        <v>93</v>
      </c>
      <c r="E41" s="12"/>
      <c r="F41" s="26"/>
      <c r="G41" s="26"/>
      <c r="H41" s="26"/>
      <c r="I41" s="26"/>
      <c r="J41" s="26"/>
      <c r="K41" s="27"/>
      <c r="L41" s="27"/>
      <c r="M41" s="28"/>
    </row>
    <row r="42" spans="1:13" ht="12.75">
      <c r="A42" s="9">
        <v>36</v>
      </c>
      <c r="B42" s="99" t="s">
        <v>94</v>
      </c>
      <c r="C42" s="10" t="s">
        <v>23</v>
      </c>
      <c r="D42" s="15" t="s">
        <v>95</v>
      </c>
      <c r="E42" s="12"/>
      <c r="F42" s="26"/>
      <c r="G42" s="26"/>
      <c r="H42" s="26"/>
      <c r="I42" s="26"/>
      <c r="J42" s="26"/>
      <c r="K42" s="27">
        <v>34</v>
      </c>
      <c r="L42" s="27" t="e">
        <f>D42*K42</f>
        <v>#VALUE!</v>
      </c>
      <c r="M42" s="28"/>
    </row>
    <row r="43" spans="1:13" ht="20.25">
      <c r="A43" s="9">
        <v>37</v>
      </c>
      <c r="B43" s="99" t="s">
        <v>96</v>
      </c>
      <c r="C43" s="10" t="s">
        <v>23</v>
      </c>
      <c r="D43" s="15" t="s">
        <v>97</v>
      </c>
      <c r="E43" s="20"/>
      <c r="F43" s="26"/>
      <c r="G43" s="26"/>
      <c r="H43" s="26"/>
      <c r="I43" s="26"/>
      <c r="J43" s="26"/>
      <c r="K43" s="27">
        <v>36</v>
      </c>
      <c r="L43" s="27" t="e">
        <f>D43*K43</f>
        <v>#VALUE!</v>
      </c>
      <c r="M43" s="28"/>
    </row>
    <row r="44" spans="1:13" ht="20.25">
      <c r="A44" s="9">
        <v>38</v>
      </c>
      <c r="B44" s="99" t="s">
        <v>98</v>
      </c>
      <c r="C44" s="10" t="s">
        <v>66</v>
      </c>
      <c r="D44" s="15" t="s">
        <v>99</v>
      </c>
      <c r="E44" s="20"/>
      <c r="F44" s="26"/>
      <c r="G44" s="26"/>
      <c r="H44" s="26"/>
      <c r="I44" s="26"/>
      <c r="J44" s="26"/>
      <c r="K44" s="27">
        <v>13</v>
      </c>
      <c r="L44" s="27" t="e">
        <f>D44*K44</f>
        <v>#VALUE!</v>
      </c>
      <c r="M44" s="28"/>
    </row>
    <row r="45" spans="1:13" ht="20.25">
      <c r="A45" s="9">
        <v>39</v>
      </c>
      <c r="B45" s="99" t="s">
        <v>100</v>
      </c>
      <c r="C45" s="10" t="s">
        <v>23</v>
      </c>
      <c r="D45" s="15" t="s">
        <v>101</v>
      </c>
      <c r="E45" s="20"/>
      <c r="F45" s="26"/>
      <c r="G45" s="26"/>
      <c r="H45" s="26"/>
      <c r="I45" s="26"/>
      <c r="J45" s="26"/>
      <c r="K45" s="27"/>
      <c r="L45" s="27"/>
      <c r="M45" s="28"/>
    </row>
    <row r="46" spans="1:13" ht="20.25">
      <c r="A46" s="9">
        <v>40</v>
      </c>
      <c r="B46" s="92" t="s">
        <v>102</v>
      </c>
      <c r="C46" s="10" t="s">
        <v>23</v>
      </c>
      <c r="D46" s="15" t="s">
        <v>103</v>
      </c>
      <c r="E46" s="20"/>
      <c r="F46" s="29"/>
      <c r="G46" s="30">
        <v>180</v>
      </c>
      <c r="H46" s="31"/>
      <c r="I46" s="31"/>
      <c r="J46" s="31"/>
      <c r="K46" s="29">
        <v>4.5</v>
      </c>
      <c r="L46" s="29">
        <f>G46*K46</f>
        <v>810</v>
      </c>
      <c r="M46" s="28"/>
    </row>
    <row r="47" spans="1:13" ht="12.75">
      <c r="A47" s="9">
        <v>41</v>
      </c>
      <c r="B47" s="92" t="s">
        <v>104</v>
      </c>
      <c r="C47" s="10" t="s">
        <v>23</v>
      </c>
      <c r="D47" s="15" t="s">
        <v>105</v>
      </c>
      <c r="E47" s="20"/>
      <c r="F47" s="29"/>
      <c r="G47" s="30">
        <v>50</v>
      </c>
      <c r="H47" s="26"/>
      <c r="I47" s="26"/>
      <c r="J47" s="26"/>
      <c r="K47" s="29">
        <v>2.5</v>
      </c>
      <c r="L47" s="29">
        <f>G47*K47</f>
        <v>125</v>
      </c>
      <c r="M47" s="28"/>
    </row>
    <row r="48" spans="1:13" ht="19.5" customHeight="1">
      <c r="A48" s="9">
        <v>42</v>
      </c>
      <c r="B48" s="92" t="s">
        <v>106</v>
      </c>
      <c r="C48" s="10" t="s">
        <v>23</v>
      </c>
      <c r="D48" s="15" t="s">
        <v>107</v>
      </c>
      <c r="E48" s="12"/>
      <c r="F48" s="29"/>
      <c r="G48" s="30"/>
      <c r="H48" s="26"/>
      <c r="I48" s="26"/>
      <c r="J48" s="26"/>
      <c r="K48" s="29"/>
      <c r="L48" s="29"/>
      <c r="M48" s="28"/>
    </row>
    <row r="49" spans="1:13" ht="19.5" customHeight="1">
      <c r="A49" s="9">
        <v>43</v>
      </c>
      <c r="B49" s="92" t="s">
        <v>106</v>
      </c>
      <c r="C49" s="10" t="s">
        <v>23</v>
      </c>
      <c r="D49" s="15" t="s">
        <v>108</v>
      </c>
      <c r="E49" s="12"/>
      <c r="F49" s="29"/>
      <c r="G49" s="30">
        <v>40</v>
      </c>
      <c r="H49" s="26"/>
      <c r="I49" s="26"/>
      <c r="J49" s="26"/>
      <c r="K49" s="29">
        <v>29</v>
      </c>
      <c r="L49" s="29">
        <f aca="true" t="shared" si="0" ref="L49:L56">G49*K49</f>
        <v>1160</v>
      </c>
      <c r="M49" s="28"/>
    </row>
    <row r="50" spans="1:12" s="34" customFormat="1" ht="20.25">
      <c r="A50" s="9">
        <v>44</v>
      </c>
      <c r="B50" s="92" t="s">
        <v>109</v>
      </c>
      <c r="C50" s="10" t="s">
        <v>23</v>
      </c>
      <c r="D50" s="15" t="s">
        <v>110</v>
      </c>
      <c r="E50" s="12"/>
      <c r="F50" s="32"/>
      <c r="G50" s="32"/>
      <c r="H50" s="33"/>
      <c r="I50" s="33"/>
      <c r="J50" s="33"/>
      <c r="K50" s="32">
        <v>9</v>
      </c>
      <c r="L50" s="32">
        <f t="shared" si="0"/>
        <v>0</v>
      </c>
    </row>
    <row r="51" spans="1:13" ht="19.5" customHeight="1">
      <c r="A51" s="9">
        <v>45</v>
      </c>
      <c r="B51" s="92" t="s">
        <v>111</v>
      </c>
      <c r="C51" s="10" t="s">
        <v>23</v>
      </c>
      <c r="D51" s="15" t="s">
        <v>112</v>
      </c>
      <c r="E51" s="12"/>
      <c r="F51" s="29"/>
      <c r="G51" s="30">
        <v>20</v>
      </c>
      <c r="H51" s="26"/>
      <c r="I51" s="26"/>
      <c r="J51" s="26"/>
      <c r="K51" s="29">
        <v>3.3</v>
      </c>
      <c r="L51" s="29">
        <f t="shared" si="0"/>
        <v>66</v>
      </c>
      <c r="M51" s="28"/>
    </row>
    <row r="52" spans="1:13" ht="19.5" customHeight="1">
      <c r="A52" s="9">
        <v>46</v>
      </c>
      <c r="B52" s="92" t="s">
        <v>111</v>
      </c>
      <c r="C52" s="10" t="s">
        <v>23</v>
      </c>
      <c r="D52" s="15" t="s">
        <v>113</v>
      </c>
      <c r="E52" s="12"/>
      <c r="F52" s="29"/>
      <c r="G52" s="30">
        <v>1</v>
      </c>
      <c r="H52" s="26"/>
      <c r="I52" s="26"/>
      <c r="J52" s="26"/>
      <c r="K52" s="29">
        <v>35</v>
      </c>
      <c r="L52" s="29">
        <f t="shared" si="0"/>
        <v>35</v>
      </c>
      <c r="M52" s="28"/>
    </row>
    <row r="53" spans="1:13" ht="20.25">
      <c r="A53" s="9">
        <v>47</v>
      </c>
      <c r="B53" s="92" t="s">
        <v>114</v>
      </c>
      <c r="C53" s="10" t="s">
        <v>23</v>
      </c>
      <c r="D53" s="15" t="s">
        <v>115</v>
      </c>
      <c r="E53" s="12"/>
      <c r="F53" s="29"/>
      <c r="G53" s="30">
        <v>30</v>
      </c>
      <c r="H53" s="26"/>
      <c r="I53" s="26"/>
      <c r="J53" s="26"/>
      <c r="K53" s="29">
        <v>35</v>
      </c>
      <c r="L53" s="29">
        <f t="shared" si="0"/>
        <v>1050</v>
      </c>
      <c r="M53" s="28"/>
    </row>
    <row r="54" spans="1:13" ht="12.75">
      <c r="A54" s="9">
        <v>48</v>
      </c>
      <c r="B54" s="92" t="s">
        <v>116</v>
      </c>
      <c r="C54" s="10" t="s">
        <v>23</v>
      </c>
      <c r="D54" s="15" t="s">
        <v>117</v>
      </c>
      <c r="E54" s="12"/>
      <c r="F54" s="29"/>
      <c r="G54" s="30">
        <v>30</v>
      </c>
      <c r="H54" s="26"/>
      <c r="I54" s="26"/>
      <c r="J54" s="26"/>
      <c r="K54" s="29">
        <v>5.5</v>
      </c>
      <c r="L54" s="29">
        <f t="shared" si="0"/>
        <v>165</v>
      </c>
      <c r="M54" s="28"/>
    </row>
    <row r="55" spans="1:13" ht="12.75">
      <c r="A55" s="9">
        <v>49</v>
      </c>
      <c r="B55" s="99" t="s">
        <v>116</v>
      </c>
      <c r="C55" s="10" t="s">
        <v>23</v>
      </c>
      <c r="D55" s="15" t="s">
        <v>118</v>
      </c>
      <c r="E55" s="12"/>
      <c r="F55" s="29"/>
      <c r="G55" s="30">
        <v>30</v>
      </c>
      <c r="H55" s="26"/>
      <c r="I55" s="26"/>
      <c r="J55" s="26"/>
      <c r="K55" s="29">
        <v>4.5</v>
      </c>
      <c r="L55" s="29">
        <f t="shared" si="0"/>
        <v>135</v>
      </c>
      <c r="M55" s="28"/>
    </row>
    <row r="56" spans="1:13" ht="23.25" customHeight="1">
      <c r="A56" s="9">
        <v>50</v>
      </c>
      <c r="B56" s="101" t="s">
        <v>119</v>
      </c>
      <c r="C56" s="10" t="s">
        <v>66</v>
      </c>
      <c r="D56" s="15" t="s">
        <v>120</v>
      </c>
      <c r="E56" s="12"/>
      <c r="F56" s="29"/>
      <c r="G56" s="30">
        <v>50</v>
      </c>
      <c r="H56" s="26"/>
      <c r="I56" s="26"/>
      <c r="J56" s="26"/>
      <c r="K56" s="29">
        <v>4.4</v>
      </c>
      <c r="L56" s="29">
        <f t="shared" si="0"/>
        <v>220.00000000000003</v>
      </c>
      <c r="M56" s="28"/>
    </row>
    <row r="57" spans="1:13" ht="20.25">
      <c r="A57" s="9">
        <v>51</v>
      </c>
      <c r="B57" s="101" t="s">
        <v>22</v>
      </c>
      <c r="C57" s="10" t="s">
        <v>23</v>
      </c>
      <c r="D57" s="15" t="s">
        <v>121</v>
      </c>
      <c r="E57" s="35"/>
      <c r="F57" s="29"/>
      <c r="G57" s="30"/>
      <c r="H57" s="26"/>
      <c r="I57" s="26"/>
      <c r="J57" s="26"/>
      <c r="K57" s="29"/>
      <c r="L57" s="29"/>
      <c r="M57" s="28"/>
    </row>
    <row r="58" spans="1:13" ht="20.25">
      <c r="A58" s="9">
        <v>52</v>
      </c>
      <c r="B58" s="101" t="s">
        <v>122</v>
      </c>
      <c r="C58" s="36" t="s">
        <v>23</v>
      </c>
      <c r="D58" s="15" t="s">
        <v>123</v>
      </c>
      <c r="E58" s="37"/>
      <c r="F58" s="29"/>
      <c r="G58" s="30"/>
      <c r="H58" s="26"/>
      <c r="I58" s="26"/>
      <c r="J58" s="26"/>
      <c r="K58" s="29"/>
      <c r="L58" s="29"/>
      <c r="M58" s="28"/>
    </row>
    <row r="59" spans="1:13" ht="30">
      <c r="A59" s="9">
        <v>53</v>
      </c>
      <c r="B59" s="102" t="s">
        <v>124</v>
      </c>
      <c r="C59" s="10" t="s">
        <v>23</v>
      </c>
      <c r="D59" s="38" t="s">
        <v>125</v>
      </c>
      <c r="E59" s="37"/>
      <c r="F59" s="29"/>
      <c r="G59" s="30"/>
      <c r="H59" s="26"/>
      <c r="I59" s="26"/>
      <c r="J59" s="26"/>
      <c r="K59" s="29"/>
      <c r="L59" s="29"/>
      <c r="M59" s="28"/>
    </row>
    <row r="60" spans="1:12" ht="38.25" customHeight="1">
      <c r="A60" s="9">
        <v>54</v>
      </c>
      <c r="B60" s="103" t="s">
        <v>126</v>
      </c>
      <c r="C60" s="36" t="s">
        <v>23</v>
      </c>
      <c r="D60" s="33" t="s">
        <v>127</v>
      </c>
      <c r="E60" s="39"/>
      <c r="F60" s="40"/>
      <c r="G60" s="40"/>
      <c r="H60" s="40"/>
      <c r="I60" s="39"/>
      <c r="J60" s="41"/>
      <c r="K60" s="42"/>
      <c r="L60" s="43" t="e">
        <f>SUM(#REF!,#REF!,#REF!)</f>
        <v>#REF!</v>
      </c>
    </row>
    <row r="61" spans="1:12" ht="33" customHeight="1">
      <c r="A61" s="9">
        <v>55</v>
      </c>
      <c r="B61" s="103" t="s">
        <v>128</v>
      </c>
      <c r="C61" s="36" t="s">
        <v>23</v>
      </c>
      <c r="D61" s="33" t="s">
        <v>129</v>
      </c>
      <c r="E61" s="39"/>
      <c r="F61" s="40"/>
      <c r="G61" s="40"/>
      <c r="H61" s="40"/>
      <c r="I61" s="39"/>
      <c r="J61" s="44"/>
      <c r="K61" s="44"/>
      <c r="L61" s="45"/>
    </row>
    <row r="62" spans="1:13" ht="33.75" customHeight="1">
      <c r="A62" s="46"/>
      <c r="B62" s="47"/>
      <c r="C62" s="47"/>
      <c r="D62" s="47"/>
      <c r="E62" s="47"/>
      <c r="F62" s="109" t="s">
        <v>130</v>
      </c>
      <c r="G62" s="109"/>
      <c r="H62" s="109"/>
      <c r="I62" s="48"/>
      <c r="J62" s="47"/>
      <c r="K62" s="47"/>
      <c r="L62" s="47"/>
      <c r="M62" s="28"/>
    </row>
    <row r="63" spans="1:13" ht="21" customHeight="1">
      <c r="A63" s="49" t="s">
        <v>131</v>
      </c>
      <c r="B63" s="50" t="s">
        <v>132</v>
      </c>
      <c r="C63" s="51"/>
      <c r="D63" s="52"/>
      <c r="E63" s="52"/>
      <c r="F63" s="52"/>
      <c r="G63" s="52"/>
      <c r="H63" s="52"/>
      <c r="I63" s="52"/>
      <c r="J63" s="52"/>
      <c r="K63" s="52"/>
      <c r="L63" s="52"/>
      <c r="M63" s="28"/>
    </row>
    <row r="64" spans="1:13" ht="48.75" customHeight="1">
      <c r="A64" s="49" t="s">
        <v>133</v>
      </c>
      <c r="B64" s="110" t="s">
        <v>134</v>
      </c>
      <c r="C64" s="110"/>
      <c r="D64" s="110"/>
      <c r="E64" s="110"/>
      <c r="F64" s="110"/>
      <c r="G64" s="110"/>
      <c r="H64" s="110"/>
      <c r="I64" s="110"/>
      <c r="J64" s="110"/>
      <c r="K64" s="110"/>
      <c r="L64" s="110"/>
      <c r="M64" s="28"/>
    </row>
    <row r="65" spans="1:13" ht="14.25" customHeight="1">
      <c r="A65" s="53" t="s">
        <v>135</v>
      </c>
      <c r="B65" s="54" t="s">
        <v>136</v>
      </c>
      <c r="C65" s="55"/>
      <c r="D65" s="55"/>
      <c r="E65" s="55"/>
      <c r="F65" s="55"/>
      <c r="G65" s="55"/>
      <c r="H65" s="55"/>
      <c r="I65" s="55"/>
      <c r="J65" s="55"/>
      <c r="K65" s="55"/>
      <c r="L65" s="55"/>
      <c r="M65" s="28"/>
    </row>
    <row r="66" spans="1:13" ht="14.25" customHeight="1">
      <c r="A66" s="16"/>
      <c r="B66" s="108"/>
      <c r="C66" s="108"/>
      <c r="D66" s="108"/>
      <c r="E66" s="108"/>
      <c r="F66" s="108"/>
      <c r="G66" s="108"/>
      <c r="H66" s="108"/>
      <c r="I66" s="108"/>
      <c r="J66" s="108"/>
      <c r="K66" s="108"/>
      <c r="L66" s="108"/>
      <c r="M66" s="28"/>
    </row>
    <row r="67" spans="2:12" ht="12.75" customHeight="1">
      <c r="B67" s="108"/>
      <c r="C67" s="108"/>
      <c r="D67" s="108"/>
      <c r="E67" s="108"/>
      <c r="F67" s="108"/>
      <c r="G67" s="108"/>
      <c r="H67" s="108"/>
      <c r="I67" s="108"/>
      <c r="J67" s="108"/>
      <c r="K67" s="108"/>
      <c r="L67" s="108"/>
    </row>
    <row r="68" spans="2:12" ht="12.75" customHeight="1">
      <c r="B68" s="108"/>
      <c r="C68" s="108"/>
      <c r="D68" s="108"/>
      <c r="E68" s="108"/>
      <c r="F68" s="108"/>
      <c r="G68" s="108"/>
      <c r="H68" s="108"/>
      <c r="I68" s="108"/>
      <c r="J68" s="108"/>
      <c r="K68" s="108"/>
      <c r="L68" s="108"/>
    </row>
    <row r="69" spans="2:12" ht="15" customHeight="1">
      <c r="B69" s="108" t="s">
        <v>137</v>
      </c>
      <c r="C69" s="108"/>
      <c r="D69" s="108"/>
      <c r="E69" s="108"/>
      <c r="F69" s="108"/>
      <c r="G69" s="108"/>
      <c r="H69" s="108"/>
      <c r="I69" s="108"/>
      <c r="J69" s="108"/>
      <c r="K69" s="108"/>
      <c r="L69" s="108"/>
    </row>
    <row r="70" spans="2:12" ht="15" customHeight="1">
      <c r="B70" s="108" t="s">
        <v>138</v>
      </c>
      <c r="C70" s="108"/>
      <c r="D70" s="108"/>
      <c r="E70" s="108"/>
      <c r="F70" s="108"/>
      <c r="G70" s="108"/>
      <c r="H70" s="108"/>
      <c r="I70" s="108"/>
      <c r="J70" s="108"/>
      <c r="K70" s="108"/>
      <c r="L70" s="108"/>
    </row>
  </sheetData>
  <sheetProtection selectLockedCells="1" selectUnlockedCells="1"/>
  <mergeCells count="12">
    <mergeCell ref="B68:L68"/>
    <mergeCell ref="B69:L69"/>
    <mergeCell ref="B2:J2"/>
    <mergeCell ref="L2:M2"/>
    <mergeCell ref="A3:M3"/>
    <mergeCell ref="I1:J1"/>
    <mergeCell ref="L1:M1"/>
    <mergeCell ref="B70:L70"/>
    <mergeCell ref="F62:H62"/>
    <mergeCell ref="B64:L64"/>
    <mergeCell ref="B66:L66"/>
    <mergeCell ref="B67:L67"/>
  </mergeCells>
  <printOptions/>
  <pageMargins left="0.5513888888888889" right="0.5513888888888889" top="0.7875" bottom="0.7875" header="0.5118110236220472" footer="0.5118110236220472"/>
  <pageSetup horizontalDpi="300" verticalDpi="300" orientation="landscape" paperSize="9" scale="76" r:id="rId1"/>
</worksheet>
</file>

<file path=xl/worksheets/sheet2.xml><?xml version="1.0" encoding="utf-8"?>
<worksheet xmlns="http://schemas.openxmlformats.org/spreadsheetml/2006/main" xmlns:r="http://schemas.openxmlformats.org/officeDocument/2006/relationships">
  <dimension ref="A1:H106"/>
  <sheetViews>
    <sheetView tabSelected="1" view="pageBreakPreview" zoomScale="83" zoomScaleNormal="83" zoomScaleSheetLayoutView="83" zoomScalePageLayoutView="0" workbookViewId="0" topLeftCell="A1">
      <pane ySplit="5" topLeftCell="A6" activePane="bottomLeft" state="frozen"/>
      <selection pane="topLeft" activeCell="A1" sqref="A1"/>
      <selection pane="bottomLeft" activeCell="D11" sqref="D11"/>
    </sheetView>
  </sheetViews>
  <sheetFormatPr defaultColWidth="8.25390625" defaultRowHeight="12.75" customHeight="1"/>
  <cols>
    <col min="1" max="1" width="3.75390625" style="56" customWidth="1"/>
    <col min="2" max="2" width="57.50390625" style="57" customWidth="1"/>
    <col min="3" max="3" width="12.50390625" style="56" customWidth="1"/>
    <col min="4" max="4" width="17.00390625" style="56" customWidth="1"/>
    <col min="5" max="5" width="16.125" style="57" customWidth="1"/>
    <col min="6" max="6" width="16.25390625" style="57" customWidth="1"/>
    <col min="7" max="7" width="14.25390625" style="57" customWidth="1"/>
    <col min="8" max="8" width="17.625" style="57" customWidth="1"/>
    <col min="9" max="246" width="8.125" style="57" customWidth="1"/>
    <col min="247" max="16384" width="8.25390625" style="57" customWidth="1"/>
  </cols>
  <sheetData>
    <row r="1" spans="1:8" ht="16.5" customHeight="1">
      <c r="A1" s="67"/>
      <c r="B1" s="67" t="str">
        <f>'Zadanie nr 1'!B1</f>
        <v>Numer referencyjny: ZZP.260.1.14.2024 </v>
      </c>
      <c r="C1" s="67"/>
      <c r="D1" s="67"/>
      <c r="E1" s="67"/>
      <c r="F1" s="67"/>
      <c r="G1" s="67"/>
      <c r="H1" s="67" t="s">
        <v>139</v>
      </c>
    </row>
    <row r="2" spans="1:8" ht="45" customHeight="1">
      <c r="A2" s="104" t="str">
        <f>'[1]Zadanie nr 1'!B2</f>
        <v>Jednorazowa dostawa środków czystości na potrzeby Miejskiego Ośrodka Sportu i Rekreacji „Bystrzyca” w Lublinie Sp. z o.o., wg. zadań 1-3</v>
      </c>
      <c r="B2" s="104"/>
      <c r="C2" s="104"/>
      <c r="D2" s="104"/>
      <c r="E2" s="104"/>
      <c r="F2" s="104"/>
      <c r="G2" s="104"/>
      <c r="H2" s="104"/>
    </row>
    <row r="3" spans="1:8" ht="33" customHeight="1">
      <c r="A3" s="111" t="s">
        <v>294</v>
      </c>
      <c r="B3" s="111"/>
      <c r="C3" s="111"/>
      <c r="D3" s="111"/>
      <c r="E3" s="111"/>
      <c r="F3" s="111"/>
      <c r="G3" s="111"/>
      <c r="H3" s="111"/>
    </row>
    <row r="4" spans="1:8" ht="15" customHeight="1">
      <c r="A4" s="59"/>
      <c r="B4" s="60"/>
      <c r="C4" s="59"/>
      <c r="D4" s="59"/>
      <c r="E4" s="60"/>
      <c r="F4" s="60"/>
      <c r="G4" s="60"/>
      <c r="H4" s="60"/>
    </row>
    <row r="5" spans="1:8" s="62" customFormat="1" ht="75" customHeight="1">
      <c r="A5" s="61" t="s">
        <v>1</v>
      </c>
      <c r="B5" s="61" t="s">
        <v>2</v>
      </c>
      <c r="C5" s="61" t="s">
        <v>3</v>
      </c>
      <c r="D5" s="61" t="s">
        <v>4</v>
      </c>
      <c r="E5" s="61" t="s">
        <v>6</v>
      </c>
      <c r="F5" s="61" t="s">
        <v>7</v>
      </c>
      <c r="G5" s="61" t="s">
        <v>8</v>
      </c>
      <c r="H5" s="61" t="s">
        <v>9</v>
      </c>
    </row>
    <row r="6" spans="1:8" s="62" customFormat="1" ht="12.75" customHeight="1">
      <c r="A6" s="69" t="s">
        <v>12</v>
      </c>
      <c r="B6" s="70" t="s">
        <v>13</v>
      </c>
      <c r="C6" s="69" t="s">
        <v>14</v>
      </c>
      <c r="D6" s="70" t="s">
        <v>15</v>
      </c>
      <c r="E6" s="70" t="s">
        <v>17</v>
      </c>
      <c r="F6" s="70" t="s">
        <v>18</v>
      </c>
      <c r="G6" s="70" t="s">
        <v>19</v>
      </c>
      <c r="H6" s="70" t="s">
        <v>20</v>
      </c>
    </row>
    <row r="7" spans="1:8" ht="15" customHeight="1">
      <c r="A7" s="71">
        <v>1</v>
      </c>
      <c r="B7" s="95" t="s">
        <v>140</v>
      </c>
      <c r="C7" s="72" t="s">
        <v>141</v>
      </c>
      <c r="D7" s="73" t="s">
        <v>298</v>
      </c>
      <c r="E7" s="74"/>
      <c r="F7" s="74"/>
      <c r="G7" s="75"/>
      <c r="H7" s="75"/>
    </row>
    <row r="8" spans="1:8" ht="15" customHeight="1">
      <c r="A8" s="71">
        <v>2</v>
      </c>
      <c r="B8" s="95" t="s">
        <v>142</v>
      </c>
      <c r="C8" s="72" t="s">
        <v>141</v>
      </c>
      <c r="D8" s="73" t="s">
        <v>299</v>
      </c>
      <c r="E8" s="74"/>
      <c r="F8" s="74"/>
      <c r="G8" s="75"/>
      <c r="H8" s="75"/>
    </row>
    <row r="9" spans="1:8" ht="15" customHeight="1">
      <c r="A9" s="71">
        <v>3</v>
      </c>
      <c r="B9" s="95" t="s">
        <v>143</v>
      </c>
      <c r="C9" s="76" t="s">
        <v>141</v>
      </c>
      <c r="D9" s="73" t="s">
        <v>300</v>
      </c>
      <c r="E9" s="74"/>
      <c r="F9" s="74"/>
      <c r="G9" s="75"/>
      <c r="H9" s="75"/>
    </row>
    <row r="10" spans="1:8" ht="15" customHeight="1">
      <c r="A10" s="71">
        <v>4</v>
      </c>
      <c r="B10" s="95" t="s">
        <v>144</v>
      </c>
      <c r="C10" s="76" t="s">
        <v>141</v>
      </c>
      <c r="D10" s="73" t="s">
        <v>301</v>
      </c>
      <c r="E10" s="74"/>
      <c r="F10" s="74"/>
      <c r="G10" s="75"/>
      <c r="H10" s="75"/>
    </row>
    <row r="11" spans="1:8" ht="15" customHeight="1">
      <c r="A11" s="71">
        <v>5</v>
      </c>
      <c r="B11" s="95" t="s">
        <v>145</v>
      </c>
      <c r="C11" s="76" t="s">
        <v>141</v>
      </c>
      <c r="D11" s="73" t="s">
        <v>146</v>
      </c>
      <c r="E11" s="74"/>
      <c r="F11" s="74"/>
      <c r="G11" s="75"/>
      <c r="H11" s="75"/>
    </row>
    <row r="12" spans="1:8" ht="15" customHeight="1">
      <c r="A12" s="71">
        <v>6</v>
      </c>
      <c r="B12" s="95" t="s">
        <v>147</v>
      </c>
      <c r="C12" s="76" t="s">
        <v>141</v>
      </c>
      <c r="D12" s="73" t="s">
        <v>148</v>
      </c>
      <c r="E12" s="74"/>
      <c r="F12" s="74"/>
      <c r="G12" s="75"/>
      <c r="H12" s="75"/>
    </row>
    <row r="13" spans="1:8" ht="15" customHeight="1">
      <c r="A13" s="71">
        <v>7</v>
      </c>
      <c r="B13" s="95" t="s">
        <v>149</v>
      </c>
      <c r="C13" s="76" t="s">
        <v>66</v>
      </c>
      <c r="D13" s="73" t="s">
        <v>150</v>
      </c>
      <c r="E13" s="74"/>
      <c r="F13" s="74"/>
      <c r="G13" s="75"/>
      <c r="H13" s="75"/>
    </row>
    <row r="14" spans="1:8" ht="15" customHeight="1">
      <c r="A14" s="71">
        <v>8</v>
      </c>
      <c r="B14" s="96" t="s">
        <v>151</v>
      </c>
      <c r="C14" s="77" t="s">
        <v>23</v>
      </c>
      <c r="D14" s="73" t="s">
        <v>152</v>
      </c>
      <c r="E14" s="74"/>
      <c r="F14" s="74"/>
      <c r="G14" s="75"/>
      <c r="H14" s="75"/>
    </row>
    <row r="15" spans="1:8" ht="27.75" customHeight="1">
      <c r="A15" s="71">
        <v>9</v>
      </c>
      <c r="B15" s="96" t="s">
        <v>153</v>
      </c>
      <c r="C15" s="77" t="s">
        <v>66</v>
      </c>
      <c r="D15" s="73" t="s">
        <v>154</v>
      </c>
      <c r="E15" s="74"/>
      <c r="F15" s="74"/>
      <c r="G15" s="75"/>
      <c r="H15" s="75"/>
    </row>
    <row r="16" spans="1:8" ht="24" customHeight="1">
      <c r="A16" s="71">
        <v>10</v>
      </c>
      <c r="B16" s="95" t="s">
        <v>155</v>
      </c>
      <c r="C16" s="76" t="s">
        <v>66</v>
      </c>
      <c r="D16" s="73" t="s">
        <v>156</v>
      </c>
      <c r="E16" s="74"/>
      <c r="F16" s="74"/>
      <c r="G16" s="75"/>
      <c r="H16" s="75"/>
    </row>
    <row r="17" spans="1:8" ht="30" customHeight="1">
      <c r="A17" s="71">
        <v>11</v>
      </c>
      <c r="B17" s="95" t="s">
        <v>157</v>
      </c>
      <c r="C17" s="71" t="s">
        <v>23</v>
      </c>
      <c r="D17" s="73" t="s">
        <v>158</v>
      </c>
      <c r="E17" s="74"/>
      <c r="F17" s="74"/>
      <c r="G17" s="75"/>
      <c r="H17" s="75"/>
    </row>
    <row r="18" spans="1:8" ht="30" customHeight="1">
      <c r="A18" s="71">
        <v>12</v>
      </c>
      <c r="B18" s="95" t="s">
        <v>159</v>
      </c>
      <c r="C18" s="77" t="s">
        <v>23</v>
      </c>
      <c r="D18" s="73" t="s">
        <v>160</v>
      </c>
      <c r="E18" s="74"/>
      <c r="F18" s="74"/>
      <c r="G18" s="75"/>
      <c r="H18" s="75"/>
    </row>
    <row r="19" spans="1:8" ht="15" customHeight="1">
      <c r="A19" s="71">
        <v>13</v>
      </c>
      <c r="B19" s="96" t="s">
        <v>161</v>
      </c>
      <c r="C19" s="77" t="s">
        <v>23</v>
      </c>
      <c r="D19" s="73" t="s">
        <v>162</v>
      </c>
      <c r="E19" s="74"/>
      <c r="F19" s="74"/>
      <c r="G19" s="75"/>
      <c r="H19" s="75"/>
    </row>
    <row r="20" spans="1:8" ht="18" customHeight="1">
      <c r="A20" s="71">
        <v>14</v>
      </c>
      <c r="B20" s="95" t="s">
        <v>163</v>
      </c>
      <c r="C20" s="71" t="s">
        <v>164</v>
      </c>
      <c r="D20" s="73" t="s">
        <v>165</v>
      </c>
      <c r="E20" s="74"/>
      <c r="F20" s="74"/>
      <c r="G20" s="75"/>
      <c r="H20" s="75"/>
    </row>
    <row r="21" spans="1:8" ht="36" customHeight="1">
      <c r="A21" s="71">
        <v>15</v>
      </c>
      <c r="B21" s="95" t="s">
        <v>166</v>
      </c>
      <c r="C21" s="78" t="s">
        <v>66</v>
      </c>
      <c r="D21" s="73" t="s">
        <v>167</v>
      </c>
      <c r="E21" s="74"/>
      <c r="F21" s="74"/>
      <c r="G21" s="75"/>
      <c r="H21" s="75"/>
    </row>
    <row r="22" spans="1:8" ht="36" customHeight="1">
      <c r="A22" s="71">
        <v>16</v>
      </c>
      <c r="B22" s="95" t="s">
        <v>168</v>
      </c>
      <c r="C22" s="77" t="s">
        <v>66</v>
      </c>
      <c r="D22" s="73" t="s">
        <v>169</v>
      </c>
      <c r="E22" s="74"/>
      <c r="F22" s="74"/>
      <c r="G22" s="75"/>
      <c r="H22" s="75"/>
    </row>
    <row r="23" spans="1:8" ht="35.25" customHeight="1">
      <c r="A23" s="71">
        <v>17</v>
      </c>
      <c r="B23" s="95" t="s">
        <v>170</v>
      </c>
      <c r="C23" s="77" t="s">
        <v>23</v>
      </c>
      <c r="D23" s="73" t="s">
        <v>171</v>
      </c>
      <c r="E23" s="74"/>
      <c r="F23" s="74"/>
      <c r="G23" s="75"/>
      <c r="H23" s="75"/>
    </row>
    <row r="24" spans="1:8" ht="39.75" customHeight="1">
      <c r="A24" s="71">
        <v>18</v>
      </c>
      <c r="B24" s="79" t="s">
        <v>172</v>
      </c>
      <c r="C24" s="77" t="s">
        <v>23</v>
      </c>
      <c r="D24" s="73" t="s">
        <v>173</v>
      </c>
      <c r="E24" s="74"/>
      <c r="F24" s="74"/>
      <c r="G24" s="75"/>
      <c r="H24" s="75"/>
    </row>
    <row r="25" spans="1:8" ht="26.25" customHeight="1">
      <c r="A25" s="71">
        <v>19</v>
      </c>
      <c r="B25" s="95" t="s">
        <v>174</v>
      </c>
      <c r="C25" s="77" t="s">
        <v>164</v>
      </c>
      <c r="D25" s="73" t="s">
        <v>175</v>
      </c>
      <c r="E25" s="74"/>
      <c r="F25" s="74"/>
      <c r="G25" s="75"/>
      <c r="H25" s="75"/>
    </row>
    <row r="26" spans="1:8" ht="31.5" customHeight="1">
      <c r="A26" s="71">
        <v>20</v>
      </c>
      <c r="B26" s="95" t="s">
        <v>176</v>
      </c>
      <c r="C26" s="76" t="s">
        <v>23</v>
      </c>
      <c r="D26" s="73" t="s">
        <v>177</v>
      </c>
      <c r="E26" s="74"/>
      <c r="F26" s="74"/>
      <c r="G26" s="75"/>
      <c r="H26" s="75"/>
    </row>
    <row r="27" spans="1:8" ht="22.5" customHeight="1">
      <c r="A27" s="71">
        <v>21</v>
      </c>
      <c r="B27" s="95" t="s">
        <v>178</v>
      </c>
      <c r="C27" s="76" t="s">
        <v>23</v>
      </c>
      <c r="D27" s="73">
        <v>5</v>
      </c>
      <c r="E27" s="74"/>
      <c r="F27" s="74"/>
      <c r="G27" s="75"/>
      <c r="H27" s="75"/>
    </row>
    <row r="28" spans="1:8" ht="30.75" customHeight="1">
      <c r="A28" s="71">
        <v>22</v>
      </c>
      <c r="B28" s="95" t="s">
        <v>179</v>
      </c>
      <c r="C28" s="76" t="s">
        <v>23</v>
      </c>
      <c r="D28" s="73" t="s">
        <v>162</v>
      </c>
      <c r="E28" s="74"/>
      <c r="F28" s="74"/>
      <c r="G28" s="75"/>
      <c r="H28" s="75"/>
    </row>
    <row r="29" spans="1:8" ht="18" customHeight="1">
      <c r="A29" s="71">
        <v>23</v>
      </c>
      <c r="B29" s="95" t="s">
        <v>180</v>
      </c>
      <c r="C29" s="71" t="s">
        <v>23</v>
      </c>
      <c r="D29" s="73" t="s">
        <v>181</v>
      </c>
      <c r="E29" s="74"/>
      <c r="F29" s="74"/>
      <c r="G29" s="75"/>
      <c r="H29" s="75"/>
    </row>
    <row r="30" spans="1:8" ht="31.5" customHeight="1">
      <c r="A30" s="71">
        <v>24</v>
      </c>
      <c r="B30" s="95" t="s">
        <v>182</v>
      </c>
      <c r="C30" s="71" t="s">
        <v>183</v>
      </c>
      <c r="D30" s="73" t="s">
        <v>184</v>
      </c>
      <c r="E30" s="74"/>
      <c r="F30" s="74"/>
      <c r="G30" s="75"/>
      <c r="H30" s="75"/>
    </row>
    <row r="31" spans="1:8" ht="22.5" customHeight="1">
      <c r="A31" s="71">
        <v>25</v>
      </c>
      <c r="B31" s="95" t="s">
        <v>185</v>
      </c>
      <c r="C31" s="77" t="s">
        <v>183</v>
      </c>
      <c r="D31" s="73" t="s">
        <v>186</v>
      </c>
      <c r="E31" s="74"/>
      <c r="F31" s="74"/>
      <c r="G31" s="75"/>
      <c r="H31" s="75"/>
    </row>
    <row r="32" spans="1:8" ht="15" customHeight="1">
      <c r="A32" s="71">
        <v>26</v>
      </c>
      <c r="B32" s="95" t="s">
        <v>187</v>
      </c>
      <c r="C32" s="77" t="s">
        <v>23</v>
      </c>
      <c r="D32" s="73" t="s">
        <v>188</v>
      </c>
      <c r="E32" s="74"/>
      <c r="F32" s="74"/>
      <c r="G32" s="75"/>
      <c r="H32" s="75"/>
    </row>
    <row r="33" spans="1:8" ht="48.75" customHeight="1">
      <c r="A33" s="71">
        <v>27</v>
      </c>
      <c r="B33" s="95" t="s">
        <v>189</v>
      </c>
      <c r="C33" s="77" t="s">
        <v>23</v>
      </c>
      <c r="D33" s="73" t="s">
        <v>190</v>
      </c>
      <c r="E33" s="74"/>
      <c r="F33" s="74"/>
      <c r="G33" s="75"/>
      <c r="H33" s="75"/>
    </row>
    <row r="34" spans="1:8" ht="38.25" customHeight="1">
      <c r="A34" s="71">
        <v>28</v>
      </c>
      <c r="B34" s="95" t="s">
        <v>191</v>
      </c>
      <c r="C34" s="77" t="s">
        <v>23</v>
      </c>
      <c r="D34" s="73" t="s">
        <v>192</v>
      </c>
      <c r="E34" s="74"/>
      <c r="F34" s="74"/>
      <c r="G34" s="75"/>
      <c r="H34" s="75"/>
    </row>
    <row r="35" spans="1:8" ht="49.5" customHeight="1">
      <c r="A35" s="71">
        <v>29</v>
      </c>
      <c r="B35" s="95" t="s">
        <v>193</v>
      </c>
      <c r="C35" s="77" t="s">
        <v>183</v>
      </c>
      <c r="D35" s="73" t="s">
        <v>194</v>
      </c>
      <c r="E35" s="74"/>
      <c r="F35" s="74"/>
      <c r="G35" s="75"/>
      <c r="H35" s="75"/>
    </row>
    <row r="36" spans="1:8" ht="23.25" customHeight="1">
      <c r="A36" s="71">
        <v>30</v>
      </c>
      <c r="B36" s="95" t="s">
        <v>195</v>
      </c>
      <c r="C36" s="77" t="s">
        <v>23</v>
      </c>
      <c r="D36" s="73" t="s">
        <v>165</v>
      </c>
      <c r="E36" s="74"/>
      <c r="F36" s="74"/>
      <c r="G36" s="75"/>
      <c r="H36" s="75"/>
    </row>
    <row r="37" spans="1:8" ht="18.75" customHeight="1">
      <c r="A37" s="71">
        <v>31</v>
      </c>
      <c r="B37" s="95" t="s">
        <v>196</v>
      </c>
      <c r="C37" s="77" t="s">
        <v>23</v>
      </c>
      <c r="D37" s="73" t="s">
        <v>197</v>
      </c>
      <c r="E37" s="74"/>
      <c r="F37" s="74"/>
      <c r="G37" s="75"/>
      <c r="H37" s="75"/>
    </row>
    <row r="38" spans="1:8" ht="20.25" customHeight="1">
      <c r="A38" s="71">
        <v>32</v>
      </c>
      <c r="B38" s="95" t="s">
        <v>198</v>
      </c>
      <c r="C38" s="71" t="s">
        <v>23</v>
      </c>
      <c r="D38" s="73" t="s">
        <v>199</v>
      </c>
      <c r="E38" s="74"/>
      <c r="F38" s="74"/>
      <c r="G38" s="75"/>
      <c r="H38" s="75"/>
    </row>
    <row r="39" spans="1:8" ht="20.25" customHeight="1">
      <c r="A39" s="71">
        <v>33</v>
      </c>
      <c r="B39" s="95" t="s">
        <v>200</v>
      </c>
      <c r="C39" s="77" t="s">
        <v>164</v>
      </c>
      <c r="D39" s="73" t="s">
        <v>165</v>
      </c>
      <c r="E39" s="74"/>
      <c r="F39" s="74"/>
      <c r="G39" s="75"/>
      <c r="H39" s="75"/>
    </row>
    <row r="40" spans="1:8" ht="15" customHeight="1">
      <c r="A40" s="71">
        <v>34</v>
      </c>
      <c r="B40" s="95" t="s">
        <v>201</v>
      </c>
      <c r="C40" s="77" t="s">
        <v>23</v>
      </c>
      <c r="D40" s="73" t="s">
        <v>202</v>
      </c>
      <c r="E40" s="74"/>
      <c r="F40" s="74"/>
      <c r="G40" s="75"/>
      <c r="H40" s="75"/>
    </row>
    <row r="41" spans="1:8" ht="42" customHeight="1">
      <c r="A41" s="71">
        <v>35</v>
      </c>
      <c r="B41" s="95" t="s">
        <v>203</v>
      </c>
      <c r="C41" s="77" t="s">
        <v>23</v>
      </c>
      <c r="D41" s="73" t="s">
        <v>192</v>
      </c>
      <c r="E41" s="74"/>
      <c r="F41" s="74"/>
      <c r="G41" s="75"/>
      <c r="H41" s="75"/>
    </row>
    <row r="42" spans="1:8" ht="38.25" customHeight="1">
      <c r="A42" s="71">
        <v>36</v>
      </c>
      <c r="B42" s="95" t="s">
        <v>204</v>
      </c>
      <c r="C42" s="77" t="s">
        <v>23</v>
      </c>
      <c r="D42" s="73" t="s">
        <v>177</v>
      </c>
      <c r="E42" s="74"/>
      <c r="F42" s="74"/>
      <c r="G42" s="75"/>
      <c r="H42" s="75"/>
    </row>
    <row r="43" spans="1:8" ht="21" customHeight="1">
      <c r="A43" s="71">
        <v>37</v>
      </c>
      <c r="B43" s="95" t="s">
        <v>205</v>
      </c>
      <c r="C43" s="77" t="s">
        <v>23</v>
      </c>
      <c r="D43" s="73" t="s">
        <v>192</v>
      </c>
      <c r="E43" s="74"/>
      <c r="F43" s="74"/>
      <c r="G43" s="75"/>
      <c r="H43" s="75"/>
    </row>
    <row r="44" spans="1:8" ht="29.25" customHeight="1">
      <c r="A44" s="71">
        <v>38</v>
      </c>
      <c r="B44" s="95" t="s">
        <v>206</v>
      </c>
      <c r="C44" s="77" t="s">
        <v>23</v>
      </c>
      <c r="D44" s="73" t="s">
        <v>207</v>
      </c>
      <c r="E44" s="74"/>
      <c r="F44" s="74"/>
      <c r="G44" s="75"/>
      <c r="H44" s="75"/>
    </row>
    <row r="45" spans="1:8" ht="68.25" customHeight="1">
      <c r="A45" s="71">
        <v>39</v>
      </c>
      <c r="B45" s="95" t="s">
        <v>208</v>
      </c>
      <c r="C45" s="77" t="s">
        <v>164</v>
      </c>
      <c r="D45" s="73" t="s">
        <v>165</v>
      </c>
      <c r="E45" s="74"/>
      <c r="F45" s="74"/>
      <c r="G45" s="75"/>
      <c r="H45" s="75"/>
    </row>
    <row r="46" spans="1:8" ht="69" customHeight="1">
      <c r="A46" s="71">
        <v>40</v>
      </c>
      <c r="B46" s="95" t="s">
        <v>209</v>
      </c>
      <c r="C46" s="77" t="s">
        <v>164</v>
      </c>
      <c r="D46" s="73" t="s">
        <v>210</v>
      </c>
      <c r="E46" s="74"/>
      <c r="F46" s="74"/>
      <c r="G46" s="75"/>
      <c r="H46" s="75"/>
    </row>
    <row r="47" spans="1:8" ht="65.25" customHeight="1">
      <c r="A47" s="71">
        <v>41</v>
      </c>
      <c r="B47" s="95" t="s">
        <v>211</v>
      </c>
      <c r="C47" s="77" t="s">
        <v>23</v>
      </c>
      <c r="D47" s="73" t="s">
        <v>212</v>
      </c>
      <c r="E47" s="74"/>
      <c r="F47" s="74"/>
      <c r="G47" s="75"/>
      <c r="H47" s="75"/>
    </row>
    <row r="48" spans="1:8" ht="20.25" customHeight="1">
      <c r="A48" s="71">
        <v>42</v>
      </c>
      <c r="B48" s="95" t="s">
        <v>213</v>
      </c>
      <c r="C48" s="77" t="s">
        <v>23</v>
      </c>
      <c r="D48" s="73" t="s">
        <v>192</v>
      </c>
      <c r="E48" s="74"/>
      <c r="F48" s="74"/>
      <c r="G48" s="75"/>
      <c r="H48" s="75"/>
    </row>
    <row r="49" spans="1:8" ht="21" customHeight="1">
      <c r="A49" s="71">
        <v>43</v>
      </c>
      <c r="B49" s="95" t="s">
        <v>214</v>
      </c>
      <c r="C49" s="76" t="s">
        <v>23</v>
      </c>
      <c r="D49" s="73" t="s">
        <v>215</v>
      </c>
      <c r="E49" s="74"/>
      <c r="F49" s="74"/>
      <c r="G49" s="75"/>
      <c r="H49" s="75"/>
    </row>
    <row r="50" spans="1:8" ht="21.75" customHeight="1">
      <c r="A50" s="71">
        <v>44</v>
      </c>
      <c r="B50" s="96" t="s">
        <v>216</v>
      </c>
      <c r="C50" s="77" t="s">
        <v>23</v>
      </c>
      <c r="D50" s="73" t="s">
        <v>181</v>
      </c>
      <c r="E50" s="74"/>
      <c r="F50" s="74"/>
      <c r="G50" s="75"/>
      <c r="H50" s="75"/>
    </row>
    <row r="51" spans="1:8" ht="15" customHeight="1">
      <c r="A51" s="71">
        <v>45</v>
      </c>
      <c r="B51" s="95" t="s">
        <v>217</v>
      </c>
      <c r="C51" s="77" t="s">
        <v>23</v>
      </c>
      <c r="D51" s="73" t="s">
        <v>197</v>
      </c>
      <c r="E51" s="74"/>
      <c r="F51" s="74"/>
      <c r="G51" s="75"/>
      <c r="H51" s="75"/>
    </row>
    <row r="52" spans="1:8" ht="46.5" customHeight="1">
      <c r="A52" s="71">
        <v>46</v>
      </c>
      <c r="B52" s="95" t="s">
        <v>218</v>
      </c>
      <c r="C52" s="77" t="s">
        <v>23</v>
      </c>
      <c r="D52" s="73" t="s">
        <v>181</v>
      </c>
      <c r="E52" s="74"/>
      <c r="F52" s="74"/>
      <c r="G52" s="75"/>
      <c r="H52" s="75"/>
    </row>
    <row r="53" spans="1:8" ht="41.25" customHeight="1">
      <c r="A53" s="71">
        <v>47</v>
      </c>
      <c r="B53" s="95" t="s">
        <v>219</v>
      </c>
      <c r="C53" s="71" t="s">
        <v>23</v>
      </c>
      <c r="D53" s="73" t="s">
        <v>188</v>
      </c>
      <c r="E53" s="74"/>
      <c r="F53" s="74"/>
      <c r="G53" s="75"/>
      <c r="H53" s="75"/>
    </row>
    <row r="54" spans="1:8" ht="59.25" customHeight="1">
      <c r="A54" s="71">
        <v>48</v>
      </c>
      <c r="B54" s="95" t="s">
        <v>220</v>
      </c>
      <c r="C54" s="77" t="s">
        <v>23</v>
      </c>
      <c r="D54" s="73" t="s">
        <v>207</v>
      </c>
      <c r="E54" s="74"/>
      <c r="F54" s="74"/>
      <c r="G54" s="75"/>
      <c r="H54" s="75"/>
    </row>
    <row r="55" spans="1:8" ht="24" customHeight="1">
      <c r="A55" s="71">
        <v>49</v>
      </c>
      <c r="B55" s="79" t="s">
        <v>221</v>
      </c>
      <c r="C55" s="77" t="s">
        <v>164</v>
      </c>
      <c r="D55" s="73" t="s">
        <v>207</v>
      </c>
      <c r="E55" s="74"/>
      <c r="F55" s="74"/>
      <c r="G55" s="75"/>
      <c r="H55" s="75"/>
    </row>
    <row r="56" spans="1:8" ht="59.25" customHeight="1">
      <c r="A56" s="71">
        <v>50</v>
      </c>
      <c r="B56" s="79" t="s">
        <v>222</v>
      </c>
      <c r="C56" s="77" t="s">
        <v>164</v>
      </c>
      <c r="D56" s="73" t="s">
        <v>210</v>
      </c>
      <c r="E56" s="80"/>
      <c r="F56" s="81"/>
      <c r="G56" s="82"/>
      <c r="H56" s="82"/>
    </row>
    <row r="57" spans="1:8" ht="72" customHeight="1">
      <c r="A57" s="71">
        <v>51</v>
      </c>
      <c r="B57" s="95" t="s">
        <v>223</v>
      </c>
      <c r="C57" s="83" t="s">
        <v>224</v>
      </c>
      <c r="D57" s="73" t="s">
        <v>225</v>
      </c>
      <c r="E57" s="80"/>
      <c r="F57" s="81"/>
      <c r="G57" s="82"/>
      <c r="H57" s="82"/>
    </row>
    <row r="58" spans="1:8" ht="30.75" customHeight="1">
      <c r="A58" s="71">
        <v>52</v>
      </c>
      <c r="B58" s="95" t="s">
        <v>226</v>
      </c>
      <c r="C58" s="83" t="s">
        <v>224</v>
      </c>
      <c r="D58" s="73" t="s">
        <v>227</v>
      </c>
      <c r="E58" s="80"/>
      <c r="F58" s="81"/>
      <c r="G58" s="82"/>
      <c r="H58" s="82"/>
    </row>
    <row r="59" spans="1:8" ht="24.75" customHeight="1">
      <c r="A59" s="71">
        <v>53</v>
      </c>
      <c r="B59" s="95" t="s">
        <v>228</v>
      </c>
      <c r="C59" s="83" t="s">
        <v>224</v>
      </c>
      <c r="D59" s="73" t="s">
        <v>229</v>
      </c>
      <c r="E59" s="80"/>
      <c r="F59" s="81"/>
      <c r="G59" s="82"/>
      <c r="H59" s="82"/>
    </row>
    <row r="60" spans="1:8" ht="30.75" customHeight="1">
      <c r="A60" s="71">
        <v>54</v>
      </c>
      <c r="B60" s="95" t="s">
        <v>230</v>
      </c>
      <c r="C60" s="71" t="s">
        <v>66</v>
      </c>
      <c r="D60" s="73" t="s">
        <v>231</v>
      </c>
      <c r="E60" s="80"/>
      <c r="F60" s="81"/>
      <c r="G60" s="84"/>
      <c r="H60" s="84"/>
    </row>
    <row r="61" spans="1:8" ht="31.5" customHeight="1">
      <c r="A61" s="71">
        <v>55</v>
      </c>
      <c r="B61" s="95" t="s">
        <v>232</v>
      </c>
      <c r="C61" s="71" t="s">
        <v>66</v>
      </c>
      <c r="D61" s="73" t="s">
        <v>233</v>
      </c>
      <c r="E61" s="80"/>
      <c r="F61" s="81"/>
      <c r="G61" s="82"/>
      <c r="H61" s="82"/>
    </row>
    <row r="62" spans="1:8" ht="52.5" customHeight="1">
      <c r="A62" s="71">
        <v>56</v>
      </c>
      <c r="B62" s="96" t="s">
        <v>234</v>
      </c>
      <c r="C62" s="83" t="s">
        <v>235</v>
      </c>
      <c r="D62" s="73" t="s">
        <v>236</v>
      </c>
      <c r="E62" s="80"/>
      <c r="F62" s="81"/>
      <c r="G62" s="82"/>
      <c r="H62" s="82"/>
    </row>
    <row r="63" spans="1:8" ht="65.25" customHeight="1">
      <c r="A63" s="71">
        <v>57</v>
      </c>
      <c r="B63" s="96" t="s">
        <v>237</v>
      </c>
      <c r="C63" s="77" t="s">
        <v>235</v>
      </c>
      <c r="D63" s="73" t="s">
        <v>238</v>
      </c>
      <c r="E63" s="80"/>
      <c r="F63" s="81"/>
      <c r="G63" s="82"/>
      <c r="H63" s="82"/>
    </row>
    <row r="64" spans="1:8" ht="38.25" customHeight="1">
      <c r="A64" s="71">
        <v>58</v>
      </c>
      <c r="B64" s="95" t="s">
        <v>239</v>
      </c>
      <c r="C64" s="71" t="s">
        <v>235</v>
      </c>
      <c r="D64" s="73" t="s">
        <v>240</v>
      </c>
      <c r="E64" s="80"/>
      <c r="F64" s="81"/>
      <c r="G64" s="82"/>
      <c r="H64" s="82"/>
    </row>
    <row r="65" spans="1:8" ht="32.25" customHeight="1">
      <c r="A65" s="71">
        <v>59</v>
      </c>
      <c r="B65" s="95" t="s">
        <v>241</v>
      </c>
      <c r="C65" s="71" t="s">
        <v>66</v>
      </c>
      <c r="D65" s="73" t="s">
        <v>242</v>
      </c>
      <c r="E65" s="80"/>
      <c r="F65" s="81"/>
      <c r="G65" s="82"/>
      <c r="H65" s="82"/>
    </row>
    <row r="66" spans="1:8" ht="21" customHeight="1">
      <c r="A66" s="71">
        <v>60</v>
      </c>
      <c r="B66" s="95" t="s">
        <v>243</v>
      </c>
      <c r="C66" s="71" t="s">
        <v>66</v>
      </c>
      <c r="D66" s="73" t="s">
        <v>244</v>
      </c>
      <c r="E66" s="80"/>
      <c r="F66" s="81"/>
      <c r="G66" s="82"/>
      <c r="H66" s="82"/>
    </row>
    <row r="67" spans="1:8" ht="84.75" customHeight="1">
      <c r="A67" s="71">
        <v>61</v>
      </c>
      <c r="B67" s="95" t="s">
        <v>245</v>
      </c>
      <c r="C67" s="85" t="s">
        <v>23</v>
      </c>
      <c r="D67" s="73" t="s">
        <v>246</v>
      </c>
      <c r="E67" s="80"/>
      <c r="F67" s="81"/>
      <c r="G67" s="82"/>
      <c r="H67" s="82"/>
    </row>
    <row r="68" spans="1:8" ht="15" customHeight="1">
      <c r="A68" s="71">
        <v>62</v>
      </c>
      <c r="B68" s="95" t="s">
        <v>247</v>
      </c>
      <c r="C68" s="77" t="s">
        <v>66</v>
      </c>
      <c r="D68" s="73" t="s">
        <v>248</v>
      </c>
      <c r="E68" s="80"/>
      <c r="F68" s="81"/>
      <c r="G68" s="82"/>
      <c r="H68" s="82"/>
    </row>
    <row r="69" spans="1:8" ht="24.75" customHeight="1">
      <c r="A69" s="71">
        <v>63</v>
      </c>
      <c r="B69" s="79" t="s">
        <v>249</v>
      </c>
      <c r="C69" s="77" t="s">
        <v>23</v>
      </c>
      <c r="D69" s="73" t="s">
        <v>192</v>
      </c>
      <c r="E69" s="80"/>
      <c r="F69" s="81"/>
      <c r="G69" s="82"/>
      <c r="H69" s="82"/>
    </row>
    <row r="70" spans="1:8" ht="84" customHeight="1">
      <c r="A70" s="71">
        <v>64</v>
      </c>
      <c r="B70" s="79" t="s">
        <v>250</v>
      </c>
      <c r="C70" s="77" t="s">
        <v>66</v>
      </c>
      <c r="D70" s="73" t="s">
        <v>251</v>
      </c>
      <c r="E70" s="80"/>
      <c r="F70" s="81"/>
      <c r="G70" s="82"/>
      <c r="H70" s="82"/>
    </row>
    <row r="71" spans="1:8" ht="33.75" customHeight="1">
      <c r="A71" s="71">
        <v>65</v>
      </c>
      <c r="B71" s="79" t="s">
        <v>252</v>
      </c>
      <c r="C71" s="77" t="s">
        <v>66</v>
      </c>
      <c r="D71" s="73" t="s">
        <v>253</v>
      </c>
      <c r="E71" s="80"/>
      <c r="F71" s="81"/>
      <c r="G71" s="82"/>
      <c r="H71" s="82"/>
    </row>
    <row r="72" spans="1:8" ht="35.25" customHeight="1">
      <c r="A72" s="71">
        <v>66</v>
      </c>
      <c r="B72" s="79" t="s">
        <v>254</v>
      </c>
      <c r="C72" s="77" t="s">
        <v>66</v>
      </c>
      <c r="D72" s="73" t="s">
        <v>255</v>
      </c>
      <c r="E72" s="80"/>
      <c r="F72" s="81"/>
      <c r="G72" s="82"/>
      <c r="H72" s="82"/>
    </row>
    <row r="73" spans="1:8" ht="27" customHeight="1">
      <c r="A73" s="71">
        <v>67</v>
      </c>
      <c r="B73" s="96" t="s">
        <v>256</v>
      </c>
      <c r="C73" s="86" t="s">
        <v>23</v>
      </c>
      <c r="D73" s="73" t="s">
        <v>192</v>
      </c>
      <c r="E73" s="80"/>
      <c r="F73" s="81"/>
      <c r="G73" s="82"/>
      <c r="H73" s="82"/>
    </row>
    <row r="74" spans="1:8" ht="43.5" customHeight="1">
      <c r="A74" s="71">
        <v>68</v>
      </c>
      <c r="B74" s="95" t="s">
        <v>257</v>
      </c>
      <c r="C74" s="77" t="s">
        <v>23</v>
      </c>
      <c r="D74" s="73" t="s">
        <v>188</v>
      </c>
      <c r="E74" s="80"/>
      <c r="F74" s="81"/>
      <c r="G74" s="82"/>
      <c r="H74" s="82"/>
    </row>
    <row r="75" spans="1:8" ht="43.5" customHeight="1">
      <c r="A75" s="71">
        <v>69</v>
      </c>
      <c r="B75" s="79" t="s">
        <v>258</v>
      </c>
      <c r="C75" s="77" t="s">
        <v>164</v>
      </c>
      <c r="D75" s="73" t="s">
        <v>207</v>
      </c>
      <c r="E75" s="80"/>
      <c r="F75" s="81"/>
      <c r="G75" s="82"/>
      <c r="H75" s="82"/>
    </row>
    <row r="76" spans="1:8" ht="90" customHeight="1">
      <c r="A76" s="71">
        <v>70</v>
      </c>
      <c r="B76" s="79" t="s">
        <v>259</v>
      </c>
      <c r="C76" s="77" t="s">
        <v>23</v>
      </c>
      <c r="D76" s="73" t="s">
        <v>260</v>
      </c>
      <c r="E76" s="80"/>
      <c r="F76" s="81"/>
      <c r="G76" s="82"/>
      <c r="H76" s="82"/>
    </row>
    <row r="77" spans="1:8" ht="89.25" customHeight="1">
      <c r="A77" s="71">
        <v>71</v>
      </c>
      <c r="B77" s="97" t="s">
        <v>261</v>
      </c>
      <c r="C77" s="77" t="s">
        <v>23</v>
      </c>
      <c r="D77" s="73" t="s">
        <v>262</v>
      </c>
      <c r="E77" s="80"/>
      <c r="F77" s="81"/>
      <c r="G77" s="82"/>
      <c r="H77" s="82"/>
    </row>
    <row r="78" spans="1:8" ht="121.5" customHeight="1">
      <c r="A78" s="71">
        <v>72</v>
      </c>
      <c r="B78" s="97" t="s">
        <v>263</v>
      </c>
      <c r="C78" s="77" t="s">
        <v>23</v>
      </c>
      <c r="D78" s="73" t="s">
        <v>212</v>
      </c>
      <c r="E78" s="80"/>
      <c r="F78" s="81"/>
      <c r="G78" s="82"/>
      <c r="H78" s="82"/>
    </row>
    <row r="79" spans="1:8" ht="61.5" customHeight="1">
      <c r="A79" s="71">
        <v>73</v>
      </c>
      <c r="B79" s="97" t="s">
        <v>264</v>
      </c>
      <c r="C79" s="77" t="s">
        <v>224</v>
      </c>
      <c r="D79" s="73" t="s">
        <v>162</v>
      </c>
      <c r="E79" s="80"/>
      <c r="F79" s="81"/>
      <c r="G79" s="82"/>
      <c r="H79" s="82"/>
    </row>
    <row r="80" spans="1:8" ht="59.25" customHeight="1">
      <c r="A80" s="71">
        <v>74</v>
      </c>
      <c r="B80" s="97" t="s">
        <v>265</v>
      </c>
      <c r="C80" s="77" t="s">
        <v>30</v>
      </c>
      <c r="D80" s="73" t="s">
        <v>266</v>
      </c>
      <c r="E80" s="80"/>
      <c r="F80" s="81"/>
      <c r="G80" s="82"/>
      <c r="H80" s="82"/>
    </row>
    <row r="81" spans="1:8" ht="143.25" customHeight="1">
      <c r="A81" s="71">
        <v>75</v>
      </c>
      <c r="B81" s="97" t="s">
        <v>267</v>
      </c>
      <c r="C81" s="77" t="s">
        <v>268</v>
      </c>
      <c r="D81" s="73" t="s">
        <v>269</v>
      </c>
      <c r="E81" s="80"/>
      <c r="F81" s="81"/>
      <c r="G81" s="82"/>
      <c r="H81" s="82"/>
    </row>
    <row r="82" spans="1:8" ht="86.25" customHeight="1">
      <c r="A82" s="71">
        <v>76</v>
      </c>
      <c r="B82" s="97" t="s">
        <v>270</v>
      </c>
      <c r="C82" s="77" t="s">
        <v>23</v>
      </c>
      <c r="D82" s="73" t="s">
        <v>192</v>
      </c>
      <c r="E82" s="80"/>
      <c r="F82" s="81"/>
      <c r="G82" s="82"/>
      <c r="H82" s="82"/>
    </row>
    <row r="83" spans="1:8" ht="72.75" customHeight="1">
      <c r="A83" s="71">
        <v>77</v>
      </c>
      <c r="B83" s="97" t="s">
        <v>271</v>
      </c>
      <c r="C83" s="77" t="s">
        <v>23</v>
      </c>
      <c r="D83" s="73" t="s">
        <v>192</v>
      </c>
      <c r="E83" s="80"/>
      <c r="F83" s="81"/>
      <c r="G83" s="82"/>
      <c r="H83" s="82"/>
    </row>
    <row r="84" spans="1:8" ht="72.75" customHeight="1">
      <c r="A84" s="71">
        <v>78</v>
      </c>
      <c r="B84" s="98" t="s">
        <v>272</v>
      </c>
      <c r="C84" s="77" t="s">
        <v>23</v>
      </c>
      <c r="D84" s="73" t="s">
        <v>190</v>
      </c>
      <c r="E84" s="80"/>
      <c r="F84" s="81"/>
      <c r="G84" s="82"/>
      <c r="H84" s="82"/>
    </row>
    <row r="85" spans="1:8" ht="76.5" customHeight="1">
      <c r="A85" s="71">
        <v>79</v>
      </c>
      <c r="B85" s="97" t="s">
        <v>273</v>
      </c>
      <c r="C85" s="77" t="s">
        <v>23</v>
      </c>
      <c r="D85" s="73" t="s">
        <v>192</v>
      </c>
      <c r="E85" s="80"/>
      <c r="F85" s="81"/>
      <c r="G85" s="82"/>
      <c r="H85" s="82"/>
    </row>
    <row r="86" spans="1:8" ht="46.5" customHeight="1">
      <c r="A86" s="71">
        <v>80</v>
      </c>
      <c r="B86" s="97" t="s">
        <v>274</v>
      </c>
      <c r="C86" s="77" t="s">
        <v>235</v>
      </c>
      <c r="D86" s="73" t="s">
        <v>275</v>
      </c>
      <c r="E86" s="80"/>
      <c r="F86" s="81"/>
      <c r="G86" s="82"/>
      <c r="H86" s="82"/>
    </row>
    <row r="87" spans="1:8" ht="62.25" customHeight="1">
      <c r="A87" s="71">
        <v>81</v>
      </c>
      <c r="B87" s="97" t="s">
        <v>276</v>
      </c>
      <c r="C87" s="77" t="s">
        <v>235</v>
      </c>
      <c r="D87" s="73" t="s">
        <v>277</v>
      </c>
      <c r="E87" s="80"/>
      <c r="F87" s="81"/>
      <c r="G87" s="82"/>
      <c r="H87" s="82"/>
    </row>
    <row r="88" spans="1:8" ht="27" customHeight="1">
      <c r="A88" s="71">
        <v>82</v>
      </c>
      <c r="B88" s="97" t="s">
        <v>278</v>
      </c>
      <c r="C88" s="77" t="s">
        <v>23</v>
      </c>
      <c r="D88" s="73" t="s">
        <v>192</v>
      </c>
      <c r="E88" s="80"/>
      <c r="F88" s="81"/>
      <c r="G88" s="82"/>
      <c r="H88" s="82"/>
    </row>
    <row r="89" spans="1:8" ht="54" customHeight="1">
      <c r="A89" s="71">
        <v>83</v>
      </c>
      <c r="B89" s="98" t="s">
        <v>279</v>
      </c>
      <c r="C89" s="77" t="s">
        <v>23</v>
      </c>
      <c r="D89" s="73" t="s">
        <v>175</v>
      </c>
      <c r="E89" s="80"/>
      <c r="F89" s="81"/>
      <c r="G89" s="82"/>
      <c r="H89" s="82"/>
    </row>
    <row r="90" spans="1:8" ht="66.75" customHeight="1">
      <c r="A90" s="71">
        <v>84</v>
      </c>
      <c r="B90" s="97" t="s">
        <v>280</v>
      </c>
      <c r="C90" s="77" t="s">
        <v>23</v>
      </c>
      <c r="D90" s="73" t="s">
        <v>175</v>
      </c>
      <c r="E90" s="80"/>
      <c r="F90" s="81"/>
      <c r="G90" s="82"/>
      <c r="H90" s="82"/>
    </row>
    <row r="91" spans="1:8" ht="44.25" customHeight="1">
      <c r="A91" s="71">
        <v>85</v>
      </c>
      <c r="B91" s="97" t="s">
        <v>281</v>
      </c>
      <c r="C91" s="77" t="s">
        <v>23</v>
      </c>
      <c r="D91" s="73" t="s">
        <v>175</v>
      </c>
      <c r="E91" s="87"/>
      <c r="F91" s="87"/>
      <c r="G91" s="87"/>
      <c r="H91" s="87"/>
    </row>
    <row r="92" spans="1:8" ht="88.5" customHeight="1">
      <c r="A92" s="71">
        <v>86</v>
      </c>
      <c r="B92" s="97" t="s">
        <v>282</v>
      </c>
      <c r="C92" s="77" t="s">
        <v>23</v>
      </c>
      <c r="D92" s="73" t="s">
        <v>165</v>
      </c>
      <c r="E92" s="88"/>
      <c r="F92" s="88"/>
      <c r="G92" s="88"/>
      <c r="H92" s="88"/>
    </row>
    <row r="93" spans="1:8" ht="117" customHeight="1">
      <c r="A93" s="71">
        <v>87</v>
      </c>
      <c r="B93" s="97" t="s">
        <v>283</v>
      </c>
      <c r="C93" s="77" t="s">
        <v>23</v>
      </c>
      <c r="D93" s="73" t="s">
        <v>165</v>
      </c>
      <c r="E93" s="89"/>
      <c r="F93" s="89"/>
      <c r="G93" s="89"/>
      <c r="H93" s="89"/>
    </row>
    <row r="94" spans="2:8" ht="12.75" customHeight="1">
      <c r="B94" s="58"/>
      <c r="C94" s="58"/>
      <c r="D94" s="58"/>
      <c r="E94" s="112" t="s">
        <v>284</v>
      </c>
      <c r="F94" s="112"/>
      <c r="G94" s="112"/>
      <c r="H94" s="63"/>
    </row>
    <row r="95" spans="1:8" ht="12.75" customHeight="1">
      <c r="A95" s="49" t="s">
        <v>131</v>
      </c>
      <c r="B95" s="50" t="s">
        <v>132</v>
      </c>
      <c r="C95" s="51"/>
      <c r="D95" s="52"/>
      <c r="E95" s="112"/>
      <c r="F95" s="112"/>
      <c r="G95" s="112"/>
      <c r="H95" s="52"/>
    </row>
    <row r="96" spans="1:8" ht="49.5" customHeight="1">
      <c r="A96" s="49" t="s">
        <v>133</v>
      </c>
      <c r="B96" s="110" t="s">
        <v>134</v>
      </c>
      <c r="C96" s="110"/>
      <c r="D96" s="110"/>
      <c r="E96" s="110"/>
      <c r="F96" s="110"/>
      <c r="G96" s="110"/>
      <c r="H96" s="110"/>
    </row>
    <row r="97" spans="1:8" ht="12.75" customHeight="1">
      <c r="A97" s="53" t="s">
        <v>135</v>
      </c>
      <c r="B97" s="54" t="s">
        <v>136</v>
      </c>
      <c r="C97" s="47"/>
      <c r="D97" s="47"/>
      <c r="E97" s="47"/>
      <c r="F97" s="47"/>
      <c r="G97" s="47"/>
      <c r="H97" s="47"/>
    </row>
    <row r="98" spans="3:8" ht="12.75" customHeight="1">
      <c r="C98" s="47"/>
      <c r="D98" s="47"/>
      <c r="E98" s="47"/>
      <c r="F98" s="47"/>
      <c r="G98" s="47"/>
      <c r="H98" s="47"/>
    </row>
    <row r="99" spans="3:8" ht="12.75" customHeight="1">
      <c r="C99" s="47"/>
      <c r="D99" s="47"/>
      <c r="E99" s="47"/>
      <c r="F99" s="47"/>
      <c r="G99" s="47"/>
      <c r="H99" s="47"/>
    </row>
    <row r="105" spans="2:8" ht="12.75" customHeight="1">
      <c r="B105" s="113" t="s">
        <v>137</v>
      </c>
      <c r="C105" s="113"/>
      <c r="D105" s="113"/>
      <c r="E105" s="113"/>
      <c r="F105" s="113"/>
      <c r="G105" s="113"/>
      <c r="H105" s="113"/>
    </row>
    <row r="106" spans="2:8" ht="12.75" customHeight="1">
      <c r="B106" s="113" t="s">
        <v>138</v>
      </c>
      <c r="C106" s="113"/>
      <c r="D106" s="113"/>
      <c r="E106" s="113"/>
      <c r="F106" s="113"/>
      <c r="G106" s="113"/>
      <c r="H106" s="113"/>
    </row>
  </sheetData>
  <sheetProtection selectLockedCells="1" selectUnlockedCells="1"/>
  <mergeCells count="6">
    <mergeCell ref="A2:H2"/>
    <mergeCell ref="A3:H3"/>
    <mergeCell ref="E94:G95"/>
    <mergeCell ref="B96:H96"/>
    <mergeCell ref="B105:H105"/>
    <mergeCell ref="B106:H106"/>
  </mergeCells>
  <printOptions/>
  <pageMargins left="0.5513888888888889" right="0.5513888888888889" top="0.7875" bottom="0.7875" header="0.5118110236220472" footer="0.5118110236220472"/>
  <pageSetup horizontalDpi="300" verticalDpi="300" orientation="landscape" paperSize="9" scale="74" r:id="rId1"/>
</worksheet>
</file>

<file path=xl/worksheets/sheet3.xml><?xml version="1.0" encoding="utf-8"?>
<worksheet xmlns="http://schemas.openxmlformats.org/spreadsheetml/2006/main" xmlns:r="http://schemas.openxmlformats.org/officeDocument/2006/relationships">
  <dimension ref="A1:H22"/>
  <sheetViews>
    <sheetView view="pageBreakPreview" zoomScale="83" zoomScaleNormal="83" zoomScaleSheetLayoutView="83" zoomScalePageLayoutView="0" workbookViewId="0" topLeftCell="A1">
      <pane ySplit="5" topLeftCell="A6" activePane="bottomLeft" state="frozen"/>
      <selection pane="topLeft" activeCell="A1" sqref="A1"/>
      <selection pane="bottomLeft" activeCell="B8" sqref="B8"/>
    </sheetView>
  </sheetViews>
  <sheetFormatPr defaultColWidth="8.25390625" defaultRowHeight="12.75" customHeight="1"/>
  <cols>
    <col min="1" max="1" width="3.75390625" style="56" customWidth="1"/>
    <col min="2" max="2" width="57.50390625" style="57" customWidth="1"/>
    <col min="3" max="3" width="12.50390625" style="56" customWidth="1"/>
    <col min="4" max="4" width="17.00390625" style="56" customWidth="1"/>
    <col min="5" max="5" width="16.125" style="57" customWidth="1"/>
    <col min="6" max="6" width="16.25390625" style="57" customWidth="1"/>
    <col min="7" max="7" width="14.25390625" style="57" customWidth="1"/>
    <col min="8" max="8" width="16.625" style="57" customWidth="1"/>
    <col min="9" max="246" width="8.125" style="57" customWidth="1"/>
    <col min="247" max="16384" width="8.25390625" style="57" customWidth="1"/>
  </cols>
  <sheetData>
    <row r="1" spans="1:8" ht="16.5" customHeight="1">
      <c r="A1" s="68"/>
      <c r="B1" s="68" t="str">
        <f>'Zadanie nr 1'!B1</f>
        <v>Numer referencyjny: ZZP.260.1.14.2024 </v>
      </c>
      <c r="C1" s="68"/>
      <c r="D1" s="68"/>
      <c r="E1" s="68"/>
      <c r="F1" s="68"/>
      <c r="G1" s="68"/>
      <c r="H1" s="68" t="s">
        <v>297</v>
      </c>
    </row>
    <row r="2" spans="1:8" ht="43.5" customHeight="1">
      <c r="A2" s="104" t="str">
        <f>'[1]Zadanie nr 2'!A2</f>
        <v>Jednorazowa dostawa środków czystości na potrzeby Miejskiego Ośrodka Sportu i Rekreacji „Bystrzyca” w Lublinie Sp. z o.o., wg. zadań 1-3</v>
      </c>
      <c r="B2" s="104"/>
      <c r="C2" s="104"/>
      <c r="D2" s="104"/>
      <c r="E2" s="104"/>
      <c r="F2" s="104"/>
      <c r="G2" s="104"/>
      <c r="H2" s="104"/>
    </row>
    <row r="3" spans="1:8" ht="31.5" customHeight="1">
      <c r="A3" s="111" t="s">
        <v>295</v>
      </c>
      <c r="B3" s="111"/>
      <c r="C3" s="111"/>
      <c r="D3" s="111"/>
      <c r="E3" s="111"/>
      <c r="F3" s="111"/>
      <c r="G3" s="111"/>
      <c r="H3" s="111"/>
    </row>
    <row r="4" spans="1:8" ht="15" customHeight="1">
      <c r="A4" s="59"/>
      <c r="B4" s="60"/>
      <c r="C4" s="59"/>
      <c r="D4" s="59"/>
      <c r="E4" s="60"/>
      <c r="F4" s="60"/>
      <c r="G4" s="60"/>
      <c r="H4" s="60"/>
    </row>
    <row r="5" spans="1:8" s="62" customFormat="1" ht="75" customHeight="1">
      <c r="A5" s="61" t="s">
        <v>1</v>
      </c>
      <c r="B5" s="61" t="s">
        <v>2</v>
      </c>
      <c r="C5" s="61" t="s">
        <v>3</v>
      </c>
      <c r="D5" s="61" t="s">
        <v>4</v>
      </c>
      <c r="E5" s="61" t="s">
        <v>6</v>
      </c>
      <c r="F5" s="61" t="s">
        <v>7</v>
      </c>
      <c r="G5" s="61" t="s">
        <v>8</v>
      </c>
      <c r="H5" s="61" t="s">
        <v>9</v>
      </c>
    </row>
    <row r="6" spans="1:8" s="62" customFormat="1" ht="12.75" customHeight="1">
      <c r="A6" s="69" t="s">
        <v>12</v>
      </c>
      <c r="B6" s="70" t="s">
        <v>13</v>
      </c>
      <c r="C6" s="69" t="s">
        <v>14</v>
      </c>
      <c r="D6" s="70" t="s">
        <v>15</v>
      </c>
      <c r="E6" s="70" t="s">
        <v>17</v>
      </c>
      <c r="F6" s="70" t="s">
        <v>18</v>
      </c>
      <c r="G6" s="70" t="s">
        <v>19</v>
      </c>
      <c r="H6" s="70" t="s">
        <v>20</v>
      </c>
    </row>
    <row r="7" spans="1:8" ht="91.5" customHeight="1">
      <c r="A7" s="71">
        <v>1</v>
      </c>
      <c r="B7" s="93" t="s">
        <v>285</v>
      </c>
      <c r="C7" s="90" t="s">
        <v>23</v>
      </c>
      <c r="D7" s="73" t="s">
        <v>286</v>
      </c>
      <c r="E7" s="74"/>
      <c r="F7" s="74"/>
      <c r="G7" s="75"/>
      <c r="H7" s="75"/>
    </row>
    <row r="8" spans="1:8" ht="183.75" customHeight="1">
      <c r="A8" s="71">
        <v>2</v>
      </c>
      <c r="B8" s="94" t="s">
        <v>287</v>
      </c>
      <c r="C8" s="90" t="s">
        <v>23</v>
      </c>
      <c r="D8" s="73" t="s">
        <v>288</v>
      </c>
      <c r="E8" s="74"/>
      <c r="F8" s="74"/>
      <c r="G8" s="75"/>
      <c r="H8" s="75"/>
    </row>
    <row r="9" spans="1:8" ht="132" customHeight="1">
      <c r="A9" s="71">
        <v>3</v>
      </c>
      <c r="B9" s="94" t="s">
        <v>289</v>
      </c>
      <c r="C9" s="91" t="s">
        <v>23</v>
      </c>
      <c r="D9" s="73" t="s">
        <v>290</v>
      </c>
      <c r="E9" s="74"/>
      <c r="F9" s="74"/>
      <c r="G9" s="75"/>
      <c r="H9" s="75"/>
    </row>
    <row r="10" spans="2:8" ht="12.75" customHeight="1">
      <c r="B10" s="58"/>
      <c r="C10" s="58"/>
      <c r="D10" s="58"/>
      <c r="E10" s="112" t="s">
        <v>284</v>
      </c>
      <c r="F10" s="112"/>
      <c r="G10" s="112"/>
      <c r="H10" s="63"/>
    </row>
    <row r="11" spans="1:8" ht="12.75" customHeight="1">
      <c r="A11" s="49" t="s">
        <v>131</v>
      </c>
      <c r="B11" s="50" t="s">
        <v>132</v>
      </c>
      <c r="C11" s="51"/>
      <c r="D11" s="52"/>
      <c r="E11" s="112"/>
      <c r="F11" s="112"/>
      <c r="G11" s="112"/>
      <c r="H11" s="52"/>
    </row>
    <row r="12" spans="1:8" ht="49.5" customHeight="1">
      <c r="A12" s="49" t="s">
        <v>133</v>
      </c>
      <c r="B12" s="110" t="s">
        <v>134</v>
      </c>
      <c r="C12" s="110"/>
      <c r="D12" s="110"/>
      <c r="E12" s="110"/>
      <c r="F12" s="110"/>
      <c r="G12" s="110"/>
      <c r="H12" s="110"/>
    </row>
    <row r="13" spans="1:8" ht="12.75" customHeight="1">
      <c r="A13" s="53" t="s">
        <v>135</v>
      </c>
      <c r="B13" s="54" t="s">
        <v>136</v>
      </c>
      <c r="C13" s="47"/>
      <c r="D13" s="47"/>
      <c r="E13" s="47"/>
      <c r="F13" s="47"/>
      <c r="G13" s="47"/>
      <c r="H13" s="47"/>
    </row>
    <row r="14" spans="3:8" ht="12.75" customHeight="1">
      <c r="C14" s="47"/>
      <c r="D14" s="47"/>
      <c r="E14" s="47"/>
      <c r="F14" s="47"/>
      <c r="G14" s="47"/>
      <c r="H14" s="47"/>
    </row>
    <row r="15" spans="3:8" ht="12.75" customHeight="1">
      <c r="C15" s="47"/>
      <c r="D15" s="47"/>
      <c r="E15" s="47"/>
      <c r="F15" s="47"/>
      <c r="G15" s="47"/>
      <c r="H15" s="47"/>
    </row>
    <row r="21" spans="2:8" ht="12.75" customHeight="1">
      <c r="B21" s="113" t="s">
        <v>137</v>
      </c>
      <c r="C21" s="113"/>
      <c r="D21" s="113"/>
      <c r="E21" s="113"/>
      <c r="F21" s="113"/>
      <c r="G21" s="113"/>
      <c r="H21" s="113"/>
    </row>
    <row r="22" spans="2:8" ht="12.75" customHeight="1">
      <c r="B22" s="113" t="s">
        <v>138</v>
      </c>
      <c r="C22" s="113"/>
      <c r="D22" s="113"/>
      <c r="E22" s="113"/>
      <c r="F22" s="113"/>
      <c r="G22" s="113"/>
      <c r="H22" s="113"/>
    </row>
  </sheetData>
  <sheetProtection selectLockedCells="1" selectUnlockedCells="1"/>
  <mergeCells count="6">
    <mergeCell ref="A2:H2"/>
    <mergeCell ref="A3:H3"/>
    <mergeCell ref="E10:G11"/>
    <mergeCell ref="B12:H12"/>
    <mergeCell ref="B21:H21"/>
    <mergeCell ref="B22:H22"/>
  </mergeCells>
  <printOptions/>
  <pageMargins left="0.5513888888888889" right="0.5513888888888889" top="0.7875" bottom="0.7875" header="0.5118110236220472" footer="0.5118110236220472"/>
  <pageSetup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Aleksandra Kwaśniewska</cp:lastModifiedBy>
  <dcterms:modified xsi:type="dcterms:W3CDTF">2024-07-08T10:39:12Z</dcterms:modified>
  <cp:category/>
  <cp:version/>
  <cp:contentType/>
  <cp:contentStatus/>
</cp:coreProperties>
</file>