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gbb-fi\userfile\claudia.jesa\Documents\2024\271\2. Budowa świetlicy w Murowańcu\wyjaśnienia nr 2 - ujednolicony kosztorys\"/>
    </mc:Choice>
  </mc:AlternateContent>
  <bookViews>
    <workbookView xWindow="0" yWindow="0" windowWidth="28800" windowHeight="11970"/>
  </bookViews>
  <sheets>
    <sheet name="Oferta" sheetId="1" r:id="rId1"/>
  </sheets>
  <calcPr calcId="162913"/>
</workbook>
</file>

<file path=xl/calcChain.xml><?xml version="1.0" encoding="utf-8"?>
<calcChain xmlns="http://schemas.openxmlformats.org/spreadsheetml/2006/main">
  <c r="H464" i="1" l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5" i="1"/>
  <c r="H434" i="1"/>
  <c r="H433" i="1"/>
  <c r="H432" i="1"/>
  <c r="H431" i="1"/>
  <c r="H430" i="1"/>
  <c r="H429" i="1"/>
  <c r="H428" i="1"/>
  <c r="H425" i="1"/>
  <c r="H424" i="1"/>
  <c r="H423" i="1"/>
  <c r="H422" i="1"/>
  <c r="H421" i="1"/>
  <c r="H420" i="1"/>
  <c r="H419" i="1"/>
  <c r="H418" i="1"/>
  <c r="H417" i="1"/>
  <c r="H416" i="1"/>
  <c r="H413" i="1"/>
  <c r="H412" i="1"/>
  <c r="H411" i="1"/>
  <c r="H410" i="1"/>
  <c r="H409" i="1"/>
  <c r="H408" i="1"/>
  <c r="H407" i="1"/>
  <c r="H406" i="1"/>
  <c r="H405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89" i="1"/>
  <c r="H188" i="1"/>
  <c r="H187" i="1"/>
  <c r="H186" i="1"/>
  <c r="H185" i="1"/>
  <c r="H184" i="1"/>
  <c r="H183" i="1"/>
  <c r="H182" i="1"/>
  <c r="H181" i="1"/>
  <c r="H180" i="1"/>
  <c r="E465" i="1" l="1"/>
  <c r="E450" i="1"/>
  <c r="E436" i="1"/>
  <c r="E426" i="1"/>
  <c r="E414" i="1"/>
  <c r="E403" i="1"/>
  <c r="E384" i="1"/>
  <c r="E357" i="1"/>
  <c r="E341" i="1"/>
  <c r="E321" i="1"/>
  <c r="E297" i="1"/>
  <c r="E277" i="1"/>
  <c r="E255" i="1"/>
  <c r="E233" i="1"/>
  <c r="E218" i="1"/>
  <c r="E190" i="1"/>
  <c r="E67" i="1"/>
  <c r="H174" i="1"/>
  <c r="H173" i="1"/>
  <c r="H172" i="1"/>
  <c r="H171" i="1"/>
  <c r="H170" i="1"/>
  <c r="E175" i="1" s="1"/>
  <c r="H167" i="1"/>
  <c r="E168" i="1" s="1"/>
  <c r="H166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48" i="1"/>
  <c r="H147" i="1"/>
  <c r="H146" i="1"/>
  <c r="E149" i="1" s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E144" i="1" s="1"/>
  <c r="H122" i="1"/>
  <c r="H121" i="1"/>
  <c r="H120" i="1"/>
  <c r="H119" i="1"/>
  <c r="H117" i="1"/>
  <c r="H116" i="1"/>
  <c r="H115" i="1"/>
  <c r="H114" i="1"/>
  <c r="H111" i="1"/>
  <c r="H110" i="1"/>
  <c r="E112" i="1" s="1"/>
  <c r="H107" i="1"/>
  <c r="H106" i="1"/>
  <c r="E108" i="1" s="1"/>
  <c r="H105" i="1"/>
  <c r="H104" i="1"/>
  <c r="H101" i="1"/>
  <c r="H100" i="1"/>
  <c r="H99" i="1"/>
  <c r="H98" i="1"/>
  <c r="E102" i="1" s="1"/>
  <c r="H97" i="1"/>
  <c r="H94" i="1"/>
  <c r="H93" i="1"/>
  <c r="H92" i="1"/>
  <c r="H91" i="1"/>
  <c r="H90" i="1"/>
  <c r="E95" i="1" s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E88" i="1" s="1"/>
  <c r="H69" i="1"/>
  <c r="H66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E64" i="1" s="1"/>
  <c r="H48" i="1"/>
  <c r="H47" i="1"/>
  <c r="H46" i="1"/>
  <c r="H45" i="1"/>
  <c r="H44" i="1"/>
  <c r="H43" i="1"/>
  <c r="H42" i="1"/>
  <c r="H41" i="1"/>
  <c r="H40" i="1"/>
  <c r="E49" i="1" s="1"/>
  <c r="H39" i="1"/>
  <c r="H38" i="1"/>
  <c r="H37" i="1"/>
  <c r="H34" i="1"/>
  <c r="H33" i="1"/>
  <c r="H32" i="1"/>
  <c r="H31" i="1"/>
  <c r="H30" i="1"/>
  <c r="H29" i="1"/>
  <c r="H28" i="1"/>
  <c r="H27" i="1"/>
  <c r="H26" i="1"/>
  <c r="E35" i="1" s="1"/>
  <c r="H25" i="1"/>
  <c r="H24" i="1"/>
  <c r="H23" i="1"/>
  <c r="H22" i="1"/>
  <c r="H21" i="1"/>
  <c r="H18" i="1"/>
  <c r="H17" i="1"/>
  <c r="H16" i="1"/>
  <c r="H15" i="1"/>
  <c r="H14" i="1"/>
  <c r="H13" i="1"/>
  <c r="H12" i="1"/>
  <c r="H11" i="1"/>
  <c r="H10" i="1"/>
  <c r="E164" i="1" l="1"/>
  <c r="E176" i="1" s="1"/>
  <c r="E466" i="1"/>
  <c r="E322" i="1"/>
  <c r="E19" i="1"/>
  <c r="F118" i="1"/>
  <c r="H118" i="1" s="1"/>
  <c r="H467" i="1" s="1"/>
  <c r="E123" i="1" l="1"/>
  <c r="E177" i="1" s="1"/>
  <c r="H468" i="1"/>
  <c r="H469" i="1" s="1"/>
</calcChain>
</file>

<file path=xl/sharedStrings.xml><?xml version="1.0" encoding="utf-8"?>
<sst xmlns="http://schemas.openxmlformats.org/spreadsheetml/2006/main" count="2067" uniqueCount="1183">
  <si>
    <t>Lp.</t>
  </si>
  <si>
    <t>Podstawa</t>
  </si>
  <si>
    <t>Nr spec. technicz.</t>
  </si>
  <si>
    <t>Opis robót</t>
  </si>
  <si>
    <t>Jednostka</t>
  </si>
  <si>
    <t>Obmiar</t>
  </si>
  <si>
    <t>Cena jedn.</t>
  </si>
  <si>
    <t>Wartość</t>
  </si>
  <si>
    <t>1</t>
  </si>
  <si>
    <t>2</t>
  </si>
  <si>
    <t>3</t>
  </si>
  <si>
    <t>4</t>
  </si>
  <si>
    <t>5</t>
  </si>
  <si>
    <t>6</t>
  </si>
  <si>
    <t>7</t>
  </si>
  <si>
    <t>8</t>
  </si>
  <si>
    <t>BRANŻA BUDOWLANA</t>
  </si>
  <si>
    <t>1.1</t>
  </si>
  <si>
    <t>ROBOTY ZIEMNE I PRZYGOTOWAWCZE</t>
  </si>
  <si>
    <t>KNR 2-01 0122-01</t>
  </si>
  <si>
    <t/>
  </si>
  <si>
    <t>Pomiary przy wykopach fundamentowych w terenie równinnym i nizinnym</t>
  </si>
  <si>
    <t>m3</t>
  </si>
  <si>
    <t>KNR 2-01 0126-01</t>
  </si>
  <si>
    <t>Usunięcie warstwy ziemi urodzajnej (humusu) o grubości do 15 cm za pomocą spycharek</t>
  </si>
  <si>
    <t>m2</t>
  </si>
  <si>
    <t>KNR 2-01 0126-02</t>
  </si>
  <si>
    <t>Usunięcie warstwy ziemi urodzajnej (humusu) za pomocą spycharek - dodatek za każde dalsze 5 cm grubości</t>
  </si>
  <si>
    <t>KNR 2-01 0211-07</t>
  </si>
  <si>
    <t>Roboty ziemne wykonywane koparkami przedsiębiernymi 0.60 m3 w ziemi kat. I-III uprzednio zmagazynowango humusu w hałdach z transportem urobku samochodami samowyładowczymi na odległość do 1 km</t>
  </si>
  <si>
    <t>KNR 2-01 0206-04</t>
  </si>
  <si>
    <t>Roboty ziemne wykonywane koparkami podsiębiernymi o poj. łyżki 0.60 m3 w gruncie kat. III z transportem urobku samochodami samowyładowczymi na odległość do 1 km</t>
  </si>
  <si>
    <t>KNR 2-01 0214-03</t>
  </si>
  <si>
    <t>Nakłady uzupełniające za każde dalsze rozpoczęte 0.5 km transportu ponad 1 km samochodami samowyładowczymi po drogach utwardzonych ziemi kat. I-II</t>
  </si>
  <si>
    <t>KNR 2-01 0317-0101</t>
  </si>
  <si>
    <t>Wykopy liniowe o ścianach pionowych pod fundamenty, rurociągi, kolektory w gruntach suchych kat. I-II z wydobyciem urobku łopatą lub wyciągiem ręcznym; głębokość do 1,5 m, szerokość 0,8-1,5 m</t>
  </si>
  <si>
    <t>KNR 2-01 0230-01</t>
  </si>
  <si>
    <t>Zasypywanie wykopów spycharkami z przemieszczeniem gruntu na odl. do 10 m w gruncie kat. I-III</t>
  </si>
  <si>
    <t>9</t>
  </si>
  <si>
    <t>KNR 2-01 0236-03</t>
  </si>
  <si>
    <t>Zagęszczenie nasypów zagęszczarkami; grunty sypkie kat. I-III</t>
  </si>
  <si>
    <t>RAZEM 1.1 ROBOTY ZIEMNE I PRZYGOTOWAWCZE</t>
  </si>
  <si>
    <t>1.2</t>
  </si>
  <si>
    <t>FUNDAMENTY</t>
  </si>
  <si>
    <t>10</t>
  </si>
  <si>
    <t>KNR-W 2-02 1101-03</t>
  </si>
  <si>
    <t>Podkłady betonowe w budownictwie mieszkaniowym i użyteczności publicznej przy zastosowaniu pompy do betonu na podłożu gruntowym</t>
  </si>
  <si>
    <t>11</t>
  </si>
  <si>
    <t>KNR 2-02 0202-02</t>
  </si>
  <si>
    <t>Ławy fundamentowe prostokątne żelbetowe, szerokości do 0,8 m - z zastosowaniem pompy do betonu</t>
  </si>
  <si>
    <t>12</t>
  </si>
  <si>
    <t>KNR 2-02 0290-02</t>
  </si>
  <si>
    <t>Przygotowanie i montaż zbrojenia elementów budynków i budowli - pręty żebrowane o śr. 8 mm</t>
  </si>
  <si>
    <t>kg</t>
  </si>
  <si>
    <t>13</t>
  </si>
  <si>
    <t>Przygotowanie i montaż zbrojenia elementów budynków i budowli - pręty żebrowane o śr 12 mm</t>
  </si>
  <si>
    <t>14</t>
  </si>
  <si>
    <t>NNRNKB 202 0618-01</t>
  </si>
  <si>
    <t>(z.V) Izolacje przeciwwilgociowe ław fundamentowych z papy zgrzewalnej</t>
  </si>
  <si>
    <t>15</t>
  </si>
  <si>
    <t>KNR 2-02 0603-07</t>
  </si>
  <si>
    <t>Izolacje przeciwwilgociowe powłokowe bitumiczne pionowe - wykonywane na zimno z lepiku asfaltowego - pierwsza warstwa</t>
  </si>
  <si>
    <t>16</t>
  </si>
  <si>
    <t>KNR 2-02 0602-07</t>
  </si>
  <si>
    <t>Izolacje przeciwwilgociowe powłokowe bitumiczne poziome - wykonywane na zimno z lepiku asfaltowego - pierwsza warstwa</t>
  </si>
  <si>
    <t>17</t>
  </si>
  <si>
    <t>KNR 2-02 0603-08</t>
  </si>
  <si>
    <t>Izolacje przeciwwilgociowe powłokowe bitumiczne pionowe - wykonywane na zimno z lepiku asfaltowego - druga i następna warstwa</t>
  </si>
  <si>
    <t>18</t>
  </si>
  <si>
    <t>19</t>
  </si>
  <si>
    <t>KNR-W 2-02 0101-06</t>
  </si>
  <si>
    <t>Sciany fundamentowe z bloczków betonowych na zaprawie cementowej - w części podziemnej</t>
  </si>
  <si>
    <t>20</t>
  </si>
  <si>
    <t>21</t>
  </si>
  <si>
    <t>22</t>
  </si>
  <si>
    <t>(z.V) Izolacje przeciwwilgociowe poziome ścian fundamentowych z papy zgrzewalnej - pod ławami</t>
  </si>
  <si>
    <t>23</t>
  </si>
  <si>
    <t>(z.V) Izolacje przeciwwilgociowe poziome ścian fundamentowych z papy zgrzewalnej</t>
  </si>
  <si>
    <t>RAZEM 1.2 FUNDAMENTY</t>
  </si>
  <si>
    <t>1.3</t>
  </si>
  <si>
    <t>PODŁOZA, POSADZKI</t>
  </si>
  <si>
    <t>24</t>
  </si>
  <si>
    <t>KNR 2-02 1101-07</t>
  </si>
  <si>
    <t>Podkłady z ubitych materiałów sypkich na podłożu gruntowym - podbudowa piaskowo - żwirowa</t>
  </si>
  <si>
    <t>25</t>
  </si>
  <si>
    <t xml:space="preserve">KNR 2-01 0236-01 z.sz. 2.5.2. 9907 </t>
  </si>
  <si>
    <t>Zagęszczenie nasypów ubijakami mechanicznymi; grunty sypkie kat. I-III Wskaźnik zagęszczenia Js = 0.98</t>
  </si>
  <si>
    <t>26</t>
  </si>
  <si>
    <t>NNRNKB 202 0618-03</t>
  </si>
  <si>
    <t>(z.V) Izolacje przeciwwilgociowe z papy zgrzewalnej w pomieszczeniach o pow.ponad 5 m2</t>
  </si>
  <si>
    <t>27</t>
  </si>
  <si>
    <t>KNR 2-02 1101-01</t>
  </si>
  <si>
    <t>Podkłady betonowe na podłożu gruntowym z betonu B-10</t>
  </si>
  <si>
    <t>28</t>
  </si>
  <si>
    <t>KNR-W 2-02 0606-01</t>
  </si>
  <si>
    <t>Izolacje przeciwwilgociowe i przeciwwodne z folii polietylenowej szerokiej - poziome podposadzkowe</t>
  </si>
  <si>
    <t>29</t>
  </si>
  <si>
    <t>KNR 2-02 0609-03</t>
  </si>
  <si>
    <t>Izolacje cieplne z płyt styropianowych XPS gr. 15 cm poziome na wierzchu konstrukcji na sucho - jedna warstwa</t>
  </si>
  <si>
    <t>30</t>
  </si>
  <si>
    <t xml:space="preserve">NNRNKB 202 1127-01 1127-03 </t>
  </si>
  <si>
    <t>Wylewka betonowa B20 gr. 8 cm</t>
  </si>
  <si>
    <t>31</t>
  </si>
  <si>
    <t>_x000D_
kalk. własna</t>
  </si>
  <si>
    <t>Posadzki z płytek - gres  - PRZYGOTOWANIE PODŁOŻA</t>
  </si>
  <si>
    <t>32</t>
  </si>
  <si>
    <t>KNR 0-12 1118-04</t>
  </si>
  <si>
    <t>Posadzki z płytek - gres - R10</t>
  </si>
  <si>
    <t>33</t>
  </si>
  <si>
    <t>Posadzki z płytek - gres - pom.techniczne</t>
  </si>
  <si>
    <t>34</t>
  </si>
  <si>
    <t>Posadzki z płytek - gres - R9</t>
  </si>
  <si>
    <t>35</t>
  </si>
  <si>
    <t>KNR 0-12 1119-02</t>
  </si>
  <si>
    <t>Cokoliki, z płytek o wysokości cokolika równej 15 cm - gres</t>
  </si>
  <si>
    <t>m</t>
  </si>
  <si>
    <t>RAZEM 1.3 PODŁOZA, POSADZKI</t>
  </si>
  <si>
    <t>1.4</t>
  </si>
  <si>
    <t>ŚCIANY</t>
  </si>
  <si>
    <t>36</t>
  </si>
  <si>
    <t>KNR 0-27 0160-02</t>
  </si>
  <si>
    <t>37</t>
  </si>
  <si>
    <t>38</t>
  </si>
  <si>
    <t>39</t>
  </si>
  <si>
    <t>KNR 0-27 0162-02</t>
  </si>
  <si>
    <t>40</t>
  </si>
  <si>
    <t>Dostawa i montaz ścianek systemowych WC z HPL</t>
  </si>
  <si>
    <t>41</t>
  </si>
  <si>
    <t>Dostawa i montaz ścianki mobilnej</t>
  </si>
  <si>
    <t>42</t>
  </si>
  <si>
    <t>KNR 2-02 0126-01</t>
  </si>
  <si>
    <t>Otwory na okna w ścianach murowanych grubości do 1 cegły z cegieł pojedynczych, bloczków i pustaków</t>
  </si>
  <si>
    <t>szt</t>
  </si>
  <si>
    <t>43</t>
  </si>
  <si>
    <t>KNR 2-02 0126-02</t>
  </si>
  <si>
    <t>Otwory na drzwi, drzwi balkonowe i wrota w ścianach murowanych grubości do 1 cegły z cegieł pojedynczych, bloczków i pustaków</t>
  </si>
  <si>
    <t>44</t>
  </si>
  <si>
    <t>KNR-W 2-02 0211-01</t>
  </si>
  <si>
    <t>Trzpienie żelbetowe, w ścianach murowanych o grubości do 0.3 m dwustronnie deskowane</t>
  </si>
  <si>
    <t>45</t>
  </si>
  <si>
    <t>Przygotowanie i montaż zbrojenia elementów budynków i budowli - pręty żebrowane o śr. 8-14 mm</t>
  </si>
  <si>
    <t>46</t>
  </si>
  <si>
    <t>KNR 2-02 0126-05</t>
  </si>
  <si>
    <t>Otwory w ścianach murowanych -ułożenie nadproży prefabr._x000D_
belki L19</t>
  </si>
  <si>
    <t>47</t>
  </si>
  <si>
    <t>KNR 2-02 0212-12</t>
  </si>
  <si>
    <t>Wieńce monolityczne na ścianach zewnętrznych o szerokości do 30 cm</t>
  </si>
  <si>
    <t>48</t>
  </si>
  <si>
    <t>RAZEM 1.4 ŚCIANY</t>
  </si>
  <si>
    <t>1.5</t>
  </si>
  <si>
    <t>KONSTRUKCJA DACHU</t>
  </si>
  <si>
    <t>49</t>
  </si>
  <si>
    <t>Dostawa i montaz dźwigarów dachowych</t>
  </si>
  <si>
    <t>m2 rzutu dachu</t>
  </si>
  <si>
    <t>RAZEM 1.5 KONSTRUKCJA DACHU</t>
  </si>
  <si>
    <t>1.6</t>
  </si>
  <si>
    <t>POKRYCIE DACHOWE</t>
  </si>
  <si>
    <t>50</t>
  </si>
  <si>
    <t>KNR AT-09 0103-02</t>
  </si>
  <si>
    <t>Folie wstępnego krycia (FWK) układane na krokwiach - rozstaw kontrłat 0,80 m</t>
  </si>
  <si>
    <t>51</t>
  </si>
  <si>
    <t>KNR AT-09 0101-04</t>
  </si>
  <si>
    <t>Łacenie - rozstaw łat 30 cm</t>
  </si>
  <si>
    <t>52</t>
  </si>
  <si>
    <t>KNR 4-01 0820-03</t>
  </si>
  <si>
    <t>Mocowanie płyt MFP gr. 18 mm - 2 warstwy</t>
  </si>
  <si>
    <t>53</t>
  </si>
  <si>
    <t>KNR-W 2-02 0508-02</t>
  </si>
  <si>
    <t>Pokrycie dachów blachą ocynkowaną grubości 0.60 mm; rozstaw rąbka prostopadłego do okapu 57 cm</t>
  </si>
  <si>
    <t>54</t>
  </si>
  <si>
    <t>NNRNKB 202 0539-01</t>
  </si>
  <si>
    <t>(z.VI) Pokrycie dachów blachą powlekaną - montaż gąsiorów</t>
  </si>
  <si>
    <t>55</t>
  </si>
  <si>
    <t>NNRNKB 202 0539-02</t>
  </si>
  <si>
    <t>(z.VI) Pokrycie dachów blachą powlekaną - montaż pasów nadrynnowych - okapów</t>
  </si>
  <si>
    <t>56</t>
  </si>
  <si>
    <t>NNRNKB 202 0539-03</t>
  </si>
  <si>
    <t>(z.VI) Pokrycie dachów blachą powlekaną - montaż osłon bocznych - wiatrownic</t>
  </si>
  <si>
    <t>57</t>
  </si>
  <si>
    <t>NNRNKB 202 0517-03</t>
  </si>
  <si>
    <t>(z.I) Montaż prefabrykowanych rynien dachowych z blachy ocynkowanej półokrągłych o śr. 125 mm</t>
  </si>
  <si>
    <t>58</t>
  </si>
  <si>
    <t>NNRNKB 202 0519-02</t>
  </si>
  <si>
    <t>(z.I) montaż prefabrykowanych rur spustowych z blachy ocynkowanej okrągłych o śr. 10 cm</t>
  </si>
  <si>
    <t>59</t>
  </si>
  <si>
    <t>KNR K-05 0502-03</t>
  </si>
  <si>
    <t>Montaż rur spustowych - kolanko</t>
  </si>
  <si>
    <t>szt.</t>
  </si>
  <si>
    <t>60</t>
  </si>
  <si>
    <t>KNR K-05 0501-06</t>
  </si>
  <si>
    <t>Montaż rynien dachowych - lej spustowy</t>
  </si>
  <si>
    <t>61</t>
  </si>
  <si>
    <t>KNR K-05 0501-07</t>
  </si>
  <si>
    <t>Montaż rynien dachowych - denko</t>
  </si>
  <si>
    <t>62</t>
  </si>
  <si>
    <t>KNR AT-09 0104-06</t>
  </si>
  <si>
    <t>Akcesoria do pokryć dachowych - płotek przeciwśniegowy</t>
  </si>
  <si>
    <t>63</t>
  </si>
  <si>
    <t>KNR AT-09 0104-05</t>
  </si>
  <si>
    <t>Akcesoria do pokryć dachowych - stopnie kominiarskie</t>
  </si>
  <si>
    <t>64</t>
  </si>
  <si>
    <t>KNR AT-09 0104-04</t>
  </si>
  <si>
    <t>Akcesoria do pokryć dachowych - ławy kominiarskie</t>
  </si>
  <si>
    <t>65</t>
  </si>
  <si>
    <t>KNR-W 2-15 0213-05</t>
  </si>
  <si>
    <t>Kominki wentylacyjne</t>
  </si>
  <si>
    <t>66</t>
  </si>
  <si>
    <t>KNR-W 2-02 20202-01_x000D_
analogia</t>
  </si>
  <si>
    <t>Ruszty drewniane pod boazerię</t>
  </si>
  <si>
    <t>67</t>
  </si>
  <si>
    <t>KNR 2-02 0410-01</t>
  </si>
  <si>
    <t>Deskowanie połaci dachowych z tarcicy - deska podbitkowa</t>
  </si>
  <si>
    <t>68</t>
  </si>
  <si>
    <t>KNR-W 2-02 1121-02</t>
  </si>
  <si>
    <t>Podest z płyt cementowo-włóknowych na legarach - analogia</t>
  </si>
  <si>
    <t>RAZEM 1.6 POKRYCIE DACHOWE</t>
  </si>
  <si>
    <t>1.7</t>
  </si>
  <si>
    <t>STOLARKA OKIENNA</t>
  </si>
  <si>
    <t>69</t>
  </si>
  <si>
    <t>KNR 0-19 1024-03</t>
  </si>
  <si>
    <t>Montaż okien aluminiowych</t>
  </si>
  <si>
    <t>70</t>
  </si>
  <si>
    <t xml:space="preserve">KNR 2-02 0129-01_x000D_
analogia </t>
  </si>
  <si>
    <t>Obsadzenie parapetów okiennych PCV</t>
  </si>
  <si>
    <t>71</t>
  </si>
  <si>
    <t>Obsadzenie parapetów okiennych alumioniowych malowanych proszkowo</t>
  </si>
  <si>
    <t>72</t>
  </si>
  <si>
    <t>KNR 0-15 0526-02</t>
  </si>
  <si>
    <t>Osadzenie wyłazu dachowego ze schodami 86x130</t>
  </si>
  <si>
    <t>73</t>
  </si>
  <si>
    <t>RAZEM 1.7 STOLARKA OKIENNA</t>
  </si>
  <si>
    <t>1.8</t>
  </si>
  <si>
    <t>STOLARKA DRZWIOWA</t>
  </si>
  <si>
    <t>74</t>
  </si>
  <si>
    <t>KNR 0-19 1024-06</t>
  </si>
  <si>
    <t>Montaż drzwi aluminiowych jednoskrzydłowych oszklonych na budowie</t>
  </si>
  <si>
    <t>75</t>
  </si>
  <si>
    <t>Montaż drzwi aluminiowych jednoskrzydłowych oszklonych na budowie - EI30</t>
  </si>
  <si>
    <t>76</t>
  </si>
  <si>
    <t>KNR 0-19 1024-08</t>
  </si>
  <si>
    <t>Montaż drzwi aluminiowych dwuskrzydłowych oszklonych na budowie</t>
  </si>
  <si>
    <t>77</t>
  </si>
  <si>
    <t>KNR-W 2-02 1027-02</t>
  </si>
  <si>
    <t>Drzwi wewnętrzne do obiektów uzyteczności publicznej, okleina HPL0,7, wraz z ościeżnicą stalową</t>
  </si>
  <si>
    <t>78</t>
  </si>
  <si>
    <t>KNR 4-01 0919-23</t>
  </si>
  <si>
    <t>Montaż samozamykaczy</t>
  </si>
  <si>
    <t>RAZEM 1.8 STOLARKA DRZWIOWA</t>
  </si>
  <si>
    <t>1.9</t>
  </si>
  <si>
    <t>TYNKI I OKŁADZINY ŚCIENNE</t>
  </si>
  <si>
    <t>79</t>
  </si>
  <si>
    <t>KNR AT-32 0104-02</t>
  </si>
  <si>
    <t>Wyprawy tynkarskie wykonywane na ścianach sposobem maszynowym, dwuwarstwowe; mieszanka wapienna lub cementowo-wapienna, tynki zatarte grubości 15 mm</t>
  </si>
  <si>
    <t>80</t>
  </si>
  <si>
    <t xml:space="preserve">KNR-W 2-02 0808-06_x000D_
analogia </t>
  </si>
  <si>
    <t>Tynki wewnętrzne zwykłe kat. III i IV wykonywane ręcznie na ościeżach otworów o pow. ponad 3 m2 o szerokości 20 cm</t>
  </si>
  <si>
    <t>81</t>
  </si>
  <si>
    <t>KNR 2-02 0815-04</t>
  </si>
  <si>
    <t>Wewnętrzne gładzie gipsowe dwuwarstwowe na ścianach z elementów prefabrykowanych i betonowych wylewanych</t>
  </si>
  <si>
    <t>82</t>
  </si>
  <si>
    <t>KNR 0-12 0829-03</t>
  </si>
  <si>
    <t>Licowanie ścian płytkami ceramicznymi</t>
  </si>
  <si>
    <t>RAZEM 1.9 TYNKI I OKŁADZINY ŚCIENNE</t>
  </si>
  <si>
    <t>1.10</t>
  </si>
  <si>
    <t>MALOWANIE</t>
  </si>
  <si>
    <t>83</t>
  </si>
  <si>
    <t>NNRNKB 202 1134-02</t>
  </si>
  <si>
    <t>84</t>
  </si>
  <si>
    <t>KNR 2-02 1505-03</t>
  </si>
  <si>
    <t>Dwukrotne malowanie ścian farbami lateksowymi - tynków gładkich</t>
  </si>
  <si>
    <t>RAZEM 1.10 MALOWANIE</t>
  </si>
  <si>
    <t>1.11</t>
  </si>
  <si>
    <t>SUFITY PODWIESZANE</t>
  </si>
  <si>
    <t>85</t>
  </si>
  <si>
    <t>KNR AT-12 0201-02_x000D_
analogia</t>
  </si>
  <si>
    <t>Sufity podwieszane z monolityczne -  obudowa sufitu</t>
  </si>
  <si>
    <t>86</t>
  </si>
  <si>
    <t>KNR AT-21 0108-01</t>
  </si>
  <si>
    <t>Montaż rewizji instalacyjnej</t>
  </si>
  <si>
    <t>87</t>
  </si>
  <si>
    <t>KNR 0-14 2012-01</t>
  </si>
  <si>
    <t>Okładziny stropów płytami gipsowo - kartonowymi na ruszcie pojedynczym, podwieszanym, metalowym z kształtowników CD i UD - płyta g-k wodoodporna</t>
  </si>
  <si>
    <t>88</t>
  </si>
  <si>
    <t>KNR 2-02 0613-03</t>
  </si>
  <si>
    <t>Izolacje cieplne i przeciwdźwiękowe z wełny mineralnej poziome z płyt układanych na sucho - jedna warstwa - 5+25 cm</t>
  </si>
  <si>
    <t>89</t>
  </si>
  <si>
    <t>KNR 9-12 0203-03</t>
  </si>
  <si>
    <t>Mocowanie folii paroizolacyjnej</t>
  </si>
  <si>
    <t>90</t>
  </si>
  <si>
    <t>KNR 2-17 0138-01</t>
  </si>
  <si>
    <t>Kratki wentylacyjne typ A lub N o obwodzie do 800 mm - do przewodów stalowych i aluminiowych</t>
  </si>
  <si>
    <t>91</t>
  </si>
  <si>
    <t>KNR 2-02 0815-05</t>
  </si>
  <si>
    <t>Wewnętrzne gładzie gipsowe jednowarstwowe na sufitach z elementów prefabrykowanych i betonowych wylewanych</t>
  </si>
  <si>
    <t>92</t>
  </si>
  <si>
    <t>NNRNKB 202 1134-01</t>
  </si>
  <si>
    <t>93</t>
  </si>
  <si>
    <t>Dwukrotne malowanie sufitów farbami lateksowymi - tynków gładkich</t>
  </si>
  <si>
    <t>RAZEM 1.11 SUFITY PODWIESZANE</t>
  </si>
  <si>
    <t>1.12</t>
  </si>
  <si>
    <t>ELEWACJA</t>
  </si>
  <si>
    <t>94</t>
  </si>
  <si>
    <t>KNR 0-29 0642-01</t>
  </si>
  <si>
    <t>Docieplenie ścian płytami styropianowymi XPS gr. 15cm_x000D_
CZĘŚĆ PODZIEMNA</t>
  </si>
  <si>
    <t>95</t>
  </si>
  <si>
    <t>KNNR-W 3 0207-01</t>
  </si>
  <si>
    <t>Izolacje pionowe ścian fundamentowych z folii kubełkowej bez gruntowania powierzchni</t>
  </si>
  <si>
    <t>96</t>
  </si>
  <si>
    <t>KNR 0-23 2613-01</t>
  </si>
  <si>
    <t>97</t>
  </si>
  <si>
    <t>KNR 0-23 2613-03</t>
  </si>
  <si>
    <t>98</t>
  </si>
  <si>
    <t>KNR 0-23 2613-06</t>
  </si>
  <si>
    <t>99</t>
  </si>
  <si>
    <t>KNR 0-23 2612-01</t>
  </si>
  <si>
    <t>Ocieplenie ścian budynków płytami styropianowymi - przyklejenie płyt styropianowych gr. 20 cm do ścian</t>
  </si>
  <si>
    <t>100</t>
  </si>
  <si>
    <t>KNR 0-23 2612-02</t>
  </si>
  <si>
    <t>101</t>
  </si>
  <si>
    <t>KNR 0-23 2612-03</t>
  </si>
  <si>
    <t>Ocieplenie ścian budynków płytami styropianowymi -  przymocowanie płyt styropianowych za pomocą dybli plastikowych do ścian</t>
  </si>
  <si>
    <t>102</t>
  </si>
  <si>
    <t>KNR 0-23 2612-08</t>
  </si>
  <si>
    <t>Ocieplenie ścian budynków płytami styropianowymi -  ochrona narożników wypukłych kątownikiem metalowym</t>
  </si>
  <si>
    <t>103</t>
  </si>
  <si>
    <t>KNR 0-23 2612-06</t>
  </si>
  <si>
    <t>Ocieplenie ścian budynków płytami styropianowymi - system STOPTER - przyklejenie warstwy siatki na ścianach</t>
  </si>
  <si>
    <t>104</t>
  </si>
  <si>
    <t>KNR 0-23 2612-07</t>
  </si>
  <si>
    <t>Ocieplenie ścian budynków płytami styropianowymi - przyklejenie warstwy siatki na ościeżach</t>
  </si>
  <si>
    <t>105</t>
  </si>
  <si>
    <t>KNR 0-23 0933-01</t>
  </si>
  <si>
    <t>106</t>
  </si>
  <si>
    <t>KNR 0-23 0933-02</t>
  </si>
  <si>
    <t>Wyprawa elew. cienkowarstwowa z tynków silikonowych dekor. o fakturze baranka  gr. 2 mm wyk. ręcznie na uprzednio przyg. podłożu - ściany płaskie i powierzchnie poziome</t>
  </si>
  <si>
    <t>107</t>
  </si>
  <si>
    <t>KNR 0-23 0933-04</t>
  </si>
  <si>
    <t>Wyprawa elewacyjna cienkowarstwowa z tynków silikonowych gr. 2 mm wykonana ręcznie na uprzednio przygotowanym podłożu - ościeża o szer. do 30 cm</t>
  </si>
  <si>
    <t>108</t>
  </si>
  <si>
    <t>Przyklejenie warstwy siatki na ścianach przed wykonaniem cokołu</t>
  </si>
  <si>
    <t>109</t>
  </si>
  <si>
    <t>110</t>
  </si>
  <si>
    <t>Wyprawa elewacyjna cienkowarstwowa z tynków dekoracyjnych  o fakturze nakrapianej lub R 200 o fakturze rustykalnej gr. 2 mm wykonana ręcznie na uprzednio przygotowanym podłożu - ściany płaskie i powierzchnie poziome_x000D_
COKÓŁ</t>
  </si>
  <si>
    <t>111</t>
  </si>
  <si>
    <t>Dostawa i montaż okładziny ściennej HPL drewnopodobnej (elewacja) na ruszcie z wypełnieniem wełną mineralną</t>
  </si>
  <si>
    <t>112</t>
  </si>
  <si>
    <t>Wycieraczki systemowe zewnętrzne o wymiarach min. 140x60 cm , przystosowane do intensywnego ruchu. Rama systemowa -  stal chromowo-niklowana, wys. ramy min. 25 mm, zwijalny wkład gu-mowy i wkład z kasetką szczotkową</t>
  </si>
  <si>
    <t>RAZEM 1.12 ELEWACJA</t>
  </si>
  <si>
    <t>1.13</t>
  </si>
  <si>
    <t>KOMINY</t>
  </si>
  <si>
    <t>113</t>
  </si>
  <si>
    <t>KNR 9-07 0209-01</t>
  </si>
  <si>
    <t>Kanały wentylacyjne z kształtek keramzytobetonowych o wymiarach W1 24x24 cm</t>
  </si>
  <si>
    <t>114</t>
  </si>
  <si>
    <t>KNR 9-07 0207-04</t>
  </si>
  <si>
    <t>Kominy spalinowe systemowe ceramiczne</t>
  </si>
  <si>
    <t>kpl.</t>
  </si>
  <si>
    <t>115</t>
  </si>
  <si>
    <t>KNR 4-01 0530-02</t>
  </si>
  <si>
    <t>Obróbki kominów z blachy ocynkowanej</t>
  </si>
  <si>
    <t>RAZEM 1.13 KOMINY</t>
  </si>
  <si>
    <t>1.14</t>
  </si>
  <si>
    <t>ZAGOSPODAROWANIE TERENU</t>
  </si>
  <si>
    <t>1.14.1</t>
  </si>
  <si>
    <t>Drogi, parkingi, opaska</t>
  </si>
  <si>
    <t>116</t>
  </si>
  <si>
    <t>KNR 2-31 0101-01</t>
  </si>
  <si>
    <t>Mechaniczne wykonanie koryta na całej szerokości jezdni w gruncie kat.I-IV głębok. 20 cm</t>
  </si>
  <si>
    <t>117</t>
  </si>
  <si>
    <t>KNR 2-31 0101-02</t>
  </si>
  <si>
    <t>Mechaniczne wykonanie koryta na całej szerokości jezdni w gruncie kat.I-IV - za każde dalsze 5 cm głębok.</t>
  </si>
  <si>
    <t>118</t>
  </si>
  <si>
    <t>KNR 2-01 0212-07</t>
  </si>
  <si>
    <t>Roboty ziemne wyk.koparkami podsiębiernymi 0.60 m3 w ziemi kat.I-III uprzednio zmagazynowanej w hałdach z transportem urobku samochodami samowyładowczymi na odl.do 1 km - wywóz ziemi</t>
  </si>
  <si>
    <t>119</t>
  </si>
  <si>
    <t>KNR 2-31 0103-04</t>
  </si>
  <si>
    <t>Mechaniczne profilowanie i zagęszenie podłoża pod warstwy konstrukcyjne nawierzchni w gr.kat.I-IV</t>
  </si>
  <si>
    <t>120</t>
  </si>
  <si>
    <t>Podkłady z ubitych materiałów sypkich na podłożu gruntowym</t>
  </si>
  <si>
    <t>121</t>
  </si>
  <si>
    <t>122</t>
  </si>
  <si>
    <t>KNR 2-31 0511-03</t>
  </si>
  <si>
    <t>Nawierzchnie z kostki brukowej betonowej o grubości 8 cm na podsypce cementowo-piaskowej</t>
  </si>
  <si>
    <t>123</t>
  </si>
  <si>
    <t>KNR 2-31 0111-01 0111-02</t>
  </si>
  <si>
    <t>Podbudowa z gruntu stabilizowanego cementem wykonywana sprzętem rolniczym - grubość podbudowy po zagęszczeniu 15 cm</t>
  </si>
  <si>
    <t>124</t>
  </si>
  <si>
    <t>KNR 2-31 0706-07</t>
  </si>
  <si>
    <t>Ręczne malowanie strzałek i innych symboli na jezdni farbą chlorokauczukową - oznakowanie miejsca dla niepełnosprawnych</t>
  </si>
  <si>
    <t>125</t>
  </si>
  <si>
    <t>KNR 2-31 0402-04</t>
  </si>
  <si>
    <t>Ława pod krawężniki betonowa z oporem</t>
  </si>
  <si>
    <t>126</t>
  </si>
  <si>
    <t>KNR 2-31 0403-03</t>
  </si>
  <si>
    <t>Krawężniki betonowe wystające o wym. 15x30 cm na podsypce cem.piaskowej</t>
  </si>
  <si>
    <t>127</t>
  </si>
  <si>
    <t>Dostawa i montaż - pochylnia dla niepełnosprawnych z poręczami</t>
  </si>
  <si>
    <t>RAZEM 1.14.1 Drogi, parkingi, opaska</t>
  </si>
  <si>
    <t>1.14.2</t>
  </si>
  <si>
    <t>Zieleń</t>
  </si>
  <si>
    <t>128</t>
  </si>
  <si>
    <t>KNR 2-21 0218-02</t>
  </si>
  <si>
    <t>Rozścielenie ziemi urodzajnej ręczne z transportem taczkami na terenie płaskim</t>
  </si>
  <si>
    <t>129</t>
  </si>
  <si>
    <t>KNR 2-21 0401-02</t>
  </si>
  <si>
    <t>Wykonanie trawników dywanowych siewem na gruncie kat. III bez nawożenia</t>
  </si>
  <si>
    <t>RAZEM 1.14.2 Zieleń</t>
  </si>
  <si>
    <t>1.14.3</t>
  </si>
  <si>
    <t>Ogrodzenie</t>
  </si>
  <si>
    <t>130</t>
  </si>
  <si>
    <t>KNR 2-31 0401-04</t>
  </si>
  <si>
    <t>Rowki pod podmurówkę o wymiarach 30x30 cm w gruncie kat.III-IV</t>
  </si>
  <si>
    <t>131</t>
  </si>
  <si>
    <t>KNR 2-31 0407-02_x000D_
analogia</t>
  </si>
  <si>
    <t>Podmurówka betonowa prefabrykowana</t>
  </si>
  <si>
    <t>132</t>
  </si>
  <si>
    <t>KNR-W 2-02 1802-02</t>
  </si>
  <si>
    <t>Ogrodzenie panelowe 3D wys. 1,20 m</t>
  </si>
  <si>
    <t>133</t>
  </si>
  <si>
    <t>KNR 2-25 0312-01</t>
  </si>
  <si>
    <t>Bramy szerokości 5 m - 2 sztuki</t>
  </si>
  <si>
    <t>134</t>
  </si>
  <si>
    <t>KNR 2-25 0313-01</t>
  </si>
  <si>
    <t>Furtki szerokości 1 m - 2 sztuki</t>
  </si>
  <si>
    <t>RAZEM 1.14.3 Ogrodzenie</t>
  </si>
  <si>
    <t>RAZEM 1.14 ZAGOSPODAROWANIE TERENU</t>
  </si>
  <si>
    <t>RAZEM 1 BRANŻA BUDOWLANA</t>
  </si>
  <si>
    <t>BRANŻA SANITARNA</t>
  </si>
  <si>
    <t>2.1</t>
  </si>
  <si>
    <t>Przyłącze kanalizacji sanitarnej</t>
  </si>
  <si>
    <t>135</t>
  </si>
  <si>
    <t>KNR 2-01 0119-01</t>
  </si>
  <si>
    <t>Roboty pomiarowe przyłącza</t>
  </si>
  <si>
    <t>136</t>
  </si>
  <si>
    <t>KNR 2-01 0218-03</t>
  </si>
  <si>
    <t>ST-IS-05</t>
  </si>
  <si>
    <t>Wykopy oraz przekopy wykonywane koparkami podsiębiernymi 0.60 m3 na odkład w gruncie kat. IV</t>
  </si>
  <si>
    <t>137</t>
  </si>
  <si>
    <t>KNR 2-18 0501-01</t>
  </si>
  <si>
    <t>Kanały rurowe - podłoża z materiałów sypkich o grubości 10 cm</t>
  </si>
  <si>
    <t>138</t>
  </si>
  <si>
    <t>KNR 2-18 0501-03</t>
  </si>
  <si>
    <t>Kanały rurowe - podłoża z materiałów sypkich o grubości 20 cm</t>
  </si>
  <si>
    <t>139</t>
  </si>
  <si>
    <t>KNR-W 2-18 0408-02</t>
  </si>
  <si>
    <t>Kanały z rur PVC łączonych na wcisk o śr. zewn. 160 mm</t>
  </si>
  <si>
    <t>140</t>
  </si>
  <si>
    <t>KNR-W 2-18 0517-01_x000D_
analogia</t>
  </si>
  <si>
    <t>Studzienki kanalizacyjne systemowe - studzienka DN500</t>
  </si>
  <si>
    <t>141</t>
  </si>
  <si>
    <t>KNR 2-18 0804-01_x000D_
analogia</t>
  </si>
  <si>
    <t>Próba szczelności kanałów rurowych o śr.nom. 150 mm - śr. 160 mm</t>
  </si>
  <si>
    <t>142</t>
  </si>
  <si>
    <t>KNR 2-01 0202-06_x000D_
analogia</t>
  </si>
  <si>
    <t>Roboty ziemne wykonywane koparkami przedsiębiernymi o poj. łyżki 0.60 m3 w gruncie kat. IV z transportem urobku samochodami samowyładowczymi na odległość do 1 km - dowóz piasku</t>
  </si>
  <si>
    <t>143</t>
  </si>
  <si>
    <t>KNR 2-01 0230-02</t>
  </si>
  <si>
    <t>Zasypywanie wykopów spycharkami z przemieszczeniem gruntu na odległość do 10 m w gruncie kat. IV - zasypanie dowiezionym piaskiem</t>
  </si>
  <si>
    <t>144</t>
  </si>
  <si>
    <t>KNR 2-01 0236-02</t>
  </si>
  <si>
    <t>Zagęszczenie nasypów ubijakami mechanicznymi; grunty spoiste kat. III-IV</t>
  </si>
  <si>
    <t>RAZEM 2.1 Przyłącze kanalizacji sanitarnej</t>
  </si>
  <si>
    <t>2.2</t>
  </si>
  <si>
    <t>Instalacja gazu</t>
  </si>
  <si>
    <t>145</t>
  </si>
  <si>
    <t>146</t>
  </si>
  <si>
    <t>KNR 2-01 0206-05</t>
  </si>
  <si>
    <t>Roboty ziemne wykonywane koparkami podsiębiernymi o poj. łyżki 0.60 m3 w gruncie kat. IV z transportem urobku samochodami samowyładowczymi na odległość do 1 km</t>
  </si>
  <si>
    <t>147</t>
  </si>
  <si>
    <t>KNR 2-01 0317-0201</t>
  </si>
  <si>
    <t>Wykopy liniowe o ścianach pionowych pod fundamenty, rurociągi, kolektory w gruntach suchych kat. III-IV z wydobyciem urobku łopatą lub wyciągiem ręcznym; głębokość do 1,5 m, szerokość 0,8-1,5 m</t>
  </si>
  <si>
    <t>148</t>
  </si>
  <si>
    <t>KNR-W 2-19 0106-01</t>
  </si>
  <si>
    <t>Trójnik stalowy - włączenie do istniejącego gazociągu</t>
  </si>
  <si>
    <t>149</t>
  </si>
  <si>
    <t>KNR-W 2-18 0511-02</t>
  </si>
  <si>
    <t>Podłoża pod kanały i obiekty z materiałów sypkich gr. 15 cm</t>
  </si>
  <si>
    <t>150</t>
  </si>
  <si>
    <t>KNR-W 2-19 0306-05</t>
  </si>
  <si>
    <t>Rury ochronne (osłonowe) z PE, PCW, PP o śr. nominalnej 110 mm</t>
  </si>
  <si>
    <t>151</t>
  </si>
  <si>
    <t>KNR-W 2-19 0301-06</t>
  </si>
  <si>
    <t>Montaż rurociągów z rur polietylenowych (HDPD) o śr. nominalnej 63 mm z rur w zwojach</t>
  </si>
  <si>
    <t>152</t>
  </si>
  <si>
    <t>KNR-W 2-19 0303-06</t>
  </si>
  <si>
    <t>Połączenia rur z polietylenu o śr. 63 mm za pomocą kształtek elektrooporowych - przejście PE/Stal 63/50</t>
  </si>
  <si>
    <t>153</t>
  </si>
  <si>
    <t>KNR-W 2-19 0211-01</t>
  </si>
  <si>
    <t>Próba szczelności gazociągów o śr. nominalnej 65 mm na ciśnienie do 0.6 MPa</t>
  </si>
  <si>
    <t>154</t>
  </si>
  <si>
    <t>KNR-W 2-19 0102-01</t>
  </si>
  <si>
    <t>Oznakowanie trasy gazociągu ułożonego w ziemi taśmą z tworzywa sztucznego</t>
  </si>
  <si>
    <t>155</t>
  </si>
  <si>
    <t>Obsypka z materiałów sypkich gr. 15 cm</t>
  </si>
  <si>
    <t>156</t>
  </si>
  <si>
    <t>Zasypywanie wykopów spycharkami z przemieszczeniem gruntu na odległość do 10 m w gruncie kat. IV</t>
  </si>
  <si>
    <t>157</t>
  </si>
  <si>
    <t>158</t>
  </si>
  <si>
    <t>KNR 5-18 0803-02</t>
  </si>
  <si>
    <t>Skrzynka gazowa wentylowana</t>
  </si>
  <si>
    <t>159</t>
  </si>
  <si>
    <t>Skrzynka gazowa + zespół redukcyjny z licznikiem gazu</t>
  </si>
  <si>
    <t>160</t>
  </si>
  <si>
    <t>KNNR 4 0309-05</t>
  </si>
  <si>
    <t>Dodatkowe nakłady na wykonanie podejścia obustronnego do gazomierza o śr.przyłącza 50 mm we wnękach</t>
  </si>
  <si>
    <t>161</t>
  </si>
  <si>
    <t>KNNR 4 0312-06</t>
  </si>
  <si>
    <t>Kurki gazowe przelotowe o śr. 50 mm o połączeniach gwintowanych</t>
  </si>
  <si>
    <t>162</t>
  </si>
  <si>
    <t>KNNR 4 0312-03</t>
  </si>
  <si>
    <t>Kurki gazowe przelotowe o śr. 25 mm o połączeniach gwintowanych</t>
  </si>
  <si>
    <t>163</t>
  </si>
  <si>
    <t>KNR 2-15 0408-03</t>
  </si>
  <si>
    <t>Filtr siatkowy DN25</t>
  </si>
  <si>
    <t>164</t>
  </si>
  <si>
    <t>KNNR 4 0304-06</t>
  </si>
  <si>
    <t>Rurociągi w instalacjach gazowych stalowe o połączeniach spawanych o śr.nom. 50 mm na ścianach w budynkach niemieszkalnych</t>
  </si>
  <si>
    <t>165</t>
  </si>
  <si>
    <t>KNNR 4 0304-03</t>
  </si>
  <si>
    <t>Rurociągi w instalacjach gazowych stalowe o połączeniach spawanych o śr.nom. 25 mm na ścianach w budynkach niemieszkalnych</t>
  </si>
  <si>
    <t>166</t>
  </si>
  <si>
    <t>KNNR 4 0304-01</t>
  </si>
  <si>
    <t>Rurociągi w instalacjach gazowych stalowe o połączeniach spawanych o śr.nom. 15 mm na ścianach w budynkach niemieszkalnych</t>
  </si>
  <si>
    <t>167</t>
  </si>
  <si>
    <t>KNR 7-12 0101-04</t>
  </si>
  <si>
    <t>Czyszczenie przez szczotkowanie ręczne do trzeciego stopnia czystości rurociągów (stan wyjściowy powierzchni B)</t>
  </si>
  <si>
    <t>168</t>
  </si>
  <si>
    <t>KNR 7-12 0105-04</t>
  </si>
  <si>
    <t>Odtłuszczanie rurociągów</t>
  </si>
  <si>
    <t>169</t>
  </si>
  <si>
    <t>KNR 7-12 0209-04</t>
  </si>
  <si>
    <t>Malowanie pędzlem farbami nawierzchniowymi i emaliami olejnymi rurociągów o średnicy zewnętrznej do 57 mm</t>
  </si>
  <si>
    <t>170</t>
  </si>
  <si>
    <t>KNR 2-15 0503-06_x000D_
analogia</t>
  </si>
  <si>
    <t>Dostawa i montaż - kocioł jednofunkcyjny współpracujący z zasobnikiem wody o poj. 200l zasilany gazem ziemnym o mocy 24 kW.  Kocioł jest fabryczne wyposażony w pompę obiegową i osprzęt bezpieczeństwa. Kom-plet urządzeń powinien zawierać naczynie przeponowe, pompę obiegową, zawór bezpieczeń-stwa c.o., zawór nadmiarowo-upustowy, podstawowy regulator temperatury c.o. i c.w.u., zawór trójdrogowy oraz wbudowane elementy zabezpieczające: czujnik ciągu kominowego, czujnik podgrzewu wody, kontrole obecności płomienia i zabezpieczenie przed brakiem wody w kotle.</t>
  </si>
  <si>
    <t>RAZEM 2.2 Instalacja gazu</t>
  </si>
  <si>
    <t>2.3</t>
  </si>
  <si>
    <t>Instalacja wodociągowa</t>
  </si>
  <si>
    <t>171</t>
  </si>
  <si>
    <t>KNR-W 2-15 0111-01_x000D_
analogia</t>
  </si>
  <si>
    <t>ST-IS-01</t>
  </si>
  <si>
    <t>Rurociągi z tworzyw sztucznych (PP, PE, PB) o śr. zewnętrznej 16 mm o połączeniach zgrzewanych, na ścianach w budynkach mieszkalnych -  PEX-AL-PEX śr. 16 mm</t>
  </si>
  <si>
    <t>172</t>
  </si>
  <si>
    <t>KNR-W 2-15 0111-01</t>
  </si>
  <si>
    <t>Rurociągi z tworzyw sztucznych (PP, PE, PB) o śr. zewnętrznej 20 mm o połączeniach zgrzewanych, na ścianach w budynkach mieszkalnych - PEX-AL-PEX</t>
  </si>
  <si>
    <t>173</t>
  </si>
  <si>
    <t>KNR-W 2-15 0111-03</t>
  </si>
  <si>
    <t>Rurociągi z tworzyw sztucznych (PP, PE, PB) o śr. zewnętrznej 32 mm o połączeniach zgrzewanych, na ścianach w budynkach mieszkalnych - PEX-AL-PEX</t>
  </si>
  <si>
    <t>174</t>
  </si>
  <si>
    <t>KNR 0-35 0128-10_x000D_
analogia</t>
  </si>
  <si>
    <t>Otuliny termoizolacyjne z pianki PE z nacięciem wzdłużnym gr. 9 mm; śr. zewn. rurociągu 16 mm</t>
  </si>
  <si>
    <t>175</t>
  </si>
  <si>
    <t>KNR 0-35 0128-12_x000D_
analogia</t>
  </si>
  <si>
    <t>Otuliny termoizolacyjne z pianki PE z nacięciem wzdłużnym gr. 9 mm; śr. zewn. rurociągu 20 mm</t>
  </si>
  <si>
    <t>176</t>
  </si>
  <si>
    <t>KNR 0-35 0128-14_x000D_
analogia</t>
  </si>
  <si>
    <t>Otuliny termoizolacyjne z pianki PE z nacięciem wzdłużnym gr. 9 mm; śr. zewn. rurociągu 32 mm</t>
  </si>
  <si>
    <t>177</t>
  </si>
  <si>
    <t>KNR 0-35 0121-04_x000D_
analogia</t>
  </si>
  <si>
    <t>ST-IS-02</t>
  </si>
  <si>
    <t>Zasobnikowe podgrzewacze wody użytkowej, stojące, współpracujące z kotłami grzewczymi, montowane przy pomocy gotowych zestawów przyłączeniowych; poj. do 200 dm3</t>
  </si>
  <si>
    <t>178</t>
  </si>
  <si>
    <t>KNR-W 2-15 0116-01</t>
  </si>
  <si>
    <t>Dodatki za podejścia dopływowe w rurociągach z tworzyw sztucznych do zaworów czerpalnych, baterii, mieszaczy, hydrantów itp. o połączeniu sztywnym o śr. zewnętrznej 20 mm</t>
  </si>
  <si>
    <t>179</t>
  </si>
  <si>
    <t>KNR-W 2-15 0137-02</t>
  </si>
  <si>
    <t>Baterie umywalkowe lub zmywakowe stojące o śr. nominalnej 15 mm</t>
  </si>
  <si>
    <t>180</t>
  </si>
  <si>
    <t>KNR-W 2-15 0132-01_x000D_
analogia</t>
  </si>
  <si>
    <t>Zawory przelotowe i zwrotne instalacji wodociągowych z rur z tworzyw sztucznych o śr. nominalnej 15 mm - zawór spłuczkowy</t>
  </si>
  <si>
    <t>181</t>
  </si>
  <si>
    <t>KNR 2-15 0114-02</t>
  </si>
  <si>
    <t>Zawory czerpalne o śr. nom. 20 mm</t>
  </si>
  <si>
    <t>182</t>
  </si>
  <si>
    <t>KNR 0-31 0116-01</t>
  </si>
  <si>
    <t>Próba szczelności instalacji wody zimnej i ciepłej w budynkach mieszkalnych - płukanie, czynności przygotowawcze i zakończeniowe</t>
  </si>
  <si>
    <t>183</t>
  </si>
  <si>
    <t>KNR 0-31 0116-02</t>
  </si>
  <si>
    <t>Próba szczelności instalacji wody zimnej i ciepłej w budynkach mieszkalnych - próba wodna ciśnieniowa</t>
  </si>
  <si>
    <t>RAZEM 2.3 Instalacja wodociągowa</t>
  </si>
  <si>
    <t>2.4</t>
  </si>
  <si>
    <t xml:space="preserve">Instalacja kanalizacji sanitarnej </t>
  </si>
  <si>
    <t>184</t>
  </si>
  <si>
    <t>KNR 2-18 0501-02</t>
  </si>
  <si>
    <t>Kanały rurowe - podłoża z materiałów sypkich o grubości 15 cm</t>
  </si>
  <si>
    <t>185</t>
  </si>
  <si>
    <t>KNR-W 2-15 0203-03</t>
  </si>
  <si>
    <t>Rurociągi z PVC kanalizacyjne o śr. 110 mm w gotowych wykopach, wewnątrz budynków o połączeniach wciskowych</t>
  </si>
  <si>
    <t>186</t>
  </si>
  <si>
    <t>KNR-W 2-15 0203-04</t>
  </si>
  <si>
    <t>Rurociągi z PVC kanalizacyjne o śr. 160 mm w gotowych wykopach, wewnątrz budynków o połączeniach wciskowych</t>
  </si>
  <si>
    <t>187</t>
  </si>
  <si>
    <t>KNR-W 2-15 0207-01</t>
  </si>
  <si>
    <t>Rurociągi z PVC kanalizacyjne o śr. 50 mm na ścianach w budynkach mieszkalnych o połączeniach wciskowych</t>
  </si>
  <si>
    <t>188</t>
  </si>
  <si>
    <t>KNR-W 2-15 0207-06_x000D_
analogia</t>
  </si>
  <si>
    <t>Rurociągi z PVC kanalizacyjne o śr. 40 mm na ścianach w budynkach mieszkalnych o połączeniach klejonych - połączenie wciskane</t>
  </si>
  <si>
    <t>189</t>
  </si>
  <si>
    <t>KNR 2-15 0208-05</t>
  </si>
  <si>
    <t>Dodatek za wykonanie podejść odpływowych z rur i kształtek z nieplastyfikowanego PCW o śr. 110 mm</t>
  </si>
  <si>
    <t>190</t>
  </si>
  <si>
    <t>KNR 2-15 0208-03</t>
  </si>
  <si>
    <t>Dodatek za wykonanie podejść odpływowych z rur i kształtek z nieplastyfikowanego PCW o śr. 50 mm</t>
  </si>
  <si>
    <t>191</t>
  </si>
  <si>
    <t>KNR 2-15 0208-02</t>
  </si>
  <si>
    <t>Dodatek za wykonanie podejść odpływowych z rur i kształtek z nieplastyfikowanego PCW o śr. 40 mm</t>
  </si>
  <si>
    <t>192</t>
  </si>
  <si>
    <t>KNR-W 2-15 0229-05_x000D_
analogia</t>
  </si>
  <si>
    <t>Zlewozmywaki żeliwne, z blachy lub z tworzywa sztucznego na szafce - 1-komorowy</t>
  </si>
  <si>
    <t>193</t>
  </si>
  <si>
    <t>Zlewozmywaki żeliwne, z blachy lub z tworzywa sztucznego na szafce - 2-komorowy</t>
  </si>
  <si>
    <t>194</t>
  </si>
  <si>
    <t>KNR-W 2-15 0233-03_x000D_
analogia</t>
  </si>
  <si>
    <t>Ustępy z płuczką ustępową</t>
  </si>
  <si>
    <t>195</t>
  </si>
  <si>
    <t>KNR-W 2-15 0230-02_x000D_
analogia</t>
  </si>
  <si>
    <t>Umywalki pojedyncze porcelanowe z syfonem gruszkowym</t>
  </si>
  <si>
    <t>196</t>
  </si>
  <si>
    <t>Umywalki pojedyncze porcelanowe z syfonem gruszkowym - umywalka dla niepełnosprawnych</t>
  </si>
  <si>
    <t>197</t>
  </si>
  <si>
    <t>Ustępy z płuczką ustępową - ustęp dla niepełnosprawnych</t>
  </si>
  <si>
    <t>198</t>
  </si>
  <si>
    <t>KNR 2-02 1218-03_x000D_
analogia</t>
  </si>
  <si>
    <t>ST-IS-03</t>
  </si>
  <si>
    <t>Wsporniki ze stali okrągłej ramienne - poręcze dla osób niepełnosprawnych montowane przy umywalce</t>
  </si>
  <si>
    <t>199</t>
  </si>
  <si>
    <t>Wsporniki ze stali okrągłej ramienne - poręcze dla osób niepełnosprawnych montowane przy misce ustępowej</t>
  </si>
  <si>
    <t>200</t>
  </si>
  <si>
    <t>KNR-W 2-15 0222-02</t>
  </si>
  <si>
    <t>Czyszczaki z PVC kanalizacyjne o śr. 110 mm o połączeniach wciskowych</t>
  </si>
  <si>
    <t>201</t>
  </si>
  <si>
    <t>Rury wywiewne z PVC o połączeniu wciskowym o śr. 110 mm</t>
  </si>
  <si>
    <t>202</t>
  </si>
  <si>
    <t>KNR-W 2-15 0218-01</t>
  </si>
  <si>
    <t>Wpusty ściekowe z tworzywa sztucznego o śr. 50 mm</t>
  </si>
  <si>
    <t>203</t>
  </si>
  <si>
    <t>Próba szczelności kanałów rurowych o śr.nom. 150 mm - próba instalacji w budynku</t>
  </si>
  <si>
    <t xml:space="preserve">RAZEM 2.4 Instalacja kanalizacji sanitarnej </t>
  </si>
  <si>
    <t>2.5</t>
  </si>
  <si>
    <t>Instalacja c.o.</t>
  </si>
  <si>
    <t>204</t>
  </si>
  <si>
    <t>KNR 0-31 0205-04</t>
  </si>
  <si>
    <t>Grzejniki stalowe panelowe C-10,C-11, V-10, V-11 wys. 300-900 mm montowane na ścianie - grzejnik 1-płytowy 600/800</t>
  </si>
  <si>
    <t>205</t>
  </si>
  <si>
    <t>Grzejniki stalowe panelowe C-10,C-11, V-10, V-11 wys. 300-900 mm montowane na ścianie - grzejnik 1-płytowy 600/600</t>
  </si>
  <si>
    <t>206</t>
  </si>
  <si>
    <t>Grzejniki stalowe panelowe C-10,C-11, V-10, V-11 wys. 300-900 mm montowane na ścianie - grzejnik 1-płytowy 600/400</t>
  </si>
  <si>
    <t>207</t>
  </si>
  <si>
    <t>KNR 0-31 0205-05</t>
  </si>
  <si>
    <t>Grzejniki stalowe panelowe C-21,C-22, V-21, V-22 wys. 300-900 mm montowane na ścianie - grzejnik 2-płytowy 700/900</t>
  </si>
  <si>
    <t>208</t>
  </si>
  <si>
    <t>Grzejniki stalowe panelowe C-21,C-22, V-21, V-22 wys. 300-900 mm montowane na ścianie - grzejnik 2-płytowy 700/600</t>
  </si>
  <si>
    <t>209</t>
  </si>
  <si>
    <t>KNR 0-31 0205-06</t>
  </si>
  <si>
    <t>Grzejniki stalowe panelowe C-33, V-33 wys. 300-900 mm montowane na ścianie - grzejnik 600x900 trzypłytowy</t>
  </si>
  <si>
    <t>210</t>
  </si>
  <si>
    <t>Grzejniki stalowe panelowe C-33, V-33 wys. 300-900 mm montowane na ścianie - grzejnik 600x800 trzypłytowy</t>
  </si>
  <si>
    <t>211</t>
  </si>
  <si>
    <t>KNR-W 2-15 0412-02</t>
  </si>
  <si>
    <t>Zawory grzejnikowe o śr. nominalnej 15 mm</t>
  </si>
  <si>
    <t>212</t>
  </si>
  <si>
    <t>Zawory powrotne o śr. nominalnej 15 mm</t>
  </si>
  <si>
    <t>213</t>
  </si>
  <si>
    <t>Głowice termostatyczne o śr. nominalnej 15 mm</t>
  </si>
  <si>
    <t>214</t>
  </si>
  <si>
    <t>KNR 0-31 0218-05</t>
  </si>
  <si>
    <t>ST-IS-04</t>
  </si>
  <si>
    <t>Próba instalacji centralnego ogrzewania na gorąco z dokonaniem regulacji</t>
  </si>
  <si>
    <t>szt. grzejników</t>
  </si>
  <si>
    <t>215</t>
  </si>
  <si>
    <t>KNR-W 2-15 0128-02</t>
  </si>
  <si>
    <t>Płukanie instalacji w budynkach niemieszkalnych</t>
  </si>
  <si>
    <t>216</t>
  </si>
  <si>
    <t>217</t>
  </si>
  <si>
    <t>218</t>
  </si>
  <si>
    <t>KNR-W 2-15 0111-02</t>
  </si>
  <si>
    <t>Rurociągi z tworzyw sztucznych (PP, PE, PB) o śr. zewnętrznej 25 mm o połączeniach zgrzewanych, na ścianach w budynkach mieszkalnych - PEX-AL-PEX</t>
  </si>
  <si>
    <t>219</t>
  </si>
  <si>
    <t>220</t>
  </si>
  <si>
    <t>KNR 0-35 0128-27_x000D_
analogia</t>
  </si>
  <si>
    <t>Otuliny termoizolacyjne z pianki PE z nacięciem wzdłużnym gr. 20 mm; śr. zewn. rurociągu 16 mm</t>
  </si>
  <si>
    <t>221</t>
  </si>
  <si>
    <t>KNR 0-35 0128-28_x000D_
analogia</t>
  </si>
  <si>
    <t>Otuliny termoizolacyjne z pianki PE z nacięciem wzdłużnym gr. 20 mm; śr. zewn. rurociągu 20 mm</t>
  </si>
  <si>
    <t>222</t>
  </si>
  <si>
    <t>KNR 0-35 0128-29_x000D_
analogia</t>
  </si>
  <si>
    <t>Otuliny termoizolacyjne z pianki PE z nacięciem wzdłużnym gr. 20 mm; śr. zewn. rurociągu 25 mm</t>
  </si>
  <si>
    <t>223</t>
  </si>
  <si>
    <t>KNR 0-35 0128-30_x000D_
analogia</t>
  </si>
  <si>
    <t>Otuliny termoizolacyjne z pianki PE z nacięciem wzdłużnym gr. 20 mm; śr. zewn. rurociągu 32 mm</t>
  </si>
  <si>
    <t>RAZEM 2.5 Instalacja c.o.</t>
  </si>
  <si>
    <t>2.6</t>
  </si>
  <si>
    <t>Wentylacja</t>
  </si>
  <si>
    <t>224</t>
  </si>
  <si>
    <t>KNR 2-17 0122-01</t>
  </si>
  <si>
    <t>Przewody wentylacyjne z blachy stalowej, kołowe, typ S(Spiro) o śr. do 100 mm - udział kształtek do 35 %</t>
  </si>
  <si>
    <t>225</t>
  </si>
  <si>
    <t>KNR 2-17 0122-02</t>
  </si>
  <si>
    <t>Przewody wentylacyjne z blachy stalowej, kołowe, typ S(Spiro) o śr. do 200 mm - udział kształtek do 35 %</t>
  </si>
  <si>
    <t>226</t>
  </si>
  <si>
    <t>KNR 2-17 0122-03</t>
  </si>
  <si>
    <t>Przewody wentylacyjne z blachy stalowej, kołowe, typ S(Spiro) o śr. do 315 mm - udział kształtek do 35 %</t>
  </si>
  <si>
    <t>227</t>
  </si>
  <si>
    <t>KNR 2-17 0131-03</t>
  </si>
  <si>
    <t>Klapa ppoż z wyzwalaczem topikowym DN250</t>
  </si>
  <si>
    <t>228</t>
  </si>
  <si>
    <t>KNR 2-17 0101-04</t>
  </si>
  <si>
    <t>Przewody wentylacyjne z blachy stalowej, prostokątne, typ A/I - udział kształtek do 35 %</t>
  </si>
  <si>
    <t>229</t>
  </si>
  <si>
    <t>KNR 2-17 0131-01</t>
  </si>
  <si>
    <t>Przepustnice jednopłaszczyznowe stalowe kołowe, typ B do przewodów o śr. do 100 mm</t>
  </si>
  <si>
    <t>230</t>
  </si>
  <si>
    <t>KNR 2-17 0131-02</t>
  </si>
  <si>
    <t>Przepustnice jednopłaszczyznowe stalowe kołowe, typ B do przewodów o śr. do 200 mm</t>
  </si>
  <si>
    <t>231</t>
  </si>
  <si>
    <t>Przepustnice jednopłaszczyznowe stalowe kołowe, typ B do przewodów o śr. do 315 mm</t>
  </si>
  <si>
    <t>232</t>
  </si>
  <si>
    <t>KNR-W 2-17 0139-04</t>
  </si>
  <si>
    <t>Nawiewnik wirowy 600x600</t>
  </si>
  <si>
    <t>233</t>
  </si>
  <si>
    <t>KNR 2-17 0140-01</t>
  </si>
  <si>
    <t>Zawór wentylacyjny nawiewny DN125</t>
  </si>
  <si>
    <t>234</t>
  </si>
  <si>
    <t>Zawór wentylacyjny nawiewny DN100</t>
  </si>
  <si>
    <t>235</t>
  </si>
  <si>
    <t>KNR 2-17 0155-02</t>
  </si>
  <si>
    <t>Tłumiki akustyczne rurowe proste i opływowe o śr. 125 mm</t>
  </si>
  <si>
    <t>236</t>
  </si>
  <si>
    <t>KNR 2-17 0155-03</t>
  </si>
  <si>
    <t>Tłumiki akustyczne rurowe proste i opływowe o śr. do 250 mm</t>
  </si>
  <si>
    <t>237</t>
  </si>
  <si>
    <t>KNR 2-17 0154-02</t>
  </si>
  <si>
    <t>Tłumiki akustyczne płytowe prostokątne o obwodzie do 1800 mm 600x250</t>
  </si>
  <si>
    <t>238</t>
  </si>
  <si>
    <t>KNR 2-17 0154-01</t>
  </si>
  <si>
    <t>Tłumiki akustyczne płytowe prostokątne o obwodzie do 1500 mm</t>
  </si>
  <si>
    <t>239</t>
  </si>
  <si>
    <t>KNR 9-16 0103-03</t>
  </si>
  <si>
    <t>m2 izolacji</t>
  </si>
  <si>
    <t>240</t>
  </si>
  <si>
    <t>KNR 9-16 0108-01</t>
  </si>
  <si>
    <t>241</t>
  </si>
  <si>
    <t>KNR 2-17 0321-09</t>
  </si>
  <si>
    <t>Centrala wentylacyjna nawiewno-wywiewna z wyposażeniem</t>
  </si>
  <si>
    <t>RAZEM 2.6 Wentylacja</t>
  </si>
  <si>
    <t>2.7</t>
  </si>
  <si>
    <t xml:space="preserve">PRZYŁACZE WODY </t>
  </si>
  <si>
    <t>242</t>
  </si>
  <si>
    <t>KNNR 1 0111-01</t>
  </si>
  <si>
    <t>ST-01</t>
  </si>
  <si>
    <t>Roboty pomiarowe przy liniowych robotach ziemnych, na drogach w terenie równinnym</t>
  </si>
  <si>
    <t>km</t>
  </si>
  <si>
    <t>243</t>
  </si>
  <si>
    <t>Usunięcie warstwy ziemi urodzajnej o grubości do 15cm za pomocą spycharki</t>
  </si>
  <si>
    <t>244</t>
  </si>
  <si>
    <t>KNNR 1 0209-04</t>
  </si>
  <si>
    <t>Wykopy oraz przekopy wykonywane koparkami przedsiębiernymi o pojemności łyżki 0,25m3 na odkład w gruncie kategorii III</t>
  </si>
  <si>
    <t>245</t>
  </si>
  <si>
    <t>KNNR 1 0301-02</t>
  </si>
  <si>
    <t>Wykopy w gruncie kategorii III z załadunkiem ręcznym i transportem samochodami samowyładowczymi do 5t na odległość do 1km</t>
  </si>
  <si>
    <t>246</t>
  </si>
  <si>
    <t>KNNR 1 0312-01</t>
  </si>
  <si>
    <t>Pełne umocnienie ścian wykopów o szerokości 1m i głębokości do 3m balami drewnianymi wraz z ich rozbiórką deskowania w gruntach suchych kategorii I-IV</t>
  </si>
  <si>
    <t>247</t>
  </si>
  <si>
    <t>KNNR 6 0105-04</t>
  </si>
  <si>
    <t>Podsypka piaskowa zagęszczana mechanicznie o grubości warstwy po zagęszczeniu 5cm</t>
  </si>
  <si>
    <t>248</t>
  </si>
  <si>
    <t>KNR 2-28 0501-08</t>
  </si>
  <si>
    <t>Obsypka rurociągu gruntem z dowozu</t>
  </si>
  <si>
    <t>249</t>
  </si>
  <si>
    <t>KNNR 1 0318-04</t>
  </si>
  <si>
    <t>Zasypanie wykopów o ścianach pionowych o szerokości 0,8-2,5m i głębokości 3,0m gruntem kategorii III-IV   - wraz z dowiezieniem piasku</t>
  </si>
  <si>
    <t>250</t>
  </si>
  <si>
    <t>KNNR 1 0501-01</t>
  </si>
  <si>
    <t>Ręczne plantowanie powierzchni gruntu rodzimego kategorii I-III</t>
  </si>
  <si>
    <t>251</t>
  </si>
  <si>
    <t>KNNR 4 1009-01</t>
  </si>
  <si>
    <t>Sieci wodociągowe - montaż rurociągów z rur polietylenowych (PE, PEHD) o śr.zewnętrznej 63 mm</t>
  </si>
  <si>
    <t>252</t>
  </si>
  <si>
    <t>Taśma ostrzegawczo-lokalizacyjna</t>
  </si>
  <si>
    <t>253</t>
  </si>
  <si>
    <t>KNR-W 2-18 0212-01</t>
  </si>
  <si>
    <t>Zasuwa klinowa z gwintem wewn. PN 16 GW 1/4"</t>
  </si>
  <si>
    <t>254</t>
  </si>
  <si>
    <t>kalk własna</t>
  </si>
  <si>
    <t>Obudowa teleskopowa</t>
  </si>
  <si>
    <t>255</t>
  </si>
  <si>
    <t>Skrzynka uliczna DIN 4056</t>
  </si>
  <si>
    <t>256</t>
  </si>
  <si>
    <t>Montaż zestawu wodomierzowego z zaworami kulowymiśr 25 mm i skrzynką wodomierzową</t>
  </si>
  <si>
    <t>257</t>
  </si>
  <si>
    <t>KNR-W 2-15 0140-02</t>
  </si>
  <si>
    <t>Wodomierze skrzydełkowe</t>
  </si>
  <si>
    <t>258</t>
  </si>
  <si>
    <t>KNR-W 2-15 0130-03</t>
  </si>
  <si>
    <t>Zawór antyskażeniowy z wbudowanym kurkiem spustowym do poboru próbek wody EA</t>
  </si>
  <si>
    <t>259</t>
  </si>
  <si>
    <t>KNNR 4 1606-01</t>
  </si>
  <si>
    <t>Próba wodna szczelności sieci wodociągowych z rur typu HOBAS, PCW, PE, PEHD o średnicy do 110mm (1 próba - 200m)</t>
  </si>
  <si>
    <t>próba</t>
  </si>
  <si>
    <t>260</t>
  </si>
  <si>
    <t>KNNR 4 1611-01</t>
  </si>
  <si>
    <t>Dezynfekcja rurociągów sieci wodociągowej o średnicy do 150mm (200m)</t>
  </si>
  <si>
    <t>odcinek</t>
  </si>
  <si>
    <t>261</t>
  </si>
  <si>
    <t>KNNR 4 1612-01</t>
  </si>
  <si>
    <t>Jednokrotne płukanie sieci wodociągowej o średnicy nominalnej do 150mm (200m)</t>
  </si>
  <si>
    <t>262</t>
  </si>
  <si>
    <t>połączenie z istniejącym wodociągiem i wykonanie odgałęzienia,</t>
  </si>
  <si>
    <t>263</t>
  </si>
  <si>
    <t>Inwentaryzacja geodezyjna powykonawcza</t>
  </si>
  <si>
    <t>inw</t>
  </si>
  <si>
    <t xml:space="preserve">RAZEM 2.7 PRZYŁACZE WODY </t>
  </si>
  <si>
    <t>RAZEM 2 BRANŻA SANITARNA</t>
  </si>
  <si>
    <t>BRANŻA ELEKTRYCZNA</t>
  </si>
  <si>
    <t>3.1</t>
  </si>
  <si>
    <t>Instalacja odgromowa i połączeń wyrównawczych</t>
  </si>
  <si>
    <t>264</t>
  </si>
  <si>
    <t>KNNR 5 0705-01</t>
  </si>
  <si>
    <t>Ułożenie rur osłonowych z PCW o śr.do 140 mm - Rura ochronna PVC</t>
  </si>
  <si>
    <t>265</t>
  </si>
  <si>
    <t>KNNR 5 0605-05</t>
  </si>
  <si>
    <t>Montaż uziomów poziomych w wykopie o głębokości do 0.8 m; kat.gruntu III - Bednarka stalowa ocynkowana FeZn 25x4mm</t>
  </si>
  <si>
    <t>266</t>
  </si>
  <si>
    <t>KNNR 5 0103-07</t>
  </si>
  <si>
    <t>Rury winidurowe o śr.do 37 mm układane n.t. na podłożu innym niż beton - Rurka ochronna PCV 37/5mm</t>
  </si>
  <si>
    <t>267</t>
  </si>
  <si>
    <t>KNNR 5 0601-06</t>
  </si>
  <si>
    <t>Przewody instalacji odgromowej naprężane pionowe DFe/Zn 8mm w rurce ochronnej PCV</t>
  </si>
  <si>
    <t>268</t>
  </si>
  <si>
    <t>KNR 5-08 0403-06</t>
  </si>
  <si>
    <t>Montaż skrzynek dla złączy kontrolnych</t>
  </si>
  <si>
    <t>269</t>
  </si>
  <si>
    <t>KNNR 5 0612-06</t>
  </si>
  <si>
    <t>Złącza kontrolne w instalacji odgromowej - połączenie pręt-płaskownik</t>
  </si>
  <si>
    <t>270</t>
  </si>
  <si>
    <t>KNNR 5 0612-01</t>
  </si>
  <si>
    <t>Złącza do rynny okapowej w instalacji odgromowej lub przewodach wyrównawczych montowane na dachu</t>
  </si>
  <si>
    <t>271</t>
  </si>
  <si>
    <t>KNNR 5 0612-03</t>
  </si>
  <si>
    <t>Złącza naprężające w instalacji odgromowej lub przewodach wyrównawczych montowane na dachu</t>
  </si>
  <si>
    <t>272</t>
  </si>
  <si>
    <t>KNNR 5 0615-06</t>
  </si>
  <si>
    <t>Zwód pionowy stalowy - iglica odgromowa</t>
  </si>
  <si>
    <t>273</t>
  </si>
  <si>
    <t>KNNR 5 0406-01_x000D_
analogia</t>
  </si>
  <si>
    <t>Montaż głównej szyny uziemiającej GSW</t>
  </si>
  <si>
    <t>274</t>
  </si>
  <si>
    <t>KNNR 5 0202-03</t>
  </si>
  <si>
    <t>Przewody uziemiające i wyrównawcze w budynkach ułożone luzem - Przewód LgYżo 16 mm2</t>
  </si>
  <si>
    <t>275</t>
  </si>
  <si>
    <t>KNNR 5 0611-05</t>
  </si>
  <si>
    <t>Łączenie przewodów instalacji odgromowej lub przewodów wyrównawczych z bednarki o przekroju do 120 mm2 na ścianie lub konstrukcji zbrojenia</t>
  </si>
  <si>
    <t>276</t>
  </si>
  <si>
    <t>KNNR 5 1304-03</t>
  </si>
  <si>
    <t>Badania i pomiary instalacji piorunochronnej (pierwszy pomiar)</t>
  </si>
  <si>
    <t>277</t>
  </si>
  <si>
    <t>KNNR 5 1304-04</t>
  </si>
  <si>
    <t>Badania i pomiary instalacji piorunochronnej (każdy następny pomiar)</t>
  </si>
  <si>
    <t>278</t>
  </si>
  <si>
    <t>KNP 18 D13 1348-01</t>
  </si>
  <si>
    <t>Badania instalacji odgromowej o długości uziemienia otokowego do 100 m</t>
  </si>
  <si>
    <t>kpl</t>
  </si>
  <si>
    <t>279</t>
  </si>
  <si>
    <t>KNP 18 D13 1348-02</t>
  </si>
  <si>
    <t>Badania instalacji odgromowej o długości uziemienia otokowego, każde następne rozpoczęte 100 m</t>
  </si>
  <si>
    <t>RAZEM 3.1 Instalacja odgromowa i połączeń wyrównawczych</t>
  </si>
  <si>
    <t>3.2</t>
  </si>
  <si>
    <t>Zasilenie obiektu i rozdzielnice elektryczne</t>
  </si>
  <si>
    <t>280</t>
  </si>
  <si>
    <t>KNNR 5 0701-02</t>
  </si>
  <si>
    <t>Kopanie rowów dla kabli w sposób ręczny w gruncie kat. III</t>
  </si>
  <si>
    <t>281</t>
  </si>
  <si>
    <t>KNNR 5 0702-02</t>
  </si>
  <si>
    <t>Zasypywanie rowów dla kabli wykonanych ręcznie w gruncie kat. III</t>
  </si>
  <si>
    <t>282</t>
  </si>
  <si>
    <t>KNNR 5 0706-01</t>
  </si>
  <si>
    <t>Nasypanie warstwy piasku na dnie rowu kablowego o szerokości do 0,4 m</t>
  </si>
  <si>
    <t>283</t>
  </si>
  <si>
    <t>Ułożenie rur osłonowych z PCW o śr.do 140 mm - Rura osłonowa DVK 75 mm</t>
  </si>
  <si>
    <t>284</t>
  </si>
  <si>
    <t>KNNR 5 0713-03</t>
  </si>
  <si>
    <t>Układanie kabli o masie do 3.0 kg/m w rurach, pustakach lub kanałach zamkniętych - Kabel YKY 4x16 mm2</t>
  </si>
  <si>
    <t>285</t>
  </si>
  <si>
    <t>KNNR-W 9 1103-12</t>
  </si>
  <si>
    <t>Wejście kabli do budynku uszczelnionych masą wodo i gazoszczelną</t>
  </si>
  <si>
    <t>przepust.</t>
  </si>
  <si>
    <t>286</t>
  </si>
  <si>
    <t>KNNR 5 1207-01</t>
  </si>
  <si>
    <t>Wykucie bruzd dla przewodów wtynkowych w cegle</t>
  </si>
  <si>
    <t>287</t>
  </si>
  <si>
    <t>KNNR 5 1208-02</t>
  </si>
  <si>
    <t>Zaprawianie bruzd o szerokości do 50 mm</t>
  </si>
  <si>
    <t>288</t>
  </si>
  <si>
    <t>KNNR 5 0715-03</t>
  </si>
  <si>
    <t>Układanie kabli o masie do 2.0 kg/m - Kabel YKY 4x16 mm2</t>
  </si>
  <si>
    <t>289</t>
  </si>
  <si>
    <t>KNR 5-14 0101-05</t>
  </si>
  <si>
    <t>Rozdzielnica RG zgodnie ze schematem</t>
  </si>
  <si>
    <t>290</t>
  </si>
  <si>
    <t>KNNR 5 0406-01</t>
  </si>
  <si>
    <t>Przycisk przeciwpożarowego wyłącznika prądu  p.w.p.</t>
  </si>
  <si>
    <t>291</t>
  </si>
  <si>
    <t>KNNR 5 0726-09</t>
  </si>
  <si>
    <t>Zarobienie na sucho końca kabla 4-żyłowego o przekroju żył 16 mm2 na napięcie do 1 kV o izolacji i powłoce z tworzyw sztucznych</t>
  </si>
  <si>
    <t>292</t>
  </si>
  <si>
    <t>KNNR 5 1302-03</t>
  </si>
  <si>
    <t>Badanie linii kablowej nn - kabel 4-żyłowy</t>
  </si>
  <si>
    <t>odc.</t>
  </si>
  <si>
    <t>293</t>
  </si>
  <si>
    <t>KNP 18 D13 1301-02</t>
  </si>
  <si>
    <t>Pomiary rozdzielnic prądu zmiennego lub stałego niskiego napięcia do 10 pól</t>
  </si>
  <si>
    <t>RAZEM 3.2 Zasilenie obiektu i rozdzielnice elektryczne</t>
  </si>
  <si>
    <t>3.3</t>
  </si>
  <si>
    <t>Instalacja oświetleniowa</t>
  </si>
  <si>
    <t>294</t>
  </si>
  <si>
    <t>295</t>
  </si>
  <si>
    <t>KNNR 5 1208-01</t>
  </si>
  <si>
    <t>Zaprawianie bruzd o szerokości do 25 mm</t>
  </si>
  <si>
    <t>296</t>
  </si>
  <si>
    <t>KNNR 5 0205-01</t>
  </si>
  <si>
    <t>Przewody kabelkowe o łącznym przekroju żył do 7.5 mm2 układane p.t. w gotowych bruzdach w podłożu innym niż betonowe - Przewód YDYżo 3x1,5 mm2</t>
  </si>
  <si>
    <t>297</t>
  </si>
  <si>
    <t>Przewody kabelkowe o łącznym przekroju żył do 7.5 mm2 układane p.t. w gotowych bruzdach w podłożu innym niż betonowe - Przewód YDYżo 4x1,5 mm2</t>
  </si>
  <si>
    <t>298</t>
  </si>
  <si>
    <t>Przewody kabelkowe o łącznym przekroju żył do 7.5 mm2 układane p.t. w gotowych bruzdach w podłożu innym niż betonowe - Przewód YDYp 2x1,5 mm2</t>
  </si>
  <si>
    <t>299</t>
  </si>
  <si>
    <t>KNNR 5 0204-05</t>
  </si>
  <si>
    <t>Przewody kabelkowe płaskie o łącznym przekroju żył do 7.5 mm2 układane w tynku na podłożu innym niż betonowe - Przewód YDYżo 3x1 mm2</t>
  </si>
  <si>
    <t>300</t>
  </si>
  <si>
    <t>KNNR 5 0502-04</t>
  </si>
  <si>
    <t>Oprawa LED 2000lm f200 d90 4000K (20.4 W) - oznaczenie 1</t>
  </si>
  <si>
    <t>301</t>
  </si>
  <si>
    <t>Oprawa LED P/T 2200lm 4000K (15.0 W)) - oznaczenie 2</t>
  </si>
  <si>
    <t>302</t>
  </si>
  <si>
    <t>Oprawa LED 6400lm 4000K DALI (36.0 W) - oznaczenie 3</t>
  </si>
  <si>
    <t>303</t>
  </si>
  <si>
    <t>Oprawa oświetleniowa LED IP 54 - typ oprawy wg inwestora</t>
  </si>
  <si>
    <t>304</t>
  </si>
  <si>
    <t>305</t>
  </si>
  <si>
    <t>306</t>
  </si>
  <si>
    <t>Oprawa awaryjna doświetlająca CLA AT 1C LED2 T, natynkowa + term. H-323</t>
  </si>
  <si>
    <t>307</t>
  </si>
  <si>
    <t>Oprawa ewakuacyjna LED AT 1h (1.0 W)</t>
  </si>
  <si>
    <t>308</t>
  </si>
  <si>
    <t>KNNR 5 0301-08</t>
  </si>
  <si>
    <t>Przygotowanie podłoża pod osprzęt instalacyjny mocowany przez przykręcenie do konsolek osadzonych w podłożu - wykonanie ślepych otworów w podłożu ceglanym</t>
  </si>
  <si>
    <t>309</t>
  </si>
  <si>
    <t>KNNR 5 0302-06</t>
  </si>
  <si>
    <t>Puszki instalacyjne podtynkowe o śr.do 80 mm o 4 wylotach</t>
  </si>
  <si>
    <t>310</t>
  </si>
  <si>
    <t>KNNR 5 0302-01</t>
  </si>
  <si>
    <t>Puszki instalacyjne podtynkowe pojedyncze o śr.do 60 mm</t>
  </si>
  <si>
    <t>311</t>
  </si>
  <si>
    <t>KNNR 5 0306-02</t>
  </si>
  <si>
    <t>Łączniki i przyciski jednobiegunowe podtynkowe w puszce instalacyjnej</t>
  </si>
  <si>
    <t>312</t>
  </si>
  <si>
    <t>KNNR 5 0306-03</t>
  </si>
  <si>
    <t>Łączniki świecznikowe podtynkowe w puszce instalacyjnej</t>
  </si>
  <si>
    <t>313</t>
  </si>
  <si>
    <t>Przycisk do oświetlenia 10A IP20 P/T</t>
  </si>
  <si>
    <t>314</t>
  </si>
  <si>
    <t>KNNR 5 0307-03</t>
  </si>
  <si>
    <t>Przycisk DALI z regulacją natężenia oświetlenia</t>
  </si>
  <si>
    <t>315</t>
  </si>
  <si>
    <t>KNR AL-01 0201-01_x000D_
analogia</t>
  </si>
  <si>
    <t>Czujnik obecności 360° 230V 2000W</t>
  </si>
  <si>
    <t>316</t>
  </si>
  <si>
    <t>KNNR-W 9 1201-02</t>
  </si>
  <si>
    <t>Pomiar natężenia oświetlenia wnętrz</t>
  </si>
  <si>
    <t>punkt</t>
  </si>
  <si>
    <t>317</t>
  </si>
  <si>
    <t>KNNR 5 1301-01</t>
  </si>
  <si>
    <t>Sprawdzenie i pomiar 1-fazowego obwodu elektrycznego niskiego napięcia</t>
  </si>
  <si>
    <t>pomiar</t>
  </si>
  <si>
    <t>318</t>
  </si>
  <si>
    <t>KNNR 5 1302-05</t>
  </si>
  <si>
    <t>Badanie linii kablowej - kabel sygnalizacyjny 7-żyłowy</t>
  </si>
  <si>
    <t>RAZEM 3.3 Instalacja oświetleniowa</t>
  </si>
  <si>
    <t>3.4</t>
  </si>
  <si>
    <t>Instalacje gniazd i siły</t>
  </si>
  <si>
    <t>319</t>
  </si>
  <si>
    <t>320</t>
  </si>
  <si>
    <t>321</t>
  </si>
  <si>
    <t>KNNR 5 0205-03</t>
  </si>
  <si>
    <t>Przewody kabelkowe o łącznym przekroju żył do 30 mm2 układane p.t. w gotowych bruzdach w podłożu innym niż betonowe - Kabel YKYżo 5x10 mm2</t>
  </si>
  <si>
    <t>322</t>
  </si>
  <si>
    <t>KNNR 5 0205-02</t>
  </si>
  <si>
    <t>Przewody kabelkowe o łącznym przekroju żył do 12.5 mm2 układane p.t. w gotowych bruzdach w podłożu innym niż betonowe - Przewód YDYżo 5x2,5 mm2</t>
  </si>
  <si>
    <t>323</t>
  </si>
  <si>
    <t>Przewody kabelkowe o łącznym przekroju żył do 7.5 mm2 układane p.t. w gotowych bruzdach w podłożu innym niż betonowe - Przewód YDYżo 3x2,5 mm2</t>
  </si>
  <si>
    <t>324</t>
  </si>
  <si>
    <t>Przewody kabelkowe płaskie o łącznym przekroju żył do 7.5 mm2 układane w tynku na podłożu innym niż betonowe - Przewód (N)HXCH-FE 180/ E 90 3x1,5 mm2</t>
  </si>
  <si>
    <t>325</t>
  </si>
  <si>
    <t>Zarobienie na sucho końca kabla 5-żyłowego o przekroju żył 10 mm2 na napięcie do 1 kV o izolacji i powłoce z tworzyw sztucznych</t>
  </si>
  <si>
    <t>326</t>
  </si>
  <si>
    <t>327</t>
  </si>
  <si>
    <t>328</t>
  </si>
  <si>
    <t>KNNR 5 0302-02</t>
  </si>
  <si>
    <t>Puszki instalacyjne podtynkowe podwójne o śr.do 60 mm</t>
  </si>
  <si>
    <t>329</t>
  </si>
  <si>
    <t>330</t>
  </si>
  <si>
    <t>Puszka podtynkowa do podłaczenia kuchenki 3-faz. 400V</t>
  </si>
  <si>
    <t>331</t>
  </si>
  <si>
    <t>KNNR 5 0308-05</t>
  </si>
  <si>
    <t>Gniazda instalacyjne wtyczkowe ze stykiem ochronnym bryzgoszczelne 2-biegunowe przykręcane o obciążalności do 16 A i przekroju przewodów do 2.5 mm2 - Gniazdo wtyczkowe 1x16A+N+PE IP44 P/T</t>
  </si>
  <si>
    <t>332</t>
  </si>
  <si>
    <t>KNNR 5 0308-03</t>
  </si>
  <si>
    <t>Gniazda instalacyjne wtyczkowe ze stykiem ochronnym podtynkowe 2-biegunowe przelotowe podwójne o obciążalności do 10 A i przekroju przewodów do 2.5 mm2 - Gniazdo wtyczkowe 2x16A+N+PE IP20 P/T</t>
  </si>
  <si>
    <t>333</t>
  </si>
  <si>
    <t>334</t>
  </si>
  <si>
    <t>KNNR 5 1301-02</t>
  </si>
  <si>
    <t>Sprawdzenie i pomiar 3-fazowego obwodu elektrycznego niskiego napięcia</t>
  </si>
  <si>
    <t>335</t>
  </si>
  <si>
    <t>KNNR 5 1302-04</t>
  </si>
  <si>
    <t>Badanie linii kablowej nn - kabel 5-żyłowy</t>
  </si>
  <si>
    <t>RAZEM 3.4 Instalacje gniazd i siły</t>
  </si>
  <si>
    <t>3.5</t>
  </si>
  <si>
    <t>Instalacja telewizyjna RTV</t>
  </si>
  <si>
    <t>336</t>
  </si>
  <si>
    <t>KNNR 5 0405-04</t>
  </si>
  <si>
    <t>Skrzynka RTV wyposażona w:_x000D_
- rozgałęźnik TV 6-drożny 6-drożny - 1 szt._x000D_
- wzmacniacz HS-013 (12V) - 1 szt.</t>
  </si>
  <si>
    <t>337</t>
  </si>
  <si>
    <t>KNR 5-06 1208-03</t>
  </si>
  <si>
    <t>Maszt antenowy</t>
  </si>
  <si>
    <t>338</t>
  </si>
  <si>
    <t>KNR 5-06 1402-06</t>
  </si>
  <si>
    <t>Antena telewizyjna UHF Dipol 44/21-69 Tri Digit ze wzmacniaczem LNA-177</t>
  </si>
  <si>
    <t>339</t>
  </si>
  <si>
    <t>340</t>
  </si>
  <si>
    <t>341</t>
  </si>
  <si>
    <t>KNR 5-06 1704-04</t>
  </si>
  <si>
    <t>Gniazdo abonenckie RTV</t>
  </si>
  <si>
    <t>342</t>
  </si>
  <si>
    <t>343</t>
  </si>
  <si>
    <t>344</t>
  </si>
  <si>
    <t>Przewód TRISET-113 1,13/4,8/6,8</t>
  </si>
  <si>
    <t>RAZEM 3.5 Instalacja telewizyjna RTV</t>
  </si>
  <si>
    <t>3.6</t>
  </si>
  <si>
    <t>Instalacja okablowania strukturalnego</t>
  </si>
  <si>
    <t>345</t>
  </si>
  <si>
    <t>KNR 5-05 0601-03_x000D_
analogia</t>
  </si>
  <si>
    <t>Szafa rackowa kompletna wyposażenie wg schematu</t>
  </si>
  <si>
    <t>346</t>
  </si>
  <si>
    <t>KNNR 5 0301-11</t>
  </si>
  <si>
    <t>Przygotowanie podłoża pod osprzęt instalacyjny mocowany na zaprawie cementowej lub gipsowej - wykonanie ślepych otworów w podłożu ceglanym</t>
  </si>
  <si>
    <t>347</t>
  </si>
  <si>
    <t>348</t>
  </si>
  <si>
    <t>KNR 5-06 1704-03</t>
  </si>
  <si>
    <t>Gniazdo 2xRJ45 cat. 6 P/T</t>
  </si>
  <si>
    <t>349</t>
  </si>
  <si>
    <t>350</t>
  </si>
  <si>
    <t>351</t>
  </si>
  <si>
    <t>Przewód UTP 4x2x0,5 kat.6</t>
  </si>
  <si>
    <t>352</t>
  </si>
  <si>
    <t>Athena AT-14 0111-01</t>
  </si>
  <si>
    <t>Wykonanie pomiarów torów transmisyjnych zgodnie z wymaganiami</t>
  </si>
  <si>
    <t>353</t>
  </si>
  <si>
    <t>Athena AT-14 0111-02</t>
  </si>
  <si>
    <t>Wykonanie pomiarów torów transmisyjnych zgodnie z wymaganiami - dodatek za udostępnienie punktu pomiarowego</t>
  </si>
  <si>
    <t>354</t>
  </si>
  <si>
    <t>Athena AT-14 0111-03</t>
  </si>
  <si>
    <t>Wykonanie pomiarów torów transmisyjnych zgodnie z wymaganiami - dodatek za doprowadzenie miejsca pomiaru do stanu poprzedniego</t>
  </si>
  <si>
    <t>RAZEM 3.6 Instalacja okablowania strukturalnego</t>
  </si>
  <si>
    <t>3.7</t>
  </si>
  <si>
    <t xml:space="preserve">Instalacja przyzywowa w WC dla niepełnosprawnych </t>
  </si>
  <si>
    <t>355</t>
  </si>
  <si>
    <t>356</t>
  </si>
  <si>
    <t>357</t>
  </si>
  <si>
    <t>KNR AL-01 0208-03_x000D_
analogia</t>
  </si>
  <si>
    <t>Oprawa sygnalizacyjna wraz z dźwiękiem</t>
  </si>
  <si>
    <t>358</t>
  </si>
  <si>
    <t>KNR AL-01 0108-01_x000D_
analogia</t>
  </si>
  <si>
    <t>Przycisk przywoławczy+wyłącznik pociągowy</t>
  </si>
  <si>
    <t>359</t>
  </si>
  <si>
    <t>KNR AL-01 0112-04_x000D_
analogia</t>
  </si>
  <si>
    <t>Transformator systemu przyzywowego</t>
  </si>
  <si>
    <t>360</t>
  </si>
  <si>
    <t>361</t>
  </si>
  <si>
    <t>362</t>
  </si>
  <si>
    <t>KNNR 5 0204-06</t>
  </si>
  <si>
    <t>Okablowanie systemu przyzywowego - kabel YTKSY 3x2x0,5</t>
  </si>
  <si>
    <t xml:space="preserve">RAZEM 3.7 Instalacja przyzywowa w WC dla niepełnosprawnych </t>
  </si>
  <si>
    <t>3.8</t>
  </si>
  <si>
    <t>Instalacja fotowoltaiczna</t>
  </si>
  <si>
    <t>363</t>
  </si>
  <si>
    <t>KNR-W 5-08 0405-03_x000D_
analogia</t>
  </si>
  <si>
    <t>Inwerter sieciowy 6 kW 2xMPPT</t>
  </si>
  <si>
    <t>364</t>
  </si>
  <si>
    <t>KNR-W 5-08 0701-22</t>
  </si>
  <si>
    <t>Konstrukcje montażowe pod moduły fotowoltaiczne montowane na dachu</t>
  </si>
  <si>
    <t>365</t>
  </si>
  <si>
    <t>KNR 5-08 0402-12_x000D_
analogia</t>
  </si>
  <si>
    <t>366</t>
  </si>
  <si>
    <t>KNR-W 5-08 0201-03</t>
  </si>
  <si>
    <t>Montaż uchwytów pod przewody kabelkowe układane pojedynczo z przygotowaniem podłoża mechanicznie - przykręcanie do kołków plastikowych w podłożu betonowym</t>
  </si>
  <si>
    <t>367</t>
  </si>
  <si>
    <t>KNR 7-08 0604-01</t>
  </si>
  <si>
    <t>Kanał kablowy metalowy</t>
  </si>
  <si>
    <t>368</t>
  </si>
  <si>
    <t>KNNR 5 0715-01</t>
  </si>
  <si>
    <t>369</t>
  </si>
  <si>
    <t>370</t>
  </si>
  <si>
    <t>Ogranicznik przepięć DC 1000V</t>
  </si>
  <si>
    <t>371</t>
  </si>
  <si>
    <t>_x000D_
wycena indywidualna</t>
  </si>
  <si>
    <t>Złączki dedykowane do łączenia instalacji solarnych</t>
  </si>
  <si>
    <t>372</t>
  </si>
  <si>
    <t>kalkulacja indywidualna</t>
  </si>
  <si>
    <t>Rezerwa na drobne prace naprawcze przy pokryciu</t>
  </si>
  <si>
    <t>373</t>
  </si>
  <si>
    <t>KNNR-W 2 W1401-01</t>
  </si>
  <si>
    <t>Rusztowania ramowe zewnętrzne o wysokości do 10 m</t>
  </si>
  <si>
    <t>m2 pow.ruszt.</t>
  </si>
  <si>
    <t>374</t>
  </si>
  <si>
    <t>Uruchomienie instalacji fotowoltaicznej</t>
  </si>
  <si>
    <t>RAZEM 3.8 Instalacja fotowoltaiczna</t>
  </si>
  <si>
    <t>3.9</t>
  </si>
  <si>
    <t>System telewizji dozorowej CCTV</t>
  </si>
  <si>
    <t>375</t>
  </si>
  <si>
    <t>KNR AT-14 0110-04</t>
  </si>
  <si>
    <t>Montaż wyposażenia szaf dystrybucyjnych 19" - Listwa zasilająca</t>
  </si>
  <si>
    <t>376</t>
  </si>
  <si>
    <t>KNR AT-14 0110-09</t>
  </si>
  <si>
    <t>Montaż wyposażenia szaf dystrybucyjnych 19" - Rejestrator IP 16 kanałowy</t>
  </si>
  <si>
    <t>377</t>
  </si>
  <si>
    <t>Montaż wyposażenia szaf dystrybucyjnych 19" - zasilacz UPS</t>
  </si>
  <si>
    <t>378</t>
  </si>
  <si>
    <t>Montaż wyposażenia szaf dystrybucyjnych 19" - switch PoE</t>
  </si>
  <si>
    <t>379</t>
  </si>
  <si>
    <t>KNR AL-01 0501-03</t>
  </si>
  <si>
    <t>Montaż elementów systemu telewizji użytkowej - Monitor 24"</t>
  </si>
  <si>
    <t>380</t>
  </si>
  <si>
    <t>KNR AL-01 0501-02</t>
  </si>
  <si>
    <t>Kamera kolorowa dzień/noc w obudowie zewnętrznej</t>
  </si>
  <si>
    <t>381</t>
  </si>
  <si>
    <t>KNNR 5 1101-07_x000D_
analogia</t>
  </si>
  <si>
    <t>Uchwyt ścienny do kamer</t>
  </si>
  <si>
    <t>382</t>
  </si>
  <si>
    <t>KNR AL-01 0503-01</t>
  </si>
  <si>
    <t>Montaż elementów systemu telewizji użytkowej -  Ochronniki przepięciowe do kamer</t>
  </si>
  <si>
    <t>383</t>
  </si>
  <si>
    <t>KNNR 5 1207-05</t>
  </si>
  <si>
    <t>Wykucie bruzd dla rur RKLG18, RS22 w cegle</t>
  </si>
  <si>
    <t>384</t>
  </si>
  <si>
    <t>385</t>
  </si>
  <si>
    <t>KNNR 5 0102-05</t>
  </si>
  <si>
    <t>Rury winidurowe karbowane (giętkie) o śr.do 19 mm układane p.t. w gotowych bruzdach w podłożu innym niż beton</t>
  </si>
  <si>
    <t>386</t>
  </si>
  <si>
    <t>KNNR 5 0203-04</t>
  </si>
  <si>
    <t>Przewód CCTV CAMSET 50 75-0.59/3.7+2x0.50 (wizja +zasilanie)</t>
  </si>
  <si>
    <t>387</t>
  </si>
  <si>
    <t>kalkulacja własna</t>
  </si>
  <si>
    <t>Uruchomienie, konfiguracja systemu CCTV</t>
  </si>
  <si>
    <t>RAZEM 3.9 System telewizji dozorowej CCTV</t>
  </si>
  <si>
    <t>RAZEM 3 BRANŻA ELEKTRYCZNA</t>
  </si>
  <si>
    <t>Izolacja kanałów wentylacyjnych i klimatyzacyjnych o przekroju okrągłym samoprzylepną matą lamelową - udział kształtek do 35%mm</t>
  </si>
  <si>
    <t>Izolacja kanałów wentylacyjnych i klimatyzacyjnych o przekroju prostokątnym samoprzylepną matą lamelową - udział kształtek do 35%</t>
  </si>
  <si>
    <t>Wyprawa elewacyjna cienkowarstwowa z akrylowych tynków dekoracyjnych o fakturze nakrapianej lub o fakturze rustykalnej gr. 2 mm wykonana ręcznie na uprzednio przygotowanym podłożu - nałożenie podkładowej masy tynkarskiej</t>
  </si>
  <si>
    <t>Ocieplenie ścian budynków płytami styropianowymi - wg systemu - przyklejenie płyt styropianowych do ościeży</t>
  </si>
  <si>
    <t>Ocieplenie ścian budynków płytami z wełny mineralnej - wg systemu - przyklejenie warstwy siatki na ścianach</t>
  </si>
  <si>
    <t>Ocieplenie ścian budynków płytami z wełny mineralnej - wg systemu - przymocowanie płyt z wełny mineralnej za pomocą łączników metalowych do ścian</t>
  </si>
  <si>
    <t>Ocieplenie ścian budynków płytami z wełny mineralnej - wg systemu - przyklejenie płyt z wełny mineralnej do ścian - pas niepalny</t>
  </si>
  <si>
    <t>(z.VII) Gruntowanie podłoży preparatami - powierzchnie poziome</t>
  </si>
  <si>
    <t>(z.VII) Gruntowanie podłoży preparatami - powierzchnie pionowe</t>
  </si>
  <si>
    <t>Ścianki działowe budynków jednokondygnacyjnych o wys. do 4,5 m i gr. 11,5 cm z pustaków ceramicznych</t>
  </si>
  <si>
    <t>Ściany budynków jednokondygnacyjnych o wys. do 4,5 m i gr. 25 cm z pustaków ceramicznych - ściany kolankowe</t>
  </si>
  <si>
    <t>Ściany budynków jednokondygnacyjnych o wys. do 4,5 m i gr. 25 cm z pustaków ceramicznych</t>
  </si>
  <si>
    <t>Montaż paneli fotowoltaicznych na gotowych konstrukcjach wsporczych np.: 370W</t>
  </si>
  <si>
    <t>Przewód PE Y 16 mm2</t>
  </si>
  <si>
    <t>Kabel solarny PV1-F 1x6mm2</t>
  </si>
  <si>
    <t>Oprawa awaryjna HYBRYDOWA FL LED - AP-1W-CW-9016 (1.0 W) - oznaczenie 4</t>
  </si>
  <si>
    <t>Oprawa awaryjna HYBRYDOWA FL LED - AP-2W-CW-9016 (2.0 W) - oznaczenie 5</t>
  </si>
  <si>
    <t>Ściany budynków jednokondygnacyjnych o wys. do 4,5 m i gr. 25 cm z pustaków ceramicznych) - ściany wewnętrzne</t>
  </si>
  <si>
    <t>kosztorys ofertowy</t>
  </si>
  <si>
    <t>Budowa świetlicy wiejskiej w Murowańcu- II etap</t>
  </si>
  <si>
    <t>RZP.271.2.2024.ZP3</t>
  </si>
  <si>
    <t>RAZEM kosztorys netto</t>
  </si>
  <si>
    <t>RAZEM kosztorys brutto</t>
  </si>
  <si>
    <t>…………………………………………….</t>
  </si>
  <si>
    <t>podpis wykonawcy / upełnomocnionego przedstawiciela Wykonawcy</t>
  </si>
  <si>
    <t>podatek VAT 23%</t>
  </si>
  <si>
    <t>Osadzenie wyłazu dachowego 46x76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</si>
</sst>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#\ ###\ ###\ ##0.00"/>
    <numFmt numFmtId="165" formatCode="#\ ###\ ###\ ##0.000"/>
    <numFmt numFmtId="166" formatCode="#\ ###\ ###\ ##0"/>
  </numFmts>
  <fonts count="12" x14ac:knownFonts="1">
    <font>
      <sz val="11"/>
      <color theme="1"/>
      <name val="Calibri"/>
      <family val="2"/>
      <scheme val="minor"/>
    </font>
    <font>
      <b/>
      <sz val="11"/>
      <name val="Century Gothic"/>
    </font>
    <font>
      <sz val="11"/>
      <name val="Century Gothic"/>
    </font>
    <font>
      <sz val="11"/>
      <color theme="4"/>
      <name val="Century Gothic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b/>
      <sz val="16"/>
      <color rgb="FF0070C0"/>
      <name val="Arial"/>
      <family val="2"/>
      <charset val="238"/>
    </font>
    <font>
      <sz val="14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entury Gothic"/>
      <family val="2"/>
      <charset val="238"/>
    </font>
    <font>
      <sz val="11"/>
      <name val="Century Gothic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8">
    <xf numFmtId="0" fontId="0" fillId="0" borderId="0" xfId="0"/>
    <xf numFmtId="164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4" fontId="1" fillId="4" borderId="1" xfId="0" applyNumberFormat="1" applyFont="1" applyFill="1" applyBorder="1" applyAlignment="1">
      <alignment vertical="center" wrapText="1"/>
    </xf>
    <xf numFmtId="166" fontId="2" fillId="0" borderId="1" xfId="0" applyNumberFormat="1" applyFont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165" fontId="3" fillId="6" borderId="1" xfId="0" applyNumberFormat="1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6" borderId="1" xfId="0" applyFont="1" applyFill="1" applyBorder="1" applyAlignment="1">
      <alignment vertical="center" wrapText="1"/>
    </xf>
    <xf numFmtId="0" fontId="5" fillId="0" borderId="0" xfId="0" applyFont="1" applyFill="1"/>
    <xf numFmtId="0" fontId="6" fillId="0" borderId="0" xfId="0" applyFont="1" applyFill="1" applyAlignment="1">
      <alignment horizontal="center" wrapText="1"/>
    </xf>
    <xf numFmtId="44" fontId="5" fillId="0" borderId="0" xfId="1" applyFont="1" applyFill="1" applyAlignment="1">
      <alignment horizontal="center"/>
    </xf>
    <xf numFmtId="0" fontId="0" fillId="0" borderId="0" xfId="0" applyFill="1"/>
    <xf numFmtId="164" fontId="1" fillId="7" borderId="1" xfId="0" applyNumberFormat="1" applyFont="1" applyFill="1" applyBorder="1" applyAlignment="1">
      <alignment vertical="center" wrapText="1"/>
    </xf>
    <xf numFmtId="164" fontId="1" fillId="7" borderId="2" xfId="0" applyNumberFormat="1" applyFont="1" applyFill="1" applyBorder="1" applyAlignment="1">
      <alignment horizontal="center" vertical="center" wrapText="1"/>
    </xf>
    <xf numFmtId="164" fontId="1" fillId="7" borderId="2" xfId="0" applyNumberFormat="1" applyFont="1" applyFill="1" applyBorder="1" applyAlignment="1">
      <alignment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 justifyLastLine="1"/>
    </xf>
    <xf numFmtId="164" fontId="10" fillId="3" borderId="1" xfId="0" applyNumberFormat="1" applyFont="1" applyFill="1" applyBorder="1" applyAlignment="1">
      <alignment vertical="center" wrapText="1"/>
    </xf>
    <xf numFmtId="164" fontId="11" fillId="0" borderId="1" xfId="0" applyNumberFormat="1" applyFont="1" applyBorder="1" applyAlignment="1">
      <alignment vertical="center" wrapText="1"/>
    </xf>
    <xf numFmtId="164" fontId="10" fillId="4" borderId="1" xfId="0" applyNumberFormat="1" applyFont="1" applyFill="1" applyBorder="1" applyAlignment="1">
      <alignment vertical="center" wrapText="1"/>
    </xf>
    <xf numFmtId="164" fontId="10" fillId="7" borderId="1" xfId="0" applyNumberFormat="1" applyFont="1" applyFill="1" applyBorder="1" applyAlignment="1">
      <alignment vertical="center" wrapText="1"/>
    </xf>
    <xf numFmtId="0" fontId="9" fillId="0" borderId="0" xfId="0" applyFont="1" applyFill="1"/>
    <xf numFmtId="164" fontId="10" fillId="7" borderId="2" xfId="0" applyNumberFormat="1" applyFont="1" applyFill="1" applyBorder="1" applyAlignment="1">
      <alignment vertical="center" wrapText="1"/>
    </xf>
    <xf numFmtId="164" fontId="10" fillId="4" borderId="2" xfId="0" applyNumberFormat="1" applyFont="1" applyFill="1" applyBorder="1" applyAlignment="1">
      <alignment vertical="center" wrapText="1"/>
    </xf>
    <xf numFmtId="164" fontId="1" fillId="8" borderId="1" xfId="0" applyNumberFormat="1" applyFont="1" applyFill="1" applyBorder="1" applyAlignment="1">
      <alignment vertical="center" wrapText="1"/>
    </xf>
    <xf numFmtId="164" fontId="10" fillId="8" borderId="2" xfId="0" applyNumberFormat="1" applyFont="1" applyFill="1" applyBorder="1" applyAlignment="1">
      <alignment vertical="center" wrapText="1"/>
    </xf>
    <xf numFmtId="164" fontId="10" fillId="8" borderId="1" xfId="0" applyNumberFormat="1" applyFont="1" applyFill="1" applyBorder="1" applyAlignment="1">
      <alignment vertical="center" wrapText="1"/>
    </xf>
    <xf numFmtId="164" fontId="1" fillId="9" borderId="1" xfId="0" applyNumberFormat="1" applyFont="1" applyFill="1" applyBorder="1" applyAlignment="1">
      <alignment vertical="center" wrapText="1"/>
    </xf>
    <xf numFmtId="164" fontId="10" fillId="9" borderId="2" xfId="0" applyNumberFormat="1" applyFont="1" applyFill="1" applyBorder="1" applyAlignment="1">
      <alignment vertical="center" wrapText="1"/>
    </xf>
    <xf numFmtId="164" fontId="10" fillId="9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 applyProtection="1">
      <alignment horizontal="center" vertical="center" wrapText="1" justifyLastLine="1"/>
      <protection locked="0"/>
    </xf>
    <xf numFmtId="164" fontId="10" fillId="3" borderId="1" xfId="0" applyNumberFormat="1" applyFont="1" applyFill="1" applyBorder="1" applyAlignment="1" applyProtection="1">
      <alignment vertical="center" wrapText="1"/>
      <protection locked="0"/>
    </xf>
    <xf numFmtId="164" fontId="11" fillId="0" borderId="1" xfId="0" applyNumberFormat="1" applyFont="1" applyBorder="1" applyAlignment="1" applyProtection="1">
      <alignment vertical="center" wrapText="1"/>
      <protection locked="0"/>
    </xf>
    <xf numFmtId="164" fontId="10" fillId="4" borderId="2" xfId="0" applyNumberFormat="1" applyFont="1" applyFill="1" applyBorder="1" applyAlignment="1" applyProtection="1">
      <alignment vertical="center" wrapText="1"/>
      <protection locked="0"/>
    </xf>
    <xf numFmtId="164" fontId="10" fillId="8" borderId="2" xfId="0" applyNumberFormat="1" applyFont="1" applyFill="1" applyBorder="1" applyAlignment="1" applyProtection="1">
      <alignment vertical="center" wrapText="1"/>
      <protection locked="0"/>
    </xf>
    <xf numFmtId="164" fontId="10" fillId="9" borderId="2" xfId="0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Fill="1" applyAlignment="1">
      <alignment horizontal="center" wrapText="1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top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476"/>
  <sheetViews>
    <sheetView tabSelected="1" view="pageBreakPreview" zoomScale="82" zoomScaleNormal="100" zoomScaleSheetLayoutView="82" workbookViewId="0">
      <selection activeCell="H13" sqref="H13"/>
    </sheetView>
  </sheetViews>
  <sheetFormatPr defaultRowHeight="15" x14ac:dyDescent="0.25"/>
  <cols>
    <col min="1" max="1" width="6.5703125" customWidth="1"/>
    <col min="2" max="2" width="21.85546875" customWidth="1"/>
    <col min="3" max="3" width="12" customWidth="1"/>
    <col min="4" max="4" width="57.140625" customWidth="1"/>
    <col min="5" max="5" width="12.5703125" style="15" customWidth="1"/>
    <col min="6" max="6" width="14.28515625" customWidth="1"/>
    <col min="7" max="8" width="14.28515625" style="24" customWidth="1"/>
    <col min="9" max="10" width="9.140625" style="20"/>
  </cols>
  <sheetData>
    <row r="1" spans="1:10" ht="20.25" x14ac:dyDescent="0.3">
      <c r="A1" s="45" t="s">
        <v>1174</v>
      </c>
      <c r="B1" s="45"/>
      <c r="C1" s="45"/>
      <c r="D1" s="45"/>
      <c r="E1" s="45"/>
      <c r="F1" s="45"/>
      <c r="G1" s="45"/>
      <c r="H1" s="45"/>
    </row>
    <row r="2" spans="1:10" ht="40.5" customHeight="1" x14ac:dyDescent="0.3">
      <c r="A2" s="45" t="s">
        <v>1175</v>
      </c>
      <c r="B2" s="45"/>
      <c r="C2" s="45"/>
      <c r="D2" s="45"/>
      <c r="E2" s="45"/>
      <c r="F2" s="45"/>
      <c r="G2" s="45"/>
      <c r="H2" s="45"/>
    </row>
    <row r="3" spans="1:10" ht="20.25" x14ac:dyDescent="0.3">
      <c r="A3" s="17"/>
      <c r="B3" s="17"/>
      <c r="D3" s="18"/>
      <c r="E3" s="17"/>
      <c r="F3" s="19"/>
      <c r="G3" s="30"/>
    </row>
    <row r="4" spans="1:10" ht="20.25" x14ac:dyDescent="0.3">
      <c r="A4" s="45" t="s">
        <v>1176</v>
      </c>
      <c r="B4" s="45"/>
      <c r="C4" s="45"/>
      <c r="D4" s="45"/>
      <c r="E4" s="45"/>
      <c r="F4" s="45"/>
      <c r="G4" s="45"/>
      <c r="H4" s="45"/>
    </row>
    <row r="6" spans="1:10" s="24" customFormat="1" ht="42.75" customHeight="1" x14ac:dyDescent="0.25">
      <c r="A6" s="25" t="s">
        <v>0</v>
      </c>
      <c r="B6" s="25" t="s">
        <v>1</v>
      </c>
      <c r="C6" s="25" t="s">
        <v>2</v>
      </c>
      <c r="D6" s="25" t="s">
        <v>3</v>
      </c>
      <c r="E6" s="25" t="s">
        <v>4</v>
      </c>
      <c r="F6" s="25" t="s">
        <v>5</v>
      </c>
      <c r="G6" s="39" t="s">
        <v>6</v>
      </c>
      <c r="H6" s="25" t="s">
        <v>7</v>
      </c>
      <c r="I6" s="30"/>
      <c r="J6" s="30"/>
    </row>
    <row r="7" spans="1:10" s="24" customFormat="1" x14ac:dyDescent="0.25">
      <c r="A7" s="25" t="s">
        <v>8</v>
      </c>
      <c r="B7" s="25" t="s">
        <v>9</v>
      </c>
      <c r="C7" s="25" t="s">
        <v>10</v>
      </c>
      <c r="D7" s="25" t="s">
        <v>11</v>
      </c>
      <c r="E7" s="25" t="s">
        <v>12</v>
      </c>
      <c r="F7" s="25" t="s">
        <v>13</v>
      </c>
      <c r="G7" s="39" t="s">
        <v>14</v>
      </c>
      <c r="H7" s="25" t="s">
        <v>15</v>
      </c>
      <c r="I7" s="30"/>
      <c r="J7" s="30"/>
    </row>
    <row r="8" spans="1:10" x14ac:dyDescent="0.25">
      <c r="A8" s="1" t="s">
        <v>8</v>
      </c>
      <c r="B8" s="1"/>
      <c r="C8" s="1"/>
      <c r="D8" s="1" t="s">
        <v>16</v>
      </c>
      <c r="E8" s="11"/>
      <c r="F8" s="1"/>
      <c r="G8" s="40"/>
      <c r="H8" s="26"/>
    </row>
    <row r="9" spans="1:10" x14ac:dyDescent="0.25">
      <c r="A9" s="1" t="s">
        <v>17</v>
      </c>
      <c r="B9" s="1"/>
      <c r="C9" s="1"/>
      <c r="D9" s="1" t="s">
        <v>18</v>
      </c>
      <c r="E9" s="11"/>
      <c r="F9" s="1"/>
      <c r="G9" s="40"/>
      <c r="H9" s="26"/>
    </row>
    <row r="10" spans="1:10" ht="33" x14ac:dyDescent="0.25">
      <c r="A10" s="9" t="s">
        <v>8</v>
      </c>
      <c r="B10" s="7" t="s">
        <v>19</v>
      </c>
      <c r="C10" s="7" t="s">
        <v>20</v>
      </c>
      <c r="D10" s="7" t="s">
        <v>21</v>
      </c>
      <c r="E10" s="12" t="s">
        <v>22</v>
      </c>
      <c r="F10" s="10">
        <v>413.30500000000001</v>
      </c>
      <c r="G10" s="41"/>
      <c r="H10" s="27">
        <f>F10*G10</f>
        <v>0</v>
      </c>
    </row>
    <row r="11" spans="1:10" ht="33" x14ac:dyDescent="0.25">
      <c r="A11" s="2" t="s">
        <v>9</v>
      </c>
      <c r="B11" s="2" t="s">
        <v>23</v>
      </c>
      <c r="C11" s="2" t="s">
        <v>20</v>
      </c>
      <c r="D11" s="2" t="s">
        <v>24</v>
      </c>
      <c r="E11" s="13" t="s">
        <v>25</v>
      </c>
      <c r="F11" s="3">
        <v>272.61799999999999</v>
      </c>
      <c r="G11" s="41"/>
      <c r="H11" s="27">
        <f t="shared" ref="H11:H18" si="0">F11*G11</f>
        <v>0</v>
      </c>
    </row>
    <row r="12" spans="1:10" ht="49.5" x14ac:dyDescent="0.25">
      <c r="A12" s="2" t="s">
        <v>10</v>
      </c>
      <c r="B12" s="2" t="s">
        <v>26</v>
      </c>
      <c r="C12" s="2" t="s">
        <v>20</v>
      </c>
      <c r="D12" s="2" t="s">
        <v>27</v>
      </c>
      <c r="E12" s="13" t="s">
        <v>25</v>
      </c>
      <c r="F12" s="3">
        <v>272.61799999999999</v>
      </c>
      <c r="G12" s="41"/>
      <c r="H12" s="27">
        <f t="shared" si="0"/>
        <v>0</v>
      </c>
    </row>
    <row r="13" spans="1:10" ht="82.5" x14ac:dyDescent="0.25">
      <c r="A13" s="2" t="s">
        <v>11</v>
      </c>
      <c r="B13" s="2" t="s">
        <v>28</v>
      </c>
      <c r="C13" s="2" t="s">
        <v>20</v>
      </c>
      <c r="D13" s="2" t="s">
        <v>29</v>
      </c>
      <c r="E13" s="13" t="s">
        <v>22</v>
      </c>
      <c r="F13" s="3">
        <v>54.524000000000001</v>
      </c>
      <c r="G13" s="41"/>
      <c r="H13" s="27">
        <f t="shared" si="0"/>
        <v>0</v>
      </c>
    </row>
    <row r="14" spans="1:10" ht="66" x14ac:dyDescent="0.25">
      <c r="A14" s="2" t="s">
        <v>12</v>
      </c>
      <c r="B14" s="2" t="s">
        <v>30</v>
      </c>
      <c r="C14" s="2" t="s">
        <v>20</v>
      </c>
      <c r="D14" s="2" t="s">
        <v>31</v>
      </c>
      <c r="E14" s="13" t="s">
        <v>22</v>
      </c>
      <c r="F14" s="3">
        <v>141.84100000000001</v>
      </c>
      <c r="G14" s="41"/>
      <c r="H14" s="27">
        <f t="shared" si="0"/>
        <v>0</v>
      </c>
    </row>
    <row r="15" spans="1:10" ht="66" x14ac:dyDescent="0.25">
      <c r="A15" s="2" t="s">
        <v>13</v>
      </c>
      <c r="B15" s="2" t="s">
        <v>32</v>
      </c>
      <c r="C15" s="2" t="s">
        <v>20</v>
      </c>
      <c r="D15" s="2" t="s">
        <v>33</v>
      </c>
      <c r="E15" s="13" t="s">
        <v>22</v>
      </c>
      <c r="F15" s="3">
        <v>141.84100000000001</v>
      </c>
      <c r="G15" s="41"/>
      <c r="H15" s="27">
        <f t="shared" si="0"/>
        <v>0</v>
      </c>
    </row>
    <row r="16" spans="1:10" ht="82.5" x14ac:dyDescent="0.25">
      <c r="A16" s="2" t="s">
        <v>14</v>
      </c>
      <c r="B16" s="2" t="s">
        <v>34</v>
      </c>
      <c r="C16" s="2" t="s">
        <v>20</v>
      </c>
      <c r="D16" s="2" t="s">
        <v>35</v>
      </c>
      <c r="E16" s="13" t="s">
        <v>22</v>
      </c>
      <c r="F16" s="3">
        <v>83.52</v>
      </c>
      <c r="G16" s="41"/>
      <c r="H16" s="27">
        <f t="shared" si="0"/>
        <v>0</v>
      </c>
    </row>
    <row r="17" spans="1:8" ht="49.5" x14ac:dyDescent="0.25">
      <c r="A17" s="2" t="s">
        <v>15</v>
      </c>
      <c r="B17" s="2" t="s">
        <v>36</v>
      </c>
      <c r="C17" s="2" t="s">
        <v>20</v>
      </c>
      <c r="D17" s="2" t="s">
        <v>37</v>
      </c>
      <c r="E17" s="13" t="s">
        <v>22</v>
      </c>
      <c r="F17" s="3">
        <v>33.408000000000001</v>
      </c>
      <c r="G17" s="41"/>
      <c r="H17" s="27">
        <f t="shared" si="0"/>
        <v>0</v>
      </c>
    </row>
    <row r="18" spans="1:8" ht="33" x14ac:dyDescent="0.25">
      <c r="A18" s="2" t="s">
        <v>38</v>
      </c>
      <c r="B18" s="2" t="s">
        <v>39</v>
      </c>
      <c r="C18" s="2" t="s">
        <v>20</v>
      </c>
      <c r="D18" s="2" t="s">
        <v>40</v>
      </c>
      <c r="E18" s="13" t="s">
        <v>22</v>
      </c>
      <c r="F18" s="3">
        <v>33.408000000000001</v>
      </c>
      <c r="G18" s="41"/>
      <c r="H18" s="27">
        <f t="shared" si="0"/>
        <v>0</v>
      </c>
    </row>
    <row r="19" spans="1:8" x14ac:dyDescent="0.25">
      <c r="A19" s="4"/>
      <c r="B19" s="4"/>
      <c r="C19" s="4"/>
      <c r="D19" s="4" t="s">
        <v>41</v>
      </c>
      <c r="E19" s="28">
        <f>SUM(H10:H18)</f>
        <v>0</v>
      </c>
      <c r="F19" s="32"/>
      <c r="G19" s="42"/>
      <c r="H19" s="32"/>
    </row>
    <row r="20" spans="1:8" x14ac:dyDescent="0.25">
      <c r="A20" s="1" t="s">
        <v>42</v>
      </c>
      <c r="B20" s="1"/>
      <c r="C20" s="1"/>
      <c r="D20" s="1" t="s">
        <v>43</v>
      </c>
      <c r="E20" s="11"/>
      <c r="F20" s="1"/>
      <c r="G20" s="40"/>
      <c r="H20" s="26"/>
    </row>
    <row r="21" spans="1:8" ht="66" x14ac:dyDescent="0.25">
      <c r="A21" s="7" t="s">
        <v>44</v>
      </c>
      <c r="B21" s="7" t="s">
        <v>45</v>
      </c>
      <c r="C21" s="7" t="s">
        <v>20</v>
      </c>
      <c r="D21" s="7" t="s">
        <v>46</v>
      </c>
      <c r="E21" s="14" t="s">
        <v>22</v>
      </c>
      <c r="F21" s="8">
        <v>8.4420000000000002</v>
      </c>
      <c r="G21" s="41"/>
      <c r="H21" s="27">
        <f>F21*G21</f>
        <v>0</v>
      </c>
    </row>
    <row r="22" spans="1:8" ht="49.5" x14ac:dyDescent="0.25">
      <c r="A22" s="7" t="s">
        <v>47</v>
      </c>
      <c r="B22" s="7" t="s">
        <v>48</v>
      </c>
      <c r="C22" s="7" t="s">
        <v>20</v>
      </c>
      <c r="D22" s="7" t="s">
        <v>49</v>
      </c>
      <c r="E22" s="14" t="s">
        <v>22</v>
      </c>
      <c r="F22" s="8">
        <v>30.015999999999998</v>
      </c>
      <c r="G22" s="41"/>
      <c r="H22" s="27">
        <f t="shared" ref="H22:H34" si="1">F22*G22</f>
        <v>0</v>
      </c>
    </row>
    <row r="23" spans="1:8" ht="33" x14ac:dyDescent="0.25">
      <c r="A23" s="7" t="s">
        <v>50</v>
      </c>
      <c r="B23" s="7" t="s">
        <v>51</v>
      </c>
      <c r="C23" s="7" t="s">
        <v>20</v>
      </c>
      <c r="D23" s="7" t="s">
        <v>52</v>
      </c>
      <c r="E23" s="14" t="s">
        <v>53</v>
      </c>
      <c r="F23" s="8">
        <v>507.99</v>
      </c>
      <c r="G23" s="41"/>
      <c r="H23" s="27">
        <f t="shared" si="1"/>
        <v>0</v>
      </c>
    </row>
    <row r="24" spans="1:8" ht="33" x14ac:dyDescent="0.25">
      <c r="A24" s="7" t="s">
        <v>54</v>
      </c>
      <c r="B24" s="7" t="s">
        <v>51</v>
      </c>
      <c r="C24" s="7" t="s">
        <v>20</v>
      </c>
      <c r="D24" s="7" t="s">
        <v>55</v>
      </c>
      <c r="E24" s="14" t="s">
        <v>53</v>
      </c>
      <c r="F24" s="8">
        <v>1167.8399999999999</v>
      </c>
      <c r="G24" s="41"/>
      <c r="H24" s="27">
        <f t="shared" si="1"/>
        <v>0</v>
      </c>
    </row>
    <row r="25" spans="1:8" ht="33" x14ac:dyDescent="0.25">
      <c r="A25" s="2" t="s">
        <v>56</v>
      </c>
      <c r="B25" s="2" t="s">
        <v>57</v>
      </c>
      <c r="C25" s="2" t="s">
        <v>20</v>
      </c>
      <c r="D25" s="2" t="s">
        <v>58</v>
      </c>
      <c r="E25" s="13" t="s">
        <v>25</v>
      </c>
      <c r="F25" s="3">
        <v>75.040000000000006</v>
      </c>
      <c r="G25" s="41"/>
      <c r="H25" s="27">
        <f t="shared" si="1"/>
        <v>0</v>
      </c>
    </row>
    <row r="26" spans="1:8" ht="49.5" x14ac:dyDescent="0.25">
      <c r="A26" s="2" t="s">
        <v>59</v>
      </c>
      <c r="B26" s="2" t="s">
        <v>60</v>
      </c>
      <c r="C26" s="2" t="s">
        <v>20</v>
      </c>
      <c r="D26" s="2" t="s">
        <v>61</v>
      </c>
      <c r="E26" s="13" t="s">
        <v>25</v>
      </c>
      <c r="F26" s="3">
        <v>75.040000000000006</v>
      </c>
      <c r="G26" s="41"/>
      <c r="H26" s="27">
        <f t="shared" si="1"/>
        <v>0</v>
      </c>
    </row>
    <row r="27" spans="1:8" ht="49.5" x14ac:dyDescent="0.25">
      <c r="A27" s="2" t="s">
        <v>62</v>
      </c>
      <c r="B27" s="2" t="s">
        <v>63</v>
      </c>
      <c r="C27" s="2" t="s">
        <v>20</v>
      </c>
      <c r="D27" s="2" t="s">
        <v>64</v>
      </c>
      <c r="E27" s="13" t="s">
        <v>25</v>
      </c>
      <c r="F27" s="3">
        <v>75.040000000000006</v>
      </c>
      <c r="G27" s="41"/>
      <c r="H27" s="27">
        <f t="shared" si="1"/>
        <v>0</v>
      </c>
    </row>
    <row r="28" spans="1:8" ht="49.5" x14ac:dyDescent="0.25">
      <c r="A28" s="2" t="s">
        <v>65</v>
      </c>
      <c r="B28" s="2" t="s">
        <v>66</v>
      </c>
      <c r="C28" s="2" t="s">
        <v>20</v>
      </c>
      <c r="D28" s="2" t="s">
        <v>67</v>
      </c>
      <c r="E28" s="13" t="s">
        <v>25</v>
      </c>
      <c r="F28" s="3">
        <v>75.040000000000006</v>
      </c>
      <c r="G28" s="41"/>
      <c r="H28" s="27">
        <f t="shared" si="1"/>
        <v>0</v>
      </c>
    </row>
    <row r="29" spans="1:8" ht="49.5" x14ac:dyDescent="0.25">
      <c r="A29" s="7" t="s">
        <v>68</v>
      </c>
      <c r="B29" s="7" t="s">
        <v>66</v>
      </c>
      <c r="C29" s="7" t="s">
        <v>20</v>
      </c>
      <c r="D29" s="7" t="s">
        <v>67</v>
      </c>
      <c r="E29" s="14" t="s">
        <v>25</v>
      </c>
      <c r="F29" s="8">
        <v>75.040000000000006</v>
      </c>
      <c r="G29" s="41"/>
      <c r="H29" s="27">
        <f t="shared" si="1"/>
        <v>0</v>
      </c>
    </row>
    <row r="30" spans="1:8" ht="33" x14ac:dyDescent="0.25">
      <c r="A30" s="7" t="s">
        <v>69</v>
      </c>
      <c r="B30" s="7" t="s">
        <v>70</v>
      </c>
      <c r="C30" s="7" t="s">
        <v>20</v>
      </c>
      <c r="D30" s="7" t="s">
        <v>71</v>
      </c>
      <c r="E30" s="14" t="s">
        <v>22</v>
      </c>
      <c r="F30" s="8">
        <v>17.298999999999999</v>
      </c>
      <c r="G30" s="41"/>
      <c r="H30" s="27">
        <f t="shared" si="1"/>
        <v>0</v>
      </c>
    </row>
    <row r="31" spans="1:8" ht="49.5" x14ac:dyDescent="0.25">
      <c r="A31" s="2" t="s">
        <v>72</v>
      </c>
      <c r="B31" s="2" t="s">
        <v>60</v>
      </c>
      <c r="C31" s="2" t="s">
        <v>20</v>
      </c>
      <c r="D31" s="2" t="s">
        <v>61</v>
      </c>
      <c r="E31" s="13" t="s">
        <v>25</v>
      </c>
      <c r="F31" s="3">
        <v>142.88</v>
      </c>
      <c r="G31" s="41"/>
      <c r="H31" s="27">
        <f t="shared" si="1"/>
        <v>0</v>
      </c>
    </row>
    <row r="32" spans="1:8" ht="49.5" x14ac:dyDescent="0.25">
      <c r="A32" s="2" t="s">
        <v>73</v>
      </c>
      <c r="B32" s="2" t="s">
        <v>66</v>
      </c>
      <c r="C32" s="2" t="s">
        <v>20</v>
      </c>
      <c r="D32" s="2" t="s">
        <v>67</v>
      </c>
      <c r="E32" s="13" t="s">
        <v>25</v>
      </c>
      <c r="F32" s="3">
        <v>142.88</v>
      </c>
      <c r="G32" s="41"/>
      <c r="H32" s="27">
        <f t="shared" si="1"/>
        <v>0</v>
      </c>
    </row>
    <row r="33" spans="1:8" ht="33" x14ac:dyDescent="0.25">
      <c r="A33" s="2" t="s">
        <v>74</v>
      </c>
      <c r="B33" s="2" t="s">
        <v>57</v>
      </c>
      <c r="C33" s="2" t="s">
        <v>20</v>
      </c>
      <c r="D33" s="2" t="s">
        <v>75</v>
      </c>
      <c r="E33" s="13" t="s">
        <v>25</v>
      </c>
      <c r="F33" s="3">
        <v>20.88</v>
      </c>
      <c r="G33" s="41"/>
      <c r="H33" s="27">
        <f t="shared" si="1"/>
        <v>0</v>
      </c>
    </row>
    <row r="34" spans="1:8" ht="33" x14ac:dyDescent="0.25">
      <c r="A34" s="2" t="s">
        <v>76</v>
      </c>
      <c r="B34" s="2" t="s">
        <v>57</v>
      </c>
      <c r="C34" s="2" t="s">
        <v>20</v>
      </c>
      <c r="D34" s="2" t="s">
        <v>77</v>
      </c>
      <c r="E34" s="13" t="s">
        <v>25</v>
      </c>
      <c r="F34" s="3">
        <v>21.431999999999999</v>
      </c>
      <c r="G34" s="41"/>
      <c r="H34" s="27">
        <f t="shared" si="1"/>
        <v>0</v>
      </c>
    </row>
    <row r="35" spans="1:8" x14ac:dyDescent="0.25">
      <c r="A35" s="4"/>
      <c r="B35" s="4"/>
      <c r="C35" s="4"/>
      <c r="D35" s="4" t="s">
        <v>78</v>
      </c>
      <c r="E35" s="28">
        <f>SUM(H21:H34)</f>
        <v>0</v>
      </c>
      <c r="F35" s="32"/>
      <c r="G35" s="42"/>
      <c r="H35" s="32"/>
    </row>
    <row r="36" spans="1:8" x14ac:dyDescent="0.25">
      <c r="A36" s="1" t="s">
        <v>79</v>
      </c>
      <c r="B36" s="1"/>
      <c r="C36" s="1"/>
      <c r="D36" s="1" t="s">
        <v>80</v>
      </c>
      <c r="E36" s="11"/>
      <c r="F36" s="1"/>
      <c r="G36" s="40"/>
      <c r="H36" s="26"/>
    </row>
    <row r="37" spans="1:8" ht="33" x14ac:dyDescent="0.25">
      <c r="A37" s="2" t="s">
        <v>81</v>
      </c>
      <c r="B37" s="2" t="s">
        <v>82</v>
      </c>
      <c r="C37" s="2" t="s">
        <v>20</v>
      </c>
      <c r="D37" s="2" t="s">
        <v>83</v>
      </c>
      <c r="E37" s="13" t="s">
        <v>22</v>
      </c>
      <c r="F37" s="3">
        <v>67.730999999999995</v>
      </c>
      <c r="G37" s="41"/>
      <c r="H37" s="27">
        <f>F37*G37</f>
        <v>0</v>
      </c>
    </row>
    <row r="38" spans="1:8" ht="49.5" x14ac:dyDescent="0.25">
      <c r="A38" s="2" t="s">
        <v>84</v>
      </c>
      <c r="B38" s="2" t="s">
        <v>85</v>
      </c>
      <c r="C38" s="2" t="s">
        <v>20</v>
      </c>
      <c r="D38" s="2" t="s">
        <v>86</v>
      </c>
      <c r="E38" s="13" t="s">
        <v>22</v>
      </c>
      <c r="F38" s="3">
        <v>67.730999999999995</v>
      </c>
      <c r="G38" s="41"/>
      <c r="H38" s="27">
        <f t="shared" ref="H38:H48" si="2">F38*G38</f>
        <v>0</v>
      </c>
    </row>
    <row r="39" spans="1:8" ht="33" x14ac:dyDescent="0.25">
      <c r="A39" s="2" t="s">
        <v>87</v>
      </c>
      <c r="B39" s="2" t="s">
        <v>88</v>
      </c>
      <c r="C39" s="2" t="s">
        <v>20</v>
      </c>
      <c r="D39" s="2" t="s">
        <v>89</v>
      </c>
      <c r="E39" s="13" t="s">
        <v>25</v>
      </c>
      <c r="F39" s="3">
        <v>225.77</v>
      </c>
      <c r="G39" s="41"/>
      <c r="H39" s="27">
        <f t="shared" si="2"/>
        <v>0</v>
      </c>
    </row>
    <row r="40" spans="1:8" ht="33" x14ac:dyDescent="0.25">
      <c r="A40" s="2" t="s">
        <v>90</v>
      </c>
      <c r="B40" s="2" t="s">
        <v>91</v>
      </c>
      <c r="C40" s="2" t="s">
        <v>20</v>
      </c>
      <c r="D40" s="2" t="s">
        <v>92</v>
      </c>
      <c r="E40" s="13" t="s">
        <v>22</v>
      </c>
      <c r="F40" s="3">
        <v>22.577000000000002</v>
      </c>
      <c r="G40" s="41"/>
      <c r="H40" s="27">
        <f t="shared" si="2"/>
        <v>0</v>
      </c>
    </row>
    <row r="41" spans="1:8" ht="33" x14ac:dyDescent="0.25">
      <c r="A41" s="2" t="s">
        <v>93</v>
      </c>
      <c r="B41" s="2" t="s">
        <v>94</v>
      </c>
      <c r="C41" s="2" t="s">
        <v>20</v>
      </c>
      <c r="D41" s="2" t="s">
        <v>95</v>
      </c>
      <c r="E41" s="13" t="s">
        <v>25</v>
      </c>
      <c r="F41" s="3">
        <v>225.77</v>
      </c>
      <c r="G41" s="41"/>
      <c r="H41" s="27">
        <f t="shared" si="2"/>
        <v>0</v>
      </c>
    </row>
    <row r="42" spans="1:8" ht="49.5" x14ac:dyDescent="0.25">
      <c r="A42" s="2" t="s">
        <v>96</v>
      </c>
      <c r="B42" s="2" t="s">
        <v>97</v>
      </c>
      <c r="C42" s="2" t="s">
        <v>20</v>
      </c>
      <c r="D42" s="2" t="s">
        <v>98</v>
      </c>
      <c r="E42" s="13" t="s">
        <v>25</v>
      </c>
      <c r="F42" s="3">
        <v>225.77</v>
      </c>
      <c r="G42" s="41"/>
      <c r="H42" s="27">
        <f t="shared" si="2"/>
        <v>0</v>
      </c>
    </row>
    <row r="43" spans="1:8" ht="33" x14ac:dyDescent="0.25">
      <c r="A43" s="2" t="s">
        <v>99</v>
      </c>
      <c r="B43" s="2" t="s">
        <v>100</v>
      </c>
      <c r="C43" s="2" t="s">
        <v>20</v>
      </c>
      <c r="D43" s="2" t="s">
        <v>101</v>
      </c>
      <c r="E43" s="13" t="s">
        <v>25</v>
      </c>
      <c r="F43" s="3">
        <v>225.77</v>
      </c>
      <c r="G43" s="41"/>
      <c r="H43" s="27">
        <f t="shared" si="2"/>
        <v>0</v>
      </c>
    </row>
    <row r="44" spans="1:8" ht="33" x14ac:dyDescent="0.25">
      <c r="A44" s="2" t="s">
        <v>102</v>
      </c>
      <c r="B44" s="2" t="s">
        <v>103</v>
      </c>
      <c r="C44" s="2" t="s">
        <v>20</v>
      </c>
      <c r="D44" s="2" t="s">
        <v>104</v>
      </c>
      <c r="E44" s="13" t="s">
        <v>25</v>
      </c>
      <c r="F44" s="3">
        <v>225.77</v>
      </c>
      <c r="G44" s="41"/>
      <c r="H44" s="27">
        <f t="shared" si="2"/>
        <v>0</v>
      </c>
    </row>
    <row r="45" spans="1:8" ht="16.5" x14ac:dyDescent="0.25">
      <c r="A45" s="2" t="s">
        <v>105</v>
      </c>
      <c r="B45" s="2" t="s">
        <v>106</v>
      </c>
      <c r="C45" s="2" t="s">
        <v>20</v>
      </c>
      <c r="D45" s="2" t="s">
        <v>107</v>
      </c>
      <c r="E45" s="13" t="s">
        <v>25</v>
      </c>
      <c r="F45" s="3">
        <v>11.92</v>
      </c>
      <c r="G45" s="41"/>
      <c r="H45" s="27">
        <f t="shared" si="2"/>
        <v>0</v>
      </c>
    </row>
    <row r="46" spans="1:8" ht="16.5" x14ac:dyDescent="0.25">
      <c r="A46" s="2" t="s">
        <v>108</v>
      </c>
      <c r="B46" s="2" t="s">
        <v>106</v>
      </c>
      <c r="C46" s="2" t="s">
        <v>20</v>
      </c>
      <c r="D46" s="2" t="s">
        <v>109</v>
      </c>
      <c r="E46" s="13" t="s">
        <v>25</v>
      </c>
      <c r="F46" s="3">
        <v>26.26</v>
      </c>
      <c r="G46" s="41"/>
      <c r="H46" s="27">
        <f t="shared" si="2"/>
        <v>0</v>
      </c>
    </row>
    <row r="47" spans="1:8" ht="16.5" x14ac:dyDescent="0.25">
      <c r="A47" s="2" t="s">
        <v>110</v>
      </c>
      <c r="B47" s="2" t="s">
        <v>106</v>
      </c>
      <c r="C47" s="2" t="s">
        <v>20</v>
      </c>
      <c r="D47" s="2" t="s">
        <v>111</v>
      </c>
      <c r="E47" s="13" t="s">
        <v>25</v>
      </c>
      <c r="F47" s="3">
        <v>187.59</v>
      </c>
      <c r="G47" s="41"/>
      <c r="H47" s="27">
        <f t="shared" si="2"/>
        <v>0</v>
      </c>
    </row>
    <row r="48" spans="1:8" ht="33" x14ac:dyDescent="0.25">
      <c r="A48" s="2" t="s">
        <v>112</v>
      </c>
      <c r="B48" s="2" t="s">
        <v>113</v>
      </c>
      <c r="C48" s="2" t="s">
        <v>20</v>
      </c>
      <c r="D48" s="2" t="s">
        <v>114</v>
      </c>
      <c r="E48" s="13" t="s">
        <v>115</v>
      </c>
      <c r="F48" s="3">
        <v>142.435</v>
      </c>
      <c r="G48" s="41"/>
      <c r="H48" s="27">
        <f t="shared" si="2"/>
        <v>0</v>
      </c>
    </row>
    <row r="49" spans="1:8" x14ac:dyDescent="0.25">
      <c r="A49" s="4"/>
      <c r="B49" s="4"/>
      <c r="C49" s="4"/>
      <c r="D49" s="4" t="s">
        <v>116</v>
      </c>
      <c r="E49" s="28">
        <f>SUM(H37:H48)</f>
        <v>0</v>
      </c>
      <c r="F49" s="32"/>
      <c r="G49" s="42"/>
      <c r="H49" s="32"/>
    </row>
    <row r="50" spans="1:8" x14ac:dyDescent="0.25">
      <c r="A50" s="1" t="s">
        <v>117</v>
      </c>
      <c r="B50" s="1"/>
      <c r="C50" s="1"/>
      <c r="D50" s="1" t="s">
        <v>118</v>
      </c>
      <c r="E50" s="11"/>
      <c r="F50" s="1"/>
      <c r="G50" s="40"/>
      <c r="H50" s="26"/>
    </row>
    <row r="51" spans="1:8" ht="33" x14ac:dyDescent="0.25">
      <c r="A51" s="7" t="s">
        <v>119</v>
      </c>
      <c r="B51" s="7" t="s">
        <v>120</v>
      </c>
      <c r="C51" s="7" t="s">
        <v>20</v>
      </c>
      <c r="D51" s="7" t="s">
        <v>1167</v>
      </c>
      <c r="E51" s="14" t="s">
        <v>25</v>
      </c>
      <c r="F51" s="8">
        <v>201.15700000000001</v>
      </c>
      <c r="G51" s="41"/>
      <c r="H51" s="27">
        <f>F51*G51</f>
        <v>0</v>
      </c>
    </row>
    <row r="52" spans="1:8" ht="49.5" x14ac:dyDescent="0.25">
      <c r="A52" s="7" t="s">
        <v>121</v>
      </c>
      <c r="B52" s="7" t="s">
        <v>120</v>
      </c>
      <c r="C52" s="7" t="s">
        <v>20</v>
      </c>
      <c r="D52" s="7" t="s">
        <v>1166</v>
      </c>
      <c r="E52" s="14" t="s">
        <v>25</v>
      </c>
      <c r="F52" s="8">
        <v>58.23</v>
      </c>
      <c r="G52" s="41"/>
      <c r="H52" s="27">
        <f t="shared" ref="H52:H63" si="3">F52*G52</f>
        <v>0</v>
      </c>
    </row>
    <row r="53" spans="1:8" ht="49.5" x14ac:dyDescent="0.25">
      <c r="A53" s="7" t="s">
        <v>122</v>
      </c>
      <c r="B53" s="7" t="s">
        <v>120</v>
      </c>
      <c r="C53" s="7" t="s">
        <v>20</v>
      </c>
      <c r="D53" s="7" t="s">
        <v>1173</v>
      </c>
      <c r="E53" s="14" t="s">
        <v>25</v>
      </c>
      <c r="F53" s="8">
        <v>67.373999999999995</v>
      </c>
      <c r="G53" s="41"/>
      <c r="H53" s="27">
        <f t="shared" si="3"/>
        <v>0</v>
      </c>
    </row>
    <row r="54" spans="1:8" ht="49.5" x14ac:dyDescent="0.25">
      <c r="A54" s="7" t="s">
        <v>123</v>
      </c>
      <c r="B54" s="7" t="s">
        <v>124</v>
      </c>
      <c r="C54" s="7" t="s">
        <v>20</v>
      </c>
      <c r="D54" s="7" t="s">
        <v>1165</v>
      </c>
      <c r="E54" s="14" t="s">
        <v>25</v>
      </c>
      <c r="F54" s="8">
        <v>118.99</v>
      </c>
      <c r="G54" s="41"/>
      <c r="H54" s="27">
        <f t="shared" si="3"/>
        <v>0</v>
      </c>
    </row>
    <row r="55" spans="1:8" ht="33" x14ac:dyDescent="0.25">
      <c r="A55" s="16" t="s">
        <v>125</v>
      </c>
      <c r="B55" s="2" t="s">
        <v>103</v>
      </c>
      <c r="C55" s="2" t="s">
        <v>20</v>
      </c>
      <c r="D55" s="2" t="s">
        <v>126</v>
      </c>
      <c r="E55" s="13" t="s">
        <v>25</v>
      </c>
      <c r="F55" s="3">
        <v>3.7490000000000001</v>
      </c>
      <c r="G55" s="41"/>
      <c r="H55" s="27">
        <f t="shared" si="3"/>
        <v>0</v>
      </c>
    </row>
    <row r="56" spans="1:8" ht="33" x14ac:dyDescent="0.25">
      <c r="A56" s="2" t="s">
        <v>127</v>
      </c>
      <c r="B56" s="2" t="s">
        <v>103</v>
      </c>
      <c r="C56" s="2" t="s">
        <v>20</v>
      </c>
      <c r="D56" s="2" t="s">
        <v>128</v>
      </c>
      <c r="E56" s="13" t="s">
        <v>25</v>
      </c>
      <c r="F56" s="3">
        <v>17.995000000000001</v>
      </c>
      <c r="G56" s="41"/>
      <c r="H56" s="27">
        <f t="shared" si="3"/>
        <v>0</v>
      </c>
    </row>
    <row r="57" spans="1:8" ht="49.5" x14ac:dyDescent="0.25">
      <c r="A57" s="2" t="s">
        <v>129</v>
      </c>
      <c r="B57" s="2" t="s">
        <v>130</v>
      </c>
      <c r="C57" s="2" t="s">
        <v>20</v>
      </c>
      <c r="D57" s="2" t="s">
        <v>131</v>
      </c>
      <c r="E57" s="13" t="s">
        <v>132</v>
      </c>
      <c r="F57" s="3">
        <v>18</v>
      </c>
      <c r="G57" s="41"/>
      <c r="H57" s="27">
        <f t="shared" si="3"/>
        <v>0</v>
      </c>
    </row>
    <row r="58" spans="1:8" ht="49.5" x14ac:dyDescent="0.25">
      <c r="A58" s="2" t="s">
        <v>133</v>
      </c>
      <c r="B58" s="2" t="s">
        <v>134</v>
      </c>
      <c r="C58" s="2" t="s">
        <v>20</v>
      </c>
      <c r="D58" s="2" t="s">
        <v>135</v>
      </c>
      <c r="E58" s="13" t="s">
        <v>132</v>
      </c>
      <c r="F58" s="3">
        <v>17</v>
      </c>
      <c r="G58" s="41"/>
      <c r="H58" s="27">
        <f t="shared" si="3"/>
        <v>0</v>
      </c>
    </row>
    <row r="59" spans="1:8" ht="33" x14ac:dyDescent="0.25">
      <c r="A59" s="7" t="s">
        <v>136</v>
      </c>
      <c r="B59" s="7" t="s">
        <v>137</v>
      </c>
      <c r="C59" s="7" t="s">
        <v>20</v>
      </c>
      <c r="D59" s="7" t="s">
        <v>138</v>
      </c>
      <c r="E59" s="14" t="s">
        <v>22</v>
      </c>
      <c r="F59" s="8">
        <v>7.1879999999999997</v>
      </c>
      <c r="G59" s="41"/>
      <c r="H59" s="27">
        <f t="shared" si="3"/>
        <v>0</v>
      </c>
    </row>
    <row r="60" spans="1:8" ht="49.5" x14ac:dyDescent="0.25">
      <c r="A60" s="7" t="s">
        <v>139</v>
      </c>
      <c r="B60" s="7" t="s">
        <v>51</v>
      </c>
      <c r="C60" s="7" t="s">
        <v>20</v>
      </c>
      <c r="D60" s="7" t="s">
        <v>140</v>
      </c>
      <c r="E60" s="14" t="s">
        <v>53</v>
      </c>
      <c r="F60" s="8">
        <v>661.45</v>
      </c>
      <c r="G60" s="41"/>
      <c r="H60" s="27">
        <f t="shared" si="3"/>
        <v>0</v>
      </c>
    </row>
    <row r="61" spans="1:8" ht="49.5" x14ac:dyDescent="0.25">
      <c r="A61" s="2" t="s">
        <v>141</v>
      </c>
      <c r="B61" s="2" t="s">
        <v>142</v>
      </c>
      <c r="C61" s="2" t="s">
        <v>20</v>
      </c>
      <c r="D61" s="2" t="s">
        <v>143</v>
      </c>
      <c r="E61" s="13" t="s">
        <v>115</v>
      </c>
      <c r="F61" s="3">
        <v>92.7</v>
      </c>
      <c r="G61" s="41"/>
      <c r="H61" s="27">
        <f t="shared" si="3"/>
        <v>0</v>
      </c>
    </row>
    <row r="62" spans="1:8" ht="33" x14ac:dyDescent="0.25">
      <c r="A62" s="2" t="s">
        <v>144</v>
      </c>
      <c r="B62" s="2" t="s">
        <v>145</v>
      </c>
      <c r="C62" s="2" t="s">
        <v>20</v>
      </c>
      <c r="D62" s="2" t="s">
        <v>146</v>
      </c>
      <c r="E62" s="13" t="s">
        <v>22</v>
      </c>
      <c r="F62" s="3">
        <v>7.1059999999999999</v>
      </c>
      <c r="G62" s="41"/>
      <c r="H62" s="27">
        <f t="shared" si="3"/>
        <v>0</v>
      </c>
    </row>
    <row r="63" spans="1:8" ht="49.5" x14ac:dyDescent="0.25">
      <c r="A63" s="7" t="s">
        <v>147</v>
      </c>
      <c r="B63" s="7" t="s">
        <v>51</v>
      </c>
      <c r="C63" s="7" t="s">
        <v>20</v>
      </c>
      <c r="D63" s="7" t="s">
        <v>140</v>
      </c>
      <c r="E63" s="14" t="s">
        <v>53</v>
      </c>
      <c r="F63" s="8">
        <v>631.74</v>
      </c>
      <c r="G63" s="41"/>
      <c r="H63" s="27">
        <f t="shared" si="3"/>
        <v>0</v>
      </c>
    </row>
    <row r="64" spans="1:8" x14ac:dyDescent="0.25">
      <c r="A64" s="4"/>
      <c r="B64" s="4"/>
      <c r="C64" s="4"/>
      <c r="D64" s="4" t="s">
        <v>148</v>
      </c>
      <c r="E64" s="28">
        <f>SUM(H51:H63)</f>
        <v>0</v>
      </c>
      <c r="F64" s="32"/>
      <c r="G64" s="42"/>
      <c r="H64" s="32"/>
    </row>
    <row r="65" spans="1:8" x14ac:dyDescent="0.25">
      <c r="A65" s="1" t="s">
        <v>149</v>
      </c>
      <c r="B65" s="1"/>
      <c r="C65" s="1"/>
      <c r="D65" s="1" t="s">
        <v>150</v>
      </c>
      <c r="E65" s="11"/>
      <c r="F65" s="1"/>
      <c r="G65" s="40"/>
      <c r="H65" s="26"/>
    </row>
    <row r="66" spans="1:8" ht="33" x14ac:dyDescent="0.25">
      <c r="A66" s="2" t="s">
        <v>151</v>
      </c>
      <c r="B66" s="2" t="s">
        <v>103</v>
      </c>
      <c r="C66" s="2" t="s">
        <v>20</v>
      </c>
      <c r="D66" s="2" t="s">
        <v>152</v>
      </c>
      <c r="E66" s="13" t="s">
        <v>153</v>
      </c>
      <c r="F66" s="3">
        <v>358</v>
      </c>
      <c r="G66" s="41"/>
      <c r="H66" s="27">
        <f>F66*G66</f>
        <v>0</v>
      </c>
    </row>
    <row r="67" spans="1:8" x14ac:dyDescent="0.25">
      <c r="A67" s="4"/>
      <c r="B67" s="4"/>
      <c r="C67" s="4"/>
      <c r="D67" s="4" t="s">
        <v>154</v>
      </c>
      <c r="E67" s="28">
        <f>H66</f>
        <v>0</v>
      </c>
      <c r="F67" s="32"/>
      <c r="G67" s="42"/>
      <c r="H67" s="32"/>
    </row>
    <row r="68" spans="1:8" x14ac:dyDescent="0.25">
      <c r="A68" s="1" t="s">
        <v>155</v>
      </c>
      <c r="B68" s="1"/>
      <c r="C68" s="1"/>
      <c r="D68" s="1" t="s">
        <v>156</v>
      </c>
      <c r="E68" s="11"/>
      <c r="F68" s="1"/>
      <c r="G68" s="40"/>
      <c r="H68" s="26"/>
    </row>
    <row r="69" spans="1:8" ht="33" x14ac:dyDescent="0.25">
      <c r="A69" s="2" t="s">
        <v>157</v>
      </c>
      <c r="B69" s="2" t="s">
        <v>158</v>
      </c>
      <c r="C69" s="2" t="s">
        <v>20</v>
      </c>
      <c r="D69" s="2" t="s">
        <v>159</v>
      </c>
      <c r="E69" s="13" t="s">
        <v>25</v>
      </c>
      <c r="F69" s="3">
        <v>358</v>
      </c>
      <c r="G69" s="41"/>
      <c r="H69" s="27">
        <f>F69*G69</f>
        <v>0</v>
      </c>
    </row>
    <row r="70" spans="1:8" ht="16.5" x14ac:dyDescent="0.25">
      <c r="A70" s="2" t="s">
        <v>160</v>
      </c>
      <c r="B70" s="2" t="s">
        <v>161</v>
      </c>
      <c r="C70" s="2" t="s">
        <v>20</v>
      </c>
      <c r="D70" s="2" t="s">
        <v>162</v>
      </c>
      <c r="E70" s="13" t="s">
        <v>25</v>
      </c>
      <c r="F70" s="3">
        <v>358</v>
      </c>
      <c r="G70" s="41"/>
      <c r="H70" s="27">
        <f t="shared" ref="H70:H87" si="4">F70*G70</f>
        <v>0</v>
      </c>
    </row>
    <row r="71" spans="1:8" ht="16.5" x14ac:dyDescent="0.25">
      <c r="A71" s="7" t="s">
        <v>163</v>
      </c>
      <c r="B71" s="7" t="s">
        <v>164</v>
      </c>
      <c r="C71" s="7" t="s">
        <v>20</v>
      </c>
      <c r="D71" s="7" t="s">
        <v>165</v>
      </c>
      <c r="E71" s="14" t="s">
        <v>25</v>
      </c>
      <c r="F71" s="8">
        <v>739.1</v>
      </c>
      <c r="G71" s="41"/>
      <c r="H71" s="27">
        <f t="shared" si="4"/>
        <v>0</v>
      </c>
    </row>
    <row r="72" spans="1:8" ht="49.5" x14ac:dyDescent="0.25">
      <c r="A72" s="2" t="s">
        <v>166</v>
      </c>
      <c r="B72" s="2" t="s">
        <v>167</v>
      </c>
      <c r="C72" s="2" t="s">
        <v>20</v>
      </c>
      <c r="D72" s="2" t="s">
        <v>168</v>
      </c>
      <c r="E72" s="13" t="s">
        <v>25</v>
      </c>
      <c r="F72" s="3">
        <v>369.55</v>
      </c>
      <c r="G72" s="41"/>
      <c r="H72" s="27">
        <f t="shared" si="4"/>
        <v>0</v>
      </c>
    </row>
    <row r="73" spans="1:8" ht="33" x14ac:dyDescent="0.25">
      <c r="A73" s="2" t="s">
        <v>169</v>
      </c>
      <c r="B73" s="2" t="s">
        <v>170</v>
      </c>
      <c r="C73" s="2" t="s">
        <v>20</v>
      </c>
      <c r="D73" s="2" t="s">
        <v>171</v>
      </c>
      <c r="E73" s="13" t="s">
        <v>115</v>
      </c>
      <c r="F73" s="3">
        <v>25.1</v>
      </c>
      <c r="G73" s="41"/>
      <c r="H73" s="27">
        <f t="shared" si="4"/>
        <v>0</v>
      </c>
    </row>
    <row r="74" spans="1:8" ht="33" x14ac:dyDescent="0.25">
      <c r="A74" s="2" t="s">
        <v>172</v>
      </c>
      <c r="B74" s="2" t="s">
        <v>173</v>
      </c>
      <c r="C74" s="2" t="s">
        <v>20</v>
      </c>
      <c r="D74" s="2" t="s">
        <v>174</v>
      </c>
      <c r="E74" s="13" t="s">
        <v>115</v>
      </c>
      <c r="F74" s="3">
        <v>52.5</v>
      </c>
      <c r="G74" s="41"/>
      <c r="H74" s="27">
        <f t="shared" si="4"/>
        <v>0</v>
      </c>
    </row>
    <row r="75" spans="1:8" ht="33" x14ac:dyDescent="0.25">
      <c r="A75" s="2" t="s">
        <v>175</v>
      </c>
      <c r="B75" s="2" t="s">
        <v>176</v>
      </c>
      <c r="C75" s="2" t="s">
        <v>20</v>
      </c>
      <c r="D75" s="2" t="s">
        <v>177</v>
      </c>
      <c r="E75" s="13" t="s">
        <v>115</v>
      </c>
      <c r="F75" s="3">
        <v>35.344000000000001</v>
      </c>
      <c r="G75" s="41"/>
      <c r="H75" s="27">
        <f t="shared" si="4"/>
        <v>0</v>
      </c>
    </row>
    <row r="76" spans="1:8" ht="33" x14ac:dyDescent="0.25">
      <c r="A76" s="2" t="s">
        <v>178</v>
      </c>
      <c r="B76" s="2" t="s">
        <v>179</v>
      </c>
      <c r="C76" s="2" t="s">
        <v>20</v>
      </c>
      <c r="D76" s="2" t="s">
        <v>180</v>
      </c>
      <c r="E76" s="13" t="s">
        <v>115</v>
      </c>
      <c r="F76" s="3">
        <v>52.5</v>
      </c>
      <c r="G76" s="41"/>
      <c r="H76" s="27">
        <f t="shared" si="4"/>
        <v>0</v>
      </c>
    </row>
    <row r="77" spans="1:8" ht="33" x14ac:dyDescent="0.25">
      <c r="A77" s="2" t="s">
        <v>181</v>
      </c>
      <c r="B77" s="2" t="s">
        <v>182</v>
      </c>
      <c r="C77" s="2" t="s">
        <v>20</v>
      </c>
      <c r="D77" s="2" t="s">
        <v>183</v>
      </c>
      <c r="E77" s="13" t="s">
        <v>115</v>
      </c>
      <c r="F77" s="3">
        <v>39.200000000000003</v>
      </c>
      <c r="G77" s="41"/>
      <c r="H77" s="27">
        <f t="shared" si="4"/>
        <v>0</v>
      </c>
    </row>
    <row r="78" spans="1:8" ht="16.5" x14ac:dyDescent="0.25">
      <c r="A78" s="2" t="s">
        <v>184</v>
      </c>
      <c r="B78" s="2" t="s">
        <v>185</v>
      </c>
      <c r="C78" s="2" t="s">
        <v>20</v>
      </c>
      <c r="D78" s="2" t="s">
        <v>186</v>
      </c>
      <c r="E78" s="13" t="s">
        <v>187</v>
      </c>
      <c r="F78" s="3">
        <v>20</v>
      </c>
      <c r="G78" s="41"/>
      <c r="H78" s="27">
        <f t="shared" si="4"/>
        <v>0</v>
      </c>
    </row>
    <row r="79" spans="1:8" ht="16.5" x14ac:dyDescent="0.25">
      <c r="A79" s="2" t="s">
        <v>188</v>
      </c>
      <c r="B79" s="2" t="s">
        <v>189</v>
      </c>
      <c r="C79" s="2" t="s">
        <v>20</v>
      </c>
      <c r="D79" s="2" t="s">
        <v>190</v>
      </c>
      <c r="E79" s="13" t="s">
        <v>187</v>
      </c>
      <c r="F79" s="3">
        <v>10</v>
      </c>
      <c r="G79" s="41"/>
      <c r="H79" s="27">
        <f t="shared" si="4"/>
        <v>0</v>
      </c>
    </row>
    <row r="80" spans="1:8" ht="16.5" x14ac:dyDescent="0.25">
      <c r="A80" s="2" t="s">
        <v>191</v>
      </c>
      <c r="B80" s="2" t="s">
        <v>192</v>
      </c>
      <c r="C80" s="2" t="s">
        <v>20</v>
      </c>
      <c r="D80" s="2" t="s">
        <v>193</v>
      </c>
      <c r="E80" s="13" t="s">
        <v>187</v>
      </c>
      <c r="F80" s="3">
        <v>4</v>
      </c>
      <c r="G80" s="41"/>
      <c r="H80" s="27">
        <f t="shared" si="4"/>
        <v>0</v>
      </c>
    </row>
    <row r="81" spans="1:8" ht="33" x14ac:dyDescent="0.25">
      <c r="A81" s="2" t="s">
        <v>194</v>
      </c>
      <c r="B81" s="2" t="s">
        <v>195</v>
      </c>
      <c r="C81" s="2" t="s">
        <v>20</v>
      </c>
      <c r="D81" s="2" t="s">
        <v>196</v>
      </c>
      <c r="E81" s="13" t="s">
        <v>115</v>
      </c>
      <c r="F81" s="3">
        <v>49</v>
      </c>
      <c r="G81" s="41"/>
      <c r="H81" s="27">
        <f t="shared" si="4"/>
        <v>0</v>
      </c>
    </row>
    <row r="82" spans="1:8" ht="33" x14ac:dyDescent="0.25">
      <c r="A82" s="2" t="s">
        <v>197</v>
      </c>
      <c r="B82" s="2" t="s">
        <v>198</v>
      </c>
      <c r="C82" s="2" t="s">
        <v>20</v>
      </c>
      <c r="D82" s="2" t="s">
        <v>199</v>
      </c>
      <c r="E82" s="13" t="s">
        <v>187</v>
      </c>
      <c r="F82" s="3">
        <v>17</v>
      </c>
      <c r="G82" s="41"/>
      <c r="H82" s="27">
        <f t="shared" si="4"/>
        <v>0</v>
      </c>
    </row>
    <row r="83" spans="1:8" ht="33" x14ac:dyDescent="0.25">
      <c r="A83" s="2" t="s">
        <v>200</v>
      </c>
      <c r="B83" s="2" t="s">
        <v>201</v>
      </c>
      <c r="C83" s="2" t="s">
        <v>20</v>
      </c>
      <c r="D83" s="2" t="s">
        <v>202</v>
      </c>
      <c r="E83" s="13" t="s">
        <v>187</v>
      </c>
      <c r="F83" s="3">
        <v>1</v>
      </c>
      <c r="G83" s="41"/>
      <c r="H83" s="27">
        <f t="shared" si="4"/>
        <v>0</v>
      </c>
    </row>
    <row r="84" spans="1:8" ht="16.5" x14ac:dyDescent="0.25">
      <c r="A84" s="2" t="s">
        <v>203</v>
      </c>
      <c r="B84" s="2" t="s">
        <v>204</v>
      </c>
      <c r="C84" s="2" t="s">
        <v>20</v>
      </c>
      <c r="D84" s="2" t="s">
        <v>205</v>
      </c>
      <c r="E84" s="13" t="s">
        <v>187</v>
      </c>
      <c r="F84" s="3">
        <v>2</v>
      </c>
      <c r="G84" s="41"/>
      <c r="H84" s="27">
        <f t="shared" si="4"/>
        <v>0</v>
      </c>
    </row>
    <row r="85" spans="1:8" ht="49.5" x14ac:dyDescent="0.25">
      <c r="A85" s="2" t="s">
        <v>206</v>
      </c>
      <c r="B85" s="2" t="s">
        <v>207</v>
      </c>
      <c r="C85" s="2" t="s">
        <v>20</v>
      </c>
      <c r="D85" s="2" t="s">
        <v>208</v>
      </c>
      <c r="E85" s="13" t="s">
        <v>25</v>
      </c>
      <c r="F85" s="3">
        <v>16.170000000000002</v>
      </c>
      <c r="G85" s="41"/>
      <c r="H85" s="27">
        <f t="shared" si="4"/>
        <v>0</v>
      </c>
    </row>
    <row r="86" spans="1:8" ht="33" x14ac:dyDescent="0.25">
      <c r="A86" s="2" t="s">
        <v>209</v>
      </c>
      <c r="B86" s="2" t="s">
        <v>210</v>
      </c>
      <c r="C86" s="2" t="s">
        <v>20</v>
      </c>
      <c r="D86" s="2" t="s">
        <v>211</v>
      </c>
      <c r="E86" s="13" t="s">
        <v>25</v>
      </c>
      <c r="F86" s="3">
        <v>16.170000000000002</v>
      </c>
      <c r="G86" s="41"/>
      <c r="H86" s="27">
        <f t="shared" si="4"/>
        <v>0</v>
      </c>
    </row>
    <row r="87" spans="1:8" ht="33" x14ac:dyDescent="0.25">
      <c r="A87" s="9" t="s">
        <v>212</v>
      </c>
      <c r="B87" s="7" t="s">
        <v>213</v>
      </c>
      <c r="C87" s="7" t="s">
        <v>20</v>
      </c>
      <c r="D87" s="7" t="s">
        <v>214</v>
      </c>
      <c r="E87" s="14" t="s">
        <v>25</v>
      </c>
      <c r="F87" s="10">
        <v>146</v>
      </c>
      <c r="G87" s="41"/>
      <c r="H87" s="27">
        <f t="shared" si="4"/>
        <v>0</v>
      </c>
    </row>
    <row r="88" spans="1:8" x14ac:dyDescent="0.25">
      <c r="A88" s="4"/>
      <c r="B88" s="4"/>
      <c r="C88" s="4"/>
      <c r="D88" s="4" t="s">
        <v>215</v>
      </c>
      <c r="E88" s="28">
        <f>SUM(H69:H87)</f>
        <v>0</v>
      </c>
      <c r="F88" s="32"/>
      <c r="G88" s="42"/>
      <c r="H88" s="32"/>
    </row>
    <row r="89" spans="1:8" x14ac:dyDescent="0.25">
      <c r="A89" s="1" t="s">
        <v>216</v>
      </c>
      <c r="B89" s="1"/>
      <c r="C89" s="1"/>
      <c r="D89" s="1" t="s">
        <v>217</v>
      </c>
      <c r="E89" s="11"/>
      <c r="F89" s="1"/>
      <c r="G89" s="40"/>
      <c r="H89" s="26"/>
    </row>
    <row r="90" spans="1:8" ht="16.5" x14ac:dyDescent="0.25">
      <c r="A90" s="2" t="s">
        <v>218</v>
      </c>
      <c r="B90" s="2" t="s">
        <v>219</v>
      </c>
      <c r="C90" s="2" t="s">
        <v>20</v>
      </c>
      <c r="D90" s="2" t="s">
        <v>220</v>
      </c>
      <c r="E90" s="13" t="s">
        <v>25</v>
      </c>
      <c r="F90" s="3">
        <v>42.24</v>
      </c>
      <c r="G90" s="41"/>
      <c r="H90" s="27">
        <f>F90*G90</f>
        <v>0</v>
      </c>
    </row>
    <row r="91" spans="1:8" ht="33" x14ac:dyDescent="0.25">
      <c r="A91" s="2" t="s">
        <v>221</v>
      </c>
      <c r="B91" s="2" t="s">
        <v>222</v>
      </c>
      <c r="C91" s="2" t="s">
        <v>20</v>
      </c>
      <c r="D91" s="2" t="s">
        <v>223</v>
      </c>
      <c r="E91" s="13" t="s">
        <v>115</v>
      </c>
      <c r="F91" s="3">
        <v>4.8</v>
      </c>
      <c r="G91" s="41"/>
      <c r="H91" s="27">
        <f t="shared" ref="H91:H94" si="5">F91*G91</f>
        <v>0</v>
      </c>
    </row>
    <row r="92" spans="1:8" ht="33" x14ac:dyDescent="0.25">
      <c r="A92" s="2" t="s">
        <v>224</v>
      </c>
      <c r="B92" s="2" t="s">
        <v>222</v>
      </c>
      <c r="C92" s="2" t="s">
        <v>20</v>
      </c>
      <c r="D92" s="2" t="s">
        <v>225</v>
      </c>
      <c r="E92" s="13" t="s">
        <v>115</v>
      </c>
      <c r="F92" s="3">
        <v>4.8</v>
      </c>
      <c r="G92" s="41"/>
      <c r="H92" s="27">
        <f t="shared" si="5"/>
        <v>0</v>
      </c>
    </row>
    <row r="93" spans="1:8" ht="16.5" x14ac:dyDescent="0.25">
      <c r="A93" s="2" t="s">
        <v>226</v>
      </c>
      <c r="B93" s="2" t="s">
        <v>227</v>
      </c>
      <c r="C93" s="2" t="s">
        <v>20</v>
      </c>
      <c r="D93" s="2" t="s">
        <v>228</v>
      </c>
      <c r="E93" s="13" t="s">
        <v>132</v>
      </c>
      <c r="F93" s="3">
        <v>2</v>
      </c>
      <c r="G93" s="41"/>
      <c r="H93" s="27">
        <f t="shared" si="5"/>
        <v>0</v>
      </c>
    </row>
    <row r="94" spans="1:8" ht="16.5" x14ac:dyDescent="0.25">
      <c r="A94" s="7" t="s">
        <v>229</v>
      </c>
      <c r="B94" s="7" t="s">
        <v>227</v>
      </c>
      <c r="C94" s="7" t="s">
        <v>20</v>
      </c>
      <c r="D94" s="7" t="s">
        <v>1182</v>
      </c>
      <c r="E94" s="14" t="s">
        <v>132</v>
      </c>
      <c r="F94" s="8">
        <v>1</v>
      </c>
      <c r="G94" s="41"/>
      <c r="H94" s="27">
        <f t="shared" si="5"/>
        <v>0</v>
      </c>
    </row>
    <row r="95" spans="1:8" x14ac:dyDescent="0.25">
      <c r="A95" s="4"/>
      <c r="B95" s="4"/>
      <c r="C95" s="4"/>
      <c r="D95" s="4" t="s">
        <v>230</v>
      </c>
      <c r="E95" s="28">
        <f>SUM(H90:H94)</f>
        <v>0</v>
      </c>
      <c r="F95" s="32"/>
      <c r="G95" s="42"/>
      <c r="H95" s="32"/>
    </row>
    <row r="96" spans="1:8" x14ac:dyDescent="0.25">
      <c r="A96" s="1" t="s">
        <v>231</v>
      </c>
      <c r="B96" s="1"/>
      <c r="C96" s="1"/>
      <c r="D96" s="1" t="s">
        <v>232</v>
      </c>
      <c r="E96" s="11"/>
      <c r="F96" s="1"/>
      <c r="G96" s="40"/>
      <c r="H96" s="26"/>
    </row>
    <row r="97" spans="1:8" ht="33" x14ac:dyDescent="0.25">
      <c r="A97" s="2" t="s">
        <v>233</v>
      </c>
      <c r="B97" s="2" t="s">
        <v>234</v>
      </c>
      <c r="C97" s="2" t="s">
        <v>20</v>
      </c>
      <c r="D97" s="2" t="s">
        <v>235</v>
      </c>
      <c r="E97" s="13" t="s">
        <v>25</v>
      </c>
      <c r="F97" s="3">
        <v>7.04</v>
      </c>
      <c r="G97" s="41"/>
      <c r="H97" s="27">
        <f>F97*G97</f>
        <v>0</v>
      </c>
    </row>
    <row r="98" spans="1:8" ht="33" x14ac:dyDescent="0.25">
      <c r="A98" s="2" t="s">
        <v>236</v>
      </c>
      <c r="B98" s="2" t="s">
        <v>234</v>
      </c>
      <c r="C98" s="2" t="s">
        <v>20</v>
      </c>
      <c r="D98" s="2" t="s">
        <v>237</v>
      </c>
      <c r="E98" s="13" t="s">
        <v>25</v>
      </c>
      <c r="F98" s="3">
        <v>4.2</v>
      </c>
      <c r="G98" s="41"/>
      <c r="H98" s="27">
        <f t="shared" ref="H98:H101" si="6">F98*G98</f>
        <v>0</v>
      </c>
    </row>
    <row r="99" spans="1:8" ht="33" x14ac:dyDescent="0.25">
      <c r="A99" s="2" t="s">
        <v>238</v>
      </c>
      <c r="B99" s="2" t="s">
        <v>239</v>
      </c>
      <c r="C99" s="2" t="s">
        <v>20</v>
      </c>
      <c r="D99" s="2" t="s">
        <v>240</v>
      </c>
      <c r="E99" s="13" t="s">
        <v>25</v>
      </c>
      <c r="F99" s="3">
        <v>2.6</v>
      </c>
      <c r="G99" s="41"/>
      <c r="H99" s="27">
        <f t="shared" si="6"/>
        <v>0</v>
      </c>
    </row>
    <row r="100" spans="1:8" ht="33" x14ac:dyDescent="0.25">
      <c r="A100" s="6" t="s">
        <v>241</v>
      </c>
      <c r="B100" s="2" t="s">
        <v>242</v>
      </c>
      <c r="C100" s="2" t="s">
        <v>20</v>
      </c>
      <c r="D100" s="2" t="s">
        <v>243</v>
      </c>
      <c r="E100" s="13" t="s">
        <v>25</v>
      </c>
      <c r="F100" s="3">
        <v>15.8</v>
      </c>
      <c r="G100" s="41"/>
      <c r="H100" s="27">
        <f t="shared" si="6"/>
        <v>0</v>
      </c>
    </row>
    <row r="101" spans="1:8" ht="16.5" x14ac:dyDescent="0.25">
      <c r="A101" s="2" t="s">
        <v>244</v>
      </c>
      <c r="B101" s="2" t="s">
        <v>245</v>
      </c>
      <c r="C101" s="2" t="s">
        <v>20</v>
      </c>
      <c r="D101" s="2" t="s">
        <v>246</v>
      </c>
      <c r="E101" s="13" t="s">
        <v>187</v>
      </c>
      <c r="F101" s="3">
        <v>10</v>
      </c>
      <c r="G101" s="41"/>
      <c r="H101" s="27">
        <f t="shared" si="6"/>
        <v>0</v>
      </c>
    </row>
    <row r="102" spans="1:8" x14ac:dyDescent="0.25">
      <c r="A102" s="4"/>
      <c r="B102" s="4"/>
      <c r="C102" s="4"/>
      <c r="D102" s="4" t="s">
        <v>247</v>
      </c>
      <c r="E102" s="28">
        <f>SUM(H97:H101)</f>
        <v>0</v>
      </c>
      <c r="F102" s="32"/>
      <c r="G102" s="42"/>
      <c r="H102" s="32"/>
    </row>
    <row r="103" spans="1:8" x14ac:dyDescent="0.25">
      <c r="A103" s="1" t="s">
        <v>248</v>
      </c>
      <c r="B103" s="1"/>
      <c r="C103" s="1"/>
      <c r="D103" s="1" t="s">
        <v>249</v>
      </c>
      <c r="E103" s="11"/>
      <c r="F103" s="1"/>
      <c r="G103" s="40"/>
      <c r="H103" s="26"/>
    </row>
    <row r="104" spans="1:8" ht="66" x14ac:dyDescent="0.25">
      <c r="A104" s="2" t="s">
        <v>250</v>
      </c>
      <c r="B104" s="2" t="s">
        <v>251</v>
      </c>
      <c r="C104" s="2" t="s">
        <v>20</v>
      </c>
      <c r="D104" s="2" t="s">
        <v>252</v>
      </c>
      <c r="E104" s="13" t="s">
        <v>25</v>
      </c>
      <c r="F104" s="3">
        <v>545.70600000000002</v>
      </c>
      <c r="G104" s="41"/>
      <c r="H104" s="27">
        <f>F104*G104</f>
        <v>0</v>
      </c>
    </row>
    <row r="105" spans="1:8" ht="49.5" x14ac:dyDescent="0.25">
      <c r="A105" s="2" t="s">
        <v>253</v>
      </c>
      <c r="B105" s="2" t="s">
        <v>254</v>
      </c>
      <c r="C105" s="2" t="s">
        <v>20</v>
      </c>
      <c r="D105" s="2" t="s">
        <v>255</v>
      </c>
      <c r="E105" s="13" t="s">
        <v>25</v>
      </c>
      <c r="F105" s="3">
        <v>38.667000000000002</v>
      </c>
      <c r="G105" s="41"/>
      <c r="H105" s="27">
        <f t="shared" ref="H105:H107" si="7">F105*G105</f>
        <v>0</v>
      </c>
    </row>
    <row r="106" spans="1:8" ht="49.5" x14ac:dyDescent="0.25">
      <c r="A106" s="2" t="s">
        <v>256</v>
      </c>
      <c r="B106" s="2" t="s">
        <v>257</v>
      </c>
      <c r="C106" s="2" t="s">
        <v>20</v>
      </c>
      <c r="D106" s="2" t="s">
        <v>258</v>
      </c>
      <c r="E106" s="13" t="s">
        <v>25</v>
      </c>
      <c r="F106" s="3">
        <v>584.37300000000005</v>
      </c>
      <c r="G106" s="41"/>
      <c r="H106" s="27">
        <f t="shared" si="7"/>
        <v>0</v>
      </c>
    </row>
    <row r="107" spans="1:8" ht="16.5" x14ac:dyDescent="0.25">
      <c r="A107" s="2" t="s">
        <v>259</v>
      </c>
      <c r="B107" s="2" t="s">
        <v>260</v>
      </c>
      <c r="C107" s="2" t="s">
        <v>20</v>
      </c>
      <c r="D107" s="2" t="s">
        <v>261</v>
      </c>
      <c r="E107" s="13" t="s">
        <v>25</v>
      </c>
      <c r="F107" s="3">
        <v>189.357</v>
      </c>
      <c r="G107" s="41"/>
      <c r="H107" s="27">
        <f t="shared" si="7"/>
        <v>0</v>
      </c>
    </row>
    <row r="108" spans="1:8" x14ac:dyDescent="0.25">
      <c r="A108" s="4"/>
      <c r="B108" s="4"/>
      <c r="C108" s="4"/>
      <c r="D108" s="4" t="s">
        <v>262</v>
      </c>
      <c r="E108" s="28">
        <f>SUM(H104:H107)</f>
        <v>0</v>
      </c>
      <c r="F108" s="32"/>
      <c r="G108" s="42"/>
      <c r="H108" s="32"/>
    </row>
    <row r="109" spans="1:8" x14ac:dyDescent="0.25">
      <c r="A109" s="1" t="s">
        <v>263</v>
      </c>
      <c r="B109" s="1"/>
      <c r="C109" s="1"/>
      <c r="D109" s="1" t="s">
        <v>264</v>
      </c>
      <c r="E109" s="11"/>
      <c r="F109" s="1"/>
      <c r="G109" s="40"/>
      <c r="H109" s="26"/>
    </row>
    <row r="110" spans="1:8" ht="33" x14ac:dyDescent="0.25">
      <c r="A110" s="2" t="s">
        <v>265</v>
      </c>
      <c r="B110" s="2" t="s">
        <v>266</v>
      </c>
      <c r="C110" s="2" t="s">
        <v>20</v>
      </c>
      <c r="D110" s="2" t="s">
        <v>1164</v>
      </c>
      <c r="E110" s="13" t="s">
        <v>25</v>
      </c>
      <c r="F110" s="3">
        <v>395.01600000000002</v>
      </c>
      <c r="G110" s="41"/>
      <c r="H110" s="27">
        <f>F110*G110</f>
        <v>0</v>
      </c>
    </row>
    <row r="111" spans="1:8" ht="33" x14ac:dyDescent="0.25">
      <c r="A111" s="2" t="s">
        <v>267</v>
      </c>
      <c r="B111" s="2" t="s">
        <v>268</v>
      </c>
      <c r="C111" s="2" t="s">
        <v>20</v>
      </c>
      <c r="D111" s="2" t="s">
        <v>269</v>
      </c>
      <c r="E111" s="13" t="s">
        <v>25</v>
      </c>
      <c r="F111" s="3">
        <v>395.01600000000002</v>
      </c>
      <c r="G111" s="41"/>
      <c r="H111" s="27">
        <f>F111*G111</f>
        <v>0</v>
      </c>
    </row>
    <row r="112" spans="1:8" x14ac:dyDescent="0.25">
      <c r="A112" s="4"/>
      <c r="B112" s="4"/>
      <c r="C112" s="4"/>
      <c r="D112" s="4" t="s">
        <v>270</v>
      </c>
      <c r="E112" s="28">
        <f>SUM(H110:H111)</f>
        <v>0</v>
      </c>
      <c r="F112" s="32"/>
      <c r="G112" s="42"/>
      <c r="H112" s="32"/>
    </row>
    <row r="113" spans="1:8" x14ac:dyDescent="0.25">
      <c r="A113" s="1" t="s">
        <v>271</v>
      </c>
      <c r="B113" s="1"/>
      <c r="C113" s="1"/>
      <c r="D113" s="1" t="s">
        <v>272</v>
      </c>
      <c r="E113" s="11"/>
      <c r="F113" s="1"/>
      <c r="G113" s="40"/>
      <c r="H113" s="26"/>
    </row>
    <row r="114" spans="1:8" ht="33" x14ac:dyDescent="0.25">
      <c r="A114" s="2" t="s">
        <v>273</v>
      </c>
      <c r="B114" s="2" t="s">
        <v>274</v>
      </c>
      <c r="C114" s="2" t="s">
        <v>20</v>
      </c>
      <c r="D114" s="2" t="s">
        <v>275</v>
      </c>
      <c r="E114" s="13" t="s">
        <v>25</v>
      </c>
      <c r="F114" s="3">
        <v>213.85</v>
      </c>
      <c r="G114" s="41"/>
      <c r="H114" s="27">
        <f>F114*G114</f>
        <v>0</v>
      </c>
    </row>
    <row r="115" spans="1:8" ht="16.5" x14ac:dyDescent="0.25">
      <c r="A115" s="2" t="s">
        <v>276</v>
      </c>
      <c r="B115" s="2" t="s">
        <v>277</v>
      </c>
      <c r="C115" s="2" t="s">
        <v>20</v>
      </c>
      <c r="D115" s="2" t="s">
        <v>278</v>
      </c>
      <c r="E115" s="13" t="s">
        <v>187</v>
      </c>
      <c r="F115" s="3">
        <v>2</v>
      </c>
      <c r="G115" s="41"/>
      <c r="H115" s="27">
        <f t="shared" ref="H115:H122" si="8">F115*G115</f>
        <v>0</v>
      </c>
    </row>
    <row r="116" spans="1:8" ht="66" x14ac:dyDescent="0.25">
      <c r="A116" s="2" t="s">
        <v>279</v>
      </c>
      <c r="B116" s="2" t="s">
        <v>280</v>
      </c>
      <c r="C116" s="2" t="s">
        <v>20</v>
      </c>
      <c r="D116" s="2" t="s">
        <v>281</v>
      </c>
      <c r="E116" s="13" t="s">
        <v>25</v>
      </c>
      <c r="F116" s="3">
        <v>11.92</v>
      </c>
      <c r="G116" s="41"/>
      <c r="H116" s="27">
        <f t="shared" si="8"/>
        <v>0</v>
      </c>
    </row>
    <row r="117" spans="1:8" ht="49.5" x14ac:dyDescent="0.25">
      <c r="A117" s="2" t="s">
        <v>282</v>
      </c>
      <c r="B117" s="2" t="s">
        <v>283</v>
      </c>
      <c r="C117" s="2" t="s">
        <v>20</v>
      </c>
      <c r="D117" s="2" t="s">
        <v>284</v>
      </c>
      <c r="E117" s="13" t="s">
        <v>25</v>
      </c>
      <c r="F117" s="3">
        <v>225.77</v>
      </c>
      <c r="G117" s="41"/>
      <c r="H117" s="27">
        <f t="shared" si="8"/>
        <v>0</v>
      </c>
    </row>
    <row r="118" spans="1:8" ht="16.5" x14ac:dyDescent="0.25">
      <c r="A118" s="2" t="s">
        <v>285</v>
      </c>
      <c r="B118" s="2" t="s">
        <v>286</v>
      </c>
      <c r="C118" s="2" t="s">
        <v>20</v>
      </c>
      <c r="D118" s="2" t="s">
        <v>287</v>
      </c>
      <c r="E118" s="13" t="s">
        <v>25</v>
      </c>
      <c r="F118" s="3">
        <f>2*225.77</f>
        <v>451.54</v>
      </c>
      <c r="G118" s="41"/>
      <c r="H118" s="27">
        <f t="shared" si="8"/>
        <v>0</v>
      </c>
    </row>
    <row r="119" spans="1:8" ht="33" x14ac:dyDescent="0.25">
      <c r="A119" s="2" t="s">
        <v>288</v>
      </c>
      <c r="B119" s="2" t="s">
        <v>289</v>
      </c>
      <c r="C119" s="2" t="s">
        <v>20</v>
      </c>
      <c r="D119" s="2" t="s">
        <v>290</v>
      </c>
      <c r="E119" s="13" t="s">
        <v>187</v>
      </c>
      <c r="F119" s="3">
        <v>12</v>
      </c>
      <c r="G119" s="41"/>
      <c r="H119" s="27">
        <f t="shared" si="8"/>
        <v>0</v>
      </c>
    </row>
    <row r="120" spans="1:8" ht="49.5" x14ac:dyDescent="0.25">
      <c r="A120" s="2" t="s">
        <v>291</v>
      </c>
      <c r="B120" s="2" t="s">
        <v>292</v>
      </c>
      <c r="C120" s="2" t="s">
        <v>20</v>
      </c>
      <c r="D120" s="2" t="s">
        <v>293</v>
      </c>
      <c r="E120" s="13" t="s">
        <v>25</v>
      </c>
      <c r="F120" s="3">
        <v>11.92</v>
      </c>
      <c r="G120" s="41"/>
      <c r="H120" s="27">
        <f t="shared" si="8"/>
        <v>0</v>
      </c>
    </row>
    <row r="121" spans="1:8" ht="33" x14ac:dyDescent="0.25">
      <c r="A121" s="2" t="s">
        <v>294</v>
      </c>
      <c r="B121" s="2" t="s">
        <v>295</v>
      </c>
      <c r="C121" s="2" t="s">
        <v>20</v>
      </c>
      <c r="D121" s="2" t="s">
        <v>1163</v>
      </c>
      <c r="E121" s="13" t="s">
        <v>25</v>
      </c>
      <c r="F121" s="3">
        <v>11.92</v>
      </c>
      <c r="G121" s="41"/>
      <c r="H121" s="27">
        <f t="shared" si="8"/>
        <v>0</v>
      </c>
    </row>
    <row r="122" spans="1:8" ht="33" x14ac:dyDescent="0.25">
      <c r="A122" s="2" t="s">
        <v>296</v>
      </c>
      <c r="B122" s="2" t="s">
        <v>268</v>
      </c>
      <c r="C122" s="2" t="s">
        <v>20</v>
      </c>
      <c r="D122" s="2" t="s">
        <v>297</v>
      </c>
      <c r="E122" s="13" t="s">
        <v>25</v>
      </c>
      <c r="F122" s="3">
        <v>11.92</v>
      </c>
      <c r="G122" s="41"/>
      <c r="H122" s="27">
        <f t="shared" si="8"/>
        <v>0</v>
      </c>
    </row>
    <row r="123" spans="1:8" ht="21.75" customHeight="1" x14ac:dyDescent="0.25">
      <c r="A123" s="4"/>
      <c r="B123" s="4"/>
      <c r="C123" s="4"/>
      <c r="D123" s="4" t="s">
        <v>298</v>
      </c>
      <c r="E123" s="28">
        <f>SUM(H114:H122)</f>
        <v>0</v>
      </c>
      <c r="F123" s="32"/>
      <c r="G123" s="42"/>
      <c r="H123" s="32"/>
    </row>
    <row r="124" spans="1:8" x14ac:dyDescent="0.25">
      <c r="A124" s="1" t="s">
        <v>299</v>
      </c>
      <c r="B124" s="1"/>
      <c r="C124" s="1"/>
      <c r="D124" s="1" t="s">
        <v>300</v>
      </c>
      <c r="E124" s="11"/>
      <c r="F124" s="1"/>
      <c r="G124" s="40"/>
      <c r="H124" s="26"/>
    </row>
    <row r="125" spans="1:8" ht="49.5" x14ac:dyDescent="0.25">
      <c r="A125" s="2" t="s">
        <v>301</v>
      </c>
      <c r="B125" s="2" t="s">
        <v>302</v>
      </c>
      <c r="C125" s="2" t="s">
        <v>20</v>
      </c>
      <c r="D125" s="2" t="s">
        <v>303</v>
      </c>
      <c r="E125" s="13" t="s">
        <v>25</v>
      </c>
      <c r="F125" s="3">
        <v>69.599999999999994</v>
      </c>
      <c r="G125" s="41"/>
      <c r="H125" s="27">
        <f>F125*G125</f>
        <v>0</v>
      </c>
    </row>
    <row r="126" spans="1:8" ht="33" x14ac:dyDescent="0.25">
      <c r="A126" s="2" t="s">
        <v>304</v>
      </c>
      <c r="B126" s="2" t="s">
        <v>305</v>
      </c>
      <c r="C126" s="2" t="s">
        <v>20</v>
      </c>
      <c r="D126" s="2" t="s">
        <v>306</v>
      </c>
      <c r="E126" s="13" t="s">
        <v>25</v>
      </c>
      <c r="F126" s="3">
        <v>52.2</v>
      </c>
      <c r="G126" s="41"/>
      <c r="H126" s="27">
        <f t="shared" ref="H126:H143" si="9">F126*G126</f>
        <v>0</v>
      </c>
    </row>
    <row r="127" spans="1:8" ht="49.5" x14ac:dyDescent="0.25">
      <c r="A127" s="2" t="s">
        <v>307</v>
      </c>
      <c r="B127" s="2" t="s">
        <v>308</v>
      </c>
      <c r="C127" s="2" t="s">
        <v>20</v>
      </c>
      <c r="D127" s="2" t="s">
        <v>1162</v>
      </c>
      <c r="E127" s="13" t="s">
        <v>25</v>
      </c>
      <c r="F127" s="3">
        <v>14.6</v>
      </c>
      <c r="G127" s="41"/>
      <c r="H127" s="27">
        <f t="shared" si="9"/>
        <v>0</v>
      </c>
    </row>
    <row r="128" spans="1:8" ht="66" x14ac:dyDescent="0.25">
      <c r="A128" s="2" t="s">
        <v>309</v>
      </c>
      <c r="B128" s="2" t="s">
        <v>310</v>
      </c>
      <c r="C128" s="2" t="s">
        <v>20</v>
      </c>
      <c r="D128" s="2" t="s">
        <v>1161</v>
      </c>
      <c r="E128" s="13" t="s">
        <v>187</v>
      </c>
      <c r="F128" s="3">
        <v>73</v>
      </c>
      <c r="G128" s="41"/>
      <c r="H128" s="27">
        <f t="shared" si="9"/>
        <v>0</v>
      </c>
    </row>
    <row r="129" spans="1:8" ht="49.5" x14ac:dyDescent="0.25">
      <c r="A129" s="2" t="s">
        <v>311</v>
      </c>
      <c r="B129" s="2" t="s">
        <v>312</v>
      </c>
      <c r="C129" s="2" t="s">
        <v>20</v>
      </c>
      <c r="D129" s="2" t="s">
        <v>1160</v>
      </c>
      <c r="E129" s="13" t="s">
        <v>25</v>
      </c>
      <c r="F129" s="3">
        <v>14.6</v>
      </c>
      <c r="G129" s="41"/>
      <c r="H129" s="27">
        <f t="shared" si="9"/>
        <v>0</v>
      </c>
    </row>
    <row r="130" spans="1:8" ht="49.5" x14ac:dyDescent="0.25">
      <c r="A130" s="2" t="s">
        <v>313</v>
      </c>
      <c r="B130" s="2" t="s">
        <v>314</v>
      </c>
      <c r="C130" s="2" t="s">
        <v>20</v>
      </c>
      <c r="D130" s="2" t="s">
        <v>315</v>
      </c>
      <c r="E130" s="13" t="s">
        <v>25</v>
      </c>
      <c r="F130" s="3">
        <v>269.39999999999998</v>
      </c>
      <c r="G130" s="41"/>
      <c r="H130" s="27">
        <f t="shared" si="9"/>
        <v>0</v>
      </c>
    </row>
    <row r="131" spans="1:8" ht="49.5" x14ac:dyDescent="0.25">
      <c r="A131" s="2" t="s">
        <v>316</v>
      </c>
      <c r="B131" s="2" t="s">
        <v>317</v>
      </c>
      <c r="C131" s="2" t="s">
        <v>20</v>
      </c>
      <c r="D131" s="2" t="s">
        <v>1159</v>
      </c>
      <c r="E131" s="13" t="s">
        <v>25</v>
      </c>
      <c r="F131" s="3">
        <v>29.274999999999999</v>
      </c>
      <c r="G131" s="41"/>
      <c r="H131" s="27">
        <f t="shared" si="9"/>
        <v>0</v>
      </c>
    </row>
    <row r="132" spans="1:8" ht="49.5" x14ac:dyDescent="0.25">
      <c r="A132" s="2" t="s">
        <v>318</v>
      </c>
      <c r="B132" s="2" t="s">
        <v>319</v>
      </c>
      <c r="C132" s="2" t="s">
        <v>20</v>
      </c>
      <c r="D132" s="2" t="s">
        <v>320</v>
      </c>
      <c r="E132" s="13" t="s">
        <v>187</v>
      </c>
      <c r="F132" s="3">
        <v>1493.375</v>
      </c>
      <c r="G132" s="41"/>
      <c r="H132" s="27">
        <f t="shared" si="9"/>
        <v>0</v>
      </c>
    </row>
    <row r="133" spans="1:8" ht="49.5" x14ac:dyDescent="0.25">
      <c r="A133" s="2" t="s">
        <v>321</v>
      </c>
      <c r="B133" s="2" t="s">
        <v>322</v>
      </c>
      <c r="C133" s="2" t="s">
        <v>20</v>
      </c>
      <c r="D133" s="2" t="s">
        <v>323</v>
      </c>
      <c r="E133" s="13" t="s">
        <v>115</v>
      </c>
      <c r="F133" s="3">
        <v>146.30000000000001</v>
      </c>
      <c r="G133" s="41"/>
      <c r="H133" s="27">
        <f t="shared" si="9"/>
        <v>0</v>
      </c>
    </row>
    <row r="134" spans="1:8" ht="49.5" x14ac:dyDescent="0.25">
      <c r="A134" s="2" t="s">
        <v>324</v>
      </c>
      <c r="B134" s="2" t="s">
        <v>325</v>
      </c>
      <c r="C134" s="2" t="s">
        <v>20</v>
      </c>
      <c r="D134" s="2" t="s">
        <v>326</v>
      </c>
      <c r="E134" s="13" t="s">
        <v>25</v>
      </c>
      <c r="F134" s="3">
        <v>189.27699999999999</v>
      </c>
      <c r="G134" s="41"/>
      <c r="H134" s="27">
        <f t="shared" si="9"/>
        <v>0</v>
      </c>
    </row>
    <row r="135" spans="1:8" ht="33" x14ac:dyDescent="0.25">
      <c r="A135" s="2" t="s">
        <v>327</v>
      </c>
      <c r="B135" s="2" t="s">
        <v>328</v>
      </c>
      <c r="C135" s="2" t="s">
        <v>20</v>
      </c>
      <c r="D135" s="2" t="s">
        <v>329</v>
      </c>
      <c r="E135" s="13" t="s">
        <v>25</v>
      </c>
      <c r="F135" s="3">
        <v>29.274999999999999</v>
      </c>
      <c r="G135" s="41"/>
      <c r="H135" s="27">
        <f t="shared" si="9"/>
        <v>0</v>
      </c>
    </row>
    <row r="136" spans="1:8" ht="82.5" x14ac:dyDescent="0.25">
      <c r="A136" s="2" t="s">
        <v>330</v>
      </c>
      <c r="B136" s="2" t="s">
        <v>331</v>
      </c>
      <c r="C136" s="2" t="s">
        <v>20</v>
      </c>
      <c r="D136" s="2" t="s">
        <v>1158</v>
      </c>
      <c r="E136" s="13" t="s">
        <v>25</v>
      </c>
      <c r="F136" s="3">
        <v>233.15199999999999</v>
      </c>
      <c r="G136" s="41"/>
      <c r="H136" s="27">
        <f t="shared" si="9"/>
        <v>0</v>
      </c>
    </row>
    <row r="137" spans="1:8" ht="66" x14ac:dyDescent="0.25">
      <c r="A137" s="2" t="s">
        <v>332</v>
      </c>
      <c r="B137" s="2" t="s">
        <v>333</v>
      </c>
      <c r="C137" s="2" t="s">
        <v>20</v>
      </c>
      <c r="D137" s="2" t="s">
        <v>334</v>
      </c>
      <c r="E137" s="13" t="s">
        <v>25</v>
      </c>
      <c r="F137" s="3">
        <v>189.27699999999999</v>
      </c>
      <c r="G137" s="41"/>
      <c r="H137" s="27">
        <f t="shared" si="9"/>
        <v>0</v>
      </c>
    </row>
    <row r="138" spans="1:8" ht="66" x14ac:dyDescent="0.25">
      <c r="A138" s="2" t="s">
        <v>335</v>
      </c>
      <c r="B138" s="2" t="s">
        <v>336</v>
      </c>
      <c r="C138" s="2" t="s">
        <v>20</v>
      </c>
      <c r="D138" s="2" t="s">
        <v>337</v>
      </c>
      <c r="E138" s="13" t="s">
        <v>25</v>
      </c>
      <c r="F138" s="3">
        <v>29.274999999999999</v>
      </c>
      <c r="G138" s="41"/>
      <c r="H138" s="27">
        <f t="shared" si="9"/>
        <v>0</v>
      </c>
    </row>
    <row r="139" spans="1:8" ht="33" x14ac:dyDescent="0.25">
      <c r="A139" s="2" t="s">
        <v>338</v>
      </c>
      <c r="B139" s="2" t="s">
        <v>325</v>
      </c>
      <c r="C139" s="2" t="s">
        <v>20</v>
      </c>
      <c r="D139" s="2" t="s">
        <v>339</v>
      </c>
      <c r="E139" s="13" t="s">
        <v>25</v>
      </c>
      <c r="F139" s="3">
        <v>26.1</v>
      </c>
      <c r="G139" s="41"/>
      <c r="H139" s="27">
        <f t="shared" si="9"/>
        <v>0</v>
      </c>
    </row>
    <row r="140" spans="1:8" ht="82.5" x14ac:dyDescent="0.25">
      <c r="A140" s="2" t="s">
        <v>340</v>
      </c>
      <c r="B140" s="2" t="s">
        <v>331</v>
      </c>
      <c r="C140" s="2" t="s">
        <v>20</v>
      </c>
      <c r="D140" s="2" t="s">
        <v>1158</v>
      </c>
      <c r="E140" s="13" t="s">
        <v>25</v>
      </c>
      <c r="F140" s="3">
        <v>26.1</v>
      </c>
      <c r="G140" s="41"/>
      <c r="H140" s="27">
        <f t="shared" si="9"/>
        <v>0</v>
      </c>
    </row>
    <row r="141" spans="1:8" ht="99" x14ac:dyDescent="0.25">
      <c r="A141" s="2" t="s">
        <v>341</v>
      </c>
      <c r="B141" s="2" t="s">
        <v>333</v>
      </c>
      <c r="C141" s="2" t="s">
        <v>20</v>
      </c>
      <c r="D141" s="2" t="s">
        <v>342</v>
      </c>
      <c r="E141" s="13" t="s">
        <v>25</v>
      </c>
      <c r="F141" s="3">
        <v>26.1</v>
      </c>
      <c r="G141" s="41"/>
      <c r="H141" s="27">
        <f t="shared" si="9"/>
        <v>0</v>
      </c>
    </row>
    <row r="142" spans="1:8" ht="49.5" x14ac:dyDescent="0.25">
      <c r="A142" s="2" t="s">
        <v>343</v>
      </c>
      <c r="B142" s="2" t="s">
        <v>103</v>
      </c>
      <c r="C142" s="2" t="s">
        <v>20</v>
      </c>
      <c r="D142" s="2" t="s">
        <v>344</v>
      </c>
      <c r="E142" s="13" t="s">
        <v>25</v>
      </c>
      <c r="F142" s="3">
        <v>37.262999999999998</v>
      </c>
      <c r="G142" s="41"/>
      <c r="H142" s="27">
        <f t="shared" si="9"/>
        <v>0</v>
      </c>
    </row>
    <row r="143" spans="1:8" ht="82.5" x14ac:dyDescent="0.25">
      <c r="A143" s="2" t="s">
        <v>345</v>
      </c>
      <c r="B143" s="2" t="s">
        <v>103</v>
      </c>
      <c r="C143" s="2" t="s">
        <v>20</v>
      </c>
      <c r="D143" s="2" t="s">
        <v>346</v>
      </c>
      <c r="E143" s="13" t="s">
        <v>132</v>
      </c>
      <c r="F143" s="3">
        <v>7</v>
      </c>
      <c r="G143" s="41"/>
      <c r="H143" s="27">
        <f t="shared" si="9"/>
        <v>0</v>
      </c>
    </row>
    <row r="144" spans="1:8" x14ac:dyDescent="0.25">
      <c r="A144" s="4"/>
      <c r="B144" s="4"/>
      <c r="C144" s="4"/>
      <c r="D144" s="4" t="s">
        <v>347</v>
      </c>
      <c r="E144" s="28">
        <f>SUM(H125:H143)</f>
        <v>0</v>
      </c>
      <c r="F144" s="32"/>
      <c r="G144" s="42"/>
      <c r="H144" s="32"/>
    </row>
    <row r="145" spans="1:8" x14ac:dyDescent="0.25">
      <c r="A145" s="1" t="s">
        <v>348</v>
      </c>
      <c r="B145" s="1"/>
      <c r="C145" s="1"/>
      <c r="D145" s="1" t="s">
        <v>349</v>
      </c>
      <c r="E145" s="11"/>
      <c r="F145" s="1"/>
      <c r="G145" s="40"/>
      <c r="H145" s="26"/>
    </row>
    <row r="146" spans="1:8" ht="33" x14ac:dyDescent="0.25">
      <c r="A146" s="2" t="s">
        <v>350</v>
      </c>
      <c r="B146" s="2" t="s">
        <v>351</v>
      </c>
      <c r="C146" s="2" t="s">
        <v>20</v>
      </c>
      <c r="D146" s="2" t="s">
        <v>352</v>
      </c>
      <c r="E146" s="13" t="s">
        <v>115</v>
      </c>
      <c r="F146" s="3">
        <v>8.64</v>
      </c>
      <c r="G146" s="41"/>
      <c r="H146" s="27">
        <f>F146*G146</f>
        <v>0</v>
      </c>
    </row>
    <row r="147" spans="1:8" ht="16.5" x14ac:dyDescent="0.25">
      <c r="A147" s="2" t="s">
        <v>353</v>
      </c>
      <c r="B147" s="2" t="s">
        <v>354</v>
      </c>
      <c r="C147" s="2" t="s">
        <v>20</v>
      </c>
      <c r="D147" s="2" t="s">
        <v>355</v>
      </c>
      <c r="E147" s="13" t="s">
        <v>356</v>
      </c>
      <c r="F147" s="3">
        <v>1</v>
      </c>
      <c r="G147" s="41"/>
      <c r="H147" s="27">
        <f t="shared" ref="H147:H148" si="10">F147*G147</f>
        <v>0</v>
      </c>
    </row>
    <row r="148" spans="1:8" ht="16.5" x14ac:dyDescent="0.25">
      <c r="A148" s="2" t="s">
        <v>357</v>
      </c>
      <c r="B148" s="2" t="s">
        <v>358</v>
      </c>
      <c r="C148" s="2" t="s">
        <v>20</v>
      </c>
      <c r="D148" s="2" t="s">
        <v>359</v>
      </c>
      <c r="E148" s="13" t="s">
        <v>25</v>
      </c>
      <c r="F148" s="3">
        <v>1.978</v>
      </c>
      <c r="G148" s="41"/>
      <c r="H148" s="27">
        <f t="shared" si="10"/>
        <v>0</v>
      </c>
    </row>
    <row r="149" spans="1:8" x14ac:dyDescent="0.25">
      <c r="A149" s="4"/>
      <c r="B149" s="4"/>
      <c r="C149" s="4"/>
      <c r="D149" s="4" t="s">
        <v>360</v>
      </c>
      <c r="E149" s="28">
        <f>SUM(H146:H148)</f>
        <v>0</v>
      </c>
      <c r="F149" s="32"/>
      <c r="G149" s="42"/>
      <c r="H149" s="32"/>
    </row>
    <row r="150" spans="1:8" x14ac:dyDescent="0.25">
      <c r="A150" s="1" t="s">
        <v>361</v>
      </c>
      <c r="B150" s="1"/>
      <c r="C150" s="1"/>
      <c r="D150" s="1" t="s">
        <v>362</v>
      </c>
      <c r="E150" s="11"/>
      <c r="F150" s="1"/>
      <c r="G150" s="40"/>
      <c r="H150" s="26"/>
    </row>
    <row r="151" spans="1:8" ht="28.5" x14ac:dyDescent="0.25">
      <c r="A151" s="1" t="s">
        <v>363</v>
      </c>
      <c r="B151" s="1"/>
      <c r="C151" s="1"/>
      <c r="D151" s="1" t="s">
        <v>364</v>
      </c>
      <c r="E151" s="11"/>
      <c r="F151" s="1"/>
      <c r="G151" s="40"/>
      <c r="H151" s="26"/>
    </row>
    <row r="152" spans="1:8" ht="33" x14ac:dyDescent="0.25">
      <c r="A152" s="2" t="s">
        <v>365</v>
      </c>
      <c r="B152" s="2" t="s">
        <v>366</v>
      </c>
      <c r="C152" s="2" t="s">
        <v>20</v>
      </c>
      <c r="D152" s="2" t="s">
        <v>367</v>
      </c>
      <c r="E152" s="13" t="s">
        <v>25</v>
      </c>
      <c r="F152" s="3">
        <v>423</v>
      </c>
      <c r="G152" s="41"/>
      <c r="H152" s="27">
        <f t="shared" ref="H152:H163" si="11">F152*G152</f>
        <v>0</v>
      </c>
    </row>
    <row r="153" spans="1:8" ht="49.5" x14ac:dyDescent="0.25">
      <c r="A153" s="2" t="s">
        <v>368</v>
      </c>
      <c r="B153" s="2" t="s">
        <v>369</v>
      </c>
      <c r="C153" s="2" t="s">
        <v>20</v>
      </c>
      <c r="D153" s="2" t="s">
        <v>370</v>
      </c>
      <c r="E153" s="13" t="s">
        <v>25</v>
      </c>
      <c r="F153" s="3">
        <v>423</v>
      </c>
      <c r="G153" s="41"/>
      <c r="H153" s="27">
        <f t="shared" si="11"/>
        <v>0</v>
      </c>
    </row>
    <row r="154" spans="1:8" ht="66" x14ac:dyDescent="0.25">
      <c r="A154" s="2" t="s">
        <v>371</v>
      </c>
      <c r="B154" s="2" t="s">
        <v>372</v>
      </c>
      <c r="C154" s="2" t="s">
        <v>20</v>
      </c>
      <c r="D154" s="2" t="s">
        <v>373</v>
      </c>
      <c r="E154" s="13" t="s">
        <v>22</v>
      </c>
      <c r="F154" s="3">
        <v>148.05000000000001</v>
      </c>
      <c r="G154" s="41"/>
      <c r="H154" s="27">
        <f t="shared" si="11"/>
        <v>0</v>
      </c>
    </row>
    <row r="155" spans="1:8" ht="49.5" x14ac:dyDescent="0.25">
      <c r="A155" s="2" t="s">
        <v>374</v>
      </c>
      <c r="B155" s="2" t="s">
        <v>375</v>
      </c>
      <c r="C155" s="2" t="s">
        <v>20</v>
      </c>
      <c r="D155" s="2" t="s">
        <v>376</v>
      </c>
      <c r="E155" s="13" t="s">
        <v>25</v>
      </c>
      <c r="F155" s="3">
        <v>423</v>
      </c>
      <c r="G155" s="41"/>
      <c r="H155" s="27">
        <f t="shared" si="11"/>
        <v>0</v>
      </c>
    </row>
    <row r="156" spans="1:8" ht="33" x14ac:dyDescent="0.25">
      <c r="A156" s="2" t="s">
        <v>377</v>
      </c>
      <c r="B156" s="2" t="s">
        <v>82</v>
      </c>
      <c r="C156" s="2" t="s">
        <v>20</v>
      </c>
      <c r="D156" s="2" t="s">
        <v>378</v>
      </c>
      <c r="E156" s="13" t="s">
        <v>22</v>
      </c>
      <c r="F156" s="3">
        <v>126.9</v>
      </c>
      <c r="G156" s="41"/>
      <c r="H156" s="27">
        <f t="shared" si="11"/>
        <v>0</v>
      </c>
    </row>
    <row r="157" spans="1:8" ht="33" x14ac:dyDescent="0.25">
      <c r="A157" s="2" t="s">
        <v>379</v>
      </c>
      <c r="B157" s="2" t="s">
        <v>39</v>
      </c>
      <c r="C157" s="2" t="s">
        <v>20</v>
      </c>
      <c r="D157" s="2" t="s">
        <v>40</v>
      </c>
      <c r="E157" s="13" t="s">
        <v>22</v>
      </c>
      <c r="F157" s="3">
        <v>126.9</v>
      </c>
      <c r="G157" s="41"/>
      <c r="H157" s="27">
        <f t="shared" si="11"/>
        <v>0</v>
      </c>
    </row>
    <row r="158" spans="1:8" ht="33" x14ac:dyDescent="0.25">
      <c r="A158" s="2" t="s">
        <v>380</v>
      </c>
      <c r="B158" s="2" t="s">
        <v>381</v>
      </c>
      <c r="C158" s="2" t="s">
        <v>20</v>
      </c>
      <c r="D158" s="2" t="s">
        <v>382</v>
      </c>
      <c r="E158" s="13" t="s">
        <v>25</v>
      </c>
      <c r="F158" s="3">
        <v>423</v>
      </c>
      <c r="G158" s="41"/>
      <c r="H158" s="27">
        <f t="shared" si="11"/>
        <v>0</v>
      </c>
    </row>
    <row r="159" spans="1:8" ht="49.5" x14ac:dyDescent="0.25">
      <c r="A159" s="2" t="s">
        <v>383</v>
      </c>
      <c r="B159" s="2" t="s">
        <v>384</v>
      </c>
      <c r="C159" s="2" t="s">
        <v>20</v>
      </c>
      <c r="D159" s="2" t="s">
        <v>385</v>
      </c>
      <c r="E159" s="13" t="s">
        <v>25</v>
      </c>
      <c r="F159" s="3">
        <v>423</v>
      </c>
      <c r="G159" s="41"/>
      <c r="H159" s="27">
        <f t="shared" si="11"/>
        <v>0</v>
      </c>
    </row>
    <row r="160" spans="1:8" ht="49.5" x14ac:dyDescent="0.25">
      <c r="A160" s="2" t="s">
        <v>386</v>
      </c>
      <c r="B160" s="2" t="s">
        <v>387</v>
      </c>
      <c r="C160" s="2" t="s">
        <v>20</v>
      </c>
      <c r="D160" s="2" t="s">
        <v>388</v>
      </c>
      <c r="E160" s="13" t="s">
        <v>25</v>
      </c>
      <c r="F160" s="3">
        <v>15</v>
      </c>
      <c r="G160" s="41"/>
      <c r="H160" s="27">
        <f t="shared" si="11"/>
        <v>0</v>
      </c>
    </row>
    <row r="161" spans="1:8" ht="16.5" x14ac:dyDescent="0.25">
      <c r="A161" s="2" t="s">
        <v>389</v>
      </c>
      <c r="B161" s="2" t="s">
        <v>390</v>
      </c>
      <c r="C161" s="2" t="s">
        <v>20</v>
      </c>
      <c r="D161" s="2" t="s">
        <v>391</v>
      </c>
      <c r="E161" s="13" t="s">
        <v>22</v>
      </c>
      <c r="F161" s="3">
        <v>9.5790000000000006</v>
      </c>
      <c r="G161" s="41"/>
      <c r="H161" s="27">
        <f t="shared" si="11"/>
        <v>0</v>
      </c>
    </row>
    <row r="162" spans="1:8" ht="33" x14ac:dyDescent="0.25">
      <c r="A162" s="2" t="s">
        <v>392</v>
      </c>
      <c r="B162" s="2" t="s">
        <v>393</v>
      </c>
      <c r="C162" s="2" t="s">
        <v>20</v>
      </c>
      <c r="D162" s="2" t="s">
        <v>394</v>
      </c>
      <c r="E162" s="13" t="s">
        <v>115</v>
      </c>
      <c r="F162" s="3">
        <v>109.23</v>
      </c>
      <c r="G162" s="41"/>
      <c r="H162" s="27">
        <f t="shared" si="11"/>
        <v>0</v>
      </c>
    </row>
    <row r="163" spans="1:8" ht="33" x14ac:dyDescent="0.25">
      <c r="A163" s="2" t="s">
        <v>395</v>
      </c>
      <c r="B163" s="2" t="s">
        <v>103</v>
      </c>
      <c r="C163" s="2" t="s">
        <v>20</v>
      </c>
      <c r="D163" s="2" t="s">
        <v>396</v>
      </c>
      <c r="E163" s="13" t="s">
        <v>356</v>
      </c>
      <c r="F163" s="3">
        <v>1</v>
      </c>
      <c r="G163" s="41"/>
      <c r="H163" s="27">
        <f t="shared" si="11"/>
        <v>0</v>
      </c>
    </row>
    <row r="164" spans="1:8" x14ac:dyDescent="0.25">
      <c r="A164" s="4"/>
      <c r="B164" s="4"/>
      <c r="C164" s="4"/>
      <c r="D164" s="4" t="s">
        <v>397</v>
      </c>
      <c r="E164" s="28">
        <f>SUM(H152:H163)</f>
        <v>0</v>
      </c>
      <c r="F164" s="32"/>
      <c r="G164" s="42"/>
      <c r="H164" s="32"/>
    </row>
    <row r="165" spans="1:8" ht="28.5" x14ac:dyDescent="0.25">
      <c r="A165" s="1" t="s">
        <v>398</v>
      </c>
      <c r="B165" s="1"/>
      <c r="C165" s="1"/>
      <c r="D165" s="1" t="s">
        <v>399</v>
      </c>
      <c r="E165" s="11"/>
      <c r="F165" s="1"/>
      <c r="G165" s="40"/>
      <c r="H165" s="26"/>
    </row>
    <row r="166" spans="1:8" ht="33" x14ac:dyDescent="0.25">
      <c r="A166" s="2" t="s">
        <v>400</v>
      </c>
      <c r="B166" s="2" t="s">
        <v>401</v>
      </c>
      <c r="C166" s="2" t="s">
        <v>20</v>
      </c>
      <c r="D166" s="2" t="s">
        <v>402</v>
      </c>
      <c r="E166" s="13" t="s">
        <v>22</v>
      </c>
      <c r="F166" s="3">
        <v>66.760000000000005</v>
      </c>
      <c r="G166" s="41"/>
      <c r="H166" s="27">
        <f>F166*G166</f>
        <v>0</v>
      </c>
    </row>
    <row r="167" spans="1:8" ht="33" x14ac:dyDescent="0.25">
      <c r="A167" s="2" t="s">
        <v>403</v>
      </c>
      <c r="B167" s="2" t="s">
        <v>404</v>
      </c>
      <c r="C167" s="2" t="s">
        <v>20</v>
      </c>
      <c r="D167" s="2" t="s">
        <v>405</v>
      </c>
      <c r="E167" s="13" t="s">
        <v>25</v>
      </c>
      <c r="F167" s="3">
        <v>667.6</v>
      </c>
      <c r="G167" s="41"/>
      <c r="H167" s="27">
        <f>F167*G167</f>
        <v>0</v>
      </c>
    </row>
    <row r="168" spans="1:8" x14ac:dyDescent="0.25">
      <c r="A168" s="4"/>
      <c r="B168" s="4"/>
      <c r="C168" s="4"/>
      <c r="D168" s="4" t="s">
        <v>406</v>
      </c>
      <c r="E168" s="28">
        <f>SUM(H166:H167)</f>
        <v>0</v>
      </c>
      <c r="F168" s="32"/>
      <c r="G168" s="42"/>
      <c r="H168" s="32"/>
    </row>
    <row r="169" spans="1:8" ht="28.5" x14ac:dyDescent="0.25">
      <c r="A169" s="1" t="s">
        <v>407</v>
      </c>
      <c r="B169" s="1"/>
      <c r="C169" s="1"/>
      <c r="D169" s="1" t="s">
        <v>408</v>
      </c>
      <c r="E169" s="11"/>
      <c r="F169" s="1"/>
      <c r="G169" s="40"/>
      <c r="H169" s="26"/>
    </row>
    <row r="170" spans="1:8" ht="33" x14ac:dyDescent="0.25">
      <c r="A170" s="2" t="s">
        <v>409</v>
      </c>
      <c r="B170" s="2" t="s">
        <v>410</v>
      </c>
      <c r="C170" s="2" t="s">
        <v>20</v>
      </c>
      <c r="D170" s="2" t="s">
        <v>411</v>
      </c>
      <c r="E170" s="13" t="s">
        <v>115</v>
      </c>
      <c r="F170" s="3">
        <v>137.66999999999999</v>
      </c>
      <c r="G170" s="41"/>
      <c r="H170" s="27">
        <f t="shared" ref="H170:H174" si="12">F170*G170</f>
        <v>0</v>
      </c>
    </row>
    <row r="171" spans="1:8" ht="33" x14ac:dyDescent="0.25">
      <c r="A171" s="2" t="s">
        <v>412</v>
      </c>
      <c r="B171" s="2" t="s">
        <v>413</v>
      </c>
      <c r="C171" s="2" t="s">
        <v>20</v>
      </c>
      <c r="D171" s="2" t="s">
        <v>414</v>
      </c>
      <c r="E171" s="13" t="s">
        <v>115</v>
      </c>
      <c r="F171" s="3">
        <v>137.66999999999999</v>
      </c>
      <c r="G171" s="41"/>
      <c r="H171" s="27">
        <f t="shared" si="12"/>
        <v>0</v>
      </c>
    </row>
    <row r="172" spans="1:8" ht="16.5" x14ac:dyDescent="0.25">
      <c r="A172" s="2" t="s">
        <v>415</v>
      </c>
      <c r="B172" s="2" t="s">
        <v>416</v>
      </c>
      <c r="C172" s="2" t="s">
        <v>20</v>
      </c>
      <c r="D172" s="2" t="s">
        <v>417</v>
      </c>
      <c r="E172" s="13" t="s">
        <v>115</v>
      </c>
      <c r="F172" s="3">
        <v>137.66999999999999</v>
      </c>
      <c r="G172" s="41"/>
      <c r="H172" s="27">
        <f t="shared" si="12"/>
        <v>0</v>
      </c>
    </row>
    <row r="173" spans="1:8" ht="16.5" x14ac:dyDescent="0.25">
      <c r="A173" s="2" t="s">
        <v>418</v>
      </c>
      <c r="B173" s="2" t="s">
        <v>419</v>
      </c>
      <c r="C173" s="2" t="s">
        <v>20</v>
      </c>
      <c r="D173" s="2" t="s">
        <v>420</v>
      </c>
      <c r="E173" s="13" t="s">
        <v>25</v>
      </c>
      <c r="F173" s="3">
        <v>12</v>
      </c>
      <c r="G173" s="41"/>
      <c r="H173" s="27">
        <f t="shared" si="12"/>
        <v>0</v>
      </c>
    </row>
    <row r="174" spans="1:8" ht="16.5" x14ac:dyDescent="0.25">
      <c r="A174" s="2" t="s">
        <v>421</v>
      </c>
      <c r="B174" s="2" t="s">
        <v>422</v>
      </c>
      <c r="C174" s="2" t="s">
        <v>20</v>
      </c>
      <c r="D174" s="2" t="s">
        <v>423</v>
      </c>
      <c r="E174" s="13" t="s">
        <v>25</v>
      </c>
      <c r="F174" s="3">
        <v>2.4</v>
      </c>
      <c r="G174" s="41"/>
      <c r="H174" s="27">
        <f t="shared" si="12"/>
        <v>0</v>
      </c>
    </row>
    <row r="175" spans="1:8" x14ac:dyDescent="0.25">
      <c r="A175" s="4"/>
      <c r="B175" s="4"/>
      <c r="C175" s="4"/>
      <c r="D175" s="4" t="s">
        <v>424</v>
      </c>
      <c r="E175" s="28">
        <f>SUM(H170:H174)</f>
        <v>0</v>
      </c>
      <c r="F175" s="32"/>
      <c r="G175" s="42"/>
      <c r="H175" s="32"/>
    </row>
    <row r="176" spans="1:8" ht="20.25" customHeight="1" x14ac:dyDescent="0.25">
      <c r="A176" s="33"/>
      <c r="B176" s="33"/>
      <c r="C176" s="33"/>
      <c r="D176" s="33" t="s">
        <v>425</v>
      </c>
      <c r="E176" s="35">
        <f>E164+E168+E175</f>
        <v>0</v>
      </c>
      <c r="F176" s="34"/>
      <c r="G176" s="43"/>
      <c r="H176" s="34"/>
    </row>
    <row r="177" spans="1:8" ht="20.25" customHeight="1" x14ac:dyDescent="0.25">
      <c r="A177" s="36"/>
      <c r="B177" s="36"/>
      <c r="C177" s="36"/>
      <c r="D177" s="36" t="s">
        <v>426</v>
      </c>
      <c r="E177" s="38">
        <f>E176+E149+E144+E123+E112+E108+E102+E95+E88+E67+E64+E49+E35+E19</f>
        <v>0</v>
      </c>
      <c r="F177" s="37"/>
      <c r="G177" s="44"/>
      <c r="H177" s="37"/>
    </row>
    <row r="178" spans="1:8" x14ac:dyDescent="0.25">
      <c r="A178" s="1" t="s">
        <v>9</v>
      </c>
      <c r="B178" s="1"/>
      <c r="C178" s="1"/>
      <c r="D178" s="1" t="s">
        <v>427</v>
      </c>
      <c r="E178" s="11"/>
      <c r="F178" s="1"/>
      <c r="G178" s="40"/>
      <c r="H178" s="26"/>
    </row>
    <row r="179" spans="1:8" x14ac:dyDescent="0.25">
      <c r="A179" s="1" t="s">
        <v>428</v>
      </c>
      <c r="B179" s="1"/>
      <c r="C179" s="1"/>
      <c r="D179" s="1" t="s">
        <v>429</v>
      </c>
      <c r="E179" s="11"/>
      <c r="F179" s="1"/>
      <c r="G179" s="40"/>
      <c r="H179" s="26"/>
    </row>
    <row r="180" spans="1:8" ht="16.5" x14ac:dyDescent="0.25">
      <c r="A180" s="2" t="s">
        <v>430</v>
      </c>
      <c r="B180" s="2" t="s">
        <v>431</v>
      </c>
      <c r="C180" s="2" t="s">
        <v>20</v>
      </c>
      <c r="D180" s="2" t="s">
        <v>432</v>
      </c>
      <c r="E180" s="13" t="s">
        <v>115</v>
      </c>
      <c r="F180" s="3">
        <v>38.04</v>
      </c>
      <c r="G180" s="41"/>
      <c r="H180" s="27">
        <f>F180*G180</f>
        <v>0</v>
      </c>
    </row>
    <row r="181" spans="1:8" ht="33" x14ac:dyDescent="0.25">
      <c r="A181" s="2" t="s">
        <v>433</v>
      </c>
      <c r="B181" s="2" t="s">
        <v>434</v>
      </c>
      <c r="C181" s="2" t="s">
        <v>435</v>
      </c>
      <c r="D181" s="2" t="s">
        <v>436</v>
      </c>
      <c r="E181" s="13" t="s">
        <v>22</v>
      </c>
      <c r="F181" s="3">
        <v>67.123000000000005</v>
      </c>
      <c r="G181" s="41"/>
      <c r="H181" s="27">
        <f t="shared" ref="H181:H189" si="13">F181*G181</f>
        <v>0</v>
      </c>
    </row>
    <row r="182" spans="1:8" ht="33" x14ac:dyDescent="0.25">
      <c r="A182" s="2" t="s">
        <v>437</v>
      </c>
      <c r="B182" s="2" t="s">
        <v>438</v>
      </c>
      <c r="C182" s="2" t="s">
        <v>435</v>
      </c>
      <c r="D182" s="2" t="s">
        <v>439</v>
      </c>
      <c r="E182" s="13" t="s">
        <v>25</v>
      </c>
      <c r="F182" s="3">
        <v>34.235999999999997</v>
      </c>
      <c r="G182" s="41"/>
      <c r="H182" s="27">
        <f t="shared" si="13"/>
        <v>0</v>
      </c>
    </row>
    <row r="183" spans="1:8" ht="33" x14ac:dyDescent="0.25">
      <c r="A183" s="2" t="s">
        <v>440</v>
      </c>
      <c r="B183" s="2" t="s">
        <v>441</v>
      </c>
      <c r="C183" s="2" t="s">
        <v>435</v>
      </c>
      <c r="D183" s="2" t="s">
        <v>442</v>
      </c>
      <c r="E183" s="13" t="s">
        <v>25</v>
      </c>
      <c r="F183" s="3">
        <v>13.02</v>
      </c>
      <c r="G183" s="41"/>
      <c r="H183" s="27">
        <f t="shared" si="13"/>
        <v>0</v>
      </c>
    </row>
    <row r="184" spans="1:8" ht="33" x14ac:dyDescent="0.25">
      <c r="A184" s="2" t="s">
        <v>443</v>
      </c>
      <c r="B184" s="2" t="s">
        <v>444</v>
      </c>
      <c r="C184" s="2" t="s">
        <v>435</v>
      </c>
      <c r="D184" s="2" t="s">
        <v>445</v>
      </c>
      <c r="E184" s="13" t="s">
        <v>115</v>
      </c>
      <c r="F184" s="3">
        <v>38.04</v>
      </c>
      <c r="G184" s="41"/>
      <c r="H184" s="27">
        <f t="shared" si="13"/>
        <v>0</v>
      </c>
    </row>
    <row r="185" spans="1:8" ht="49.5" x14ac:dyDescent="0.25">
      <c r="A185" s="2" t="s">
        <v>446</v>
      </c>
      <c r="B185" s="2" t="s">
        <v>447</v>
      </c>
      <c r="C185" s="2" t="s">
        <v>435</v>
      </c>
      <c r="D185" s="2" t="s">
        <v>448</v>
      </c>
      <c r="E185" s="13" t="s">
        <v>356</v>
      </c>
      <c r="F185" s="3">
        <v>2</v>
      </c>
      <c r="G185" s="41"/>
      <c r="H185" s="27">
        <f t="shared" si="13"/>
        <v>0</v>
      </c>
    </row>
    <row r="186" spans="1:8" ht="33" x14ac:dyDescent="0.25">
      <c r="A186" s="2" t="s">
        <v>449</v>
      </c>
      <c r="B186" s="2" t="s">
        <v>450</v>
      </c>
      <c r="C186" s="2" t="s">
        <v>435</v>
      </c>
      <c r="D186" s="2" t="s">
        <v>451</v>
      </c>
      <c r="E186" s="13" t="s">
        <v>115</v>
      </c>
      <c r="F186" s="3">
        <v>38.04</v>
      </c>
      <c r="G186" s="41"/>
      <c r="H186" s="27">
        <f t="shared" si="13"/>
        <v>0</v>
      </c>
    </row>
    <row r="187" spans="1:8" ht="82.5" x14ac:dyDescent="0.25">
      <c r="A187" s="2" t="s">
        <v>452</v>
      </c>
      <c r="B187" s="2" t="s">
        <v>453</v>
      </c>
      <c r="C187" s="2" t="s">
        <v>435</v>
      </c>
      <c r="D187" s="2" t="s">
        <v>454</v>
      </c>
      <c r="E187" s="13" t="s">
        <v>22</v>
      </c>
      <c r="F187" s="3">
        <v>83.968999999999994</v>
      </c>
      <c r="G187" s="41"/>
      <c r="H187" s="27">
        <f t="shared" si="13"/>
        <v>0</v>
      </c>
    </row>
    <row r="188" spans="1:8" ht="49.5" x14ac:dyDescent="0.25">
      <c r="A188" s="2" t="s">
        <v>455</v>
      </c>
      <c r="B188" s="2" t="s">
        <v>456</v>
      </c>
      <c r="C188" s="2" t="s">
        <v>435</v>
      </c>
      <c r="D188" s="2" t="s">
        <v>457</v>
      </c>
      <c r="E188" s="13" t="s">
        <v>22</v>
      </c>
      <c r="F188" s="3">
        <v>83.968999999999994</v>
      </c>
      <c r="G188" s="41"/>
      <c r="H188" s="27">
        <f t="shared" si="13"/>
        <v>0</v>
      </c>
    </row>
    <row r="189" spans="1:8" ht="33" x14ac:dyDescent="0.25">
      <c r="A189" s="2" t="s">
        <v>458</v>
      </c>
      <c r="B189" s="2" t="s">
        <v>459</v>
      </c>
      <c r="C189" s="2" t="s">
        <v>20</v>
      </c>
      <c r="D189" s="2" t="s">
        <v>460</v>
      </c>
      <c r="E189" s="13" t="s">
        <v>22</v>
      </c>
      <c r="F189" s="3">
        <v>83.968999999999994</v>
      </c>
      <c r="G189" s="41"/>
      <c r="H189" s="27">
        <f t="shared" si="13"/>
        <v>0</v>
      </c>
    </row>
    <row r="190" spans="1:8" x14ac:dyDescent="0.25">
      <c r="A190" s="4"/>
      <c r="B190" s="4"/>
      <c r="C190" s="4"/>
      <c r="D190" s="4" t="s">
        <v>461</v>
      </c>
      <c r="E190" s="28">
        <f>SUM(H180:H189)</f>
        <v>0</v>
      </c>
      <c r="F190" s="32"/>
      <c r="G190" s="42"/>
      <c r="H190" s="32"/>
    </row>
    <row r="191" spans="1:8" x14ac:dyDescent="0.25">
      <c r="A191" s="1" t="s">
        <v>462</v>
      </c>
      <c r="B191" s="1"/>
      <c r="C191" s="1"/>
      <c r="D191" s="1" t="s">
        <v>463</v>
      </c>
      <c r="E191" s="11"/>
      <c r="F191" s="1"/>
      <c r="G191" s="40"/>
      <c r="H191" s="26"/>
    </row>
    <row r="192" spans="1:8" ht="16.5" x14ac:dyDescent="0.25">
      <c r="A192" s="2" t="s">
        <v>464</v>
      </c>
      <c r="B192" s="2" t="s">
        <v>431</v>
      </c>
      <c r="C192" s="2" t="s">
        <v>20</v>
      </c>
      <c r="D192" s="2" t="s">
        <v>432</v>
      </c>
      <c r="E192" s="13" t="s">
        <v>115</v>
      </c>
      <c r="F192" s="3">
        <v>36.51</v>
      </c>
      <c r="G192" s="41"/>
      <c r="H192" s="27">
        <f t="shared" ref="H192:H217" si="14">F192*G192</f>
        <v>0</v>
      </c>
    </row>
    <row r="193" spans="1:8" ht="66" x14ac:dyDescent="0.25">
      <c r="A193" s="2" t="s">
        <v>465</v>
      </c>
      <c r="B193" s="2" t="s">
        <v>466</v>
      </c>
      <c r="C193" s="2" t="s">
        <v>20</v>
      </c>
      <c r="D193" s="2" t="s">
        <v>467</v>
      </c>
      <c r="E193" s="13" t="s">
        <v>22</v>
      </c>
      <c r="F193" s="3">
        <v>27.602</v>
      </c>
      <c r="G193" s="41"/>
      <c r="H193" s="27">
        <f t="shared" si="14"/>
        <v>0</v>
      </c>
    </row>
    <row r="194" spans="1:8" ht="82.5" x14ac:dyDescent="0.25">
      <c r="A194" s="2" t="s">
        <v>468</v>
      </c>
      <c r="B194" s="2" t="s">
        <v>469</v>
      </c>
      <c r="C194" s="2" t="s">
        <v>20</v>
      </c>
      <c r="D194" s="2" t="s">
        <v>470</v>
      </c>
      <c r="E194" s="13" t="s">
        <v>22</v>
      </c>
      <c r="F194" s="3">
        <v>3.0670000000000002</v>
      </c>
      <c r="G194" s="41"/>
      <c r="H194" s="27">
        <f t="shared" si="14"/>
        <v>0</v>
      </c>
    </row>
    <row r="195" spans="1:8" ht="33" x14ac:dyDescent="0.25">
      <c r="A195" s="2" t="s">
        <v>471</v>
      </c>
      <c r="B195" s="2" t="s">
        <v>472</v>
      </c>
      <c r="C195" s="2" t="s">
        <v>20</v>
      </c>
      <c r="D195" s="2" t="s">
        <v>473</v>
      </c>
      <c r="E195" s="13" t="s">
        <v>187</v>
      </c>
      <c r="F195" s="3">
        <v>1</v>
      </c>
      <c r="G195" s="41"/>
      <c r="H195" s="27">
        <f t="shared" si="14"/>
        <v>0</v>
      </c>
    </row>
    <row r="196" spans="1:8" ht="33" x14ac:dyDescent="0.25">
      <c r="A196" s="2" t="s">
        <v>474</v>
      </c>
      <c r="B196" s="2" t="s">
        <v>475</v>
      </c>
      <c r="C196" s="2" t="s">
        <v>20</v>
      </c>
      <c r="D196" s="2" t="s">
        <v>476</v>
      </c>
      <c r="E196" s="13" t="s">
        <v>22</v>
      </c>
      <c r="F196" s="3">
        <v>4.3810000000000002</v>
      </c>
      <c r="G196" s="41"/>
      <c r="H196" s="27">
        <f t="shared" si="14"/>
        <v>0</v>
      </c>
    </row>
    <row r="197" spans="1:8" ht="33" x14ac:dyDescent="0.25">
      <c r="A197" s="2" t="s">
        <v>477</v>
      </c>
      <c r="B197" s="2" t="s">
        <v>478</v>
      </c>
      <c r="C197" s="2" t="s">
        <v>20</v>
      </c>
      <c r="D197" s="2" t="s">
        <v>479</v>
      </c>
      <c r="E197" s="13" t="s">
        <v>115</v>
      </c>
      <c r="F197" s="3">
        <v>7</v>
      </c>
      <c r="G197" s="41"/>
      <c r="H197" s="27">
        <f t="shared" si="14"/>
        <v>0</v>
      </c>
    </row>
    <row r="198" spans="1:8" ht="33" x14ac:dyDescent="0.25">
      <c r="A198" s="2" t="s">
        <v>480</v>
      </c>
      <c r="B198" s="2" t="s">
        <v>481</v>
      </c>
      <c r="C198" s="2" t="s">
        <v>20</v>
      </c>
      <c r="D198" s="2" t="s">
        <v>482</v>
      </c>
      <c r="E198" s="13" t="s">
        <v>115</v>
      </c>
      <c r="F198" s="3">
        <v>36.51</v>
      </c>
      <c r="G198" s="41"/>
      <c r="H198" s="27">
        <f t="shared" si="14"/>
        <v>0</v>
      </c>
    </row>
    <row r="199" spans="1:8" ht="33" x14ac:dyDescent="0.25">
      <c r="A199" s="2" t="s">
        <v>483</v>
      </c>
      <c r="B199" s="2" t="s">
        <v>484</v>
      </c>
      <c r="C199" s="2" t="s">
        <v>20</v>
      </c>
      <c r="D199" s="2" t="s">
        <v>485</v>
      </c>
      <c r="E199" s="13" t="s">
        <v>187</v>
      </c>
      <c r="F199" s="3">
        <v>2</v>
      </c>
      <c r="G199" s="41"/>
      <c r="H199" s="27">
        <f t="shared" si="14"/>
        <v>0</v>
      </c>
    </row>
    <row r="200" spans="1:8" ht="33" x14ac:dyDescent="0.25">
      <c r="A200" s="2" t="s">
        <v>486</v>
      </c>
      <c r="B200" s="2" t="s">
        <v>487</v>
      </c>
      <c r="C200" s="2" t="s">
        <v>20</v>
      </c>
      <c r="D200" s="2" t="s">
        <v>488</v>
      </c>
      <c r="E200" s="13" t="s">
        <v>115</v>
      </c>
      <c r="F200" s="3">
        <v>36.51</v>
      </c>
      <c r="G200" s="41"/>
      <c r="H200" s="27">
        <f t="shared" si="14"/>
        <v>0</v>
      </c>
    </row>
    <row r="201" spans="1:8" ht="33" x14ac:dyDescent="0.25">
      <c r="A201" s="2" t="s">
        <v>489</v>
      </c>
      <c r="B201" s="2" t="s">
        <v>490</v>
      </c>
      <c r="C201" s="2" t="s">
        <v>20</v>
      </c>
      <c r="D201" s="2" t="s">
        <v>491</v>
      </c>
      <c r="E201" s="13" t="s">
        <v>115</v>
      </c>
      <c r="F201" s="3">
        <v>36.51</v>
      </c>
      <c r="G201" s="41"/>
      <c r="H201" s="27">
        <f t="shared" si="14"/>
        <v>0</v>
      </c>
    </row>
    <row r="202" spans="1:8" ht="16.5" x14ac:dyDescent="0.25">
      <c r="A202" s="2" t="s">
        <v>492</v>
      </c>
      <c r="B202" s="2" t="s">
        <v>475</v>
      </c>
      <c r="C202" s="2" t="s">
        <v>20</v>
      </c>
      <c r="D202" s="2" t="s">
        <v>493</v>
      </c>
      <c r="E202" s="13" t="s">
        <v>22</v>
      </c>
      <c r="F202" s="3">
        <v>4.3810000000000002</v>
      </c>
      <c r="G202" s="41"/>
      <c r="H202" s="27">
        <f t="shared" si="14"/>
        <v>0</v>
      </c>
    </row>
    <row r="203" spans="1:8" ht="49.5" x14ac:dyDescent="0.25">
      <c r="A203" s="2" t="s">
        <v>494</v>
      </c>
      <c r="B203" s="2" t="s">
        <v>456</v>
      </c>
      <c r="C203" s="2" t="s">
        <v>20</v>
      </c>
      <c r="D203" s="2" t="s">
        <v>495</v>
      </c>
      <c r="E203" s="13" t="s">
        <v>22</v>
      </c>
      <c r="F203" s="3">
        <v>21.907</v>
      </c>
      <c r="G203" s="41"/>
      <c r="H203" s="27">
        <f t="shared" si="14"/>
        <v>0</v>
      </c>
    </row>
    <row r="204" spans="1:8" ht="33" x14ac:dyDescent="0.25">
      <c r="A204" s="2" t="s">
        <v>496</v>
      </c>
      <c r="B204" s="2" t="s">
        <v>459</v>
      </c>
      <c r="C204" s="2" t="s">
        <v>20</v>
      </c>
      <c r="D204" s="2" t="s">
        <v>460</v>
      </c>
      <c r="E204" s="13" t="s">
        <v>22</v>
      </c>
      <c r="F204" s="3">
        <v>21.907</v>
      </c>
      <c r="G204" s="41"/>
      <c r="H204" s="27">
        <f t="shared" si="14"/>
        <v>0</v>
      </c>
    </row>
    <row r="205" spans="1:8" ht="16.5" x14ac:dyDescent="0.25">
      <c r="A205" s="2" t="s">
        <v>497</v>
      </c>
      <c r="B205" s="2" t="s">
        <v>498</v>
      </c>
      <c r="C205" s="2" t="s">
        <v>20</v>
      </c>
      <c r="D205" s="2" t="s">
        <v>499</v>
      </c>
      <c r="E205" s="13" t="s">
        <v>187</v>
      </c>
      <c r="F205" s="3">
        <v>1</v>
      </c>
      <c r="G205" s="41"/>
      <c r="H205" s="27">
        <f t="shared" si="14"/>
        <v>0</v>
      </c>
    </row>
    <row r="206" spans="1:8" ht="33" x14ac:dyDescent="0.25">
      <c r="A206" s="2" t="s">
        <v>500</v>
      </c>
      <c r="B206" s="2" t="s">
        <v>498</v>
      </c>
      <c r="C206" s="2" t="s">
        <v>20</v>
      </c>
      <c r="D206" s="2" t="s">
        <v>501</v>
      </c>
      <c r="E206" s="13" t="s">
        <v>187</v>
      </c>
      <c r="F206" s="3">
        <v>1</v>
      </c>
      <c r="G206" s="41"/>
      <c r="H206" s="27">
        <f t="shared" si="14"/>
        <v>0</v>
      </c>
    </row>
    <row r="207" spans="1:8" ht="49.5" x14ac:dyDescent="0.25">
      <c r="A207" s="2" t="s">
        <v>502</v>
      </c>
      <c r="B207" s="2" t="s">
        <v>503</v>
      </c>
      <c r="C207" s="2" t="s">
        <v>20</v>
      </c>
      <c r="D207" s="2" t="s">
        <v>504</v>
      </c>
      <c r="E207" s="13" t="s">
        <v>356</v>
      </c>
      <c r="F207" s="3">
        <v>2</v>
      </c>
      <c r="G207" s="41"/>
      <c r="H207" s="27">
        <f t="shared" si="14"/>
        <v>0</v>
      </c>
    </row>
    <row r="208" spans="1:8" ht="33" x14ac:dyDescent="0.25">
      <c r="A208" s="2" t="s">
        <v>505</v>
      </c>
      <c r="B208" s="2" t="s">
        <v>506</v>
      </c>
      <c r="C208" s="2" t="s">
        <v>20</v>
      </c>
      <c r="D208" s="2" t="s">
        <v>507</v>
      </c>
      <c r="E208" s="13" t="s">
        <v>187</v>
      </c>
      <c r="F208" s="3">
        <v>3</v>
      </c>
      <c r="G208" s="41"/>
      <c r="H208" s="27">
        <f t="shared" si="14"/>
        <v>0</v>
      </c>
    </row>
    <row r="209" spans="1:8" ht="33" x14ac:dyDescent="0.25">
      <c r="A209" s="2" t="s">
        <v>508</v>
      </c>
      <c r="B209" s="2" t="s">
        <v>509</v>
      </c>
      <c r="C209" s="2" t="s">
        <v>20</v>
      </c>
      <c r="D209" s="2" t="s">
        <v>510</v>
      </c>
      <c r="E209" s="13" t="s">
        <v>187</v>
      </c>
      <c r="F209" s="3">
        <v>3</v>
      </c>
      <c r="G209" s="41"/>
      <c r="H209" s="27">
        <f t="shared" si="14"/>
        <v>0</v>
      </c>
    </row>
    <row r="210" spans="1:8" ht="16.5" x14ac:dyDescent="0.25">
      <c r="A210" s="2" t="s">
        <v>511</v>
      </c>
      <c r="B210" s="2" t="s">
        <v>512</v>
      </c>
      <c r="C210" s="2" t="s">
        <v>20</v>
      </c>
      <c r="D210" s="2" t="s">
        <v>513</v>
      </c>
      <c r="E210" s="13" t="s">
        <v>187</v>
      </c>
      <c r="F210" s="3">
        <v>1</v>
      </c>
      <c r="G210" s="41"/>
      <c r="H210" s="27">
        <f t="shared" si="14"/>
        <v>0</v>
      </c>
    </row>
    <row r="211" spans="1:8" ht="49.5" x14ac:dyDescent="0.25">
      <c r="A211" s="2" t="s">
        <v>514</v>
      </c>
      <c r="B211" s="2" t="s">
        <v>515</v>
      </c>
      <c r="C211" s="2" t="s">
        <v>20</v>
      </c>
      <c r="D211" s="2" t="s">
        <v>516</v>
      </c>
      <c r="E211" s="13" t="s">
        <v>115</v>
      </c>
      <c r="F211" s="3">
        <v>10.55</v>
      </c>
      <c r="G211" s="41"/>
      <c r="H211" s="27">
        <f t="shared" si="14"/>
        <v>0</v>
      </c>
    </row>
    <row r="212" spans="1:8" ht="49.5" x14ac:dyDescent="0.25">
      <c r="A212" s="2" t="s">
        <v>517</v>
      </c>
      <c r="B212" s="2" t="s">
        <v>518</v>
      </c>
      <c r="C212" s="2" t="s">
        <v>20</v>
      </c>
      <c r="D212" s="2" t="s">
        <v>519</v>
      </c>
      <c r="E212" s="13" t="s">
        <v>115</v>
      </c>
      <c r="F212" s="3">
        <v>9.66</v>
      </c>
      <c r="G212" s="41"/>
      <c r="H212" s="27">
        <f t="shared" si="14"/>
        <v>0</v>
      </c>
    </row>
    <row r="213" spans="1:8" ht="49.5" x14ac:dyDescent="0.25">
      <c r="A213" s="2" t="s">
        <v>520</v>
      </c>
      <c r="B213" s="2" t="s">
        <v>521</v>
      </c>
      <c r="C213" s="2" t="s">
        <v>20</v>
      </c>
      <c r="D213" s="2" t="s">
        <v>522</v>
      </c>
      <c r="E213" s="13" t="s">
        <v>115</v>
      </c>
      <c r="F213" s="3">
        <v>1.3</v>
      </c>
      <c r="G213" s="41"/>
      <c r="H213" s="27">
        <f t="shared" si="14"/>
        <v>0</v>
      </c>
    </row>
    <row r="214" spans="1:8" ht="49.5" x14ac:dyDescent="0.25">
      <c r="A214" s="2" t="s">
        <v>523</v>
      </c>
      <c r="B214" s="2" t="s">
        <v>524</v>
      </c>
      <c r="C214" s="2" t="s">
        <v>20</v>
      </c>
      <c r="D214" s="2" t="s">
        <v>525</v>
      </c>
      <c r="E214" s="13" t="s">
        <v>25</v>
      </c>
      <c r="F214" s="3">
        <v>3.1070000000000002</v>
      </c>
      <c r="G214" s="41"/>
      <c r="H214" s="27">
        <f t="shared" si="14"/>
        <v>0</v>
      </c>
    </row>
    <row r="215" spans="1:8" ht="16.5" x14ac:dyDescent="0.25">
      <c r="A215" s="2" t="s">
        <v>526</v>
      </c>
      <c r="B215" s="2" t="s">
        <v>527</v>
      </c>
      <c r="C215" s="2" t="s">
        <v>20</v>
      </c>
      <c r="D215" s="2" t="s">
        <v>528</v>
      </c>
      <c r="E215" s="13" t="s">
        <v>25</v>
      </c>
      <c r="F215" s="3">
        <v>3.1070000000000002</v>
      </c>
      <c r="G215" s="41"/>
      <c r="H215" s="27">
        <f t="shared" si="14"/>
        <v>0</v>
      </c>
    </row>
    <row r="216" spans="1:8" ht="49.5" x14ac:dyDescent="0.25">
      <c r="A216" s="2" t="s">
        <v>529</v>
      </c>
      <c r="B216" s="2" t="s">
        <v>530</v>
      </c>
      <c r="C216" s="2" t="s">
        <v>20</v>
      </c>
      <c r="D216" s="2" t="s">
        <v>531</v>
      </c>
      <c r="E216" s="13" t="s">
        <v>25</v>
      </c>
      <c r="F216" s="3">
        <v>3.1070000000000002</v>
      </c>
      <c r="G216" s="41"/>
      <c r="H216" s="27">
        <f t="shared" si="14"/>
        <v>0</v>
      </c>
    </row>
    <row r="217" spans="1:8" ht="214.5" x14ac:dyDescent="0.25">
      <c r="A217" s="2" t="s">
        <v>532</v>
      </c>
      <c r="B217" s="2" t="s">
        <v>533</v>
      </c>
      <c r="C217" s="2" t="s">
        <v>20</v>
      </c>
      <c r="D217" s="2" t="s">
        <v>534</v>
      </c>
      <c r="E217" s="13" t="s">
        <v>187</v>
      </c>
      <c r="F217" s="3">
        <v>1</v>
      </c>
      <c r="G217" s="41"/>
      <c r="H217" s="27">
        <f t="shared" si="14"/>
        <v>0</v>
      </c>
    </row>
    <row r="218" spans="1:8" x14ac:dyDescent="0.25">
      <c r="A218" s="4"/>
      <c r="B218" s="4"/>
      <c r="C218" s="4"/>
      <c r="D218" s="4" t="s">
        <v>535</v>
      </c>
      <c r="E218" s="28">
        <f>SUM(H192:H217)</f>
        <v>0</v>
      </c>
      <c r="F218" s="32"/>
      <c r="G218" s="42"/>
      <c r="H218" s="32"/>
    </row>
    <row r="219" spans="1:8" x14ac:dyDescent="0.25">
      <c r="A219" s="1" t="s">
        <v>536</v>
      </c>
      <c r="B219" s="1"/>
      <c r="C219" s="1"/>
      <c r="D219" s="1" t="s">
        <v>537</v>
      </c>
      <c r="E219" s="11"/>
      <c r="F219" s="1"/>
      <c r="G219" s="40"/>
      <c r="H219" s="26"/>
    </row>
    <row r="220" spans="1:8" ht="66" x14ac:dyDescent="0.25">
      <c r="A220" s="2" t="s">
        <v>538</v>
      </c>
      <c r="B220" s="2" t="s">
        <v>539</v>
      </c>
      <c r="C220" s="2" t="s">
        <v>540</v>
      </c>
      <c r="D220" s="2" t="s">
        <v>541</v>
      </c>
      <c r="E220" s="13" t="s">
        <v>115</v>
      </c>
      <c r="F220" s="3">
        <v>20.58</v>
      </c>
      <c r="G220" s="41"/>
      <c r="H220" s="27">
        <f t="shared" ref="H220:H232" si="15">F220*G220</f>
        <v>0</v>
      </c>
    </row>
    <row r="221" spans="1:8" ht="66" x14ac:dyDescent="0.25">
      <c r="A221" s="2" t="s">
        <v>542</v>
      </c>
      <c r="B221" s="2" t="s">
        <v>543</v>
      </c>
      <c r="C221" s="2" t="s">
        <v>540</v>
      </c>
      <c r="D221" s="2" t="s">
        <v>544</v>
      </c>
      <c r="E221" s="13" t="s">
        <v>115</v>
      </c>
      <c r="F221" s="3">
        <v>15.62</v>
      </c>
      <c r="G221" s="41"/>
      <c r="H221" s="27">
        <f t="shared" si="15"/>
        <v>0</v>
      </c>
    </row>
    <row r="222" spans="1:8" ht="66" x14ac:dyDescent="0.25">
      <c r="A222" s="2" t="s">
        <v>545</v>
      </c>
      <c r="B222" s="2" t="s">
        <v>546</v>
      </c>
      <c r="C222" s="2" t="s">
        <v>540</v>
      </c>
      <c r="D222" s="2" t="s">
        <v>547</v>
      </c>
      <c r="E222" s="13" t="s">
        <v>115</v>
      </c>
      <c r="F222" s="3">
        <v>5.71</v>
      </c>
      <c r="G222" s="41"/>
      <c r="H222" s="27">
        <f t="shared" si="15"/>
        <v>0</v>
      </c>
    </row>
    <row r="223" spans="1:8" ht="33" x14ac:dyDescent="0.25">
      <c r="A223" s="2" t="s">
        <v>548</v>
      </c>
      <c r="B223" s="2" t="s">
        <v>549</v>
      </c>
      <c r="C223" s="2" t="s">
        <v>540</v>
      </c>
      <c r="D223" s="2" t="s">
        <v>550</v>
      </c>
      <c r="E223" s="13" t="s">
        <v>115</v>
      </c>
      <c r="F223" s="3">
        <v>20.58</v>
      </c>
      <c r="G223" s="41"/>
      <c r="H223" s="27">
        <f t="shared" si="15"/>
        <v>0</v>
      </c>
    </row>
    <row r="224" spans="1:8" ht="33" x14ac:dyDescent="0.25">
      <c r="A224" s="2" t="s">
        <v>551</v>
      </c>
      <c r="B224" s="2" t="s">
        <v>552</v>
      </c>
      <c r="C224" s="2" t="s">
        <v>540</v>
      </c>
      <c r="D224" s="2" t="s">
        <v>553</v>
      </c>
      <c r="E224" s="13" t="s">
        <v>115</v>
      </c>
      <c r="F224" s="3">
        <v>15.62</v>
      </c>
      <c r="G224" s="41"/>
      <c r="H224" s="27">
        <f t="shared" si="15"/>
        <v>0</v>
      </c>
    </row>
    <row r="225" spans="1:8" ht="33" x14ac:dyDescent="0.25">
      <c r="A225" s="2" t="s">
        <v>554</v>
      </c>
      <c r="B225" s="2" t="s">
        <v>555</v>
      </c>
      <c r="C225" s="2" t="s">
        <v>540</v>
      </c>
      <c r="D225" s="2" t="s">
        <v>556</v>
      </c>
      <c r="E225" s="13" t="s">
        <v>115</v>
      </c>
      <c r="F225" s="3">
        <v>5.71</v>
      </c>
      <c r="G225" s="41"/>
      <c r="H225" s="27">
        <f t="shared" si="15"/>
        <v>0</v>
      </c>
    </row>
    <row r="226" spans="1:8" ht="66" x14ac:dyDescent="0.25">
      <c r="A226" s="2" t="s">
        <v>557</v>
      </c>
      <c r="B226" s="2" t="s">
        <v>558</v>
      </c>
      <c r="C226" s="2" t="s">
        <v>559</v>
      </c>
      <c r="D226" s="2" t="s">
        <v>560</v>
      </c>
      <c r="E226" s="13" t="s">
        <v>356</v>
      </c>
      <c r="F226" s="3">
        <v>1</v>
      </c>
      <c r="G226" s="41"/>
      <c r="H226" s="27">
        <f t="shared" si="15"/>
        <v>0</v>
      </c>
    </row>
    <row r="227" spans="1:8" ht="66" x14ac:dyDescent="0.25">
      <c r="A227" s="2" t="s">
        <v>561</v>
      </c>
      <c r="B227" s="2" t="s">
        <v>562</v>
      </c>
      <c r="C227" s="2" t="s">
        <v>540</v>
      </c>
      <c r="D227" s="2" t="s">
        <v>563</v>
      </c>
      <c r="E227" s="13" t="s">
        <v>187</v>
      </c>
      <c r="F227" s="3">
        <v>17</v>
      </c>
      <c r="G227" s="41"/>
      <c r="H227" s="27">
        <f t="shared" si="15"/>
        <v>0</v>
      </c>
    </row>
    <row r="228" spans="1:8" ht="33" x14ac:dyDescent="0.25">
      <c r="A228" s="2" t="s">
        <v>564</v>
      </c>
      <c r="B228" s="2" t="s">
        <v>565</v>
      </c>
      <c r="C228" s="2" t="s">
        <v>540</v>
      </c>
      <c r="D228" s="2" t="s">
        <v>566</v>
      </c>
      <c r="E228" s="13" t="s">
        <v>187</v>
      </c>
      <c r="F228" s="3">
        <v>9</v>
      </c>
      <c r="G228" s="41"/>
      <c r="H228" s="27">
        <f t="shared" si="15"/>
        <v>0</v>
      </c>
    </row>
    <row r="229" spans="1:8" ht="49.5" x14ac:dyDescent="0.25">
      <c r="A229" s="2" t="s">
        <v>567</v>
      </c>
      <c r="B229" s="2" t="s">
        <v>568</v>
      </c>
      <c r="C229" s="2" t="s">
        <v>540</v>
      </c>
      <c r="D229" s="2" t="s">
        <v>569</v>
      </c>
      <c r="E229" s="13" t="s">
        <v>187</v>
      </c>
      <c r="F229" s="3">
        <v>3</v>
      </c>
      <c r="G229" s="41"/>
      <c r="H229" s="27">
        <f t="shared" si="15"/>
        <v>0</v>
      </c>
    </row>
    <row r="230" spans="1:8" ht="16.5" x14ac:dyDescent="0.25">
      <c r="A230" s="2" t="s">
        <v>570</v>
      </c>
      <c r="B230" s="2" t="s">
        <v>571</v>
      </c>
      <c r="C230" s="2" t="s">
        <v>20</v>
      </c>
      <c r="D230" s="2" t="s">
        <v>572</v>
      </c>
      <c r="E230" s="13" t="s">
        <v>187</v>
      </c>
      <c r="F230" s="3">
        <v>2</v>
      </c>
      <c r="G230" s="41"/>
      <c r="H230" s="27">
        <f t="shared" si="15"/>
        <v>0</v>
      </c>
    </row>
    <row r="231" spans="1:8" ht="49.5" x14ac:dyDescent="0.25">
      <c r="A231" s="2" t="s">
        <v>573</v>
      </c>
      <c r="B231" s="2" t="s">
        <v>574</v>
      </c>
      <c r="C231" s="2" t="s">
        <v>540</v>
      </c>
      <c r="D231" s="2" t="s">
        <v>575</v>
      </c>
      <c r="E231" s="13" t="s">
        <v>115</v>
      </c>
      <c r="F231" s="3">
        <v>41.91</v>
      </c>
      <c r="G231" s="41"/>
      <c r="H231" s="27">
        <f t="shared" si="15"/>
        <v>0</v>
      </c>
    </row>
    <row r="232" spans="1:8" ht="49.5" x14ac:dyDescent="0.25">
      <c r="A232" s="2" t="s">
        <v>576</v>
      </c>
      <c r="B232" s="2" t="s">
        <v>577</v>
      </c>
      <c r="C232" s="2" t="s">
        <v>540</v>
      </c>
      <c r="D232" s="2" t="s">
        <v>578</v>
      </c>
      <c r="E232" s="13" t="s">
        <v>115</v>
      </c>
      <c r="F232" s="3">
        <v>41.91</v>
      </c>
      <c r="G232" s="41"/>
      <c r="H232" s="27">
        <f t="shared" si="15"/>
        <v>0</v>
      </c>
    </row>
    <row r="233" spans="1:8" x14ac:dyDescent="0.25">
      <c r="A233" s="4"/>
      <c r="B233" s="4"/>
      <c r="C233" s="4"/>
      <c r="D233" s="4" t="s">
        <v>579</v>
      </c>
      <c r="E233" s="28">
        <f>SUM(H220:H232)</f>
        <v>0</v>
      </c>
      <c r="F233" s="32"/>
      <c r="G233" s="42"/>
      <c r="H233" s="32"/>
    </row>
    <row r="234" spans="1:8" x14ac:dyDescent="0.25">
      <c r="A234" s="1" t="s">
        <v>580</v>
      </c>
      <c r="B234" s="1"/>
      <c r="C234" s="1"/>
      <c r="D234" s="1" t="s">
        <v>581</v>
      </c>
      <c r="E234" s="11"/>
      <c r="F234" s="1"/>
      <c r="G234" s="40"/>
      <c r="H234" s="26"/>
    </row>
    <row r="235" spans="1:8" ht="33" x14ac:dyDescent="0.25">
      <c r="A235" s="2" t="s">
        <v>582</v>
      </c>
      <c r="B235" s="2" t="s">
        <v>583</v>
      </c>
      <c r="C235" s="2" t="s">
        <v>435</v>
      </c>
      <c r="D235" s="2" t="s">
        <v>584</v>
      </c>
      <c r="E235" s="13" t="s">
        <v>25</v>
      </c>
      <c r="F235" s="3">
        <v>16.931999999999999</v>
      </c>
      <c r="G235" s="41"/>
      <c r="H235" s="27">
        <f t="shared" ref="H235:H254" si="16">F235*G235</f>
        <v>0</v>
      </c>
    </row>
    <row r="236" spans="1:8" ht="49.5" x14ac:dyDescent="0.25">
      <c r="A236" s="2" t="s">
        <v>585</v>
      </c>
      <c r="B236" s="2" t="s">
        <v>586</v>
      </c>
      <c r="C236" s="2" t="s">
        <v>559</v>
      </c>
      <c r="D236" s="2" t="s">
        <v>587</v>
      </c>
      <c r="E236" s="13" t="s">
        <v>115</v>
      </c>
      <c r="F236" s="3">
        <v>6</v>
      </c>
      <c r="G236" s="41"/>
      <c r="H236" s="27">
        <f t="shared" si="16"/>
        <v>0</v>
      </c>
    </row>
    <row r="237" spans="1:8" ht="49.5" x14ac:dyDescent="0.25">
      <c r="A237" s="2" t="s">
        <v>588</v>
      </c>
      <c r="B237" s="2" t="s">
        <v>589</v>
      </c>
      <c r="C237" s="2" t="s">
        <v>559</v>
      </c>
      <c r="D237" s="2" t="s">
        <v>590</v>
      </c>
      <c r="E237" s="13" t="s">
        <v>115</v>
      </c>
      <c r="F237" s="3">
        <v>22.22</v>
      </c>
      <c r="G237" s="41"/>
      <c r="H237" s="27">
        <f t="shared" si="16"/>
        <v>0</v>
      </c>
    </row>
    <row r="238" spans="1:8" ht="49.5" x14ac:dyDescent="0.25">
      <c r="A238" s="2" t="s">
        <v>591</v>
      </c>
      <c r="B238" s="2" t="s">
        <v>592</v>
      </c>
      <c r="C238" s="2" t="s">
        <v>559</v>
      </c>
      <c r="D238" s="2" t="s">
        <v>593</v>
      </c>
      <c r="E238" s="13" t="s">
        <v>115</v>
      </c>
      <c r="F238" s="3">
        <v>13.15</v>
      </c>
      <c r="G238" s="41"/>
      <c r="H238" s="27">
        <f t="shared" si="16"/>
        <v>0</v>
      </c>
    </row>
    <row r="239" spans="1:8" ht="49.5" x14ac:dyDescent="0.25">
      <c r="A239" s="2" t="s">
        <v>594</v>
      </c>
      <c r="B239" s="2" t="s">
        <v>595</v>
      </c>
      <c r="C239" s="2" t="s">
        <v>559</v>
      </c>
      <c r="D239" s="2" t="s">
        <v>596</v>
      </c>
      <c r="E239" s="13" t="s">
        <v>115</v>
      </c>
      <c r="F239" s="3">
        <v>1.28</v>
      </c>
      <c r="G239" s="41"/>
      <c r="H239" s="27">
        <f t="shared" si="16"/>
        <v>0</v>
      </c>
    </row>
    <row r="240" spans="1:8" ht="33" x14ac:dyDescent="0.25">
      <c r="A240" s="2" t="s">
        <v>597</v>
      </c>
      <c r="B240" s="2" t="s">
        <v>598</v>
      </c>
      <c r="C240" s="2" t="s">
        <v>559</v>
      </c>
      <c r="D240" s="2" t="s">
        <v>599</v>
      </c>
      <c r="E240" s="13" t="s">
        <v>187</v>
      </c>
      <c r="F240" s="3">
        <v>3</v>
      </c>
      <c r="G240" s="41"/>
      <c r="H240" s="27">
        <f t="shared" si="16"/>
        <v>0</v>
      </c>
    </row>
    <row r="241" spans="1:8" ht="33" x14ac:dyDescent="0.25">
      <c r="A241" s="2" t="s">
        <v>600</v>
      </c>
      <c r="B241" s="2" t="s">
        <v>601</v>
      </c>
      <c r="C241" s="2" t="s">
        <v>559</v>
      </c>
      <c r="D241" s="2" t="s">
        <v>602</v>
      </c>
      <c r="E241" s="13" t="s">
        <v>187</v>
      </c>
      <c r="F241" s="3">
        <v>7</v>
      </c>
      <c r="G241" s="41"/>
      <c r="H241" s="27">
        <f t="shared" si="16"/>
        <v>0</v>
      </c>
    </row>
    <row r="242" spans="1:8" ht="33" x14ac:dyDescent="0.25">
      <c r="A242" s="2" t="s">
        <v>603</v>
      </c>
      <c r="B242" s="2" t="s">
        <v>604</v>
      </c>
      <c r="C242" s="2" t="s">
        <v>559</v>
      </c>
      <c r="D242" s="2" t="s">
        <v>605</v>
      </c>
      <c r="E242" s="13" t="s">
        <v>187</v>
      </c>
      <c r="F242" s="3">
        <v>1</v>
      </c>
      <c r="G242" s="41"/>
      <c r="H242" s="27">
        <f t="shared" si="16"/>
        <v>0</v>
      </c>
    </row>
    <row r="243" spans="1:8" ht="49.5" x14ac:dyDescent="0.25">
      <c r="A243" s="2" t="s">
        <v>606</v>
      </c>
      <c r="B243" s="2" t="s">
        <v>607</v>
      </c>
      <c r="C243" s="2" t="s">
        <v>559</v>
      </c>
      <c r="D243" s="2" t="s">
        <v>608</v>
      </c>
      <c r="E243" s="13" t="s">
        <v>187</v>
      </c>
      <c r="F243" s="3">
        <v>1</v>
      </c>
      <c r="G243" s="41"/>
      <c r="H243" s="27">
        <f t="shared" si="16"/>
        <v>0</v>
      </c>
    </row>
    <row r="244" spans="1:8" ht="49.5" x14ac:dyDescent="0.25">
      <c r="A244" s="2" t="s">
        <v>609</v>
      </c>
      <c r="B244" s="2" t="s">
        <v>607</v>
      </c>
      <c r="C244" s="2" t="s">
        <v>559</v>
      </c>
      <c r="D244" s="2" t="s">
        <v>610</v>
      </c>
      <c r="E244" s="13" t="s">
        <v>187</v>
      </c>
      <c r="F244" s="3">
        <v>2</v>
      </c>
      <c r="G244" s="41"/>
      <c r="H244" s="27">
        <f t="shared" si="16"/>
        <v>0</v>
      </c>
    </row>
    <row r="245" spans="1:8" ht="49.5" x14ac:dyDescent="0.25">
      <c r="A245" s="2" t="s">
        <v>611</v>
      </c>
      <c r="B245" s="2" t="s">
        <v>612</v>
      </c>
      <c r="C245" s="2" t="s">
        <v>559</v>
      </c>
      <c r="D245" s="2" t="s">
        <v>613</v>
      </c>
      <c r="E245" s="13" t="s">
        <v>356</v>
      </c>
      <c r="F245" s="3">
        <v>1</v>
      </c>
      <c r="G245" s="41"/>
      <c r="H245" s="27">
        <f t="shared" si="16"/>
        <v>0</v>
      </c>
    </row>
    <row r="246" spans="1:8" ht="49.5" x14ac:dyDescent="0.25">
      <c r="A246" s="2" t="s">
        <v>614</v>
      </c>
      <c r="B246" s="2" t="s">
        <v>615</v>
      </c>
      <c r="C246" s="2" t="s">
        <v>559</v>
      </c>
      <c r="D246" s="2" t="s">
        <v>616</v>
      </c>
      <c r="E246" s="13" t="s">
        <v>356</v>
      </c>
      <c r="F246" s="3">
        <v>5</v>
      </c>
      <c r="G246" s="41"/>
      <c r="H246" s="27">
        <f t="shared" si="16"/>
        <v>0</v>
      </c>
    </row>
    <row r="247" spans="1:8" ht="49.5" x14ac:dyDescent="0.25">
      <c r="A247" s="2" t="s">
        <v>617</v>
      </c>
      <c r="B247" s="2" t="s">
        <v>615</v>
      </c>
      <c r="C247" s="2" t="s">
        <v>559</v>
      </c>
      <c r="D247" s="2" t="s">
        <v>618</v>
      </c>
      <c r="E247" s="13" t="s">
        <v>356</v>
      </c>
      <c r="F247" s="3">
        <v>1</v>
      </c>
      <c r="G247" s="41"/>
      <c r="H247" s="27">
        <f t="shared" si="16"/>
        <v>0</v>
      </c>
    </row>
    <row r="248" spans="1:8" ht="49.5" x14ac:dyDescent="0.25">
      <c r="A248" s="2" t="s">
        <v>619</v>
      </c>
      <c r="B248" s="2" t="s">
        <v>612</v>
      </c>
      <c r="C248" s="2" t="s">
        <v>559</v>
      </c>
      <c r="D248" s="2" t="s">
        <v>620</v>
      </c>
      <c r="E248" s="13" t="s">
        <v>356</v>
      </c>
      <c r="F248" s="3">
        <v>1</v>
      </c>
      <c r="G248" s="41"/>
      <c r="H248" s="27">
        <f t="shared" si="16"/>
        <v>0</v>
      </c>
    </row>
    <row r="249" spans="1:8" ht="49.5" x14ac:dyDescent="0.25">
      <c r="A249" s="2" t="s">
        <v>621</v>
      </c>
      <c r="B249" s="2" t="s">
        <v>622</v>
      </c>
      <c r="C249" s="2" t="s">
        <v>623</v>
      </c>
      <c r="D249" s="2" t="s">
        <v>624</v>
      </c>
      <c r="E249" s="13" t="s">
        <v>187</v>
      </c>
      <c r="F249" s="3">
        <v>1</v>
      </c>
      <c r="G249" s="41"/>
      <c r="H249" s="27">
        <f t="shared" si="16"/>
        <v>0</v>
      </c>
    </row>
    <row r="250" spans="1:8" ht="49.5" x14ac:dyDescent="0.25">
      <c r="A250" s="2" t="s">
        <v>625</v>
      </c>
      <c r="B250" s="2" t="s">
        <v>622</v>
      </c>
      <c r="C250" s="2" t="s">
        <v>559</v>
      </c>
      <c r="D250" s="2" t="s">
        <v>626</v>
      </c>
      <c r="E250" s="13" t="s">
        <v>187</v>
      </c>
      <c r="F250" s="3">
        <v>1</v>
      </c>
      <c r="G250" s="41"/>
      <c r="H250" s="27">
        <f t="shared" si="16"/>
        <v>0</v>
      </c>
    </row>
    <row r="251" spans="1:8" ht="33" x14ac:dyDescent="0.25">
      <c r="A251" s="2" t="s">
        <v>627</v>
      </c>
      <c r="B251" s="2" t="s">
        <v>628</v>
      </c>
      <c r="C251" s="2" t="s">
        <v>559</v>
      </c>
      <c r="D251" s="2" t="s">
        <v>629</v>
      </c>
      <c r="E251" s="13" t="s">
        <v>187</v>
      </c>
      <c r="F251" s="3">
        <v>3</v>
      </c>
      <c r="G251" s="41"/>
      <c r="H251" s="27">
        <f t="shared" si="16"/>
        <v>0</v>
      </c>
    </row>
    <row r="252" spans="1:8" ht="33" x14ac:dyDescent="0.25">
      <c r="A252" s="2" t="s">
        <v>630</v>
      </c>
      <c r="B252" s="2" t="s">
        <v>204</v>
      </c>
      <c r="C252" s="2" t="s">
        <v>559</v>
      </c>
      <c r="D252" s="2" t="s">
        <v>631</v>
      </c>
      <c r="E252" s="13" t="s">
        <v>187</v>
      </c>
      <c r="F252" s="3">
        <v>3</v>
      </c>
      <c r="G252" s="41"/>
      <c r="H252" s="27">
        <f t="shared" si="16"/>
        <v>0</v>
      </c>
    </row>
    <row r="253" spans="1:8" ht="33" x14ac:dyDescent="0.25">
      <c r="A253" s="2" t="s">
        <v>632</v>
      </c>
      <c r="B253" s="2" t="s">
        <v>633</v>
      </c>
      <c r="C253" s="2" t="s">
        <v>559</v>
      </c>
      <c r="D253" s="2" t="s">
        <v>634</v>
      </c>
      <c r="E253" s="13" t="s">
        <v>187</v>
      </c>
      <c r="F253" s="3">
        <v>3</v>
      </c>
      <c r="G253" s="41"/>
      <c r="H253" s="27">
        <f t="shared" si="16"/>
        <v>0</v>
      </c>
    </row>
    <row r="254" spans="1:8" ht="33" x14ac:dyDescent="0.25">
      <c r="A254" s="2" t="s">
        <v>635</v>
      </c>
      <c r="B254" s="2" t="s">
        <v>450</v>
      </c>
      <c r="C254" s="2" t="s">
        <v>559</v>
      </c>
      <c r="D254" s="2" t="s">
        <v>636</v>
      </c>
      <c r="E254" s="13" t="s">
        <v>115</v>
      </c>
      <c r="F254" s="3">
        <v>42.65</v>
      </c>
      <c r="G254" s="41"/>
      <c r="H254" s="27">
        <f t="shared" si="16"/>
        <v>0</v>
      </c>
    </row>
    <row r="255" spans="1:8" x14ac:dyDescent="0.25">
      <c r="A255" s="4"/>
      <c r="B255" s="4"/>
      <c r="C255" s="4"/>
      <c r="D255" s="4" t="s">
        <v>637</v>
      </c>
      <c r="E255" s="28">
        <f>SUM(H235:H254)</f>
        <v>0</v>
      </c>
      <c r="F255" s="32"/>
      <c r="G255" s="42"/>
      <c r="H255" s="32"/>
    </row>
    <row r="256" spans="1:8" x14ac:dyDescent="0.25">
      <c r="A256" s="1" t="s">
        <v>638</v>
      </c>
      <c r="B256" s="1"/>
      <c r="C256" s="1"/>
      <c r="D256" s="1" t="s">
        <v>639</v>
      </c>
      <c r="E256" s="11"/>
      <c r="F256" s="1"/>
      <c r="G256" s="40"/>
      <c r="H256" s="26"/>
    </row>
    <row r="257" spans="1:8" ht="49.5" x14ac:dyDescent="0.25">
      <c r="A257" s="2" t="s">
        <v>640</v>
      </c>
      <c r="B257" s="2" t="s">
        <v>641</v>
      </c>
      <c r="C257" s="2" t="s">
        <v>20</v>
      </c>
      <c r="D257" s="2" t="s">
        <v>642</v>
      </c>
      <c r="E257" s="13" t="s">
        <v>187</v>
      </c>
      <c r="F257" s="3">
        <v>1</v>
      </c>
      <c r="G257" s="41"/>
      <c r="H257" s="27">
        <f t="shared" ref="H257:H276" si="17">F257*G257</f>
        <v>0</v>
      </c>
    </row>
    <row r="258" spans="1:8" ht="49.5" x14ac:dyDescent="0.25">
      <c r="A258" s="2" t="s">
        <v>643</v>
      </c>
      <c r="B258" s="2" t="s">
        <v>641</v>
      </c>
      <c r="C258" s="2" t="s">
        <v>20</v>
      </c>
      <c r="D258" s="2" t="s">
        <v>644</v>
      </c>
      <c r="E258" s="13" t="s">
        <v>187</v>
      </c>
      <c r="F258" s="3">
        <v>1</v>
      </c>
      <c r="G258" s="41"/>
      <c r="H258" s="27">
        <f t="shared" si="17"/>
        <v>0</v>
      </c>
    </row>
    <row r="259" spans="1:8" ht="49.5" x14ac:dyDescent="0.25">
      <c r="A259" s="2" t="s">
        <v>645</v>
      </c>
      <c r="B259" s="2" t="s">
        <v>641</v>
      </c>
      <c r="C259" s="2" t="s">
        <v>20</v>
      </c>
      <c r="D259" s="2" t="s">
        <v>646</v>
      </c>
      <c r="E259" s="13" t="s">
        <v>187</v>
      </c>
      <c r="F259" s="3">
        <v>2</v>
      </c>
      <c r="G259" s="41"/>
      <c r="H259" s="27">
        <f t="shared" si="17"/>
        <v>0</v>
      </c>
    </row>
    <row r="260" spans="1:8" ht="49.5" x14ac:dyDescent="0.25">
      <c r="A260" s="2" t="s">
        <v>647</v>
      </c>
      <c r="B260" s="2" t="s">
        <v>648</v>
      </c>
      <c r="C260" s="2" t="s">
        <v>20</v>
      </c>
      <c r="D260" s="2" t="s">
        <v>649</v>
      </c>
      <c r="E260" s="13" t="s">
        <v>187</v>
      </c>
      <c r="F260" s="3">
        <v>1</v>
      </c>
      <c r="G260" s="41"/>
      <c r="H260" s="27">
        <f t="shared" si="17"/>
        <v>0</v>
      </c>
    </row>
    <row r="261" spans="1:8" ht="49.5" x14ac:dyDescent="0.25">
      <c r="A261" s="2" t="s">
        <v>650</v>
      </c>
      <c r="B261" s="2" t="s">
        <v>648</v>
      </c>
      <c r="C261" s="2" t="s">
        <v>20</v>
      </c>
      <c r="D261" s="2" t="s">
        <v>651</v>
      </c>
      <c r="E261" s="13" t="s">
        <v>187</v>
      </c>
      <c r="F261" s="3">
        <v>4</v>
      </c>
      <c r="G261" s="41"/>
      <c r="H261" s="27">
        <f t="shared" si="17"/>
        <v>0</v>
      </c>
    </row>
    <row r="262" spans="1:8" ht="49.5" x14ac:dyDescent="0.25">
      <c r="A262" s="2" t="s">
        <v>652</v>
      </c>
      <c r="B262" s="2" t="s">
        <v>653</v>
      </c>
      <c r="C262" s="2" t="s">
        <v>20</v>
      </c>
      <c r="D262" s="2" t="s">
        <v>654</v>
      </c>
      <c r="E262" s="13" t="s">
        <v>187</v>
      </c>
      <c r="F262" s="3">
        <v>4</v>
      </c>
      <c r="G262" s="41"/>
      <c r="H262" s="27">
        <f t="shared" si="17"/>
        <v>0</v>
      </c>
    </row>
    <row r="263" spans="1:8" ht="49.5" x14ac:dyDescent="0.25">
      <c r="A263" s="2" t="s">
        <v>655</v>
      </c>
      <c r="B263" s="2" t="s">
        <v>653</v>
      </c>
      <c r="C263" s="2" t="s">
        <v>20</v>
      </c>
      <c r="D263" s="2" t="s">
        <v>656</v>
      </c>
      <c r="E263" s="13" t="s">
        <v>187</v>
      </c>
      <c r="F263" s="3">
        <v>3</v>
      </c>
      <c r="G263" s="41"/>
      <c r="H263" s="27">
        <f t="shared" si="17"/>
        <v>0</v>
      </c>
    </row>
    <row r="264" spans="1:8" ht="16.5" x14ac:dyDescent="0.25">
      <c r="A264" s="2" t="s">
        <v>657</v>
      </c>
      <c r="B264" s="2" t="s">
        <v>658</v>
      </c>
      <c r="C264" s="2" t="s">
        <v>20</v>
      </c>
      <c r="D264" s="2" t="s">
        <v>659</v>
      </c>
      <c r="E264" s="13" t="s">
        <v>187</v>
      </c>
      <c r="F264" s="3">
        <v>16</v>
      </c>
      <c r="G264" s="41"/>
      <c r="H264" s="27">
        <f t="shared" si="17"/>
        <v>0</v>
      </c>
    </row>
    <row r="265" spans="1:8" ht="16.5" x14ac:dyDescent="0.25">
      <c r="A265" s="2" t="s">
        <v>660</v>
      </c>
      <c r="B265" s="2" t="s">
        <v>658</v>
      </c>
      <c r="C265" s="2" t="s">
        <v>20</v>
      </c>
      <c r="D265" s="2" t="s">
        <v>661</v>
      </c>
      <c r="E265" s="13" t="s">
        <v>187</v>
      </c>
      <c r="F265" s="3">
        <v>16</v>
      </c>
      <c r="G265" s="41"/>
      <c r="H265" s="27">
        <f t="shared" si="17"/>
        <v>0</v>
      </c>
    </row>
    <row r="266" spans="1:8" ht="16.5" x14ac:dyDescent="0.25">
      <c r="A266" s="2" t="s">
        <v>662</v>
      </c>
      <c r="B266" s="2" t="s">
        <v>658</v>
      </c>
      <c r="C266" s="2" t="s">
        <v>20</v>
      </c>
      <c r="D266" s="2" t="s">
        <v>663</v>
      </c>
      <c r="E266" s="13" t="s">
        <v>187</v>
      </c>
      <c r="F266" s="3">
        <v>16</v>
      </c>
      <c r="G266" s="41"/>
      <c r="H266" s="27">
        <f t="shared" si="17"/>
        <v>0</v>
      </c>
    </row>
    <row r="267" spans="1:8" ht="33" x14ac:dyDescent="0.25">
      <c r="A267" s="2" t="s">
        <v>664</v>
      </c>
      <c r="B267" s="2" t="s">
        <v>665</v>
      </c>
      <c r="C267" s="2" t="s">
        <v>666</v>
      </c>
      <c r="D267" s="2" t="s">
        <v>667</v>
      </c>
      <c r="E267" s="13" t="s">
        <v>668</v>
      </c>
      <c r="F267" s="3">
        <v>16</v>
      </c>
      <c r="G267" s="41"/>
      <c r="H267" s="27">
        <f t="shared" si="17"/>
        <v>0</v>
      </c>
    </row>
    <row r="268" spans="1:8" ht="16.5" x14ac:dyDescent="0.25">
      <c r="A268" s="2" t="s">
        <v>669</v>
      </c>
      <c r="B268" s="2" t="s">
        <v>670</v>
      </c>
      <c r="C268" s="2" t="s">
        <v>20</v>
      </c>
      <c r="D268" s="2" t="s">
        <v>671</v>
      </c>
      <c r="E268" s="13" t="s">
        <v>115</v>
      </c>
      <c r="F268" s="3">
        <v>0</v>
      </c>
      <c r="G268" s="41"/>
      <c r="H268" s="27">
        <f t="shared" si="17"/>
        <v>0</v>
      </c>
    </row>
    <row r="269" spans="1:8" ht="66" x14ac:dyDescent="0.25">
      <c r="A269" s="2" t="s">
        <v>672</v>
      </c>
      <c r="B269" s="2" t="s">
        <v>539</v>
      </c>
      <c r="C269" s="2" t="s">
        <v>540</v>
      </c>
      <c r="D269" s="2" t="s">
        <v>541</v>
      </c>
      <c r="E269" s="13" t="s">
        <v>115</v>
      </c>
      <c r="F269" s="3">
        <v>108.9</v>
      </c>
      <c r="G269" s="41"/>
      <c r="H269" s="27">
        <f t="shared" si="17"/>
        <v>0</v>
      </c>
    </row>
    <row r="270" spans="1:8" ht="66" x14ac:dyDescent="0.25">
      <c r="A270" s="2" t="s">
        <v>673</v>
      </c>
      <c r="B270" s="2" t="s">
        <v>543</v>
      </c>
      <c r="C270" s="2" t="s">
        <v>540</v>
      </c>
      <c r="D270" s="2" t="s">
        <v>544</v>
      </c>
      <c r="E270" s="13" t="s">
        <v>115</v>
      </c>
      <c r="F270" s="3">
        <v>38.24</v>
      </c>
      <c r="G270" s="41"/>
      <c r="H270" s="27">
        <f t="shared" si="17"/>
        <v>0</v>
      </c>
    </row>
    <row r="271" spans="1:8" ht="66" x14ac:dyDescent="0.25">
      <c r="A271" s="2" t="s">
        <v>674</v>
      </c>
      <c r="B271" s="2" t="s">
        <v>675</v>
      </c>
      <c r="C271" s="2" t="s">
        <v>540</v>
      </c>
      <c r="D271" s="2" t="s">
        <v>676</v>
      </c>
      <c r="E271" s="13" t="s">
        <v>115</v>
      </c>
      <c r="F271" s="3">
        <v>6.6</v>
      </c>
      <c r="G271" s="41"/>
      <c r="H271" s="27">
        <f t="shared" si="17"/>
        <v>0</v>
      </c>
    </row>
    <row r="272" spans="1:8" ht="66" x14ac:dyDescent="0.25">
      <c r="A272" s="2" t="s">
        <v>677</v>
      </c>
      <c r="B272" s="2" t="s">
        <v>546</v>
      </c>
      <c r="C272" s="2" t="s">
        <v>540</v>
      </c>
      <c r="D272" s="2" t="s">
        <v>547</v>
      </c>
      <c r="E272" s="13" t="s">
        <v>115</v>
      </c>
      <c r="F272" s="3">
        <v>6.76</v>
      </c>
      <c r="G272" s="41"/>
      <c r="H272" s="27">
        <f t="shared" si="17"/>
        <v>0</v>
      </c>
    </row>
    <row r="273" spans="1:8" ht="33" x14ac:dyDescent="0.25">
      <c r="A273" s="2" t="s">
        <v>678</v>
      </c>
      <c r="B273" s="2" t="s">
        <v>679</v>
      </c>
      <c r="C273" s="2" t="s">
        <v>540</v>
      </c>
      <c r="D273" s="2" t="s">
        <v>680</v>
      </c>
      <c r="E273" s="13" t="s">
        <v>115</v>
      </c>
      <c r="F273" s="3">
        <v>108.9</v>
      </c>
      <c r="G273" s="41"/>
      <c r="H273" s="27">
        <f t="shared" si="17"/>
        <v>0</v>
      </c>
    </row>
    <row r="274" spans="1:8" ht="33" x14ac:dyDescent="0.25">
      <c r="A274" s="2" t="s">
        <v>681</v>
      </c>
      <c r="B274" s="2" t="s">
        <v>682</v>
      </c>
      <c r="C274" s="2" t="s">
        <v>540</v>
      </c>
      <c r="D274" s="2" t="s">
        <v>683</v>
      </c>
      <c r="E274" s="13" t="s">
        <v>115</v>
      </c>
      <c r="F274" s="3">
        <v>38.24</v>
      </c>
      <c r="G274" s="41"/>
      <c r="H274" s="27">
        <f t="shared" si="17"/>
        <v>0</v>
      </c>
    </row>
    <row r="275" spans="1:8" ht="33" x14ac:dyDescent="0.25">
      <c r="A275" s="2" t="s">
        <v>684</v>
      </c>
      <c r="B275" s="2" t="s">
        <v>685</v>
      </c>
      <c r="C275" s="2" t="s">
        <v>540</v>
      </c>
      <c r="D275" s="2" t="s">
        <v>686</v>
      </c>
      <c r="E275" s="13" t="s">
        <v>115</v>
      </c>
      <c r="F275" s="3">
        <v>6.6</v>
      </c>
      <c r="G275" s="41"/>
      <c r="H275" s="27">
        <f t="shared" si="17"/>
        <v>0</v>
      </c>
    </row>
    <row r="276" spans="1:8" ht="33" x14ac:dyDescent="0.25">
      <c r="A276" s="2" t="s">
        <v>687</v>
      </c>
      <c r="B276" s="2" t="s">
        <v>688</v>
      </c>
      <c r="C276" s="2" t="s">
        <v>540</v>
      </c>
      <c r="D276" s="2" t="s">
        <v>689</v>
      </c>
      <c r="E276" s="13" t="s">
        <v>115</v>
      </c>
      <c r="F276" s="3">
        <v>6.76</v>
      </c>
      <c r="G276" s="41"/>
      <c r="H276" s="27">
        <f t="shared" si="17"/>
        <v>0</v>
      </c>
    </row>
    <row r="277" spans="1:8" x14ac:dyDescent="0.25">
      <c r="A277" s="4"/>
      <c r="B277" s="4"/>
      <c r="C277" s="4"/>
      <c r="D277" s="4" t="s">
        <v>690</v>
      </c>
      <c r="E277" s="28">
        <f>SUM(H257:H276)</f>
        <v>0</v>
      </c>
      <c r="F277" s="32"/>
      <c r="G277" s="42"/>
      <c r="H277" s="32"/>
    </row>
    <row r="278" spans="1:8" x14ac:dyDescent="0.25">
      <c r="A278" s="1" t="s">
        <v>691</v>
      </c>
      <c r="B278" s="1"/>
      <c r="C278" s="1"/>
      <c r="D278" s="1" t="s">
        <v>692</v>
      </c>
      <c r="E278" s="11"/>
      <c r="F278" s="1"/>
      <c r="G278" s="40"/>
      <c r="H278" s="26"/>
    </row>
    <row r="279" spans="1:8" ht="33" x14ac:dyDescent="0.25">
      <c r="A279" s="2" t="s">
        <v>693</v>
      </c>
      <c r="B279" s="2" t="s">
        <v>694</v>
      </c>
      <c r="C279" s="2" t="s">
        <v>20</v>
      </c>
      <c r="D279" s="2" t="s">
        <v>695</v>
      </c>
      <c r="E279" s="13" t="s">
        <v>25</v>
      </c>
      <c r="F279" s="3">
        <v>10.958</v>
      </c>
      <c r="G279" s="41"/>
      <c r="H279" s="27">
        <f t="shared" ref="H279:H296" si="18">F279*G279</f>
        <v>0</v>
      </c>
    </row>
    <row r="280" spans="1:8" ht="33" x14ac:dyDescent="0.25">
      <c r="A280" s="2" t="s">
        <v>696</v>
      </c>
      <c r="B280" s="2" t="s">
        <v>697</v>
      </c>
      <c r="C280" s="2" t="s">
        <v>20</v>
      </c>
      <c r="D280" s="2" t="s">
        <v>698</v>
      </c>
      <c r="E280" s="13" t="s">
        <v>25</v>
      </c>
      <c r="F280" s="3">
        <v>29.794</v>
      </c>
      <c r="G280" s="41"/>
      <c r="H280" s="27">
        <f t="shared" si="18"/>
        <v>0</v>
      </c>
    </row>
    <row r="281" spans="1:8" ht="33" x14ac:dyDescent="0.25">
      <c r="A281" s="2" t="s">
        <v>699</v>
      </c>
      <c r="B281" s="2" t="s">
        <v>700</v>
      </c>
      <c r="C281" s="2" t="s">
        <v>20</v>
      </c>
      <c r="D281" s="2" t="s">
        <v>701</v>
      </c>
      <c r="E281" s="13" t="s">
        <v>25</v>
      </c>
      <c r="F281" s="3">
        <v>1.0349999999999999</v>
      </c>
      <c r="G281" s="41"/>
      <c r="H281" s="27">
        <f t="shared" si="18"/>
        <v>0</v>
      </c>
    </row>
    <row r="282" spans="1:8" ht="16.5" x14ac:dyDescent="0.25">
      <c r="A282" s="2" t="s">
        <v>702</v>
      </c>
      <c r="B282" s="2" t="s">
        <v>703</v>
      </c>
      <c r="C282" s="2" t="s">
        <v>20</v>
      </c>
      <c r="D282" s="2" t="s">
        <v>704</v>
      </c>
      <c r="E282" s="13" t="s">
        <v>187</v>
      </c>
      <c r="F282" s="3">
        <v>2</v>
      </c>
      <c r="G282" s="41"/>
      <c r="H282" s="27">
        <f t="shared" si="18"/>
        <v>0</v>
      </c>
    </row>
    <row r="283" spans="1:8" ht="33" x14ac:dyDescent="0.25">
      <c r="A283" s="2" t="s">
        <v>705</v>
      </c>
      <c r="B283" s="2" t="s">
        <v>706</v>
      </c>
      <c r="C283" s="2" t="s">
        <v>20</v>
      </c>
      <c r="D283" s="2" t="s">
        <v>707</v>
      </c>
      <c r="E283" s="13" t="s">
        <v>25</v>
      </c>
      <c r="F283" s="3">
        <v>31</v>
      </c>
      <c r="G283" s="41"/>
      <c r="H283" s="27">
        <f t="shared" si="18"/>
        <v>0</v>
      </c>
    </row>
    <row r="284" spans="1:8" ht="33" x14ac:dyDescent="0.25">
      <c r="A284" s="2" t="s">
        <v>708</v>
      </c>
      <c r="B284" s="2" t="s">
        <v>709</v>
      </c>
      <c r="C284" s="2" t="s">
        <v>20</v>
      </c>
      <c r="D284" s="2" t="s">
        <v>710</v>
      </c>
      <c r="E284" s="13" t="s">
        <v>187</v>
      </c>
      <c r="F284" s="3">
        <v>8</v>
      </c>
      <c r="G284" s="41"/>
      <c r="H284" s="27">
        <f t="shared" si="18"/>
        <v>0</v>
      </c>
    </row>
    <row r="285" spans="1:8" ht="33" x14ac:dyDescent="0.25">
      <c r="A285" s="2" t="s">
        <v>711</v>
      </c>
      <c r="B285" s="2" t="s">
        <v>712</v>
      </c>
      <c r="C285" s="2" t="s">
        <v>20</v>
      </c>
      <c r="D285" s="2" t="s">
        <v>713</v>
      </c>
      <c r="E285" s="13" t="s">
        <v>187</v>
      </c>
      <c r="F285" s="3">
        <v>12</v>
      </c>
      <c r="G285" s="41"/>
      <c r="H285" s="27">
        <f t="shared" si="18"/>
        <v>0</v>
      </c>
    </row>
    <row r="286" spans="1:8" ht="33" x14ac:dyDescent="0.25">
      <c r="A286" s="2" t="s">
        <v>714</v>
      </c>
      <c r="B286" s="2" t="s">
        <v>703</v>
      </c>
      <c r="C286" s="2" t="s">
        <v>20</v>
      </c>
      <c r="D286" s="2" t="s">
        <v>715</v>
      </c>
      <c r="E286" s="13" t="s">
        <v>187</v>
      </c>
      <c r="F286" s="3">
        <v>1</v>
      </c>
      <c r="G286" s="41"/>
      <c r="H286" s="27">
        <f t="shared" si="18"/>
        <v>0</v>
      </c>
    </row>
    <row r="287" spans="1:8" ht="16.5" x14ac:dyDescent="0.25">
      <c r="A287" s="2" t="s">
        <v>716</v>
      </c>
      <c r="B287" s="2" t="s">
        <v>717</v>
      </c>
      <c r="C287" s="2" t="s">
        <v>20</v>
      </c>
      <c r="D287" s="2" t="s">
        <v>718</v>
      </c>
      <c r="E287" s="13" t="s">
        <v>187</v>
      </c>
      <c r="F287" s="3">
        <v>11</v>
      </c>
      <c r="G287" s="41"/>
      <c r="H287" s="27">
        <f t="shared" si="18"/>
        <v>0</v>
      </c>
    </row>
    <row r="288" spans="1:8" ht="16.5" x14ac:dyDescent="0.25">
      <c r="A288" s="2" t="s">
        <v>719</v>
      </c>
      <c r="B288" s="2" t="s">
        <v>720</v>
      </c>
      <c r="C288" s="2" t="s">
        <v>20</v>
      </c>
      <c r="D288" s="2" t="s">
        <v>721</v>
      </c>
      <c r="E288" s="13" t="s">
        <v>187</v>
      </c>
      <c r="F288" s="3">
        <v>3</v>
      </c>
      <c r="G288" s="41"/>
      <c r="H288" s="27">
        <f t="shared" si="18"/>
        <v>0</v>
      </c>
    </row>
    <row r="289" spans="1:8" ht="16.5" x14ac:dyDescent="0.25">
      <c r="A289" s="2" t="s">
        <v>722</v>
      </c>
      <c r="B289" s="2" t="s">
        <v>720</v>
      </c>
      <c r="C289" s="2" t="s">
        <v>20</v>
      </c>
      <c r="D289" s="2" t="s">
        <v>723</v>
      </c>
      <c r="E289" s="13" t="s">
        <v>187</v>
      </c>
      <c r="F289" s="3">
        <v>6</v>
      </c>
      <c r="G289" s="41"/>
      <c r="H289" s="27">
        <f t="shared" si="18"/>
        <v>0</v>
      </c>
    </row>
    <row r="290" spans="1:8" ht="33" x14ac:dyDescent="0.25">
      <c r="A290" s="2" t="s">
        <v>724</v>
      </c>
      <c r="B290" s="2" t="s">
        <v>725</v>
      </c>
      <c r="C290" s="2" t="s">
        <v>20</v>
      </c>
      <c r="D290" s="2" t="s">
        <v>726</v>
      </c>
      <c r="E290" s="13" t="s">
        <v>187</v>
      </c>
      <c r="F290" s="3">
        <v>1</v>
      </c>
      <c r="G290" s="41"/>
      <c r="H290" s="27">
        <f t="shared" si="18"/>
        <v>0</v>
      </c>
    </row>
    <row r="291" spans="1:8" ht="33" x14ac:dyDescent="0.25">
      <c r="A291" s="2" t="s">
        <v>727</v>
      </c>
      <c r="B291" s="2" t="s">
        <v>728</v>
      </c>
      <c r="C291" s="2" t="s">
        <v>20</v>
      </c>
      <c r="D291" s="2" t="s">
        <v>729</v>
      </c>
      <c r="E291" s="13" t="s">
        <v>187</v>
      </c>
      <c r="F291" s="3">
        <v>1</v>
      </c>
      <c r="G291" s="41"/>
      <c r="H291" s="27">
        <f t="shared" si="18"/>
        <v>0</v>
      </c>
    </row>
    <row r="292" spans="1:8" ht="33" x14ac:dyDescent="0.25">
      <c r="A292" s="2" t="s">
        <v>730</v>
      </c>
      <c r="B292" s="2" t="s">
        <v>731</v>
      </c>
      <c r="C292" s="2" t="s">
        <v>20</v>
      </c>
      <c r="D292" s="2" t="s">
        <v>732</v>
      </c>
      <c r="E292" s="13" t="s">
        <v>187</v>
      </c>
      <c r="F292" s="3">
        <v>1</v>
      </c>
      <c r="G292" s="41"/>
      <c r="H292" s="27">
        <f t="shared" si="18"/>
        <v>0</v>
      </c>
    </row>
    <row r="293" spans="1:8" ht="33" x14ac:dyDescent="0.25">
      <c r="A293" s="2" t="s">
        <v>733</v>
      </c>
      <c r="B293" s="2" t="s">
        <v>734</v>
      </c>
      <c r="C293" s="2" t="s">
        <v>20</v>
      </c>
      <c r="D293" s="2" t="s">
        <v>735</v>
      </c>
      <c r="E293" s="13" t="s">
        <v>187</v>
      </c>
      <c r="F293" s="3">
        <v>1</v>
      </c>
      <c r="G293" s="41"/>
      <c r="H293" s="27">
        <f t="shared" si="18"/>
        <v>0</v>
      </c>
    </row>
    <row r="294" spans="1:8" ht="49.5" x14ac:dyDescent="0.25">
      <c r="A294" s="2" t="s">
        <v>736</v>
      </c>
      <c r="B294" s="2" t="s">
        <v>737</v>
      </c>
      <c r="C294" s="2" t="s">
        <v>20</v>
      </c>
      <c r="D294" s="2" t="s">
        <v>1157</v>
      </c>
      <c r="E294" s="13" t="s">
        <v>738</v>
      </c>
      <c r="F294" s="3">
        <v>31</v>
      </c>
      <c r="G294" s="41"/>
      <c r="H294" s="27">
        <f t="shared" si="18"/>
        <v>0</v>
      </c>
    </row>
    <row r="295" spans="1:8" ht="49.5" x14ac:dyDescent="0.25">
      <c r="A295" s="2" t="s">
        <v>739</v>
      </c>
      <c r="B295" s="2" t="s">
        <v>740</v>
      </c>
      <c r="C295" s="2" t="s">
        <v>20</v>
      </c>
      <c r="D295" s="2" t="s">
        <v>1156</v>
      </c>
      <c r="E295" s="13" t="s">
        <v>738</v>
      </c>
      <c r="F295" s="3">
        <v>41.786999999999999</v>
      </c>
      <c r="G295" s="41"/>
      <c r="H295" s="27">
        <f t="shared" si="18"/>
        <v>0</v>
      </c>
    </row>
    <row r="296" spans="1:8" ht="33" x14ac:dyDescent="0.25">
      <c r="A296" s="2" t="s">
        <v>741</v>
      </c>
      <c r="B296" s="2" t="s">
        <v>742</v>
      </c>
      <c r="C296" s="2" t="s">
        <v>20</v>
      </c>
      <c r="D296" s="2" t="s">
        <v>743</v>
      </c>
      <c r="E296" s="13" t="s">
        <v>187</v>
      </c>
      <c r="F296" s="3">
        <v>1</v>
      </c>
      <c r="G296" s="41"/>
      <c r="H296" s="27">
        <f t="shared" si="18"/>
        <v>0</v>
      </c>
    </row>
    <row r="297" spans="1:8" x14ac:dyDescent="0.25">
      <c r="A297" s="4"/>
      <c r="B297" s="4"/>
      <c r="C297" s="4"/>
      <c r="D297" s="4" t="s">
        <v>744</v>
      </c>
      <c r="E297" s="28">
        <f>SUM(H279:H296)</f>
        <v>0</v>
      </c>
      <c r="F297" s="32"/>
      <c r="G297" s="42"/>
      <c r="H297" s="32"/>
    </row>
    <row r="298" spans="1:8" x14ac:dyDescent="0.25">
      <c r="A298" s="1" t="s">
        <v>745</v>
      </c>
      <c r="B298" s="1"/>
      <c r="C298" s="1"/>
      <c r="D298" s="1" t="s">
        <v>746</v>
      </c>
      <c r="E298" s="11"/>
      <c r="F298" s="1"/>
      <c r="G298" s="40"/>
      <c r="H298" s="26"/>
    </row>
    <row r="299" spans="1:8" ht="33" x14ac:dyDescent="0.25">
      <c r="A299" s="2" t="s">
        <v>747</v>
      </c>
      <c r="B299" s="2" t="s">
        <v>748</v>
      </c>
      <c r="C299" s="2" t="s">
        <v>749</v>
      </c>
      <c r="D299" s="2" t="s">
        <v>750</v>
      </c>
      <c r="E299" s="13" t="s">
        <v>751</v>
      </c>
      <c r="F299" s="3">
        <v>1.7999999999999999E-2</v>
      </c>
      <c r="G299" s="41"/>
      <c r="H299" s="27">
        <f t="shared" ref="H299:H320" si="19">F299*G299</f>
        <v>0</v>
      </c>
    </row>
    <row r="300" spans="1:8" ht="33" x14ac:dyDescent="0.25">
      <c r="A300" s="2" t="s">
        <v>752</v>
      </c>
      <c r="B300" s="2" t="s">
        <v>23</v>
      </c>
      <c r="C300" s="2" t="s">
        <v>749</v>
      </c>
      <c r="D300" s="2" t="s">
        <v>753</v>
      </c>
      <c r="E300" s="13" t="s">
        <v>25</v>
      </c>
      <c r="F300" s="3">
        <v>21.9</v>
      </c>
      <c r="G300" s="41"/>
      <c r="H300" s="27">
        <f t="shared" si="19"/>
        <v>0</v>
      </c>
    </row>
    <row r="301" spans="1:8" ht="49.5" x14ac:dyDescent="0.25">
      <c r="A301" s="2" t="s">
        <v>754</v>
      </c>
      <c r="B301" s="2" t="s">
        <v>755</v>
      </c>
      <c r="C301" s="2" t="s">
        <v>749</v>
      </c>
      <c r="D301" s="2" t="s">
        <v>756</v>
      </c>
      <c r="E301" s="13" t="s">
        <v>22</v>
      </c>
      <c r="F301" s="3">
        <v>74.620999999999995</v>
      </c>
      <c r="G301" s="41"/>
      <c r="H301" s="27">
        <f t="shared" si="19"/>
        <v>0</v>
      </c>
    </row>
    <row r="302" spans="1:8" ht="49.5" x14ac:dyDescent="0.25">
      <c r="A302" s="2" t="s">
        <v>757</v>
      </c>
      <c r="B302" s="2" t="s">
        <v>758</v>
      </c>
      <c r="C302" s="2" t="s">
        <v>749</v>
      </c>
      <c r="D302" s="2" t="s">
        <v>759</v>
      </c>
      <c r="E302" s="13" t="s">
        <v>22</v>
      </c>
      <c r="F302" s="3">
        <v>8.2910000000000004</v>
      </c>
      <c r="G302" s="41"/>
      <c r="H302" s="27">
        <f t="shared" si="19"/>
        <v>0</v>
      </c>
    </row>
    <row r="303" spans="1:8" ht="66" x14ac:dyDescent="0.25">
      <c r="A303" s="2" t="s">
        <v>760</v>
      </c>
      <c r="B303" s="2" t="s">
        <v>761</v>
      </c>
      <c r="C303" s="2" t="s">
        <v>749</v>
      </c>
      <c r="D303" s="2" t="s">
        <v>762</v>
      </c>
      <c r="E303" s="13" t="s">
        <v>25</v>
      </c>
      <c r="F303" s="3">
        <v>36.5</v>
      </c>
      <c r="G303" s="41"/>
      <c r="H303" s="27">
        <f t="shared" si="19"/>
        <v>0</v>
      </c>
    </row>
    <row r="304" spans="1:8" ht="33" x14ac:dyDescent="0.25">
      <c r="A304" s="2" t="s">
        <v>763</v>
      </c>
      <c r="B304" s="2" t="s">
        <v>764</v>
      </c>
      <c r="C304" s="2" t="s">
        <v>749</v>
      </c>
      <c r="D304" s="2" t="s">
        <v>765</v>
      </c>
      <c r="E304" s="13" t="s">
        <v>25</v>
      </c>
      <c r="F304" s="3">
        <v>14.6</v>
      </c>
      <c r="G304" s="41"/>
      <c r="H304" s="27">
        <f t="shared" si="19"/>
        <v>0</v>
      </c>
    </row>
    <row r="305" spans="1:8" ht="16.5" x14ac:dyDescent="0.25">
      <c r="A305" s="2" t="s">
        <v>766</v>
      </c>
      <c r="B305" s="2" t="s">
        <v>767</v>
      </c>
      <c r="C305" s="2" t="s">
        <v>749</v>
      </c>
      <c r="D305" s="2" t="s">
        <v>768</v>
      </c>
      <c r="E305" s="13" t="s">
        <v>22</v>
      </c>
      <c r="F305" s="3">
        <v>2.92</v>
      </c>
      <c r="G305" s="41"/>
      <c r="H305" s="27">
        <f t="shared" si="19"/>
        <v>0</v>
      </c>
    </row>
    <row r="306" spans="1:8" ht="49.5" x14ac:dyDescent="0.25">
      <c r="A306" s="2" t="s">
        <v>769</v>
      </c>
      <c r="B306" s="2" t="s">
        <v>770</v>
      </c>
      <c r="C306" s="2" t="s">
        <v>749</v>
      </c>
      <c r="D306" s="2" t="s">
        <v>771</v>
      </c>
      <c r="E306" s="13" t="s">
        <v>22</v>
      </c>
      <c r="F306" s="3">
        <v>20.440000000000001</v>
      </c>
      <c r="G306" s="41"/>
      <c r="H306" s="27">
        <f t="shared" si="19"/>
        <v>0</v>
      </c>
    </row>
    <row r="307" spans="1:8" ht="33" x14ac:dyDescent="0.25">
      <c r="A307" s="2" t="s">
        <v>772</v>
      </c>
      <c r="B307" s="2" t="s">
        <v>773</v>
      </c>
      <c r="C307" s="2" t="s">
        <v>749</v>
      </c>
      <c r="D307" s="2" t="s">
        <v>774</v>
      </c>
      <c r="E307" s="13" t="s">
        <v>25</v>
      </c>
      <c r="F307" s="3">
        <v>36.5</v>
      </c>
      <c r="G307" s="41"/>
      <c r="H307" s="27">
        <f t="shared" si="19"/>
        <v>0</v>
      </c>
    </row>
    <row r="308" spans="1:8" ht="33" x14ac:dyDescent="0.25">
      <c r="A308" s="2" t="s">
        <v>775</v>
      </c>
      <c r="B308" s="2" t="s">
        <v>776</v>
      </c>
      <c r="C308" s="2" t="s">
        <v>749</v>
      </c>
      <c r="D308" s="2" t="s">
        <v>777</v>
      </c>
      <c r="E308" s="13" t="s">
        <v>115</v>
      </c>
      <c r="F308" s="3">
        <v>18.25</v>
      </c>
      <c r="G308" s="41"/>
      <c r="H308" s="27">
        <f t="shared" si="19"/>
        <v>0</v>
      </c>
    </row>
    <row r="309" spans="1:8" ht="33" x14ac:dyDescent="0.25">
      <c r="A309" s="2" t="s">
        <v>778</v>
      </c>
      <c r="B309" s="2" t="s">
        <v>103</v>
      </c>
      <c r="C309" s="2" t="s">
        <v>749</v>
      </c>
      <c r="D309" s="2" t="s">
        <v>779</v>
      </c>
      <c r="E309" s="13" t="s">
        <v>115</v>
      </c>
      <c r="F309" s="3">
        <v>18.25</v>
      </c>
      <c r="G309" s="41"/>
      <c r="H309" s="27">
        <f t="shared" si="19"/>
        <v>0</v>
      </c>
    </row>
    <row r="310" spans="1:8" ht="16.5" x14ac:dyDescent="0.25">
      <c r="A310" s="2" t="s">
        <v>780</v>
      </c>
      <c r="B310" s="2" t="s">
        <v>781</v>
      </c>
      <c r="C310" s="2" t="s">
        <v>20</v>
      </c>
      <c r="D310" s="2" t="s">
        <v>782</v>
      </c>
      <c r="E310" s="13" t="s">
        <v>356</v>
      </c>
      <c r="F310" s="3">
        <v>1</v>
      </c>
      <c r="G310" s="41"/>
      <c r="H310" s="27">
        <f t="shared" si="19"/>
        <v>0</v>
      </c>
    </row>
    <row r="311" spans="1:8" ht="16.5" x14ac:dyDescent="0.25">
      <c r="A311" s="2" t="s">
        <v>783</v>
      </c>
      <c r="B311" s="2" t="s">
        <v>784</v>
      </c>
      <c r="C311" s="2" t="s">
        <v>20</v>
      </c>
      <c r="D311" s="2" t="s">
        <v>785</v>
      </c>
      <c r="E311" s="13" t="s">
        <v>187</v>
      </c>
      <c r="F311" s="3">
        <v>1</v>
      </c>
      <c r="G311" s="41"/>
      <c r="H311" s="27">
        <f t="shared" si="19"/>
        <v>0</v>
      </c>
    </row>
    <row r="312" spans="1:8" ht="16.5" x14ac:dyDescent="0.25">
      <c r="A312" s="2" t="s">
        <v>786</v>
      </c>
      <c r="B312" s="2" t="s">
        <v>784</v>
      </c>
      <c r="C312" s="2" t="s">
        <v>20</v>
      </c>
      <c r="D312" s="2" t="s">
        <v>787</v>
      </c>
      <c r="E312" s="13" t="s">
        <v>187</v>
      </c>
      <c r="F312" s="3">
        <v>1</v>
      </c>
      <c r="G312" s="41"/>
      <c r="H312" s="27">
        <f t="shared" si="19"/>
        <v>0</v>
      </c>
    </row>
    <row r="313" spans="1:8" ht="33" x14ac:dyDescent="0.25">
      <c r="A313" s="2" t="s">
        <v>788</v>
      </c>
      <c r="B313" s="2" t="s">
        <v>784</v>
      </c>
      <c r="C313" s="2" t="s">
        <v>20</v>
      </c>
      <c r="D313" s="2" t="s">
        <v>789</v>
      </c>
      <c r="E313" s="13" t="s">
        <v>187</v>
      </c>
      <c r="F313" s="3">
        <v>1</v>
      </c>
      <c r="G313" s="41"/>
      <c r="H313" s="27">
        <f t="shared" si="19"/>
        <v>0</v>
      </c>
    </row>
    <row r="314" spans="1:8" ht="16.5" x14ac:dyDescent="0.25">
      <c r="A314" s="2" t="s">
        <v>790</v>
      </c>
      <c r="B314" s="2" t="s">
        <v>791</v>
      </c>
      <c r="C314" s="2" t="s">
        <v>20</v>
      </c>
      <c r="D314" s="2" t="s">
        <v>792</v>
      </c>
      <c r="E314" s="13" t="s">
        <v>356</v>
      </c>
      <c r="F314" s="3">
        <v>1</v>
      </c>
      <c r="G314" s="41"/>
      <c r="H314" s="27">
        <f t="shared" si="19"/>
        <v>0</v>
      </c>
    </row>
    <row r="315" spans="1:8" ht="33" x14ac:dyDescent="0.25">
      <c r="A315" s="2" t="s">
        <v>793</v>
      </c>
      <c r="B315" s="2" t="s">
        <v>794</v>
      </c>
      <c r="C315" s="2" t="s">
        <v>20</v>
      </c>
      <c r="D315" s="2" t="s">
        <v>795</v>
      </c>
      <c r="E315" s="13" t="s">
        <v>187</v>
      </c>
      <c r="F315" s="3">
        <v>1</v>
      </c>
      <c r="G315" s="41"/>
      <c r="H315" s="27">
        <f t="shared" si="19"/>
        <v>0</v>
      </c>
    </row>
    <row r="316" spans="1:8" ht="49.5" x14ac:dyDescent="0.25">
      <c r="A316" s="2" t="s">
        <v>796</v>
      </c>
      <c r="B316" s="2" t="s">
        <v>797</v>
      </c>
      <c r="C316" s="2" t="s">
        <v>749</v>
      </c>
      <c r="D316" s="2" t="s">
        <v>798</v>
      </c>
      <c r="E316" s="13" t="s">
        <v>799</v>
      </c>
      <c r="F316" s="3">
        <v>1</v>
      </c>
      <c r="G316" s="41"/>
      <c r="H316" s="27">
        <f t="shared" si="19"/>
        <v>0</v>
      </c>
    </row>
    <row r="317" spans="1:8" ht="33" x14ac:dyDescent="0.25">
      <c r="A317" s="2" t="s">
        <v>800</v>
      </c>
      <c r="B317" s="2" t="s">
        <v>801</v>
      </c>
      <c r="C317" s="2" t="s">
        <v>749</v>
      </c>
      <c r="D317" s="2" t="s">
        <v>802</v>
      </c>
      <c r="E317" s="13" t="s">
        <v>803</v>
      </c>
      <c r="F317" s="3">
        <v>1</v>
      </c>
      <c r="G317" s="41"/>
      <c r="H317" s="27">
        <f t="shared" si="19"/>
        <v>0</v>
      </c>
    </row>
    <row r="318" spans="1:8" ht="33" x14ac:dyDescent="0.25">
      <c r="A318" s="2" t="s">
        <v>804</v>
      </c>
      <c r="B318" s="2" t="s">
        <v>805</v>
      </c>
      <c r="C318" s="2" t="s">
        <v>749</v>
      </c>
      <c r="D318" s="2" t="s">
        <v>806</v>
      </c>
      <c r="E318" s="13" t="s">
        <v>803</v>
      </c>
      <c r="F318" s="3">
        <v>1</v>
      </c>
      <c r="G318" s="41"/>
      <c r="H318" s="27">
        <f t="shared" si="19"/>
        <v>0</v>
      </c>
    </row>
    <row r="319" spans="1:8" ht="33" x14ac:dyDescent="0.25">
      <c r="A319" s="2" t="s">
        <v>807</v>
      </c>
      <c r="B319" s="2" t="s">
        <v>103</v>
      </c>
      <c r="C319" s="2" t="s">
        <v>749</v>
      </c>
      <c r="D319" s="2" t="s">
        <v>808</v>
      </c>
      <c r="E319" s="13" t="s">
        <v>356</v>
      </c>
      <c r="F319" s="3">
        <v>1</v>
      </c>
      <c r="G319" s="41"/>
      <c r="H319" s="27">
        <f t="shared" si="19"/>
        <v>0</v>
      </c>
    </row>
    <row r="320" spans="1:8" ht="33" x14ac:dyDescent="0.25">
      <c r="A320" s="2" t="s">
        <v>809</v>
      </c>
      <c r="B320" s="2" t="s">
        <v>103</v>
      </c>
      <c r="C320" s="2" t="s">
        <v>749</v>
      </c>
      <c r="D320" s="2" t="s">
        <v>810</v>
      </c>
      <c r="E320" s="13" t="s">
        <v>811</v>
      </c>
      <c r="F320" s="3">
        <v>1</v>
      </c>
      <c r="G320" s="41"/>
      <c r="H320" s="27">
        <f t="shared" si="19"/>
        <v>0</v>
      </c>
    </row>
    <row r="321" spans="1:8" x14ac:dyDescent="0.25">
      <c r="A321" s="4"/>
      <c r="B321" s="4"/>
      <c r="C321" s="4"/>
      <c r="D321" s="4" t="s">
        <v>812</v>
      </c>
      <c r="E321" s="28">
        <f>SUM(H299:H320)</f>
        <v>0</v>
      </c>
      <c r="F321" s="32"/>
      <c r="G321" s="42"/>
      <c r="H321" s="32"/>
    </row>
    <row r="322" spans="1:8" ht="20.25" customHeight="1" x14ac:dyDescent="0.25">
      <c r="A322" s="33"/>
      <c r="B322" s="33"/>
      <c r="C322" s="33"/>
      <c r="D322" s="33" t="s">
        <v>813</v>
      </c>
      <c r="E322" s="35">
        <f>E321+E297+E277+E255+E233+E218+E190</f>
        <v>0</v>
      </c>
      <c r="F322" s="34"/>
      <c r="G322" s="43"/>
      <c r="H322" s="34"/>
    </row>
    <row r="323" spans="1:8" x14ac:dyDescent="0.25">
      <c r="A323" s="1" t="s">
        <v>10</v>
      </c>
      <c r="B323" s="1"/>
      <c r="C323" s="1"/>
      <c r="D323" s="1" t="s">
        <v>814</v>
      </c>
      <c r="E323" s="11"/>
      <c r="F323" s="1"/>
      <c r="G323" s="40"/>
      <c r="H323" s="26"/>
    </row>
    <row r="324" spans="1:8" x14ac:dyDescent="0.25">
      <c r="A324" s="1" t="s">
        <v>815</v>
      </c>
      <c r="B324" s="1"/>
      <c r="C324" s="1"/>
      <c r="D324" s="1" t="s">
        <v>816</v>
      </c>
      <c r="E324" s="11"/>
      <c r="F324" s="1"/>
      <c r="G324" s="40"/>
      <c r="H324" s="26"/>
    </row>
    <row r="325" spans="1:8" ht="33" x14ac:dyDescent="0.25">
      <c r="A325" s="2" t="s">
        <v>817</v>
      </c>
      <c r="B325" s="2" t="s">
        <v>818</v>
      </c>
      <c r="C325" s="2" t="s">
        <v>20</v>
      </c>
      <c r="D325" s="2" t="s">
        <v>819</v>
      </c>
      <c r="E325" s="13" t="s">
        <v>115</v>
      </c>
      <c r="F325" s="3">
        <v>8</v>
      </c>
      <c r="G325" s="41"/>
      <c r="H325" s="27">
        <f t="shared" ref="H325:H340" si="20">F325*G325</f>
        <v>0</v>
      </c>
    </row>
    <row r="326" spans="1:8" ht="49.5" x14ac:dyDescent="0.25">
      <c r="A326" s="2" t="s">
        <v>820</v>
      </c>
      <c r="B326" s="2" t="s">
        <v>821</v>
      </c>
      <c r="C326" s="2" t="s">
        <v>20</v>
      </c>
      <c r="D326" s="2" t="s">
        <v>822</v>
      </c>
      <c r="E326" s="13" t="s">
        <v>115</v>
      </c>
      <c r="F326" s="3">
        <v>115</v>
      </c>
      <c r="G326" s="41"/>
      <c r="H326" s="27">
        <f t="shared" si="20"/>
        <v>0</v>
      </c>
    </row>
    <row r="327" spans="1:8" ht="49.5" x14ac:dyDescent="0.25">
      <c r="A327" s="2" t="s">
        <v>823</v>
      </c>
      <c r="B327" s="2" t="s">
        <v>824</v>
      </c>
      <c r="C327" s="2" t="s">
        <v>20</v>
      </c>
      <c r="D327" s="2" t="s">
        <v>825</v>
      </c>
      <c r="E327" s="13" t="s">
        <v>115</v>
      </c>
      <c r="F327" s="3">
        <v>48</v>
      </c>
      <c r="G327" s="41"/>
      <c r="H327" s="27">
        <f t="shared" si="20"/>
        <v>0</v>
      </c>
    </row>
    <row r="328" spans="1:8" ht="33" x14ac:dyDescent="0.25">
      <c r="A328" s="2" t="s">
        <v>826</v>
      </c>
      <c r="B328" s="2" t="s">
        <v>827</v>
      </c>
      <c r="C328" s="2" t="s">
        <v>20</v>
      </c>
      <c r="D328" s="2" t="s">
        <v>828</v>
      </c>
      <c r="E328" s="13" t="s">
        <v>115</v>
      </c>
      <c r="F328" s="3">
        <v>48</v>
      </c>
      <c r="G328" s="41"/>
      <c r="H328" s="27">
        <f t="shared" si="20"/>
        <v>0</v>
      </c>
    </row>
    <row r="329" spans="1:8" ht="16.5" x14ac:dyDescent="0.25">
      <c r="A329" s="2" t="s">
        <v>829</v>
      </c>
      <c r="B329" s="2" t="s">
        <v>830</v>
      </c>
      <c r="C329" s="2" t="s">
        <v>20</v>
      </c>
      <c r="D329" s="2" t="s">
        <v>831</v>
      </c>
      <c r="E329" s="13" t="s">
        <v>187</v>
      </c>
      <c r="F329" s="3">
        <v>6</v>
      </c>
      <c r="G329" s="41"/>
      <c r="H329" s="27">
        <f t="shared" si="20"/>
        <v>0</v>
      </c>
    </row>
    <row r="330" spans="1:8" ht="33" x14ac:dyDescent="0.25">
      <c r="A330" s="2" t="s">
        <v>832</v>
      </c>
      <c r="B330" s="2" t="s">
        <v>833</v>
      </c>
      <c r="C330" s="2" t="s">
        <v>20</v>
      </c>
      <c r="D330" s="2" t="s">
        <v>834</v>
      </c>
      <c r="E330" s="13" t="s">
        <v>187</v>
      </c>
      <c r="F330" s="3">
        <v>6</v>
      </c>
      <c r="G330" s="41"/>
      <c r="H330" s="27">
        <f t="shared" si="20"/>
        <v>0</v>
      </c>
    </row>
    <row r="331" spans="1:8" ht="49.5" x14ac:dyDescent="0.25">
      <c r="A331" s="2" t="s">
        <v>835</v>
      </c>
      <c r="B331" s="2" t="s">
        <v>836</v>
      </c>
      <c r="C331" s="2" t="s">
        <v>20</v>
      </c>
      <c r="D331" s="2" t="s">
        <v>837</v>
      </c>
      <c r="E331" s="13" t="s">
        <v>187</v>
      </c>
      <c r="F331" s="3">
        <v>6</v>
      </c>
      <c r="G331" s="41"/>
      <c r="H331" s="27">
        <f t="shared" si="20"/>
        <v>0</v>
      </c>
    </row>
    <row r="332" spans="1:8" ht="49.5" x14ac:dyDescent="0.25">
      <c r="A332" s="2" t="s">
        <v>838</v>
      </c>
      <c r="B332" s="2" t="s">
        <v>839</v>
      </c>
      <c r="C332" s="2" t="s">
        <v>20</v>
      </c>
      <c r="D332" s="2" t="s">
        <v>840</v>
      </c>
      <c r="E332" s="13" t="s">
        <v>187</v>
      </c>
      <c r="F332" s="3">
        <v>8</v>
      </c>
      <c r="G332" s="41"/>
      <c r="H332" s="27">
        <f t="shared" si="20"/>
        <v>0</v>
      </c>
    </row>
    <row r="333" spans="1:8" ht="16.5" x14ac:dyDescent="0.25">
      <c r="A333" s="2" t="s">
        <v>841</v>
      </c>
      <c r="B333" s="2" t="s">
        <v>842</v>
      </c>
      <c r="C333" s="2" t="s">
        <v>20</v>
      </c>
      <c r="D333" s="2" t="s">
        <v>843</v>
      </c>
      <c r="E333" s="13" t="s">
        <v>356</v>
      </c>
      <c r="F333" s="3">
        <v>2</v>
      </c>
      <c r="G333" s="41"/>
      <c r="H333" s="27">
        <f t="shared" si="20"/>
        <v>0</v>
      </c>
    </row>
    <row r="334" spans="1:8" ht="33" x14ac:dyDescent="0.25">
      <c r="A334" s="2" t="s">
        <v>844</v>
      </c>
      <c r="B334" s="2" t="s">
        <v>845</v>
      </c>
      <c r="C334" s="2" t="s">
        <v>20</v>
      </c>
      <c r="D334" s="2" t="s">
        <v>846</v>
      </c>
      <c r="E334" s="13" t="s">
        <v>187</v>
      </c>
      <c r="F334" s="3">
        <v>1</v>
      </c>
      <c r="G334" s="41"/>
      <c r="H334" s="27">
        <f t="shared" si="20"/>
        <v>0</v>
      </c>
    </row>
    <row r="335" spans="1:8" ht="33" x14ac:dyDescent="0.25">
      <c r="A335" s="2" t="s">
        <v>847</v>
      </c>
      <c r="B335" s="2" t="s">
        <v>848</v>
      </c>
      <c r="C335" s="2" t="s">
        <v>20</v>
      </c>
      <c r="D335" s="2" t="s">
        <v>849</v>
      </c>
      <c r="E335" s="13" t="s">
        <v>115</v>
      </c>
      <c r="F335" s="3">
        <v>100</v>
      </c>
      <c r="G335" s="41"/>
      <c r="H335" s="27">
        <f t="shared" si="20"/>
        <v>0</v>
      </c>
    </row>
    <row r="336" spans="1:8" ht="66" x14ac:dyDescent="0.25">
      <c r="A336" s="2" t="s">
        <v>850</v>
      </c>
      <c r="B336" s="2" t="s">
        <v>851</v>
      </c>
      <c r="C336" s="2" t="s">
        <v>20</v>
      </c>
      <c r="D336" s="2" t="s">
        <v>852</v>
      </c>
      <c r="E336" s="13" t="s">
        <v>187</v>
      </c>
      <c r="F336" s="3">
        <v>6</v>
      </c>
      <c r="G336" s="41"/>
      <c r="H336" s="27">
        <f t="shared" si="20"/>
        <v>0</v>
      </c>
    </row>
    <row r="337" spans="1:8" ht="33" x14ac:dyDescent="0.25">
      <c r="A337" s="2" t="s">
        <v>853</v>
      </c>
      <c r="B337" s="2" t="s">
        <v>854</v>
      </c>
      <c r="C337" s="2" t="s">
        <v>20</v>
      </c>
      <c r="D337" s="2" t="s">
        <v>855</v>
      </c>
      <c r="E337" s="13" t="s">
        <v>187</v>
      </c>
      <c r="F337" s="3">
        <v>1</v>
      </c>
      <c r="G337" s="41"/>
      <c r="H337" s="27">
        <f t="shared" si="20"/>
        <v>0</v>
      </c>
    </row>
    <row r="338" spans="1:8" ht="33" x14ac:dyDescent="0.25">
      <c r="A338" s="2" t="s">
        <v>856</v>
      </c>
      <c r="B338" s="2" t="s">
        <v>857</v>
      </c>
      <c r="C338" s="2" t="s">
        <v>20</v>
      </c>
      <c r="D338" s="2" t="s">
        <v>858</v>
      </c>
      <c r="E338" s="13" t="s">
        <v>187</v>
      </c>
      <c r="F338" s="3">
        <v>5</v>
      </c>
      <c r="G338" s="41"/>
      <c r="H338" s="27">
        <f t="shared" si="20"/>
        <v>0</v>
      </c>
    </row>
    <row r="339" spans="1:8" ht="33" x14ac:dyDescent="0.25">
      <c r="A339" s="2" t="s">
        <v>859</v>
      </c>
      <c r="B339" s="2" t="s">
        <v>860</v>
      </c>
      <c r="C339" s="2" t="s">
        <v>20</v>
      </c>
      <c r="D339" s="2" t="s">
        <v>861</v>
      </c>
      <c r="E339" s="13" t="s">
        <v>862</v>
      </c>
      <c r="F339" s="3">
        <v>1</v>
      </c>
      <c r="G339" s="41"/>
      <c r="H339" s="27">
        <f t="shared" si="20"/>
        <v>0</v>
      </c>
    </row>
    <row r="340" spans="1:8" ht="49.5" x14ac:dyDescent="0.25">
      <c r="A340" s="2" t="s">
        <v>863</v>
      </c>
      <c r="B340" s="2" t="s">
        <v>864</v>
      </c>
      <c r="C340" s="2" t="s">
        <v>20</v>
      </c>
      <c r="D340" s="2" t="s">
        <v>865</v>
      </c>
      <c r="E340" s="13" t="s">
        <v>356</v>
      </c>
      <c r="F340" s="3">
        <v>1</v>
      </c>
      <c r="G340" s="41"/>
      <c r="H340" s="27">
        <f t="shared" si="20"/>
        <v>0</v>
      </c>
    </row>
    <row r="341" spans="1:8" ht="28.5" x14ac:dyDescent="0.25">
      <c r="A341" s="4"/>
      <c r="B341" s="4"/>
      <c r="C341" s="4"/>
      <c r="D341" s="4" t="s">
        <v>866</v>
      </c>
      <c r="E341" s="28">
        <f>SUM(H325:H340)</f>
        <v>0</v>
      </c>
      <c r="F341" s="32"/>
      <c r="G341" s="42"/>
      <c r="H341" s="32"/>
    </row>
    <row r="342" spans="1:8" x14ac:dyDescent="0.25">
      <c r="A342" s="1" t="s">
        <v>867</v>
      </c>
      <c r="B342" s="1"/>
      <c r="C342" s="1"/>
      <c r="D342" s="1" t="s">
        <v>868</v>
      </c>
      <c r="E342" s="11"/>
      <c r="F342" s="1"/>
      <c r="G342" s="40"/>
      <c r="H342" s="26"/>
    </row>
    <row r="343" spans="1:8" ht="33" x14ac:dyDescent="0.25">
      <c r="A343" s="2" t="s">
        <v>869</v>
      </c>
      <c r="B343" s="2" t="s">
        <v>870</v>
      </c>
      <c r="C343" s="2" t="s">
        <v>20</v>
      </c>
      <c r="D343" s="2" t="s">
        <v>871</v>
      </c>
      <c r="E343" s="13" t="s">
        <v>22</v>
      </c>
      <c r="F343" s="3">
        <v>5.12</v>
      </c>
      <c r="G343" s="41"/>
      <c r="H343" s="27">
        <f t="shared" ref="H343:H356" si="21">F343*G343</f>
        <v>0</v>
      </c>
    </row>
    <row r="344" spans="1:8" ht="33" x14ac:dyDescent="0.25">
      <c r="A344" s="2" t="s">
        <v>872</v>
      </c>
      <c r="B344" s="2" t="s">
        <v>873</v>
      </c>
      <c r="C344" s="2" t="s">
        <v>20</v>
      </c>
      <c r="D344" s="2" t="s">
        <v>874</v>
      </c>
      <c r="E344" s="13" t="s">
        <v>22</v>
      </c>
      <c r="F344" s="3">
        <v>5.12</v>
      </c>
      <c r="G344" s="41"/>
      <c r="H344" s="27">
        <f t="shared" si="21"/>
        <v>0</v>
      </c>
    </row>
    <row r="345" spans="1:8" ht="33" x14ac:dyDescent="0.25">
      <c r="A345" s="2" t="s">
        <v>875</v>
      </c>
      <c r="B345" s="2" t="s">
        <v>876</v>
      </c>
      <c r="C345" s="2" t="s">
        <v>20</v>
      </c>
      <c r="D345" s="2" t="s">
        <v>877</v>
      </c>
      <c r="E345" s="13" t="s">
        <v>115</v>
      </c>
      <c r="F345" s="3">
        <v>32</v>
      </c>
      <c r="G345" s="41"/>
      <c r="H345" s="27">
        <f t="shared" si="21"/>
        <v>0</v>
      </c>
    </row>
    <row r="346" spans="1:8" ht="33" x14ac:dyDescent="0.25">
      <c r="A346" s="2" t="s">
        <v>878</v>
      </c>
      <c r="B346" s="2" t="s">
        <v>818</v>
      </c>
      <c r="C346" s="2" t="s">
        <v>20</v>
      </c>
      <c r="D346" s="2" t="s">
        <v>879</v>
      </c>
      <c r="E346" s="13" t="s">
        <v>115</v>
      </c>
      <c r="F346" s="3">
        <v>16</v>
      </c>
      <c r="G346" s="41"/>
      <c r="H346" s="27">
        <f t="shared" si="21"/>
        <v>0</v>
      </c>
    </row>
    <row r="347" spans="1:8" ht="49.5" x14ac:dyDescent="0.25">
      <c r="A347" s="2" t="s">
        <v>880</v>
      </c>
      <c r="B347" s="2" t="s">
        <v>881</v>
      </c>
      <c r="C347" s="2" t="s">
        <v>20</v>
      </c>
      <c r="D347" s="2" t="s">
        <v>882</v>
      </c>
      <c r="E347" s="13" t="s">
        <v>115</v>
      </c>
      <c r="F347" s="3">
        <v>16</v>
      </c>
      <c r="G347" s="41"/>
      <c r="H347" s="27">
        <f t="shared" si="21"/>
        <v>0</v>
      </c>
    </row>
    <row r="348" spans="1:8" ht="33" x14ac:dyDescent="0.25">
      <c r="A348" s="2" t="s">
        <v>883</v>
      </c>
      <c r="B348" s="2" t="s">
        <v>884</v>
      </c>
      <c r="C348" s="2" t="s">
        <v>20</v>
      </c>
      <c r="D348" s="2" t="s">
        <v>885</v>
      </c>
      <c r="E348" s="13" t="s">
        <v>886</v>
      </c>
      <c r="F348" s="3">
        <v>1</v>
      </c>
      <c r="G348" s="41"/>
      <c r="H348" s="27">
        <f t="shared" si="21"/>
        <v>0</v>
      </c>
    </row>
    <row r="349" spans="1:8" ht="33" x14ac:dyDescent="0.25">
      <c r="A349" s="2" t="s">
        <v>887</v>
      </c>
      <c r="B349" s="2" t="s">
        <v>888</v>
      </c>
      <c r="C349" s="2" t="s">
        <v>20</v>
      </c>
      <c r="D349" s="2" t="s">
        <v>889</v>
      </c>
      <c r="E349" s="13" t="s">
        <v>115</v>
      </c>
      <c r="F349" s="3">
        <v>20</v>
      </c>
      <c r="G349" s="41"/>
      <c r="H349" s="27">
        <f t="shared" si="21"/>
        <v>0</v>
      </c>
    </row>
    <row r="350" spans="1:8" ht="16.5" x14ac:dyDescent="0.25">
      <c r="A350" s="2" t="s">
        <v>890</v>
      </c>
      <c r="B350" s="2" t="s">
        <v>891</v>
      </c>
      <c r="C350" s="2" t="s">
        <v>20</v>
      </c>
      <c r="D350" s="2" t="s">
        <v>892</v>
      </c>
      <c r="E350" s="13" t="s">
        <v>115</v>
      </c>
      <c r="F350" s="3">
        <v>20</v>
      </c>
      <c r="G350" s="41"/>
      <c r="H350" s="27">
        <f t="shared" si="21"/>
        <v>0</v>
      </c>
    </row>
    <row r="351" spans="1:8" ht="33" x14ac:dyDescent="0.25">
      <c r="A351" s="2" t="s">
        <v>893</v>
      </c>
      <c r="B351" s="2" t="s">
        <v>894</v>
      </c>
      <c r="C351" s="2" t="s">
        <v>20</v>
      </c>
      <c r="D351" s="2" t="s">
        <v>895</v>
      </c>
      <c r="E351" s="13" t="s">
        <v>115</v>
      </c>
      <c r="F351" s="3">
        <v>20</v>
      </c>
      <c r="G351" s="41"/>
      <c r="H351" s="27">
        <f t="shared" si="21"/>
        <v>0</v>
      </c>
    </row>
    <row r="352" spans="1:8" ht="16.5" x14ac:dyDescent="0.25">
      <c r="A352" s="2" t="s">
        <v>896</v>
      </c>
      <c r="B352" s="2" t="s">
        <v>897</v>
      </c>
      <c r="C352" s="2" t="s">
        <v>20</v>
      </c>
      <c r="D352" s="2" t="s">
        <v>898</v>
      </c>
      <c r="E352" s="13" t="s">
        <v>187</v>
      </c>
      <c r="F352" s="3">
        <v>1</v>
      </c>
      <c r="G352" s="41"/>
      <c r="H352" s="27">
        <f t="shared" si="21"/>
        <v>0</v>
      </c>
    </row>
    <row r="353" spans="1:8" ht="33" x14ac:dyDescent="0.25">
      <c r="A353" s="2" t="s">
        <v>899</v>
      </c>
      <c r="B353" s="2" t="s">
        <v>900</v>
      </c>
      <c r="C353" s="2" t="s">
        <v>20</v>
      </c>
      <c r="D353" s="2" t="s">
        <v>901</v>
      </c>
      <c r="E353" s="13" t="s">
        <v>187</v>
      </c>
      <c r="F353" s="3">
        <v>1</v>
      </c>
      <c r="G353" s="41"/>
      <c r="H353" s="27">
        <f t="shared" si="21"/>
        <v>0</v>
      </c>
    </row>
    <row r="354" spans="1:8" ht="49.5" x14ac:dyDescent="0.25">
      <c r="A354" s="2" t="s">
        <v>902</v>
      </c>
      <c r="B354" s="2" t="s">
        <v>903</v>
      </c>
      <c r="C354" s="2" t="s">
        <v>20</v>
      </c>
      <c r="D354" s="2" t="s">
        <v>904</v>
      </c>
      <c r="E354" s="13" t="s">
        <v>187</v>
      </c>
      <c r="F354" s="3">
        <v>2</v>
      </c>
      <c r="G354" s="41"/>
      <c r="H354" s="27">
        <f t="shared" si="21"/>
        <v>0</v>
      </c>
    </row>
    <row r="355" spans="1:8" ht="16.5" x14ac:dyDescent="0.25">
      <c r="A355" s="2" t="s">
        <v>905</v>
      </c>
      <c r="B355" s="2" t="s">
        <v>906</v>
      </c>
      <c r="C355" s="2" t="s">
        <v>20</v>
      </c>
      <c r="D355" s="2" t="s">
        <v>907</v>
      </c>
      <c r="E355" s="13" t="s">
        <v>908</v>
      </c>
      <c r="F355" s="3">
        <v>1</v>
      </c>
      <c r="G355" s="41"/>
      <c r="H355" s="27">
        <f t="shared" si="21"/>
        <v>0</v>
      </c>
    </row>
    <row r="356" spans="1:8" ht="33" x14ac:dyDescent="0.25">
      <c r="A356" s="2" t="s">
        <v>909</v>
      </c>
      <c r="B356" s="2" t="s">
        <v>910</v>
      </c>
      <c r="C356" s="2" t="s">
        <v>20</v>
      </c>
      <c r="D356" s="2" t="s">
        <v>911</v>
      </c>
      <c r="E356" s="13" t="s">
        <v>132</v>
      </c>
      <c r="F356" s="3">
        <v>1</v>
      </c>
      <c r="G356" s="41"/>
      <c r="H356" s="27">
        <f t="shared" si="21"/>
        <v>0</v>
      </c>
    </row>
    <row r="357" spans="1:8" ht="28.5" x14ac:dyDescent="0.25">
      <c r="A357" s="4"/>
      <c r="B357" s="4"/>
      <c r="C357" s="4"/>
      <c r="D357" s="4" t="s">
        <v>912</v>
      </c>
      <c r="E357" s="28">
        <f>SUM(H343:H356)</f>
        <v>0</v>
      </c>
      <c r="F357" s="32"/>
      <c r="G357" s="42"/>
      <c r="H357" s="32"/>
    </row>
    <row r="358" spans="1:8" x14ac:dyDescent="0.25">
      <c r="A358" s="1" t="s">
        <v>913</v>
      </c>
      <c r="B358" s="1"/>
      <c r="C358" s="1"/>
      <c r="D358" s="1" t="s">
        <v>914</v>
      </c>
      <c r="E358" s="11"/>
      <c r="F358" s="1"/>
      <c r="G358" s="40"/>
      <c r="H358" s="26"/>
    </row>
    <row r="359" spans="1:8" ht="33" x14ac:dyDescent="0.25">
      <c r="A359" s="2" t="s">
        <v>915</v>
      </c>
      <c r="B359" s="2" t="s">
        <v>888</v>
      </c>
      <c r="C359" s="2" t="s">
        <v>20</v>
      </c>
      <c r="D359" s="2" t="s">
        <v>889</v>
      </c>
      <c r="E359" s="13" t="s">
        <v>115</v>
      </c>
      <c r="F359" s="3">
        <v>1400</v>
      </c>
      <c r="G359" s="41"/>
      <c r="H359" s="27">
        <f t="shared" ref="H359:H383" si="22">F359*G359</f>
        <v>0</v>
      </c>
    </row>
    <row r="360" spans="1:8" ht="16.5" x14ac:dyDescent="0.25">
      <c r="A360" s="2" t="s">
        <v>916</v>
      </c>
      <c r="B360" s="2" t="s">
        <v>917</v>
      </c>
      <c r="C360" s="2" t="s">
        <v>20</v>
      </c>
      <c r="D360" s="2" t="s">
        <v>918</v>
      </c>
      <c r="E360" s="13" t="s">
        <v>115</v>
      </c>
      <c r="F360" s="3">
        <v>1400</v>
      </c>
      <c r="G360" s="41"/>
      <c r="H360" s="27">
        <f t="shared" si="22"/>
        <v>0</v>
      </c>
    </row>
    <row r="361" spans="1:8" ht="66" x14ac:dyDescent="0.25">
      <c r="A361" s="2" t="s">
        <v>919</v>
      </c>
      <c r="B361" s="2" t="s">
        <v>920</v>
      </c>
      <c r="C361" s="2" t="s">
        <v>20</v>
      </c>
      <c r="D361" s="2" t="s">
        <v>921</v>
      </c>
      <c r="E361" s="13" t="s">
        <v>115</v>
      </c>
      <c r="F361" s="3">
        <v>820</v>
      </c>
      <c r="G361" s="41"/>
      <c r="H361" s="27">
        <f t="shared" si="22"/>
        <v>0</v>
      </c>
    </row>
    <row r="362" spans="1:8" ht="66" x14ac:dyDescent="0.25">
      <c r="A362" s="2" t="s">
        <v>922</v>
      </c>
      <c r="B362" s="2" t="s">
        <v>920</v>
      </c>
      <c r="C362" s="2" t="s">
        <v>20</v>
      </c>
      <c r="D362" s="2" t="s">
        <v>923</v>
      </c>
      <c r="E362" s="13" t="s">
        <v>115</v>
      </c>
      <c r="F362" s="3">
        <v>200</v>
      </c>
      <c r="G362" s="41"/>
      <c r="H362" s="27">
        <f t="shared" si="22"/>
        <v>0</v>
      </c>
    </row>
    <row r="363" spans="1:8" ht="66" x14ac:dyDescent="0.25">
      <c r="A363" s="2" t="s">
        <v>924</v>
      </c>
      <c r="B363" s="2" t="s">
        <v>920</v>
      </c>
      <c r="C363" s="2" t="s">
        <v>20</v>
      </c>
      <c r="D363" s="2" t="s">
        <v>925</v>
      </c>
      <c r="E363" s="13" t="s">
        <v>115</v>
      </c>
      <c r="F363" s="3">
        <v>200</v>
      </c>
      <c r="G363" s="41"/>
      <c r="H363" s="27">
        <f t="shared" si="22"/>
        <v>0</v>
      </c>
    </row>
    <row r="364" spans="1:8" ht="49.5" x14ac:dyDescent="0.25">
      <c r="A364" s="2" t="s">
        <v>926</v>
      </c>
      <c r="B364" s="2" t="s">
        <v>927</v>
      </c>
      <c r="C364" s="2" t="s">
        <v>20</v>
      </c>
      <c r="D364" s="2" t="s">
        <v>928</v>
      </c>
      <c r="E364" s="13" t="s">
        <v>115</v>
      </c>
      <c r="F364" s="3">
        <v>180</v>
      </c>
      <c r="G364" s="41"/>
      <c r="H364" s="27">
        <f t="shared" si="22"/>
        <v>0</v>
      </c>
    </row>
    <row r="365" spans="1:8" ht="33" x14ac:dyDescent="0.25">
      <c r="A365" s="2" t="s">
        <v>929</v>
      </c>
      <c r="B365" s="2" t="s">
        <v>930</v>
      </c>
      <c r="C365" s="2" t="s">
        <v>20</v>
      </c>
      <c r="D365" s="2" t="s">
        <v>931</v>
      </c>
      <c r="E365" s="13" t="s">
        <v>356</v>
      </c>
      <c r="F365" s="3">
        <v>14</v>
      </c>
      <c r="G365" s="41"/>
      <c r="H365" s="27">
        <f t="shared" si="22"/>
        <v>0</v>
      </c>
    </row>
    <row r="366" spans="1:8" ht="33" x14ac:dyDescent="0.25">
      <c r="A366" s="2" t="s">
        <v>932</v>
      </c>
      <c r="B366" s="2" t="s">
        <v>930</v>
      </c>
      <c r="C366" s="2" t="s">
        <v>20</v>
      </c>
      <c r="D366" s="2" t="s">
        <v>933</v>
      </c>
      <c r="E366" s="13" t="s">
        <v>356</v>
      </c>
      <c r="F366" s="3">
        <v>5</v>
      </c>
      <c r="G366" s="41"/>
      <c r="H366" s="27">
        <f t="shared" si="22"/>
        <v>0</v>
      </c>
    </row>
    <row r="367" spans="1:8" ht="33" x14ac:dyDescent="0.25">
      <c r="A367" s="2" t="s">
        <v>934</v>
      </c>
      <c r="B367" s="2" t="s">
        <v>930</v>
      </c>
      <c r="C367" s="2" t="s">
        <v>20</v>
      </c>
      <c r="D367" s="2" t="s">
        <v>935</v>
      </c>
      <c r="E367" s="13" t="s">
        <v>356</v>
      </c>
      <c r="F367" s="3">
        <v>24</v>
      </c>
      <c r="G367" s="41"/>
      <c r="H367" s="27">
        <f t="shared" si="22"/>
        <v>0</v>
      </c>
    </row>
    <row r="368" spans="1:8" ht="33" x14ac:dyDescent="0.25">
      <c r="A368" s="2" t="s">
        <v>936</v>
      </c>
      <c r="B368" s="2" t="s">
        <v>930</v>
      </c>
      <c r="C368" s="2" t="s">
        <v>20</v>
      </c>
      <c r="D368" s="2" t="s">
        <v>937</v>
      </c>
      <c r="E368" s="13" t="s">
        <v>356</v>
      </c>
      <c r="F368" s="3">
        <v>7</v>
      </c>
      <c r="G368" s="41"/>
      <c r="H368" s="27">
        <f t="shared" si="22"/>
        <v>0</v>
      </c>
    </row>
    <row r="369" spans="1:8" ht="33" x14ac:dyDescent="0.25">
      <c r="A369" s="2" t="s">
        <v>938</v>
      </c>
      <c r="B369" s="2" t="s">
        <v>930</v>
      </c>
      <c r="C369" s="2" t="s">
        <v>20</v>
      </c>
      <c r="D369" s="2" t="s">
        <v>1171</v>
      </c>
      <c r="E369" s="13" t="s">
        <v>356</v>
      </c>
      <c r="F369" s="3">
        <v>7</v>
      </c>
      <c r="G369" s="41"/>
      <c r="H369" s="27">
        <f t="shared" si="22"/>
        <v>0</v>
      </c>
    </row>
    <row r="370" spans="1:8" ht="33" x14ac:dyDescent="0.25">
      <c r="A370" s="2" t="s">
        <v>939</v>
      </c>
      <c r="B370" s="2" t="s">
        <v>930</v>
      </c>
      <c r="C370" s="2" t="s">
        <v>20</v>
      </c>
      <c r="D370" s="2" t="s">
        <v>1172</v>
      </c>
      <c r="E370" s="13" t="s">
        <v>356</v>
      </c>
      <c r="F370" s="3">
        <v>6</v>
      </c>
      <c r="G370" s="41"/>
      <c r="H370" s="27">
        <f t="shared" si="22"/>
        <v>0</v>
      </c>
    </row>
    <row r="371" spans="1:8" ht="33" x14ac:dyDescent="0.25">
      <c r="A371" s="2" t="s">
        <v>940</v>
      </c>
      <c r="B371" s="2" t="s">
        <v>930</v>
      </c>
      <c r="C371" s="2" t="s">
        <v>20</v>
      </c>
      <c r="D371" s="2" t="s">
        <v>941</v>
      </c>
      <c r="E371" s="13" t="s">
        <v>356</v>
      </c>
      <c r="F371" s="3">
        <v>4</v>
      </c>
      <c r="G371" s="41"/>
      <c r="H371" s="27">
        <f t="shared" si="22"/>
        <v>0</v>
      </c>
    </row>
    <row r="372" spans="1:8" ht="16.5" x14ac:dyDescent="0.25">
      <c r="A372" s="2" t="s">
        <v>942</v>
      </c>
      <c r="B372" s="2" t="s">
        <v>930</v>
      </c>
      <c r="C372" s="2" t="s">
        <v>20</v>
      </c>
      <c r="D372" s="2" t="s">
        <v>943</v>
      </c>
      <c r="E372" s="13" t="s">
        <v>356</v>
      </c>
      <c r="F372" s="3">
        <v>8</v>
      </c>
      <c r="G372" s="41"/>
      <c r="H372" s="27">
        <f t="shared" si="22"/>
        <v>0</v>
      </c>
    </row>
    <row r="373" spans="1:8" ht="66" x14ac:dyDescent="0.25">
      <c r="A373" s="2" t="s">
        <v>944</v>
      </c>
      <c r="B373" s="2" t="s">
        <v>945</v>
      </c>
      <c r="C373" s="2" t="s">
        <v>20</v>
      </c>
      <c r="D373" s="2" t="s">
        <v>946</v>
      </c>
      <c r="E373" s="13" t="s">
        <v>187</v>
      </c>
      <c r="F373" s="3">
        <v>52</v>
      </c>
      <c r="G373" s="41"/>
      <c r="H373" s="27">
        <f t="shared" si="22"/>
        <v>0</v>
      </c>
    </row>
    <row r="374" spans="1:8" ht="33" x14ac:dyDescent="0.25">
      <c r="A374" s="2" t="s">
        <v>947</v>
      </c>
      <c r="B374" s="2" t="s">
        <v>948</v>
      </c>
      <c r="C374" s="2" t="s">
        <v>20</v>
      </c>
      <c r="D374" s="2" t="s">
        <v>949</v>
      </c>
      <c r="E374" s="13" t="s">
        <v>187</v>
      </c>
      <c r="F374" s="3">
        <v>30</v>
      </c>
      <c r="G374" s="41"/>
      <c r="H374" s="27">
        <f t="shared" si="22"/>
        <v>0</v>
      </c>
    </row>
    <row r="375" spans="1:8" ht="33" x14ac:dyDescent="0.25">
      <c r="A375" s="2" t="s">
        <v>950</v>
      </c>
      <c r="B375" s="2" t="s">
        <v>951</v>
      </c>
      <c r="C375" s="2" t="s">
        <v>20</v>
      </c>
      <c r="D375" s="2" t="s">
        <v>952</v>
      </c>
      <c r="E375" s="13" t="s">
        <v>187</v>
      </c>
      <c r="F375" s="3">
        <v>22</v>
      </c>
      <c r="G375" s="41"/>
      <c r="H375" s="27">
        <f t="shared" si="22"/>
        <v>0</v>
      </c>
    </row>
    <row r="376" spans="1:8" ht="33" x14ac:dyDescent="0.25">
      <c r="A376" s="2" t="s">
        <v>953</v>
      </c>
      <c r="B376" s="2" t="s">
        <v>954</v>
      </c>
      <c r="C376" s="2" t="s">
        <v>20</v>
      </c>
      <c r="D376" s="2" t="s">
        <v>955</v>
      </c>
      <c r="E376" s="13" t="s">
        <v>187</v>
      </c>
      <c r="F376" s="3">
        <v>8</v>
      </c>
      <c r="G376" s="41"/>
      <c r="H376" s="27">
        <f t="shared" si="22"/>
        <v>0</v>
      </c>
    </row>
    <row r="377" spans="1:8" ht="33" x14ac:dyDescent="0.25">
      <c r="A377" s="2" t="s">
        <v>956</v>
      </c>
      <c r="B377" s="2" t="s">
        <v>957</v>
      </c>
      <c r="C377" s="2" t="s">
        <v>20</v>
      </c>
      <c r="D377" s="2" t="s">
        <v>958</v>
      </c>
      <c r="E377" s="13" t="s">
        <v>187</v>
      </c>
      <c r="F377" s="3">
        <v>1</v>
      </c>
      <c r="G377" s="41"/>
      <c r="H377" s="27">
        <f t="shared" si="22"/>
        <v>0</v>
      </c>
    </row>
    <row r="378" spans="1:8" ht="16.5" x14ac:dyDescent="0.25">
      <c r="A378" s="2" t="s">
        <v>959</v>
      </c>
      <c r="B378" s="2" t="s">
        <v>954</v>
      </c>
      <c r="C378" s="2" t="s">
        <v>20</v>
      </c>
      <c r="D378" s="2" t="s">
        <v>960</v>
      </c>
      <c r="E378" s="13" t="s">
        <v>187</v>
      </c>
      <c r="F378" s="3">
        <v>9</v>
      </c>
      <c r="G378" s="41"/>
      <c r="H378" s="27">
        <f t="shared" si="22"/>
        <v>0</v>
      </c>
    </row>
    <row r="379" spans="1:8" ht="16.5" x14ac:dyDescent="0.25">
      <c r="A379" s="2" t="s">
        <v>961</v>
      </c>
      <c r="B379" s="2" t="s">
        <v>962</v>
      </c>
      <c r="C379" s="2" t="s">
        <v>20</v>
      </c>
      <c r="D379" s="2" t="s">
        <v>963</v>
      </c>
      <c r="E379" s="13" t="s">
        <v>187</v>
      </c>
      <c r="F379" s="3">
        <v>4</v>
      </c>
      <c r="G379" s="41"/>
      <c r="H379" s="27">
        <f t="shared" si="22"/>
        <v>0</v>
      </c>
    </row>
    <row r="380" spans="1:8" ht="33" x14ac:dyDescent="0.25">
      <c r="A380" s="2" t="s">
        <v>964</v>
      </c>
      <c r="B380" s="2" t="s">
        <v>965</v>
      </c>
      <c r="C380" s="2" t="s">
        <v>20</v>
      </c>
      <c r="D380" s="2" t="s">
        <v>966</v>
      </c>
      <c r="E380" s="13" t="s">
        <v>187</v>
      </c>
      <c r="F380" s="3">
        <v>3</v>
      </c>
      <c r="G380" s="41"/>
      <c r="H380" s="27">
        <f t="shared" si="22"/>
        <v>0</v>
      </c>
    </row>
    <row r="381" spans="1:8" ht="16.5" x14ac:dyDescent="0.25">
      <c r="A381" s="2" t="s">
        <v>967</v>
      </c>
      <c r="B381" s="2" t="s">
        <v>968</v>
      </c>
      <c r="C381" s="2" t="s">
        <v>20</v>
      </c>
      <c r="D381" s="2" t="s">
        <v>969</v>
      </c>
      <c r="E381" s="13" t="s">
        <v>970</v>
      </c>
      <c r="F381" s="3">
        <v>75</v>
      </c>
      <c r="G381" s="41"/>
      <c r="H381" s="27">
        <f t="shared" si="22"/>
        <v>0</v>
      </c>
    </row>
    <row r="382" spans="1:8" ht="33" x14ac:dyDescent="0.25">
      <c r="A382" s="2" t="s">
        <v>971</v>
      </c>
      <c r="B382" s="2" t="s">
        <v>972</v>
      </c>
      <c r="C382" s="2" t="s">
        <v>20</v>
      </c>
      <c r="D382" s="2" t="s">
        <v>973</v>
      </c>
      <c r="E382" s="13" t="s">
        <v>974</v>
      </c>
      <c r="F382" s="3">
        <v>8</v>
      </c>
      <c r="G382" s="41"/>
      <c r="H382" s="27">
        <f t="shared" si="22"/>
        <v>0</v>
      </c>
    </row>
    <row r="383" spans="1:8" ht="33" x14ac:dyDescent="0.25">
      <c r="A383" s="2" t="s">
        <v>975</v>
      </c>
      <c r="B383" s="2" t="s">
        <v>976</v>
      </c>
      <c r="C383" s="2" t="s">
        <v>20</v>
      </c>
      <c r="D383" s="2" t="s">
        <v>977</v>
      </c>
      <c r="E383" s="13" t="s">
        <v>908</v>
      </c>
      <c r="F383" s="3">
        <v>4</v>
      </c>
      <c r="G383" s="41"/>
      <c r="H383" s="27">
        <f t="shared" si="22"/>
        <v>0</v>
      </c>
    </row>
    <row r="384" spans="1:8" x14ac:dyDescent="0.25">
      <c r="A384" s="4"/>
      <c r="B384" s="4"/>
      <c r="C384" s="4"/>
      <c r="D384" s="4" t="s">
        <v>978</v>
      </c>
      <c r="E384" s="28">
        <f>SUM(H359:H383)</f>
        <v>0</v>
      </c>
      <c r="F384" s="32"/>
      <c r="G384" s="42"/>
      <c r="H384" s="32"/>
    </row>
    <row r="385" spans="1:8" x14ac:dyDescent="0.25">
      <c r="A385" s="1" t="s">
        <v>979</v>
      </c>
      <c r="B385" s="1"/>
      <c r="C385" s="1"/>
      <c r="D385" s="1" t="s">
        <v>980</v>
      </c>
      <c r="E385" s="11"/>
      <c r="F385" s="1"/>
      <c r="G385" s="40"/>
      <c r="H385" s="26"/>
    </row>
    <row r="386" spans="1:8" ht="33" x14ac:dyDescent="0.25">
      <c r="A386" s="2" t="s">
        <v>981</v>
      </c>
      <c r="B386" s="2" t="s">
        <v>888</v>
      </c>
      <c r="C386" s="2" t="s">
        <v>20</v>
      </c>
      <c r="D386" s="2" t="s">
        <v>889</v>
      </c>
      <c r="E386" s="13" t="s">
        <v>115</v>
      </c>
      <c r="F386" s="3">
        <v>525</v>
      </c>
      <c r="G386" s="41"/>
      <c r="H386" s="27">
        <f t="shared" ref="H386:H402" si="23">F386*G386</f>
        <v>0</v>
      </c>
    </row>
    <row r="387" spans="1:8" ht="16.5" x14ac:dyDescent="0.25">
      <c r="A387" s="2" t="s">
        <v>982</v>
      </c>
      <c r="B387" s="2" t="s">
        <v>917</v>
      </c>
      <c r="C387" s="2" t="s">
        <v>20</v>
      </c>
      <c r="D387" s="2" t="s">
        <v>918</v>
      </c>
      <c r="E387" s="13" t="s">
        <v>115</v>
      </c>
      <c r="F387" s="3">
        <v>525</v>
      </c>
      <c r="G387" s="41"/>
      <c r="H387" s="27">
        <f t="shared" si="23"/>
        <v>0</v>
      </c>
    </row>
    <row r="388" spans="1:8" ht="49.5" x14ac:dyDescent="0.25">
      <c r="A388" s="2" t="s">
        <v>983</v>
      </c>
      <c r="B388" s="2" t="s">
        <v>984</v>
      </c>
      <c r="C388" s="2" t="s">
        <v>20</v>
      </c>
      <c r="D388" s="2" t="s">
        <v>985</v>
      </c>
      <c r="E388" s="13" t="s">
        <v>115</v>
      </c>
      <c r="F388" s="3">
        <v>15</v>
      </c>
      <c r="G388" s="41"/>
      <c r="H388" s="27">
        <f t="shared" si="23"/>
        <v>0</v>
      </c>
    </row>
    <row r="389" spans="1:8" ht="66" x14ac:dyDescent="0.25">
      <c r="A389" s="2" t="s">
        <v>986</v>
      </c>
      <c r="B389" s="2" t="s">
        <v>987</v>
      </c>
      <c r="C389" s="2" t="s">
        <v>20</v>
      </c>
      <c r="D389" s="2" t="s">
        <v>988</v>
      </c>
      <c r="E389" s="13" t="s">
        <v>115</v>
      </c>
      <c r="F389" s="3">
        <v>40</v>
      </c>
      <c r="G389" s="41"/>
      <c r="H389" s="27">
        <f t="shared" si="23"/>
        <v>0</v>
      </c>
    </row>
    <row r="390" spans="1:8" ht="66" x14ac:dyDescent="0.25">
      <c r="A390" s="2" t="s">
        <v>989</v>
      </c>
      <c r="B390" s="2" t="s">
        <v>920</v>
      </c>
      <c r="C390" s="2" t="s">
        <v>20</v>
      </c>
      <c r="D390" s="2" t="s">
        <v>990</v>
      </c>
      <c r="E390" s="13" t="s">
        <v>115</v>
      </c>
      <c r="F390" s="3">
        <v>450</v>
      </c>
      <c r="G390" s="41"/>
      <c r="H390" s="27">
        <f t="shared" si="23"/>
        <v>0</v>
      </c>
    </row>
    <row r="391" spans="1:8" ht="66" x14ac:dyDescent="0.25">
      <c r="A391" s="2" t="s">
        <v>991</v>
      </c>
      <c r="B391" s="2" t="s">
        <v>927</v>
      </c>
      <c r="C391" s="2" t="s">
        <v>20</v>
      </c>
      <c r="D391" s="2" t="s">
        <v>992</v>
      </c>
      <c r="E391" s="13" t="s">
        <v>115</v>
      </c>
      <c r="F391" s="3">
        <v>20</v>
      </c>
      <c r="G391" s="41"/>
      <c r="H391" s="27">
        <f t="shared" si="23"/>
        <v>0</v>
      </c>
    </row>
    <row r="392" spans="1:8" ht="49.5" x14ac:dyDescent="0.25">
      <c r="A392" s="2" t="s">
        <v>993</v>
      </c>
      <c r="B392" s="2" t="s">
        <v>903</v>
      </c>
      <c r="C392" s="2" t="s">
        <v>20</v>
      </c>
      <c r="D392" s="2" t="s">
        <v>994</v>
      </c>
      <c r="E392" s="13" t="s">
        <v>187</v>
      </c>
      <c r="F392" s="3">
        <v>2</v>
      </c>
      <c r="G392" s="41"/>
      <c r="H392" s="27">
        <f t="shared" si="23"/>
        <v>0</v>
      </c>
    </row>
    <row r="393" spans="1:8" ht="66" x14ac:dyDescent="0.25">
      <c r="A393" s="2" t="s">
        <v>995</v>
      </c>
      <c r="B393" s="2" t="s">
        <v>945</v>
      </c>
      <c r="C393" s="2" t="s">
        <v>20</v>
      </c>
      <c r="D393" s="2" t="s">
        <v>946</v>
      </c>
      <c r="E393" s="13" t="s">
        <v>187</v>
      </c>
      <c r="F393" s="3">
        <v>61</v>
      </c>
      <c r="G393" s="41"/>
      <c r="H393" s="27">
        <f t="shared" si="23"/>
        <v>0</v>
      </c>
    </row>
    <row r="394" spans="1:8" ht="33" x14ac:dyDescent="0.25">
      <c r="A394" s="2" t="s">
        <v>996</v>
      </c>
      <c r="B394" s="2" t="s">
        <v>951</v>
      </c>
      <c r="C394" s="2" t="s">
        <v>20</v>
      </c>
      <c r="D394" s="2" t="s">
        <v>952</v>
      </c>
      <c r="E394" s="13" t="s">
        <v>187</v>
      </c>
      <c r="F394" s="3">
        <v>9</v>
      </c>
      <c r="G394" s="41"/>
      <c r="H394" s="27">
        <f t="shared" si="23"/>
        <v>0</v>
      </c>
    </row>
    <row r="395" spans="1:8" ht="33" x14ac:dyDescent="0.25">
      <c r="A395" s="2" t="s">
        <v>997</v>
      </c>
      <c r="B395" s="2" t="s">
        <v>998</v>
      </c>
      <c r="C395" s="2" t="s">
        <v>20</v>
      </c>
      <c r="D395" s="2" t="s">
        <v>999</v>
      </c>
      <c r="E395" s="13" t="s">
        <v>187</v>
      </c>
      <c r="F395" s="3">
        <v>18</v>
      </c>
      <c r="G395" s="41"/>
      <c r="H395" s="27">
        <f t="shared" si="23"/>
        <v>0</v>
      </c>
    </row>
    <row r="396" spans="1:8" ht="33" x14ac:dyDescent="0.25">
      <c r="A396" s="2" t="s">
        <v>1000</v>
      </c>
      <c r="B396" s="2" t="s">
        <v>948</v>
      </c>
      <c r="C396" s="2" t="s">
        <v>20</v>
      </c>
      <c r="D396" s="2" t="s">
        <v>949</v>
      </c>
      <c r="E396" s="13" t="s">
        <v>187</v>
      </c>
      <c r="F396" s="3">
        <v>3</v>
      </c>
      <c r="G396" s="41"/>
      <c r="H396" s="27">
        <f t="shared" si="23"/>
        <v>0</v>
      </c>
    </row>
    <row r="397" spans="1:8" ht="33" x14ac:dyDescent="0.25">
      <c r="A397" s="2" t="s">
        <v>1001</v>
      </c>
      <c r="B397" s="2" t="s">
        <v>948</v>
      </c>
      <c r="C397" s="2" t="s">
        <v>20</v>
      </c>
      <c r="D397" s="2" t="s">
        <v>1002</v>
      </c>
      <c r="E397" s="13" t="s">
        <v>187</v>
      </c>
      <c r="F397" s="3">
        <v>2</v>
      </c>
      <c r="G397" s="41"/>
      <c r="H397" s="27">
        <f t="shared" si="23"/>
        <v>0</v>
      </c>
    </row>
    <row r="398" spans="1:8" ht="82.5" x14ac:dyDescent="0.25">
      <c r="A398" s="2" t="s">
        <v>1003</v>
      </c>
      <c r="B398" s="2" t="s">
        <v>1004</v>
      </c>
      <c r="C398" s="2" t="s">
        <v>20</v>
      </c>
      <c r="D398" s="2" t="s">
        <v>1005</v>
      </c>
      <c r="E398" s="13" t="s">
        <v>187</v>
      </c>
      <c r="F398" s="3">
        <v>9</v>
      </c>
      <c r="G398" s="41"/>
      <c r="H398" s="27">
        <f t="shared" si="23"/>
        <v>0</v>
      </c>
    </row>
    <row r="399" spans="1:8" ht="82.5" x14ac:dyDescent="0.25">
      <c r="A399" s="2" t="s">
        <v>1006</v>
      </c>
      <c r="B399" s="2" t="s">
        <v>1007</v>
      </c>
      <c r="C399" s="2" t="s">
        <v>20</v>
      </c>
      <c r="D399" s="2" t="s">
        <v>1008</v>
      </c>
      <c r="E399" s="13" t="s">
        <v>187</v>
      </c>
      <c r="F399" s="3">
        <v>18</v>
      </c>
      <c r="G399" s="41"/>
      <c r="H399" s="27">
        <f t="shared" si="23"/>
        <v>0</v>
      </c>
    </row>
    <row r="400" spans="1:8" ht="33" x14ac:dyDescent="0.25">
      <c r="A400" s="2" t="s">
        <v>1009</v>
      </c>
      <c r="B400" s="2" t="s">
        <v>972</v>
      </c>
      <c r="C400" s="2" t="s">
        <v>20</v>
      </c>
      <c r="D400" s="2" t="s">
        <v>973</v>
      </c>
      <c r="E400" s="13" t="s">
        <v>974</v>
      </c>
      <c r="F400" s="3">
        <v>9</v>
      </c>
      <c r="G400" s="41"/>
      <c r="H400" s="27">
        <f t="shared" si="23"/>
        <v>0</v>
      </c>
    </row>
    <row r="401" spans="1:8" ht="33" x14ac:dyDescent="0.25">
      <c r="A401" s="2" t="s">
        <v>1010</v>
      </c>
      <c r="B401" s="2" t="s">
        <v>1011</v>
      </c>
      <c r="C401" s="2" t="s">
        <v>20</v>
      </c>
      <c r="D401" s="2" t="s">
        <v>1012</v>
      </c>
      <c r="E401" s="13" t="s">
        <v>974</v>
      </c>
      <c r="F401" s="3">
        <v>3</v>
      </c>
      <c r="G401" s="41"/>
      <c r="H401" s="27">
        <f t="shared" si="23"/>
        <v>0</v>
      </c>
    </row>
    <row r="402" spans="1:8" ht="16.5" x14ac:dyDescent="0.25">
      <c r="A402" s="2" t="s">
        <v>1013</v>
      </c>
      <c r="B402" s="2" t="s">
        <v>1014</v>
      </c>
      <c r="C402" s="2" t="s">
        <v>20</v>
      </c>
      <c r="D402" s="2" t="s">
        <v>1015</v>
      </c>
      <c r="E402" s="13" t="s">
        <v>908</v>
      </c>
      <c r="F402" s="3">
        <v>1</v>
      </c>
      <c r="G402" s="41"/>
      <c r="H402" s="27">
        <f t="shared" si="23"/>
        <v>0</v>
      </c>
    </row>
    <row r="403" spans="1:8" x14ac:dyDescent="0.25">
      <c r="A403" s="4"/>
      <c r="B403" s="4"/>
      <c r="C403" s="4"/>
      <c r="D403" s="4" t="s">
        <v>1016</v>
      </c>
      <c r="E403" s="28">
        <f>SUM(H386:H402)</f>
        <v>0</v>
      </c>
      <c r="F403" s="32"/>
      <c r="G403" s="42"/>
      <c r="H403" s="32"/>
    </row>
    <row r="404" spans="1:8" x14ac:dyDescent="0.25">
      <c r="A404" s="1" t="s">
        <v>1017</v>
      </c>
      <c r="B404" s="1"/>
      <c r="C404" s="1"/>
      <c r="D404" s="1" t="s">
        <v>1018</v>
      </c>
      <c r="E404" s="11"/>
      <c r="F404" s="1"/>
      <c r="G404" s="40"/>
      <c r="H404" s="26"/>
    </row>
    <row r="405" spans="1:8" ht="49.5" x14ac:dyDescent="0.25">
      <c r="A405" s="2" t="s">
        <v>1019</v>
      </c>
      <c r="B405" s="2" t="s">
        <v>1020</v>
      </c>
      <c r="C405" s="2" t="s">
        <v>20</v>
      </c>
      <c r="D405" s="2" t="s">
        <v>1021</v>
      </c>
      <c r="E405" s="13" t="s">
        <v>187</v>
      </c>
      <c r="F405" s="3">
        <v>1</v>
      </c>
      <c r="G405" s="41"/>
      <c r="H405" s="27">
        <f t="shared" ref="H405:H413" si="24">F405*G405</f>
        <v>0</v>
      </c>
    </row>
    <row r="406" spans="1:8" ht="16.5" x14ac:dyDescent="0.25">
      <c r="A406" s="2" t="s">
        <v>1022</v>
      </c>
      <c r="B406" s="2" t="s">
        <v>1023</v>
      </c>
      <c r="C406" s="2" t="s">
        <v>20</v>
      </c>
      <c r="D406" s="2" t="s">
        <v>1024</v>
      </c>
      <c r="E406" s="13" t="s">
        <v>187</v>
      </c>
      <c r="F406" s="3">
        <v>1</v>
      </c>
      <c r="G406" s="41"/>
      <c r="H406" s="27">
        <f t="shared" si="24"/>
        <v>0</v>
      </c>
    </row>
    <row r="407" spans="1:8" ht="33" x14ac:dyDescent="0.25">
      <c r="A407" s="2" t="s">
        <v>1025</v>
      </c>
      <c r="B407" s="2" t="s">
        <v>1026</v>
      </c>
      <c r="C407" s="2" t="s">
        <v>20</v>
      </c>
      <c r="D407" s="2" t="s">
        <v>1027</v>
      </c>
      <c r="E407" s="13" t="s">
        <v>187</v>
      </c>
      <c r="F407" s="3">
        <v>1</v>
      </c>
      <c r="G407" s="41"/>
      <c r="H407" s="27">
        <f t="shared" si="24"/>
        <v>0</v>
      </c>
    </row>
    <row r="408" spans="1:8" ht="66" x14ac:dyDescent="0.25">
      <c r="A408" s="2" t="s">
        <v>1028</v>
      </c>
      <c r="B408" s="2" t="s">
        <v>945</v>
      </c>
      <c r="C408" s="2" t="s">
        <v>20</v>
      </c>
      <c r="D408" s="2" t="s">
        <v>946</v>
      </c>
      <c r="E408" s="13" t="s">
        <v>187</v>
      </c>
      <c r="F408" s="3">
        <v>3</v>
      </c>
      <c r="G408" s="41"/>
      <c r="H408" s="27">
        <f t="shared" si="24"/>
        <v>0</v>
      </c>
    </row>
    <row r="409" spans="1:8" ht="33" x14ac:dyDescent="0.25">
      <c r="A409" s="2" t="s">
        <v>1029</v>
      </c>
      <c r="B409" s="2" t="s">
        <v>951</v>
      </c>
      <c r="C409" s="2" t="s">
        <v>20</v>
      </c>
      <c r="D409" s="2" t="s">
        <v>952</v>
      </c>
      <c r="E409" s="13" t="s">
        <v>187</v>
      </c>
      <c r="F409" s="3">
        <v>3</v>
      </c>
      <c r="G409" s="41"/>
      <c r="H409" s="27">
        <f t="shared" si="24"/>
        <v>0</v>
      </c>
    </row>
    <row r="410" spans="1:8" ht="16.5" x14ac:dyDescent="0.25">
      <c r="A410" s="2" t="s">
        <v>1030</v>
      </c>
      <c r="B410" s="2" t="s">
        <v>1031</v>
      </c>
      <c r="C410" s="2" t="s">
        <v>20</v>
      </c>
      <c r="D410" s="2" t="s">
        <v>1032</v>
      </c>
      <c r="E410" s="13" t="s">
        <v>187</v>
      </c>
      <c r="F410" s="3">
        <v>3</v>
      </c>
      <c r="G410" s="41"/>
      <c r="H410" s="27">
        <f t="shared" si="24"/>
        <v>0</v>
      </c>
    </row>
    <row r="411" spans="1:8" ht="33" x14ac:dyDescent="0.25">
      <c r="A411" s="2" t="s">
        <v>1033</v>
      </c>
      <c r="B411" s="2" t="s">
        <v>888</v>
      </c>
      <c r="C411" s="2" t="s">
        <v>20</v>
      </c>
      <c r="D411" s="2" t="s">
        <v>889</v>
      </c>
      <c r="E411" s="13" t="s">
        <v>115</v>
      </c>
      <c r="F411" s="3">
        <v>90</v>
      </c>
      <c r="G411" s="41"/>
      <c r="H411" s="27">
        <f t="shared" si="24"/>
        <v>0</v>
      </c>
    </row>
    <row r="412" spans="1:8" ht="16.5" x14ac:dyDescent="0.25">
      <c r="A412" s="2" t="s">
        <v>1034</v>
      </c>
      <c r="B412" s="2" t="s">
        <v>917</v>
      </c>
      <c r="C412" s="2" t="s">
        <v>20</v>
      </c>
      <c r="D412" s="2" t="s">
        <v>918</v>
      </c>
      <c r="E412" s="13" t="s">
        <v>115</v>
      </c>
      <c r="F412" s="3">
        <v>90</v>
      </c>
      <c r="G412" s="41"/>
      <c r="H412" s="27">
        <f t="shared" si="24"/>
        <v>0</v>
      </c>
    </row>
    <row r="413" spans="1:8" ht="16.5" x14ac:dyDescent="0.25">
      <c r="A413" s="2" t="s">
        <v>1035</v>
      </c>
      <c r="B413" s="2" t="s">
        <v>984</v>
      </c>
      <c r="C413" s="2" t="s">
        <v>20</v>
      </c>
      <c r="D413" s="2" t="s">
        <v>1036</v>
      </c>
      <c r="E413" s="13" t="s">
        <v>115</v>
      </c>
      <c r="F413" s="3">
        <v>90</v>
      </c>
      <c r="G413" s="41"/>
      <c r="H413" s="27">
        <f t="shared" si="24"/>
        <v>0</v>
      </c>
    </row>
    <row r="414" spans="1:8" x14ac:dyDescent="0.25">
      <c r="A414" s="4"/>
      <c r="B414" s="4"/>
      <c r="C414" s="4"/>
      <c r="D414" s="4" t="s">
        <v>1037</v>
      </c>
      <c r="E414" s="28">
        <f>SUM(H405:H413)</f>
        <v>0</v>
      </c>
      <c r="F414" s="32"/>
      <c r="G414" s="42"/>
      <c r="H414" s="32"/>
    </row>
    <row r="415" spans="1:8" x14ac:dyDescent="0.25">
      <c r="A415" s="1" t="s">
        <v>1038</v>
      </c>
      <c r="B415" s="1"/>
      <c r="C415" s="1"/>
      <c r="D415" s="1" t="s">
        <v>1039</v>
      </c>
      <c r="E415" s="11"/>
      <c r="F415" s="1"/>
      <c r="G415" s="40"/>
      <c r="H415" s="26"/>
    </row>
    <row r="416" spans="1:8" ht="33" x14ac:dyDescent="0.25">
      <c r="A416" s="2" t="s">
        <v>1040</v>
      </c>
      <c r="B416" s="2" t="s">
        <v>1041</v>
      </c>
      <c r="C416" s="2" t="s">
        <v>20</v>
      </c>
      <c r="D416" s="2" t="s">
        <v>1042</v>
      </c>
      <c r="E416" s="13" t="s">
        <v>187</v>
      </c>
      <c r="F416" s="3">
        <v>1</v>
      </c>
      <c r="G416" s="41"/>
      <c r="H416" s="27">
        <f t="shared" ref="H416:H425" si="25">F416*G416</f>
        <v>0</v>
      </c>
    </row>
    <row r="417" spans="1:8" ht="49.5" x14ac:dyDescent="0.25">
      <c r="A417" s="2" t="s">
        <v>1043</v>
      </c>
      <c r="B417" s="2" t="s">
        <v>1044</v>
      </c>
      <c r="C417" s="2" t="s">
        <v>20</v>
      </c>
      <c r="D417" s="2" t="s">
        <v>1045</v>
      </c>
      <c r="E417" s="13" t="s">
        <v>187</v>
      </c>
      <c r="F417" s="3">
        <v>3</v>
      </c>
      <c r="G417" s="41"/>
      <c r="H417" s="27">
        <f t="shared" si="25"/>
        <v>0</v>
      </c>
    </row>
    <row r="418" spans="1:8" ht="33" x14ac:dyDescent="0.25">
      <c r="A418" s="2" t="s">
        <v>1046</v>
      </c>
      <c r="B418" s="2" t="s">
        <v>951</v>
      </c>
      <c r="C418" s="2" t="s">
        <v>20</v>
      </c>
      <c r="D418" s="2" t="s">
        <v>952</v>
      </c>
      <c r="E418" s="13" t="s">
        <v>187</v>
      </c>
      <c r="F418" s="3">
        <v>3</v>
      </c>
      <c r="G418" s="41"/>
      <c r="H418" s="27">
        <f t="shared" si="25"/>
        <v>0</v>
      </c>
    </row>
    <row r="419" spans="1:8" ht="16.5" x14ac:dyDescent="0.25">
      <c r="A419" s="2" t="s">
        <v>1047</v>
      </c>
      <c r="B419" s="2" t="s">
        <v>1048</v>
      </c>
      <c r="C419" s="2" t="s">
        <v>20</v>
      </c>
      <c r="D419" s="2" t="s">
        <v>1049</v>
      </c>
      <c r="E419" s="13" t="s">
        <v>187</v>
      </c>
      <c r="F419" s="5">
        <v>3</v>
      </c>
      <c r="G419" s="41"/>
      <c r="H419" s="27">
        <f t="shared" si="25"/>
        <v>0</v>
      </c>
    </row>
    <row r="420" spans="1:8" ht="33" x14ac:dyDescent="0.25">
      <c r="A420" s="2" t="s">
        <v>1050</v>
      </c>
      <c r="B420" s="2" t="s">
        <v>888</v>
      </c>
      <c r="C420" s="2" t="s">
        <v>20</v>
      </c>
      <c r="D420" s="2" t="s">
        <v>889</v>
      </c>
      <c r="E420" s="13" t="s">
        <v>115</v>
      </c>
      <c r="F420" s="3">
        <v>180</v>
      </c>
      <c r="G420" s="41"/>
      <c r="H420" s="27">
        <f t="shared" si="25"/>
        <v>0</v>
      </c>
    </row>
    <row r="421" spans="1:8" ht="16.5" x14ac:dyDescent="0.25">
      <c r="A421" s="2" t="s">
        <v>1051</v>
      </c>
      <c r="B421" s="2" t="s">
        <v>917</v>
      </c>
      <c r="C421" s="2" t="s">
        <v>20</v>
      </c>
      <c r="D421" s="2" t="s">
        <v>918</v>
      </c>
      <c r="E421" s="13" t="s">
        <v>115</v>
      </c>
      <c r="F421" s="3">
        <v>180</v>
      </c>
      <c r="G421" s="41"/>
      <c r="H421" s="27">
        <f t="shared" si="25"/>
        <v>0</v>
      </c>
    </row>
    <row r="422" spans="1:8" ht="16.5" x14ac:dyDescent="0.25">
      <c r="A422" s="2" t="s">
        <v>1052</v>
      </c>
      <c r="B422" s="2" t="s">
        <v>984</v>
      </c>
      <c r="C422" s="2" t="s">
        <v>20</v>
      </c>
      <c r="D422" s="2" t="s">
        <v>1053</v>
      </c>
      <c r="E422" s="13" t="s">
        <v>115</v>
      </c>
      <c r="F422" s="3">
        <v>180</v>
      </c>
      <c r="G422" s="41"/>
      <c r="H422" s="27">
        <f t="shared" si="25"/>
        <v>0</v>
      </c>
    </row>
    <row r="423" spans="1:8" ht="33" x14ac:dyDescent="0.25">
      <c r="A423" s="2" t="s">
        <v>1054</v>
      </c>
      <c r="B423" s="2" t="s">
        <v>1055</v>
      </c>
      <c r="C423" s="2" t="s">
        <v>20</v>
      </c>
      <c r="D423" s="2" t="s">
        <v>1056</v>
      </c>
      <c r="E423" s="13" t="s">
        <v>974</v>
      </c>
      <c r="F423" s="3">
        <v>6</v>
      </c>
      <c r="G423" s="41"/>
      <c r="H423" s="27">
        <f t="shared" si="25"/>
        <v>0</v>
      </c>
    </row>
    <row r="424" spans="1:8" ht="49.5" x14ac:dyDescent="0.25">
      <c r="A424" s="2" t="s">
        <v>1057</v>
      </c>
      <c r="B424" s="2" t="s">
        <v>1058</v>
      </c>
      <c r="C424" s="2" t="s">
        <v>20</v>
      </c>
      <c r="D424" s="2" t="s">
        <v>1059</v>
      </c>
      <c r="E424" s="13" t="s">
        <v>974</v>
      </c>
      <c r="F424" s="3">
        <v>6</v>
      </c>
      <c r="G424" s="41"/>
      <c r="H424" s="27">
        <f t="shared" si="25"/>
        <v>0</v>
      </c>
    </row>
    <row r="425" spans="1:8" ht="49.5" x14ac:dyDescent="0.25">
      <c r="A425" s="2" t="s">
        <v>1060</v>
      </c>
      <c r="B425" s="2" t="s">
        <v>1061</v>
      </c>
      <c r="C425" s="2" t="s">
        <v>20</v>
      </c>
      <c r="D425" s="2" t="s">
        <v>1062</v>
      </c>
      <c r="E425" s="13" t="s">
        <v>974</v>
      </c>
      <c r="F425" s="3">
        <v>6</v>
      </c>
      <c r="G425" s="41"/>
      <c r="H425" s="27">
        <f t="shared" si="25"/>
        <v>0</v>
      </c>
    </row>
    <row r="426" spans="1:8" x14ac:dyDescent="0.25">
      <c r="A426" s="4"/>
      <c r="B426" s="4"/>
      <c r="C426" s="4"/>
      <c r="D426" s="4" t="s">
        <v>1063</v>
      </c>
      <c r="E426" s="28">
        <f>SUM(H416:H425)</f>
        <v>0</v>
      </c>
      <c r="F426" s="32"/>
      <c r="G426" s="42"/>
      <c r="H426" s="32"/>
    </row>
    <row r="427" spans="1:8" ht="28.5" x14ac:dyDescent="0.25">
      <c r="A427" s="1" t="s">
        <v>1064</v>
      </c>
      <c r="B427" s="1"/>
      <c r="C427" s="1"/>
      <c r="D427" s="1" t="s">
        <v>1065</v>
      </c>
      <c r="E427" s="11"/>
      <c r="F427" s="1"/>
      <c r="G427" s="40"/>
      <c r="H427" s="26"/>
    </row>
    <row r="428" spans="1:8" ht="66" x14ac:dyDescent="0.25">
      <c r="A428" s="2" t="s">
        <v>1066</v>
      </c>
      <c r="B428" s="2" t="s">
        <v>945</v>
      </c>
      <c r="C428" s="2" t="s">
        <v>20</v>
      </c>
      <c r="D428" s="2" t="s">
        <v>946</v>
      </c>
      <c r="E428" s="13" t="s">
        <v>187</v>
      </c>
      <c r="F428" s="3">
        <v>1</v>
      </c>
      <c r="G428" s="41"/>
      <c r="H428" s="27">
        <f t="shared" ref="H428:H435" si="26">F428*G428</f>
        <v>0</v>
      </c>
    </row>
    <row r="429" spans="1:8" ht="33" x14ac:dyDescent="0.25">
      <c r="A429" s="2" t="s">
        <v>1067</v>
      </c>
      <c r="B429" s="2" t="s">
        <v>951</v>
      </c>
      <c r="C429" s="2" t="s">
        <v>20</v>
      </c>
      <c r="D429" s="2" t="s">
        <v>952</v>
      </c>
      <c r="E429" s="13" t="s">
        <v>187</v>
      </c>
      <c r="F429" s="3">
        <v>1</v>
      </c>
      <c r="G429" s="41"/>
      <c r="H429" s="27">
        <f t="shared" si="26"/>
        <v>0</v>
      </c>
    </row>
    <row r="430" spans="1:8" ht="33" x14ac:dyDescent="0.25">
      <c r="A430" s="2" t="s">
        <v>1068</v>
      </c>
      <c r="B430" s="2" t="s">
        <v>1069</v>
      </c>
      <c r="C430" s="2" t="s">
        <v>20</v>
      </c>
      <c r="D430" s="2" t="s">
        <v>1070</v>
      </c>
      <c r="E430" s="13" t="s">
        <v>187</v>
      </c>
      <c r="F430" s="3">
        <v>1</v>
      </c>
      <c r="G430" s="41"/>
      <c r="H430" s="27">
        <f t="shared" si="26"/>
        <v>0</v>
      </c>
    </row>
    <row r="431" spans="1:8" ht="33" x14ac:dyDescent="0.25">
      <c r="A431" s="2" t="s">
        <v>1071</v>
      </c>
      <c r="B431" s="2" t="s">
        <v>1072</v>
      </c>
      <c r="C431" s="2" t="s">
        <v>20</v>
      </c>
      <c r="D431" s="2" t="s">
        <v>1073</v>
      </c>
      <c r="E431" s="13" t="s">
        <v>187</v>
      </c>
      <c r="F431" s="3">
        <v>1</v>
      </c>
      <c r="G431" s="41"/>
      <c r="H431" s="27">
        <f t="shared" si="26"/>
        <v>0</v>
      </c>
    </row>
    <row r="432" spans="1:8" ht="33" x14ac:dyDescent="0.25">
      <c r="A432" s="2" t="s">
        <v>1074</v>
      </c>
      <c r="B432" s="2" t="s">
        <v>1075</v>
      </c>
      <c r="C432" s="2" t="s">
        <v>20</v>
      </c>
      <c r="D432" s="2" t="s">
        <v>1076</v>
      </c>
      <c r="E432" s="13" t="s">
        <v>187</v>
      </c>
      <c r="F432" s="3">
        <v>1</v>
      </c>
      <c r="G432" s="41"/>
      <c r="H432" s="27">
        <f t="shared" si="26"/>
        <v>0</v>
      </c>
    </row>
    <row r="433" spans="1:8" ht="33" x14ac:dyDescent="0.25">
      <c r="A433" s="2" t="s">
        <v>1077</v>
      </c>
      <c r="B433" s="2" t="s">
        <v>888</v>
      </c>
      <c r="C433" s="2" t="s">
        <v>20</v>
      </c>
      <c r="D433" s="2" t="s">
        <v>889</v>
      </c>
      <c r="E433" s="13" t="s">
        <v>115</v>
      </c>
      <c r="F433" s="3">
        <v>10</v>
      </c>
      <c r="G433" s="41"/>
      <c r="H433" s="27">
        <f t="shared" si="26"/>
        <v>0</v>
      </c>
    </row>
    <row r="434" spans="1:8" ht="16.5" x14ac:dyDescent="0.25">
      <c r="A434" s="2" t="s">
        <v>1078</v>
      </c>
      <c r="B434" s="2" t="s">
        <v>917</v>
      </c>
      <c r="C434" s="2" t="s">
        <v>20</v>
      </c>
      <c r="D434" s="2" t="s">
        <v>918</v>
      </c>
      <c r="E434" s="13" t="s">
        <v>115</v>
      </c>
      <c r="F434" s="3">
        <v>10</v>
      </c>
      <c r="G434" s="41"/>
      <c r="H434" s="27">
        <f t="shared" si="26"/>
        <v>0</v>
      </c>
    </row>
    <row r="435" spans="1:8" ht="33" x14ac:dyDescent="0.25">
      <c r="A435" s="2" t="s">
        <v>1079</v>
      </c>
      <c r="B435" s="2" t="s">
        <v>1080</v>
      </c>
      <c r="C435" s="2" t="s">
        <v>20</v>
      </c>
      <c r="D435" s="2" t="s">
        <v>1081</v>
      </c>
      <c r="E435" s="13" t="s">
        <v>115</v>
      </c>
      <c r="F435" s="3">
        <v>10</v>
      </c>
      <c r="G435" s="41"/>
      <c r="H435" s="27">
        <f t="shared" si="26"/>
        <v>0</v>
      </c>
    </row>
    <row r="436" spans="1:8" ht="28.5" x14ac:dyDescent="0.25">
      <c r="A436" s="4"/>
      <c r="B436" s="4"/>
      <c r="C436" s="4"/>
      <c r="D436" s="4" t="s">
        <v>1082</v>
      </c>
      <c r="E436" s="28">
        <f>SUM(H428:H435)</f>
        <v>0</v>
      </c>
      <c r="F436" s="32"/>
      <c r="G436" s="42"/>
      <c r="H436" s="32"/>
    </row>
    <row r="437" spans="1:8" x14ac:dyDescent="0.25">
      <c r="A437" s="1" t="s">
        <v>1083</v>
      </c>
      <c r="B437" s="1"/>
      <c r="C437" s="1"/>
      <c r="D437" s="1" t="s">
        <v>1084</v>
      </c>
      <c r="E437" s="11"/>
      <c r="F437" s="1"/>
      <c r="G437" s="40"/>
      <c r="H437" s="26"/>
    </row>
    <row r="438" spans="1:8" ht="49.5" x14ac:dyDescent="0.25">
      <c r="A438" s="2" t="s">
        <v>1085</v>
      </c>
      <c r="B438" s="2" t="s">
        <v>1086</v>
      </c>
      <c r="C438" s="2" t="s">
        <v>20</v>
      </c>
      <c r="D438" s="2" t="s">
        <v>1087</v>
      </c>
      <c r="E438" s="13" t="s">
        <v>132</v>
      </c>
      <c r="F438" s="3">
        <v>1</v>
      </c>
      <c r="G438" s="41"/>
      <c r="H438" s="27">
        <f t="shared" ref="H438:H449" si="27">F438*G438</f>
        <v>0</v>
      </c>
    </row>
    <row r="439" spans="1:8" ht="33" x14ac:dyDescent="0.25">
      <c r="A439" s="2" t="s">
        <v>1088</v>
      </c>
      <c r="B439" s="2" t="s">
        <v>1089</v>
      </c>
      <c r="C439" s="2" t="s">
        <v>20</v>
      </c>
      <c r="D439" s="2" t="s">
        <v>1090</v>
      </c>
      <c r="E439" s="13" t="s">
        <v>187</v>
      </c>
      <c r="F439" s="3">
        <v>14</v>
      </c>
      <c r="G439" s="41"/>
      <c r="H439" s="27">
        <f t="shared" si="27"/>
        <v>0</v>
      </c>
    </row>
    <row r="440" spans="1:8" ht="33" x14ac:dyDescent="0.25">
      <c r="A440" s="2" t="s">
        <v>1091</v>
      </c>
      <c r="B440" s="2" t="s">
        <v>1092</v>
      </c>
      <c r="C440" s="2" t="s">
        <v>20</v>
      </c>
      <c r="D440" s="2" t="s">
        <v>1168</v>
      </c>
      <c r="E440" s="13" t="s">
        <v>187</v>
      </c>
      <c r="F440" s="3">
        <v>14</v>
      </c>
      <c r="G440" s="41"/>
      <c r="H440" s="27">
        <f t="shared" si="27"/>
        <v>0</v>
      </c>
    </row>
    <row r="441" spans="1:8" ht="66" x14ac:dyDescent="0.25">
      <c r="A441" s="2" t="s">
        <v>1093</v>
      </c>
      <c r="B441" s="2" t="s">
        <v>1094</v>
      </c>
      <c r="C441" s="2" t="s">
        <v>20</v>
      </c>
      <c r="D441" s="2" t="s">
        <v>1095</v>
      </c>
      <c r="E441" s="13" t="s">
        <v>115</v>
      </c>
      <c r="F441" s="3">
        <v>80</v>
      </c>
      <c r="G441" s="41"/>
      <c r="H441" s="27">
        <f t="shared" si="27"/>
        <v>0</v>
      </c>
    </row>
    <row r="442" spans="1:8" ht="16.5" x14ac:dyDescent="0.25">
      <c r="A442" s="2" t="s">
        <v>1096</v>
      </c>
      <c r="B442" s="2" t="s">
        <v>1097</v>
      </c>
      <c r="C442" s="2" t="s">
        <v>20</v>
      </c>
      <c r="D442" s="2" t="s">
        <v>1098</v>
      </c>
      <c r="E442" s="13" t="s">
        <v>115</v>
      </c>
      <c r="F442" s="3">
        <v>10</v>
      </c>
      <c r="G442" s="41"/>
      <c r="H442" s="27">
        <f t="shared" si="27"/>
        <v>0</v>
      </c>
    </row>
    <row r="443" spans="1:8" ht="16.5" x14ac:dyDescent="0.25">
      <c r="A443" s="2" t="s">
        <v>1099</v>
      </c>
      <c r="B443" s="2" t="s">
        <v>1100</v>
      </c>
      <c r="C443" s="2" t="s">
        <v>20</v>
      </c>
      <c r="D443" s="2" t="s">
        <v>1170</v>
      </c>
      <c r="E443" s="13" t="s">
        <v>115</v>
      </c>
      <c r="F443" s="3">
        <v>100</v>
      </c>
      <c r="G443" s="41"/>
      <c r="H443" s="27">
        <f t="shared" si="27"/>
        <v>0</v>
      </c>
    </row>
    <row r="444" spans="1:8" ht="16.5" x14ac:dyDescent="0.25">
      <c r="A444" s="2" t="s">
        <v>1101</v>
      </c>
      <c r="B444" s="2" t="s">
        <v>1100</v>
      </c>
      <c r="C444" s="2" t="s">
        <v>20</v>
      </c>
      <c r="D444" s="2" t="s">
        <v>1169</v>
      </c>
      <c r="E444" s="13" t="s">
        <v>115</v>
      </c>
      <c r="F444" s="3">
        <v>20</v>
      </c>
      <c r="G444" s="41"/>
      <c r="H444" s="27">
        <f t="shared" si="27"/>
        <v>0</v>
      </c>
    </row>
    <row r="445" spans="1:8" ht="16.5" x14ac:dyDescent="0.25">
      <c r="A445" s="2" t="s">
        <v>1102</v>
      </c>
      <c r="B445" s="2" t="s">
        <v>900</v>
      </c>
      <c r="C445" s="2" t="s">
        <v>20</v>
      </c>
      <c r="D445" s="2" t="s">
        <v>1103</v>
      </c>
      <c r="E445" s="13" t="s">
        <v>187</v>
      </c>
      <c r="F445" s="3">
        <v>1</v>
      </c>
      <c r="G445" s="41"/>
      <c r="H445" s="27">
        <f t="shared" si="27"/>
        <v>0</v>
      </c>
    </row>
    <row r="446" spans="1:8" ht="49.5" x14ac:dyDescent="0.25">
      <c r="A446" s="2" t="s">
        <v>1104</v>
      </c>
      <c r="B446" s="2" t="s">
        <v>1105</v>
      </c>
      <c r="C446" s="2" t="s">
        <v>20</v>
      </c>
      <c r="D446" s="2" t="s">
        <v>1106</v>
      </c>
      <c r="E446" s="13" t="s">
        <v>356</v>
      </c>
      <c r="F446" s="3">
        <v>1</v>
      </c>
      <c r="G446" s="41"/>
      <c r="H446" s="27">
        <f t="shared" si="27"/>
        <v>0</v>
      </c>
    </row>
    <row r="447" spans="1:8" ht="33" x14ac:dyDescent="0.25">
      <c r="A447" s="2" t="s">
        <v>1107</v>
      </c>
      <c r="B447" s="2" t="s">
        <v>1108</v>
      </c>
      <c r="C447" s="2" t="s">
        <v>20</v>
      </c>
      <c r="D447" s="2" t="s">
        <v>1109</v>
      </c>
      <c r="E447" s="13" t="s">
        <v>356</v>
      </c>
      <c r="F447" s="3">
        <v>1</v>
      </c>
      <c r="G447" s="41"/>
      <c r="H447" s="27">
        <f t="shared" si="27"/>
        <v>0</v>
      </c>
    </row>
    <row r="448" spans="1:8" ht="33" x14ac:dyDescent="0.25">
      <c r="A448" s="2" t="s">
        <v>1110</v>
      </c>
      <c r="B448" s="2" t="s">
        <v>1111</v>
      </c>
      <c r="C448" s="2" t="s">
        <v>20</v>
      </c>
      <c r="D448" s="2" t="s">
        <v>1112</v>
      </c>
      <c r="E448" s="13" t="s">
        <v>1113</v>
      </c>
      <c r="F448" s="3">
        <v>200</v>
      </c>
      <c r="G448" s="41"/>
      <c r="H448" s="27">
        <f t="shared" si="27"/>
        <v>0</v>
      </c>
    </row>
    <row r="449" spans="1:8" ht="33" x14ac:dyDescent="0.25">
      <c r="A449" s="2" t="s">
        <v>1114</v>
      </c>
      <c r="B449" s="2" t="s">
        <v>1108</v>
      </c>
      <c r="C449" s="2" t="s">
        <v>20</v>
      </c>
      <c r="D449" s="2" t="s">
        <v>1115</v>
      </c>
      <c r="E449" s="13" t="s">
        <v>356</v>
      </c>
      <c r="F449" s="3">
        <v>1</v>
      </c>
      <c r="G449" s="41"/>
      <c r="H449" s="27">
        <f t="shared" si="27"/>
        <v>0</v>
      </c>
    </row>
    <row r="450" spans="1:8" x14ac:dyDescent="0.25">
      <c r="A450" s="4"/>
      <c r="B450" s="4"/>
      <c r="C450" s="4"/>
      <c r="D450" s="4" t="s">
        <v>1116</v>
      </c>
      <c r="E450" s="28">
        <f>SUM(H438:H449)</f>
        <v>0</v>
      </c>
      <c r="F450" s="32"/>
      <c r="G450" s="42"/>
      <c r="H450" s="32"/>
    </row>
    <row r="451" spans="1:8" x14ac:dyDescent="0.25">
      <c r="A451" s="1" t="s">
        <v>1117</v>
      </c>
      <c r="B451" s="1"/>
      <c r="C451" s="1"/>
      <c r="D451" s="1" t="s">
        <v>1118</v>
      </c>
      <c r="E451" s="11"/>
      <c r="F451" s="1"/>
      <c r="G451" s="40"/>
      <c r="H451" s="26"/>
    </row>
    <row r="452" spans="1:8" ht="33" x14ac:dyDescent="0.25">
      <c r="A452" s="2" t="s">
        <v>1119</v>
      </c>
      <c r="B452" s="2" t="s">
        <v>1120</v>
      </c>
      <c r="C452" s="2" t="s">
        <v>20</v>
      </c>
      <c r="D452" s="2" t="s">
        <v>1121</v>
      </c>
      <c r="E452" s="13" t="s">
        <v>356</v>
      </c>
      <c r="F452" s="3">
        <v>1</v>
      </c>
      <c r="G452" s="41"/>
      <c r="H452" s="27">
        <f t="shared" ref="H452:H464" si="28">F452*G452</f>
        <v>0</v>
      </c>
    </row>
    <row r="453" spans="1:8" ht="33" x14ac:dyDescent="0.25">
      <c r="A453" s="2" t="s">
        <v>1122</v>
      </c>
      <c r="B453" s="2" t="s">
        <v>1123</v>
      </c>
      <c r="C453" s="2" t="s">
        <v>20</v>
      </c>
      <c r="D453" s="2" t="s">
        <v>1124</v>
      </c>
      <c r="E453" s="13" t="s">
        <v>356</v>
      </c>
      <c r="F453" s="3">
        <v>1</v>
      </c>
      <c r="G453" s="41"/>
      <c r="H453" s="27">
        <f t="shared" si="28"/>
        <v>0</v>
      </c>
    </row>
    <row r="454" spans="1:8" ht="33" x14ac:dyDescent="0.25">
      <c r="A454" s="2" t="s">
        <v>1125</v>
      </c>
      <c r="B454" s="2" t="s">
        <v>1123</v>
      </c>
      <c r="C454" s="2" t="s">
        <v>20</v>
      </c>
      <c r="D454" s="2" t="s">
        <v>1126</v>
      </c>
      <c r="E454" s="13" t="s">
        <v>356</v>
      </c>
      <c r="F454" s="3">
        <v>1</v>
      </c>
      <c r="G454" s="41"/>
      <c r="H454" s="27">
        <f t="shared" si="28"/>
        <v>0</v>
      </c>
    </row>
    <row r="455" spans="1:8" ht="33" x14ac:dyDescent="0.25">
      <c r="A455" s="2" t="s">
        <v>1127</v>
      </c>
      <c r="B455" s="2" t="s">
        <v>1123</v>
      </c>
      <c r="C455" s="2" t="s">
        <v>20</v>
      </c>
      <c r="D455" s="2" t="s">
        <v>1128</v>
      </c>
      <c r="E455" s="13" t="s">
        <v>356</v>
      </c>
      <c r="F455" s="3">
        <v>1</v>
      </c>
      <c r="G455" s="41"/>
      <c r="H455" s="27">
        <f t="shared" si="28"/>
        <v>0</v>
      </c>
    </row>
    <row r="456" spans="1:8" ht="33" x14ac:dyDescent="0.25">
      <c r="A456" s="2" t="s">
        <v>1129</v>
      </c>
      <c r="B456" s="2" t="s">
        <v>1130</v>
      </c>
      <c r="C456" s="2" t="s">
        <v>20</v>
      </c>
      <c r="D456" s="2" t="s">
        <v>1131</v>
      </c>
      <c r="E456" s="13" t="s">
        <v>187</v>
      </c>
      <c r="F456" s="3">
        <v>1</v>
      </c>
      <c r="G456" s="41"/>
      <c r="H456" s="27">
        <f t="shared" si="28"/>
        <v>0</v>
      </c>
    </row>
    <row r="457" spans="1:8" ht="33" x14ac:dyDescent="0.25">
      <c r="A457" s="2" t="s">
        <v>1132</v>
      </c>
      <c r="B457" s="2" t="s">
        <v>1133</v>
      </c>
      <c r="C457" s="2" t="s">
        <v>20</v>
      </c>
      <c r="D457" s="2" t="s">
        <v>1134</v>
      </c>
      <c r="E457" s="13" t="s">
        <v>187</v>
      </c>
      <c r="F457" s="3">
        <v>8</v>
      </c>
      <c r="G457" s="41"/>
      <c r="H457" s="27">
        <f t="shared" si="28"/>
        <v>0</v>
      </c>
    </row>
    <row r="458" spans="1:8" ht="33" x14ac:dyDescent="0.25">
      <c r="A458" s="2" t="s">
        <v>1135</v>
      </c>
      <c r="B458" s="2" t="s">
        <v>1136</v>
      </c>
      <c r="C458" s="2" t="s">
        <v>20</v>
      </c>
      <c r="D458" s="2" t="s">
        <v>1137</v>
      </c>
      <c r="E458" s="13" t="s">
        <v>187</v>
      </c>
      <c r="F458" s="3">
        <v>8</v>
      </c>
      <c r="G458" s="41"/>
      <c r="H458" s="27">
        <f t="shared" si="28"/>
        <v>0</v>
      </c>
    </row>
    <row r="459" spans="1:8" ht="33" x14ac:dyDescent="0.25">
      <c r="A459" s="2" t="s">
        <v>1138</v>
      </c>
      <c r="B459" s="2" t="s">
        <v>1139</v>
      </c>
      <c r="C459" s="2" t="s">
        <v>20</v>
      </c>
      <c r="D459" s="2" t="s">
        <v>1140</v>
      </c>
      <c r="E459" s="13" t="s">
        <v>187</v>
      </c>
      <c r="F459" s="3">
        <v>8</v>
      </c>
      <c r="G459" s="41"/>
      <c r="H459" s="27">
        <f t="shared" si="28"/>
        <v>0</v>
      </c>
    </row>
    <row r="460" spans="1:8" ht="16.5" x14ac:dyDescent="0.25">
      <c r="A460" s="2" t="s">
        <v>1141</v>
      </c>
      <c r="B460" s="2" t="s">
        <v>1142</v>
      </c>
      <c r="C460" s="2" t="s">
        <v>20</v>
      </c>
      <c r="D460" s="2" t="s">
        <v>1143</v>
      </c>
      <c r="E460" s="13" t="s">
        <v>115</v>
      </c>
      <c r="F460" s="3">
        <v>240</v>
      </c>
      <c r="G460" s="41"/>
      <c r="H460" s="27">
        <f t="shared" si="28"/>
        <v>0</v>
      </c>
    </row>
    <row r="461" spans="1:8" ht="16.5" x14ac:dyDescent="0.25">
      <c r="A461" s="2" t="s">
        <v>1144</v>
      </c>
      <c r="B461" s="2" t="s">
        <v>891</v>
      </c>
      <c r="C461" s="2" t="s">
        <v>20</v>
      </c>
      <c r="D461" s="2" t="s">
        <v>892</v>
      </c>
      <c r="E461" s="13" t="s">
        <v>115</v>
      </c>
      <c r="F461" s="3">
        <v>240</v>
      </c>
      <c r="G461" s="41"/>
      <c r="H461" s="27">
        <f t="shared" si="28"/>
        <v>0</v>
      </c>
    </row>
    <row r="462" spans="1:8" ht="49.5" x14ac:dyDescent="0.25">
      <c r="A462" s="2" t="s">
        <v>1145</v>
      </c>
      <c r="B462" s="2" t="s">
        <v>1146</v>
      </c>
      <c r="C462" s="2" t="s">
        <v>20</v>
      </c>
      <c r="D462" s="2" t="s">
        <v>1147</v>
      </c>
      <c r="E462" s="13" t="s">
        <v>115</v>
      </c>
      <c r="F462" s="3">
        <v>240</v>
      </c>
      <c r="G462" s="41"/>
      <c r="H462" s="27">
        <f t="shared" si="28"/>
        <v>0</v>
      </c>
    </row>
    <row r="463" spans="1:8" ht="33" x14ac:dyDescent="0.25">
      <c r="A463" s="2" t="s">
        <v>1148</v>
      </c>
      <c r="B463" s="2" t="s">
        <v>1149</v>
      </c>
      <c r="C463" s="2" t="s">
        <v>20</v>
      </c>
      <c r="D463" s="2" t="s">
        <v>1150</v>
      </c>
      <c r="E463" s="13" t="s">
        <v>115</v>
      </c>
      <c r="F463" s="3">
        <v>240</v>
      </c>
      <c r="G463" s="41"/>
      <c r="H463" s="27">
        <f t="shared" si="28"/>
        <v>0</v>
      </c>
    </row>
    <row r="464" spans="1:8" ht="16.5" x14ac:dyDescent="0.25">
      <c r="A464" s="2" t="s">
        <v>1151</v>
      </c>
      <c r="B464" s="2" t="s">
        <v>1152</v>
      </c>
      <c r="C464" s="2" t="s">
        <v>20</v>
      </c>
      <c r="D464" s="2" t="s">
        <v>1153</v>
      </c>
      <c r="E464" s="13" t="s">
        <v>356</v>
      </c>
      <c r="F464" s="3">
        <v>1</v>
      </c>
      <c r="G464" s="41"/>
      <c r="H464" s="27">
        <f t="shared" si="28"/>
        <v>0</v>
      </c>
    </row>
    <row r="465" spans="1:8" ht="18" customHeight="1" x14ac:dyDescent="0.25">
      <c r="A465" s="4"/>
      <c r="B465" s="4"/>
      <c r="C465" s="4"/>
      <c r="D465" s="4" t="s">
        <v>1154</v>
      </c>
      <c r="E465" s="28">
        <f>SUM(H452:H464)</f>
        <v>0</v>
      </c>
      <c r="F465" s="32"/>
      <c r="G465" s="32"/>
      <c r="H465" s="32"/>
    </row>
    <row r="466" spans="1:8" ht="18" customHeight="1" x14ac:dyDescent="0.25">
      <c r="A466" s="33"/>
      <c r="B466" s="33"/>
      <c r="C466" s="33"/>
      <c r="D466" s="33" t="s">
        <v>1155</v>
      </c>
      <c r="E466" s="35">
        <f>E465+E450+E436+E426+E414+E403+E384+E357+E341</f>
        <v>0</v>
      </c>
      <c r="F466" s="34"/>
      <c r="G466" s="34"/>
      <c r="H466" s="34"/>
    </row>
    <row r="467" spans="1:8" ht="28.5" customHeight="1" x14ac:dyDescent="0.25">
      <c r="A467" s="21"/>
      <c r="B467" s="21"/>
      <c r="C467" s="21"/>
      <c r="D467" s="21" t="s">
        <v>1177</v>
      </c>
      <c r="E467" s="22"/>
      <c r="F467" s="23"/>
      <c r="G467" s="31"/>
      <c r="H467" s="29">
        <f>SUM(H10:H464)</f>
        <v>0</v>
      </c>
    </row>
    <row r="468" spans="1:8" ht="28.5" customHeight="1" x14ac:dyDescent="0.25">
      <c r="A468" s="21"/>
      <c r="B468" s="21"/>
      <c r="C468" s="21"/>
      <c r="D468" s="21" t="s">
        <v>1181</v>
      </c>
      <c r="E468" s="22"/>
      <c r="F468" s="23"/>
      <c r="G468" s="31"/>
      <c r="H468" s="29">
        <f>H467*0.23</f>
        <v>0</v>
      </c>
    </row>
    <row r="469" spans="1:8" ht="28.5" customHeight="1" x14ac:dyDescent="0.25">
      <c r="A469" s="21"/>
      <c r="B469" s="21"/>
      <c r="C469" s="21"/>
      <c r="D469" s="21" t="s">
        <v>1178</v>
      </c>
      <c r="E469" s="22"/>
      <c r="F469" s="23"/>
      <c r="G469" s="31"/>
      <c r="H469" s="29">
        <f>H467+H468</f>
        <v>0</v>
      </c>
    </row>
    <row r="475" spans="1:8" ht="18.75" x14ac:dyDescent="0.25">
      <c r="F475" s="46" t="s">
        <v>1179</v>
      </c>
      <c r="G475" s="46"/>
    </row>
    <row r="476" spans="1:8" x14ac:dyDescent="0.25">
      <c r="F476" s="47" t="s">
        <v>1180</v>
      </c>
      <c r="G476" s="47"/>
    </row>
  </sheetData>
  <sheetProtection algorithmName="SHA-512" hashValue="6y4Ywcyqo6Z3eihN50HSCzmLjPQMHPRzofcN3lICFEVSRCaZYs/JMF5KHMP5wAPzMptyNHdLocblJjlsEBdGWw==" saltValue="B5slFoYrXlqLqm7mI9FR1Q==" spinCount="100000" sheet="1" objects="1" scenarios="1"/>
  <mergeCells count="5">
    <mergeCell ref="A2:H2"/>
    <mergeCell ref="A4:H4"/>
    <mergeCell ref="A1:H1"/>
    <mergeCell ref="F475:G475"/>
    <mergeCell ref="F476:G476"/>
  </mergeCells>
  <pageMargins left="0.7" right="0.7" top="0.75" bottom="0.75" header="0.3" footer="0.3"/>
  <pageSetup paperSize="9" scale="85" fitToHeight="0" orientation="landscape" r:id="rId1"/>
  <ignoredErrors>
    <ignoredError sqref="A6:H9 A119:F120 A118:E118 A131:C131 A130:E130 A133:F135 A132:E132 A466:D466 A443:C443 E443:F443 A296:F296 A295:C295 E295:F295 A294:C294 E294:F294 A141:F143 A140:C140 E140:F140 A137:F139 A136:C136 E136:F136 E131:F131 A129:C129 E129:F129 A128:C128 E128:F128 A127:C127 E127:F127 A122:F122 A121:C121 E121:F121 A111:F111 A110:C110 E110:F110 A55:F63 A54:C54 E54:F54 A53:C53 A52:C52 E52:F52 A51:C51 E51:F51 A441:F442 A440:C440 E440:F440 A444:C444 E444:F444 A371:F383 A369:C369 E369:F369 A370:C370 E370:F370 E53:F53 A20:H20 A10:F18 A36:H36 A21:F31 A32:F34 A445:F449 H145 H113 H65 A37:F48 H50 A19:D19 A467:C467 E467:G467 A35:D35 H68 H89 H96 H103 H109 H124 H150:H151 H165 H169 H178:H179 A96:F101 A94:C94 E94:F94 A50:F50 A49:D49 A65:F66 A64:D64 A68:F87 A67:D67 A89:F93 A88:D88 A95:D95 A103:F107 A102:D102 A109:F109 A108:D108 A113:F117 A112:D112 A124:F126 A123:D123 A145:F148 A144:D144 A150:F163 A149:D149 A165:F167 A164:D164 A169:F174 A168:D168 A178:F189 A175:D175 A176:D177 H191 A191:F217 A190:D190 H219 A219:F232 A218:D218 H234 A234:F254 A233:D233 H256 A256:F276 A255:D255 H278 A278:F293 A277:D277 A298:F320 A297:D297 H298 A323:F340 A321:D321 H323:H324 A322:D322 A342:F356 A341:D341 H342 A358:F368 A357:D357 H358 A385:F402 A384:D384 H385 A404:F413 A403:D403 H404 A415:F425 A414:D414 H415 A427:F435 A426:D426 H427 A437:F439 A436:D436 H437 A451:F464 A450:D450 H451 A465:D46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CJ. Jesa</dc:creator>
  <cp:lastModifiedBy>Claudia CJ. Jesa</cp:lastModifiedBy>
  <cp:lastPrinted>2024-02-29T11:11:26Z</cp:lastPrinted>
  <dcterms:created xsi:type="dcterms:W3CDTF">2024-02-27T09:36:51Z</dcterms:created>
  <dcterms:modified xsi:type="dcterms:W3CDTF">2024-02-29T11:56:36Z</dcterms:modified>
</cp:coreProperties>
</file>