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18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ttps://industriabg-my.sharepoint.com/personal/t_stanislawczyk_ibg_gda_pl/Documents/"/>
    </mc:Choice>
  </mc:AlternateContent>
  <xr:revisionPtr revIDLastSave="0" documentId="8_{2FFD01A1-5561-40C7-AFC9-754E9DC7CF3A}" xr6:coauthVersionLast="47" xr6:coauthVersionMax="47" xr10:uidLastSave="{00000000-0000-0000-0000-000000000000}"/>
  <bookViews>
    <workbookView xWindow="3465" yWindow="1185" windowWidth="21135" windowHeight="14745" tabRatio="841" activeTab="14" xr2:uid="{3D979E90-262E-46CF-A8C2-9EAAAA1A8C60}"/>
  </bookViews>
  <sheets>
    <sheet name="PW (PZT)" sheetId="2" r:id="rId1"/>
    <sheet name="PW TOM II.I (B4) ARCH" sheetId="3" r:id="rId2"/>
    <sheet name="PW TOM II.II.1 (B4) KONSTR" sheetId="5" r:id="rId3"/>
    <sheet name="PW TOM II.II.2 (B4) KONSTR" sheetId="19" r:id="rId4"/>
    <sheet name="PW TOM II.II.3 (B4) KONSTR" sheetId="20" r:id="rId5"/>
    <sheet name="PW TOM II.II.4 (B4) KONSTR" sheetId="21" r:id="rId6"/>
    <sheet name="PW TOM II.II.5 (B4) KONSTR" sheetId="26" r:id="rId7"/>
    <sheet name="PW TOM II.II.6 (B4) KONSTR" sheetId="27" r:id="rId8"/>
    <sheet name="PW TOM II.II.7 (B4) KONSTR" sheetId="28" r:id="rId9"/>
    <sheet name="PW TOM II.II.8 (B4) KONSTR" sheetId="29" r:id="rId10"/>
    <sheet name="PW TOM II.III (B4) TECH" sheetId="9" r:id="rId11"/>
    <sheet name="PW TOM II.IV.1 (B4) SANIT" sheetId="10" r:id="rId12"/>
    <sheet name="PW TOM II.IV.2 (B4) SANIT" sheetId="17" r:id="rId13"/>
    <sheet name="PW TOM II.IV.3 (B4) SANIT" sheetId="18" r:id="rId14"/>
    <sheet name="PW TOM II.V (B4) ELE" sheetId="11" r:id="rId15"/>
    <sheet name="PW TOM II.VI (B4) TELE" sheetId="12" r:id="rId16"/>
    <sheet name="PW TOM II.VII (B4) LĄDOWISKO" sheetId="13" r:id="rId17"/>
    <sheet name="PW TOM II.VIII (B4) GAZY MED" sheetId="14" r:id="rId18"/>
    <sheet name="PW TOM II.IX (B4) POCZTA" sheetId="15" r:id="rId19"/>
    <sheet name="PW TOM II.X (B4) OR" sheetId="31" r:id="rId20"/>
    <sheet name="PW TOM II.XI (B4) BMS" sheetId="33" r:id="rId21"/>
    <sheet name="PBZ (PZT+PAB B4)" sheetId="1" r:id="rId2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31" i="18" l="1"/>
  <c r="K22" i="3"/>
  <c r="K46" i="18"/>
  <c r="K47" i="18"/>
  <c r="K31" i="19"/>
  <c r="K28" i="28"/>
  <c r="K25" i="27"/>
  <c r="K25" i="26"/>
  <c r="K26" i="21"/>
  <c r="K28" i="20"/>
  <c r="K28" i="19"/>
  <c r="K3" i="33"/>
  <c r="K3" i="12"/>
  <c r="K2" i="12"/>
  <c r="K10" i="33"/>
  <c r="K2" i="33"/>
  <c r="K4" i="33"/>
  <c r="K5" i="33"/>
  <c r="K6" i="33"/>
  <c r="K7" i="33"/>
  <c r="K8" i="33"/>
  <c r="K9" i="33"/>
  <c r="K11" i="33"/>
  <c r="K12" i="33"/>
  <c r="K13" i="33"/>
  <c r="K14" i="33"/>
  <c r="K15" i="33"/>
  <c r="K16" i="33"/>
  <c r="K17" i="33"/>
  <c r="K18" i="33"/>
  <c r="K19" i="33"/>
  <c r="K20" i="33"/>
  <c r="K21" i="33"/>
  <c r="K22" i="33"/>
  <c r="K23" i="33"/>
  <c r="K24" i="33"/>
  <c r="K25" i="33"/>
  <c r="K26" i="33"/>
  <c r="K27" i="33"/>
  <c r="K28" i="33"/>
  <c r="K29" i="33"/>
  <c r="K30" i="33"/>
  <c r="K31" i="33"/>
  <c r="K32" i="33"/>
  <c r="K33" i="33"/>
  <c r="K34" i="33"/>
  <c r="K35" i="33"/>
  <c r="K36" i="33"/>
  <c r="K37" i="33"/>
  <c r="K38" i="33"/>
  <c r="K39" i="33"/>
  <c r="K40" i="33"/>
  <c r="K41" i="33"/>
  <c r="K42" i="33"/>
  <c r="K43" i="33"/>
  <c r="K44" i="33"/>
  <c r="K45" i="33"/>
  <c r="K46" i="33"/>
  <c r="K47" i="33"/>
  <c r="K48" i="33"/>
  <c r="K49" i="33"/>
  <c r="K50" i="33"/>
  <c r="K51" i="33"/>
  <c r="K52" i="33"/>
  <c r="K53" i="33"/>
  <c r="K54" i="33"/>
  <c r="K55" i="33"/>
  <c r="K56" i="33"/>
  <c r="K57" i="33"/>
  <c r="K58" i="33"/>
  <c r="K59" i="33"/>
  <c r="K63" i="12"/>
  <c r="K60" i="12"/>
  <c r="K61" i="12"/>
  <c r="K46" i="12"/>
  <c r="K47" i="12"/>
  <c r="K48" i="12"/>
  <c r="K49" i="12"/>
  <c r="K50" i="12"/>
  <c r="K44" i="12"/>
  <c r="K43" i="12"/>
  <c r="K45" i="12"/>
  <c r="M22" i="3" l="1"/>
  <c r="K34" i="12"/>
  <c r="K35" i="12"/>
  <c r="K20" i="12"/>
  <c r="K17" i="12"/>
  <c r="K18" i="12"/>
  <c r="K19" i="12"/>
  <c r="K21" i="3"/>
  <c r="K20" i="3"/>
  <c r="K19" i="3"/>
  <c r="K18" i="3"/>
  <c r="K17" i="3"/>
  <c r="K16" i="3"/>
  <c r="K15" i="3"/>
  <c r="K14" i="3"/>
  <c r="K13" i="3"/>
  <c r="K12" i="3"/>
  <c r="K11" i="3"/>
  <c r="K10" i="3"/>
  <c r="K9" i="3"/>
  <c r="K8" i="3"/>
  <c r="K7" i="3"/>
  <c r="K6" i="3"/>
  <c r="K5" i="3"/>
  <c r="K4" i="3"/>
  <c r="K3" i="3"/>
  <c r="K2" i="3"/>
  <c r="K54" i="3"/>
  <c r="K37" i="3"/>
  <c r="K22" i="5"/>
  <c r="K16" i="5"/>
  <c r="K17" i="5"/>
  <c r="K18" i="5"/>
  <c r="K19" i="5"/>
  <c r="K20" i="5"/>
  <c r="K21" i="5"/>
  <c r="K10" i="31"/>
  <c r="K11" i="31"/>
  <c r="K12" i="31"/>
  <c r="K3" i="31"/>
  <c r="K4" i="31"/>
  <c r="K5" i="31"/>
  <c r="K6" i="31"/>
  <c r="K7" i="31"/>
  <c r="K8" i="31"/>
  <c r="K9" i="31"/>
  <c r="K13" i="31"/>
  <c r="K14" i="31"/>
  <c r="K15" i="31"/>
  <c r="K16" i="31"/>
  <c r="K2" i="31"/>
  <c r="K2" i="29"/>
  <c r="K3" i="29"/>
  <c r="K4" i="29"/>
  <c r="K5" i="29"/>
  <c r="K6" i="29"/>
  <c r="K7" i="29"/>
  <c r="K8" i="29"/>
  <c r="K9" i="29"/>
  <c r="K10" i="29"/>
  <c r="K11" i="29"/>
  <c r="K12" i="29"/>
  <c r="K13" i="29"/>
  <c r="K14" i="29"/>
  <c r="K15" i="29"/>
  <c r="K16" i="29"/>
  <c r="K17" i="29"/>
  <c r="K18" i="29"/>
  <c r="K19" i="29"/>
  <c r="K20" i="29"/>
  <c r="K21" i="29"/>
  <c r="K22" i="29"/>
  <c r="K23" i="29"/>
  <c r="K24" i="29"/>
  <c r="K25" i="29"/>
  <c r="K15" i="5"/>
  <c r="K14" i="5"/>
  <c r="K30" i="19"/>
  <c r="K2" i="19"/>
  <c r="K3" i="19"/>
  <c r="K4" i="19"/>
  <c r="K5" i="19"/>
  <c r="K6" i="19"/>
  <c r="K7" i="19"/>
  <c r="K8" i="19"/>
  <c r="K9" i="19"/>
  <c r="K10" i="19"/>
  <c r="K11" i="19"/>
  <c r="K12" i="19"/>
  <c r="K13" i="19"/>
  <c r="K14" i="19"/>
  <c r="K15" i="19"/>
  <c r="K16" i="19"/>
  <c r="K17" i="19"/>
  <c r="K18" i="19"/>
  <c r="K19" i="19"/>
  <c r="K20" i="19"/>
  <c r="K21" i="19"/>
  <c r="K22" i="19"/>
  <c r="K23" i="19"/>
  <c r="K24" i="19"/>
  <c r="K25" i="19"/>
  <c r="K26" i="19"/>
  <c r="K27" i="19"/>
  <c r="K29" i="19"/>
  <c r="K100" i="3"/>
  <c r="K101" i="3"/>
  <c r="K99" i="3"/>
  <c r="K102" i="3"/>
  <c r="K2" i="15"/>
  <c r="K8" i="13"/>
  <c r="K12" i="14"/>
  <c r="K13" i="14"/>
  <c r="K14" i="14"/>
  <c r="K7" i="13"/>
  <c r="K4" i="13"/>
  <c r="K3" i="13"/>
  <c r="K5" i="13"/>
  <c r="K6" i="13"/>
  <c r="K11" i="14"/>
  <c r="K15" i="14"/>
  <c r="K9" i="14"/>
  <c r="K4" i="14"/>
  <c r="K5" i="14"/>
  <c r="K6" i="14"/>
  <c r="K7" i="14"/>
  <c r="K8" i="14"/>
  <c r="K10" i="14"/>
  <c r="K3" i="14"/>
  <c r="M102" i="3" l="1"/>
  <c r="M99" i="3"/>
  <c r="M101" i="3"/>
  <c r="M100" i="3"/>
  <c r="M37" i="3"/>
  <c r="M54" i="3"/>
  <c r="M2" i="3"/>
  <c r="M3" i="3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K2" i="10"/>
  <c r="K3" i="10"/>
  <c r="K4" i="10"/>
  <c r="K5" i="10"/>
  <c r="K6" i="10"/>
  <c r="K7" i="10"/>
  <c r="K8" i="10"/>
  <c r="K9" i="10"/>
  <c r="K10" i="10"/>
  <c r="K2" i="9"/>
  <c r="K17" i="31"/>
  <c r="K5" i="12"/>
  <c r="K6" i="12"/>
  <c r="K7" i="12"/>
  <c r="K8" i="12"/>
  <c r="K9" i="12"/>
  <c r="K10" i="12"/>
  <c r="K11" i="12"/>
  <c r="K12" i="12"/>
  <c r="K13" i="12"/>
  <c r="K14" i="12"/>
  <c r="K15" i="12"/>
  <c r="K16" i="12"/>
  <c r="K21" i="12"/>
  <c r="K22" i="12"/>
  <c r="K23" i="12"/>
  <c r="K24" i="12"/>
  <c r="K25" i="12"/>
  <c r="K26" i="12"/>
  <c r="K27" i="12"/>
  <c r="K28" i="12"/>
  <c r="K29" i="12"/>
  <c r="K30" i="12"/>
  <c r="K31" i="12"/>
  <c r="K32" i="12"/>
  <c r="K33" i="12"/>
  <c r="K36" i="12"/>
  <c r="K37" i="12"/>
  <c r="K38" i="12"/>
  <c r="K39" i="12"/>
  <c r="K40" i="12"/>
  <c r="K41" i="12"/>
  <c r="K42" i="12"/>
  <c r="K51" i="12"/>
  <c r="K52" i="12"/>
  <c r="K53" i="12"/>
  <c r="K54" i="12"/>
  <c r="K55" i="12"/>
  <c r="K56" i="12"/>
  <c r="K57" i="12"/>
  <c r="K58" i="12"/>
  <c r="K59" i="12"/>
  <c r="K62" i="12"/>
  <c r="K64" i="12"/>
  <c r="K65" i="12"/>
  <c r="K66" i="12"/>
  <c r="K30" i="18"/>
  <c r="K144" i="11" l="1"/>
  <c r="K145" i="11"/>
  <c r="K41" i="11"/>
  <c r="K42" i="11"/>
  <c r="K43" i="11"/>
  <c r="K44" i="11"/>
  <c r="K45" i="11"/>
  <c r="K46" i="11"/>
  <c r="K47" i="11"/>
  <c r="K48" i="11"/>
  <c r="K49" i="11"/>
  <c r="K50" i="11"/>
  <c r="K51" i="11"/>
  <c r="K52" i="11"/>
  <c r="K53" i="11"/>
  <c r="K54" i="11"/>
  <c r="K55" i="11"/>
  <c r="K56" i="11"/>
  <c r="K57" i="11"/>
  <c r="K58" i="11"/>
  <c r="K59" i="11"/>
  <c r="K60" i="11"/>
  <c r="K61" i="11"/>
  <c r="K62" i="11"/>
  <c r="K63" i="11"/>
  <c r="K64" i="11"/>
  <c r="K65" i="11"/>
  <c r="K66" i="11"/>
  <c r="K67" i="11"/>
  <c r="K68" i="11"/>
  <c r="K69" i="11"/>
  <c r="K70" i="11"/>
  <c r="K71" i="11"/>
  <c r="K72" i="11"/>
  <c r="K73" i="11"/>
  <c r="K74" i="11"/>
  <c r="K75" i="11"/>
  <c r="K76" i="11"/>
  <c r="K77" i="11"/>
  <c r="K78" i="11"/>
  <c r="K79" i="11"/>
  <c r="K80" i="11"/>
  <c r="K81" i="11"/>
  <c r="K82" i="11"/>
  <c r="K83" i="11"/>
  <c r="K84" i="11"/>
  <c r="K85" i="11"/>
  <c r="K86" i="11"/>
  <c r="K87" i="11"/>
  <c r="K88" i="11"/>
  <c r="K89" i="11"/>
  <c r="K90" i="11"/>
  <c r="K91" i="11"/>
  <c r="K92" i="11"/>
  <c r="K93" i="11"/>
  <c r="K94" i="11"/>
  <c r="K95" i="11"/>
  <c r="K96" i="11"/>
  <c r="K97" i="11"/>
  <c r="K98" i="11"/>
  <c r="K99" i="11"/>
  <c r="K100" i="11"/>
  <c r="K101" i="11"/>
  <c r="K102" i="11"/>
  <c r="K103" i="11"/>
  <c r="K104" i="11"/>
  <c r="K105" i="11"/>
  <c r="K106" i="11"/>
  <c r="K107" i="11"/>
  <c r="K108" i="11"/>
  <c r="K109" i="11"/>
  <c r="K110" i="11"/>
  <c r="K111" i="11"/>
  <c r="K112" i="11"/>
  <c r="K113" i="11"/>
  <c r="K114" i="11"/>
  <c r="K115" i="11"/>
  <c r="K116" i="11"/>
  <c r="K117" i="11"/>
  <c r="K118" i="11"/>
  <c r="K119" i="11"/>
  <c r="K120" i="11"/>
  <c r="K121" i="11"/>
  <c r="K122" i="11"/>
  <c r="K123" i="11"/>
  <c r="K124" i="11"/>
  <c r="K125" i="11"/>
  <c r="K126" i="11"/>
  <c r="K127" i="11"/>
  <c r="K128" i="11"/>
  <c r="K129" i="11"/>
  <c r="K130" i="11"/>
  <c r="K131" i="11"/>
  <c r="K132" i="11"/>
  <c r="K133" i="11"/>
  <c r="K134" i="11"/>
  <c r="K135" i="11"/>
  <c r="K136" i="11"/>
  <c r="K137" i="11"/>
  <c r="K138" i="11"/>
  <c r="K139" i="11"/>
  <c r="K140" i="11"/>
  <c r="K141" i="11"/>
  <c r="K142" i="11"/>
  <c r="K143" i="11"/>
  <c r="K2" i="11" l="1"/>
  <c r="K3" i="11"/>
  <c r="K4" i="11"/>
  <c r="K5" i="11"/>
  <c r="K6" i="11"/>
  <c r="K7" i="11"/>
  <c r="K8" i="11"/>
  <c r="K9" i="11"/>
  <c r="K10" i="11"/>
  <c r="K11" i="11"/>
  <c r="K12" i="11"/>
  <c r="K13" i="11"/>
  <c r="K14" i="11"/>
  <c r="K15" i="11"/>
  <c r="K16" i="11"/>
  <c r="K17" i="11"/>
  <c r="K18" i="11"/>
  <c r="K19" i="11"/>
  <c r="K20" i="11"/>
  <c r="K21" i="11"/>
  <c r="K22" i="11"/>
  <c r="K23" i="11"/>
  <c r="K24" i="11"/>
  <c r="K25" i="11"/>
  <c r="K26" i="11"/>
  <c r="K27" i="11"/>
  <c r="K28" i="11"/>
  <c r="K29" i="11"/>
  <c r="K30" i="11"/>
  <c r="K31" i="11"/>
  <c r="K32" i="11"/>
  <c r="K33" i="11"/>
  <c r="K34" i="11"/>
  <c r="K35" i="11"/>
  <c r="K36" i="11"/>
  <c r="K37" i="11"/>
  <c r="K38" i="11"/>
  <c r="K39" i="11"/>
  <c r="K40" i="11"/>
  <c r="K48" i="9"/>
  <c r="K21" i="9"/>
  <c r="K22" i="9"/>
  <c r="K23" i="9"/>
  <c r="K6" i="15"/>
  <c r="K7" i="15"/>
  <c r="K3" i="15"/>
  <c r="K5" i="15"/>
  <c r="K4" i="15"/>
  <c r="K8" i="15"/>
  <c r="K39" i="18"/>
  <c r="K40" i="18"/>
  <c r="K41" i="18"/>
  <c r="K42" i="18"/>
  <c r="K43" i="18"/>
  <c r="K45" i="18"/>
  <c r="K14" i="18"/>
  <c r="K24" i="18"/>
  <c r="K16" i="18"/>
  <c r="K25" i="18"/>
  <c r="K26" i="18"/>
  <c r="K17" i="18"/>
  <c r="K18" i="18"/>
  <c r="K19" i="18"/>
  <c r="K20" i="18"/>
  <c r="K23" i="18"/>
  <c r="K27" i="18"/>
  <c r="K28" i="18"/>
  <c r="K12" i="18"/>
  <c r="K13" i="18"/>
  <c r="K15" i="18"/>
  <c r="K21" i="18"/>
  <c r="K22" i="18"/>
  <c r="K32" i="18"/>
  <c r="K33" i="18"/>
  <c r="K34" i="18"/>
  <c r="K35" i="18"/>
  <c r="K36" i="18"/>
  <c r="K37" i="18"/>
  <c r="K38" i="18"/>
  <c r="K44" i="18"/>
  <c r="K2" i="18"/>
  <c r="K3" i="18"/>
  <c r="K4" i="18"/>
  <c r="K5" i="18"/>
  <c r="K6" i="18"/>
  <c r="K7" i="18"/>
  <c r="K8" i="18"/>
  <c r="K9" i="18"/>
  <c r="K10" i="18"/>
  <c r="K11" i="18"/>
  <c r="K29" i="18"/>
  <c r="K32" i="28"/>
  <c r="K25" i="28"/>
  <c r="K26" i="28"/>
  <c r="K27" i="28"/>
  <c r="K20" i="9"/>
  <c r="K47" i="9"/>
  <c r="K46" i="9"/>
  <c r="K45" i="9"/>
  <c r="K44" i="9"/>
  <c r="K43" i="9"/>
  <c r="K42" i="9"/>
  <c r="K41" i="9"/>
  <c r="K40" i="9"/>
  <c r="K39" i="9"/>
  <c r="K38" i="9"/>
  <c r="K37" i="9"/>
  <c r="K36" i="9"/>
  <c r="K35" i="9"/>
  <c r="K34" i="9"/>
  <c r="K33" i="9"/>
  <c r="K32" i="9"/>
  <c r="K31" i="9"/>
  <c r="K30" i="9"/>
  <c r="K29" i="9"/>
  <c r="K28" i="9"/>
  <c r="K27" i="9"/>
  <c r="K26" i="9"/>
  <c r="K3" i="9"/>
  <c r="K4" i="9"/>
  <c r="K5" i="9"/>
  <c r="K6" i="9"/>
  <c r="K7" i="9"/>
  <c r="K8" i="9"/>
  <c r="K9" i="9"/>
  <c r="K10" i="9"/>
  <c r="K11" i="9"/>
  <c r="K12" i="9"/>
  <c r="K13" i="9"/>
  <c r="K14" i="9"/>
  <c r="K15" i="9"/>
  <c r="K16" i="9"/>
  <c r="K17" i="9"/>
  <c r="K18" i="9"/>
  <c r="K19" i="9"/>
  <c r="K24" i="9"/>
  <c r="K25" i="9"/>
  <c r="K33" i="28"/>
  <c r="K31" i="28"/>
  <c r="K30" i="28"/>
  <c r="K29" i="28"/>
  <c r="K24" i="28"/>
  <c r="K23" i="28"/>
  <c r="K22" i="28"/>
  <c r="K21" i="28"/>
  <c r="K20" i="28"/>
  <c r="K19" i="28"/>
  <c r="K18" i="28"/>
  <c r="K17" i="28"/>
  <c r="K16" i="28"/>
  <c r="K15" i="28"/>
  <c r="K14" i="28"/>
  <c r="K13" i="28"/>
  <c r="K12" i="28"/>
  <c r="K11" i="28"/>
  <c r="K10" i="28"/>
  <c r="K9" i="28"/>
  <c r="K8" i="28"/>
  <c r="K7" i="28"/>
  <c r="K6" i="28"/>
  <c r="K5" i="28"/>
  <c r="K4" i="28"/>
  <c r="K3" i="28"/>
  <c r="K2" i="28"/>
  <c r="K26" i="17"/>
  <c r="K2" i="17"/>
  <c r="K24" i="17"/>
  <c r="K19" i="17"/>
  <c r="K20" i="17"/>
  <c r="K21" i="17"/>
  <c r="K17" i="17"/>
  <c r="K22" i="17"/>
  <c r="K3" i="17"/>
  <c r="K4" i="17"/>
  <c r="K5" i="17"/>
  <c r="K6" i="17"/>
  <c r="K7" i="17"/>
  <c r="K8" i="17"/>
  <c r="K9" i="17"/>
  <c r="K10" i="17"/>
  <c r="K11" i="17"/>
  <c r="K12" i="17"/>
  <c r="K13" i="17"/>
  <c r="K14" i="17"/>
  <c r="K15" i="17"/>
  <c r="K16" i="17"/>
  <c r="K23" i="17"/>
  <c r="K18" i="17"/>
  <c r="K26" i="27" l="1"/>
  <c r="K2" i="27"/>
  <c r="K3" i="27"/>
  <c r="K4" i="27"/>
  <c r="K5" i="27"/>
  <c r="K6" i="27"/>
  <c r="K7" i="27"/>
  <c r="K8" i="27"/>
  <c r="K9" i="27"/>
  <c r="K10" i="27"/>
  <c r="K11" i="27"/>
  <c r="K12" i="27"/>
  <c r="K13" i="27"/>
  <c r="K14" i="27"/>
  <c r="K15" i="27"/>
  <c r="K16" i="27"/>
  <c r="K17" i="27"/>
  <c r="K18" i="27"/>
  <c r="K19" i="27"/>
  <c r="K20" i="27"/>
  <c r="K21" i="27"/>
  <c r="K22" i="27"/>
  <c r="K23" i="27"/>
  <c r="K24" i="27"/>
  <c r="K27" i="27"/>
  <c r="K28" i="27"/>
  <c r="K29" i="27"/>
  <c r="K111" i="3"/>
  <c r="K112" i="3"/>
  <c r="K113" i="3"/>
  <c r="K114" i="3"/>
  <c r="K115" i="3"/>
  <c r="K116" i="3"/>
  <c r="K117" i="3"/>
  <c r="K118" i="3"/>
  <c r="K28" i="26"/>
  <c r="K27" i="26"/>
  <c r="K26" i="26"/>
  <c r="K24" i="26"/>
  <c r="K23" i="26"/>
  <c r="K22" i="26"/>
  <c r="K21" i="26"/>
  <c r="K20" i="26"/>
  <c r="K19" i="26"/>
  <c r="K18" i="26"/>
  <c r="K17" i="26"/>
  <c r="K16" i="26"/>
  <c r="K15" i="26"/>
  <c r="K14" i="26"/>
  <c r="K13" i="26"/>
  <c r="K12" i="26"/>
  <c r="K11" i="26"/>
  <c r="K10" i="26"/>
  <c r="K9" i="26"/>
  <c r="K8" i="26"/>
  <c r="K7" i="26"/>
  <c r="K6" i="26"/>
  <c r="K5" i="26"/>
  <c r="K4" i="26"/>
  <c r="K3" i="26"/>
  <c r="K2" i="26"/>
  <c r="K2" i="21"/>
  <c r="K3" i="21"/>
  <c r="K4" i="21"/>
  <c r="K5" i="21"/>
  <c r="K6" i="21"/>
  <c r="K7" i="21"/>
  <c r="K8" i="21"/>
  <c r="K9" i="21"/>
  <c r="K10" i="21"/>
  <c r="K11" i="21"/>
  <c r="K12" i="21"/>
  <c r="K13" i="21"/>
  <c r="K14" i="21"/>
  <c r="K15" i="21"/>
  <c r="K16" i="21"/>
  <c r="K17" i="21"/>
  <c r="K18" i="21"/>
  <c r="K19" i="21"/>
  <c r="K20" i="21"/>
  <c r="K21" i="21"/>
  <c r="K22" i="21"/>
  <c r="K23" i="21"/>
  <c r="K24" i="21"/>
  <c r="K25" i="21"/>
  <c r="K27" i="21"/>
  <c r="K28" i="21"/>
  <c r="K29" i="21"/>
  <c r="K30" i="21"/>
  <c r="M118" i="3" l="1"/>
  <c r="M117" i="3"/>
  <c r="M116" i="3"/>
  <c r="M115" i="3"/>
  <c r="M114" i="3"/>
  <c r="M113" i="3"/>
  <c r="M112" i="3"/>
  <c r="M111" i="3"/>
  <c r="K65" i="3"/>
  <c r="K31" i="20"/>
  <c r="K24" i="20"/>
  <c r="K25" i="20"/>
  <c r="K26" i="20"/>
  <c r="K27" i="20"/>
  <c r="K29" i="20"/>
  <c r="K30" i="20"/>
  <c r="K23" i="20"/>
  <c r="K4" i="20"/>
  <c r="K5" i="20"/>
  <c r="K6" i="20"/>
  <c r="K7" i="20"/>
  <c r="K8" i="20"/>
  <c r="K9" i="20"/>
  <c r="K10" i="20"/>
  <c r="K11" i="20"/>
  <c r="K12" i="20"/>
  <c r="K13" i="20"/>
  <c r="K14" i="20"/>
  <c r="K15" i="20"/>
  <c r="K16" i="20"/>
  <c r="K17" i="20"/>
  <c r="K18" i="20"/>
  <c r="K19" i="20"/>
  <c r="K20" i="20"/>
  <c r="K21" i="20"/>
  <c r="K22" i="20"/>
  <c r="K3" i="20"/>
  <c r="M65" i="3" l="1"/>
  <c r="K28" i="3"/>
  <c r="K66" i="3"/>
  <c r="K64" i="3"/>
  <c r="K2" i="20"/>
  <c r="K25" i="17"/>
  <c r="K2" i="14"/>
  <c r="K2" i="13"/>
  <c r="K4" i="12"/>
  <c r="K13" i="5"/>
  <c r="K12" i="5"/>
  <c r="K11" i="5"/>
  <c r="K10" i="5"/>
  <c r="K9" i="5"/>
  <c r="K8" i="5"/>
  <c r="K7" i="5"/>
  <c r="K6" i="5"/>
  <c r="K5" i="5"/>
  <c r="K4" i="5"/>
  <c r="K3" i="5"/>
  <c r="K2" i="5"/>
  <c r="K23" i="3"/>
  <c r="K24" i="3"/>
  <c r="K25" i="3"/>
  <c r="K26" i="3"/>
  <c r="K27" i="3"/>
  <c r="K29" i="3"/>
  <c r="K30" i="3"/>
  <c r="K31" i="3"/>
  <c r="K32" i="3"/>
  <c r="K33" i="3"/>
  <c r="K34" i="3"/>
  <c r="K35" i="3"/>
  <c r="K36" i="3"/>
  <c r="K38" i="3"/>
  <c r="K39" i="3"/>
  <c r="K40" i="3"/>
  <c r="K41" i="3"/>
  <c r="K42" i="3"/>
  <c r="K43" i="3"/>
  <c r="K44" i="3"/>
  <c r="K45" i="3"/>
  <c r="K46" i="3"/>
  <c r="K47" i="3"/>
  <c r="K48" i="3"/>
  <c r="K49" i="3"/>
  <c r="K50" i="3"/>
  <c r="K51" i="3"/>
  <c r="K52" i="3"/>
  <c r="K53" i="3"/>
  <c r="K55" i="3"/>
  <c r="K56" i="3"/>
  <c r="K57" i="3"/>
  <c r="K58" i="3"/>
  <c r="K59" i="3"/>
  <c r="K60" i="3"/>
  <c r="K61" i="3"/>
  <c r="K62" i="3"/>
  <c r="K63" i="3"/>
  <c r="K67" i="3"/>
  <c r="K68" i="3"/>
  <c r="K69" i="3"/>
  <c r="K70" i="3"/>
  <c r="K71" i="3"/>
  <c r="K72" i="3"/>
  <c r="K73" i="3"/>
  <c r="K74" i="3"/>
  <c r="K75" i="3"/>
  <c r="K76" i="3"/>
  <c r="K77" i="3"/>
  <c r="K78" i="3"/>
  <c r="K79" i="3"/>
  <c r="K80" i="3"/>
  <c r="K81" i="3"/>
  <c r="K82" i="3"/>
  <c r="K83" i="3"/>
  <c r="K8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103" i="3"/>
  <c r="K104" i="3"/>
  <c r="K105" i="3"/>
  <c r="K106" i="3"/>
  <c r="K107" i="3"/>
  <c r="K108" i="3"/>
  <c r="K109" i="3"/>
  <c r="K110" i="3"/>
  <c r="M110" i="3" l="1"/>
  <c r="M109" i="3"/>
  <c r="M108" i="3"/>
  <c r="M107" i="3"/>
  <c r="M106" i="3"/>
  <c r="M105" i="3"/>
  <c r="M104" i="3"/>
  <c r="M103" i="3"/>
  <c r="M98" i="3"/>
  <c r="M97" i="3"/>
  <c r="M96" i="3"/>
  <c r="M95" i="3"/>
  <c r="M94" i="3"/>
  <c r="M93" i="3"/>
  <c r="M92" i="3"/>
  <c r="M91" i="3"/>
  <c r="M90" i="3"/>
  <c r="M89" i="3"/>
  <c r="M88" i="3"/>
  <c r="M87" i="3"/>
  <c r="M86" i="3"/>
  <c r="M85" i="3"/>
  <c r="M84" i="3"/>
  <c r="M83" i="3"/>
  <c r="M82" i="3"/>
  <c r="M81" i="3"/>
  <c r="M80" i="3"/>
  <c r="M79" i="3"/>
  <c r="M78" i="3"/>
  <c r="M77" i="3"/>
  <c r="M76" i="3"/>
  <c r="M75" i="3"/>
  <c r="M74" i="3"/>
  <c r="M73" i="3"/>
  <c r="M72" i="3"/>
  <c r="M71" i="3"/>
  <c r="M70" i="3"/>
  <c r="M69" i="3"/>
  <c r="M68" i="3"/>
  <c r="M67" i="3"/>
  <c r="M63" i="3"/>
  <c r="M62" i="3"/>
  <c r="M61" i="3"/>
  <c r="M60" i="3"/>
  <c r="M59" i="3"/>
  <c r="M58" i="3"/>
  <c r="M57" i="3"/>
  <c r="M56" i="3"/>
  <c r="M55" i="3"/>
  <c r="M53" i="3"/>
  <c r="M52" i="3"/>
  <c r="M51" i="3"/>
  <c r="M50" i="3"/>
  <c r="M49" i="3"/>
  <c r="M48" i="3"/>
  <c r="M47" i="3"/>
  <c r="M46" i="3"/>
  <c r="M45" i="3"/>
  <c r="M44" i="3"/>
  <c r="M43" i="3"/>
  <c r="M42" i="3"/>
  <c r="M41" i="3"/>
  <c r="M40" i="3"/>
  <c r="M39" i="3"/>
  <c r="M38" i="3"/>
  <c r="M36" i="3"/>
  <c r="M35" i="3"/>
  <c r="M34" i="3"/>
  <c r="M33" i="3"/>
  <c r="M32" i="3"/>
  <c r="M31" i="3"/>
  <c r="M30" i="3"/>
  <c r="M29" i="3"/>
  <c r="M27" i="3"/>
  <c r="M26" i="3"/>
  <c r="M25" i="3"/>
  <c r="M24" i="3"/>
  <c r="M23" i="3"/>
  <c r="M64" i="3"/>
  <c r="M66" i="3"/>
  <c r="M28" i="3"/>
</calcChain>
</file>

<file path=xl/sharedStrings.xml><?xml version="1.0" encoding="utf-8"?>
<sst xmlns="http://schemas.openxmlformats.org/spreadsheetml/2006/main" count="12618" uniqueCount="1681">
  <si>
    <t>Tom</t>
  </si>
  <si>
    <t>Część/ Nazwa opracowania</t>
  </si>
  <si>
    <t>Faza</t>
  </si>
  <si>
    <t>Nr pliku</t>
  </si>
  <si>
    <t>Nazwa pliku</t>
  </si>
  <si>
    <t>rewizja 00</t>
  </si>
  <si>
    <t>rewizja 01</t>
  </si>
  <si>
    <t>rewizja 02</t>
  </si>
  <si>
    <t>rewizja 03</t>
  </si>
  <si>
    <t>rewizja 04</t>
  </si>
  <si>
    <t>rewizja 05</t>
  </si>
  <si>
    <t>rewizja 06</t>
  </si>
  <si>
    <t>FAZA 1 ETAPU I</t>
  </si>
  <si>
    <t>KOMENTARZ DO FAZY 1</t>
  </si>
  <si>
    <t>FAZA 2 ETAPU I</t>
  </si>
  <si>
    <t>KOMENTARZ DO FAZY 2</t>
  </si>
  <si>
    <t>Tom I  PZT</t>
  </si>
  <si>
    <t>Część II Projekt zagospodarowania architektury</t>
  </si>
  <si>
    <t>PW</t>
  </si>
  <si>
    <t xml:space="preserve">143.TLENOWNIA-PW-A-PPOŻ-R-P </t>
  </si>
  <si>
    <t>PPOŻ - Poziom 0, Przekrój AA</t>
  </si>
  <si>
    <t>=</t>
  </si>
  <si>
    <t>376-IP-00-XX-DR-A-01001</t>
  </si>
  <si>
    <t>PZT</t>
  </si>
  <si>
    <t>376-IP-00-XX-DR-A-01002</t>
  </si>
  <si>
    <t>Ogrodzenie</t>
  </si>
  <si>
    <t>376-IP-00-XX-DR-A-01003</t>
  </si>
  <si>
    <t>PZT - etap I</t>
  </si>
  <si>
    <t>376-IP-00-XX-DR-A-90001</t>
  </si>
  <si>
    <t>Wiata na butle propan-butan</t>
  </si>
  <si>
    <t>376-IP-TL-XX-DE-A-05001</t>
  </si>
  <si>
    <t>Detal żaluzji tlenownia</t>
  </si>
  <si>
    <t>Część II.1 Projekt rozbiórek i konstrukcji</t>
  </si>
  <si>
    <t>375-IP-00-XX-DR-K-16013</t>
  </si>
  <si>
    <t>Murek M2</t>
  </si>
  <si>
    <t>376-IP-00-FN-DR-K-16101</t>
  </si>
  <si>
    <t>Murek M9</t>
  </si>
  <si>
    <t>376-IP-00-FN-DR-K-16102</t>
  </si>
  <si>
    <t>Murek M5</t>
  </si>
  <si>
    <t>376-IP-00-FN-DR-K-16103</t>
  </si>
  <si>
    <t>Murek M10</t>
  </si>
  <si>
    <t>376-IP-00-XX-DR-K</t>
  </si>
  <si>
    <t>Fundament pod agregat kogeneracji</t>
  </si>
  <si>
    <t>376-IP-00-XX-DR-K-16012</t>
  </si>
  <si>
    <t>Murek M1</t>
  </si>
  <si>
    <t>376-IP-00-XX-DR-S-00001</t>
  </si>
  <si>
    <t>Nowa centrala dla sal CC</t>
  </si>
  <si>
    <t>376-IP-00-XX-TD-K-00002</t>
  </si>
  <si>
    <t>Projekt rozbiórki</t>
  </si>
  <si>
    <t>Część III Projekt zagospodarowania branży drogowej</t>
  </si>
  <si>
    <t>376-IP-00-SE-DR-D-95102</t>
  </si>
  <si>
    <t>PrzekrojeTlenownia</t>
  </si>
  <si>
    <t>376-IP-00-XX-DR-D-95000</t>
  </si>
  <si>
    <t>Opis techniczny</t>
  </si>
  <si>
    <t>376-IP-00-XX-DR-D-95002</t>
  </si>
  <si>
    <t>Plan warstwicowy</t>
  </si>
  <si>
    <t>376-IP-00-XX-DR-D-95003</t>
  </si>
  <si>
    <t>Profil podłużny</t>
  </si>
  <si>
    <t>376-IP-00-XX-DR-D-95004</t>
  </si>
  <si>
    <t>376-IP-00-XX-DR-D-95005</t>
  </si>
  <si>
    <t>376-IP-00-XX-DR-D-95101</t>
  </si>
  <si>
    <t>PlanSytTlenownia</t>
  </si>
  <si>
    <t>376-IP-00-XX-TD-D-95001</t>
  </si>
  <si>
    <t xml:space="preserve">Plan sytuacyjno-wysokościowy </t>
  </si>
  <si>
    <t>sp-w_PW_dr_07_a</t>
  </si>
  <si>
    <t>Szczegóły konstrukcyjne</t>
  </si>
  <si>
    <t>nd</t>
  </si>
  <si>
    <t>sp-w_PW_dr_09_a</t>
  </si>
  <si>
    <t>Plan rozbiórek</t>
  </si>
  <si>
    <t>Część IV Projekt zagospodarowania branży sanitarnej</t>
  </si>
  <si>
    <t>376-IP-00-XX-DR-S-96000</t>
  </si>
  <si>
    <t>PlanSyt</t>
  </si>
  <si>
    <t>PlanSytInstalacjiWodKanPodzakresA</t>
  </si>
  <si>
    <t>PlanSytInstalacjiWodKanPodzakresB</t>
  </si>
  <si>
    <t>PlanSytInstalacjiWodKanPodzakresC</t>
  </si>
  <si>
    <t>PlanSytInstalacjiWodKanPodzakresD</t>
  </si>
  <si>
    <t>376-IP-00-XX-DR-S-96100</t>
  </si>
  <si>
    <t>KdProfileEtapI</t>
  </si>
  <si>
    <t>zgodnie z zakresem określonym odrębnie</t>
  </si>
  <si>
    <t>KdProfilePodzakresB</t>
  </si>
  <si>
    <t>KdProfilePodzakresD</t>
  </si>
  <si>
    <t>376-IP-00-XX-DR-S-96101</t>
  </si>
  <si>
    <t>376-IP-00-XX-DR-S-96102</t>
  </si>
  <si>
    <t>376-IP-00-XX-DR-S-96103</t>
  </si>
  <si>
    <t>376-IP-00-XX-DR-S-96104</t>
  </si>
  <si>
    <t>376-IP-00-XX-DR-S-96105</t>
  </si>
  <si>
    <t>376-IP-00-XX-DR-S-96106</t>
  </si>
  <si>
    <t>376-IP-00-XX-DR-S-96107</t>
  </si>
  <si>
    <t>376-IP-00-XX-DR-S-96108</t>
  </si>
  <si>
    <t>ZesStudKD</t>
  </si>
  <si>
    <t>376-IP-00-XX-DR-S-96200</t>
  </si>
  <si>
    <t>KsProfileEtapI</t>
  </si>
  <si>
    <t>376-IP-00-XX-DR-S-96201</t>
  </si>
  <si>
    <t>376-IP-00-XX-DR-S-96202</t>
  </si>
  <si>
    <t>376-IP-00-XX-DR-S-96203</t>
  </si>
  <si>
    <t>ZesStudKS</t>
  </si>
  <si>
    <t>376-IP-00-XX-DR-S-96300</t>
  </si>
  <si>
    <t>WodaProfileEtapI</t>
  </si>
  <si>
    <t>WodaProfilePodzakresD</t>
  </si>
  <si>
    <t>376-IP-00-XX-DR-S-96301</t>
  </si>
  <si>
    <t>WodaProfilePodzakresC</t>
  </si>
  <si>
    <t>376-IP-00-XX-DR-S-96302</t>
  </si>
  <si>
    <t>376-IP-00-XX-DR-S-96303</t>
  </si>
  <si>
    <t>376-IP-00-XX-DR-S-96400</t>
  </si>
  <si>
    <t>WodasSurwaProfileEtapI</t>
  </si>
  <si>
    <t>376-IP-00-XX-DR-S-96500</t>
  </si>
  <si>
    <t>SchWezWodociągowych</t>
  </si>
  <si>
    <t>PB</t>
  </si>
  <si>
    <t>376-IP-00-XX-DR-S-96701</t>
  </si>
  <si>
    <t>PLAN ZEWNĘTRZNYCH INSTALACJI WOD-KAN</t>
  </si>
  <si>
    <t>376-IP-00-XX-DR-S-96702</t>
  </si>
  <si>
    <t>PROFILE PRZYŁĄCZY WODOCIĄGOWYCH</t>
  </si>
  <si>
    <t>376-IP-00-XX-DR-S-96703</t>
  </si>
  <si>
    <t>PROFILE KANALIZACJI SANITARNEJ GRAWITACYJNEJ</t>
  </si>
  <si>
    <t>376-IP-00-XX-DR-S-96704</t>
  </si>
  <si>
    <t>SCHEMATY KOMORY WODOMIERZOWYCH</t>
  </si>
  <si>
    <t>376-IP-00-XX-DR-S-96705</t>
  </si>
  <si>
    <t>SCHEMAT STUDNI BETONOWEJ DN1000</t>
  </si>
  <si>
    <t>376-IP-00-XX-TD-S-96700</t>
  </si>
  <si>
    <t>Opis przyłączy wod-kan</t>
  </si>
  <si>
    <t>376-IP-ZB-XX-DR-S-96400</t>
  </si>
  <si>
    <t>ZbiornikRetencyjnyZR1</t>
  </si>
  <si>
    <t>376-IP-ZB-XX-DR-S-96401</t>
  </si>
  <si>
    <t>ZbiornikRetencyjnyZB4</t>
  </si>
  <si>
    <t>376-IP-ZB-XX-DR-S-96402</t>
  </si>
  <si>
    <t>Zbiornik ZW3</t>
  </si>
  <si>
    <t>376-IP-ZB-XX-DR-S-96403</t>
  </si>
  <si>
    <t>Hydrofornia</t>
  </si>
  <si>
    <t>376-IP-00-XX-DR-S-96600</t>
  </si>
  <si>
    <t>SCHEMAT POMPOWNI</t>
  </si>
  <si>
    <t>376-IP-00-XX-DR-S-96601</t>
  </si>
  <si>
    <t>SCHEMAT SEPARATORA</t>
  </si>
  <si>
    <t>376-IP-00-XX-DR-S-96602</t>
  </si>
  <si>
    <t>Schemat połaczenia studni głebinowej</t>
  </si>
  <si>
    <t xml:space="preserve">TS4 PZT_kotłownia </t>
  </si>
  <si>
    <t>TS4 PZT_SIEĆ SC</t>
  </si>
  <si>
    <t>TS5 PZT_B1</t>
  </si>
  <si>
    <t>TS5 PZT_B11</t>
  </si>
  <si>
    <t>TS5 PZT_B6</t>
  </si>
  <si>
    <t>TS5 RZUT_B1</t>
  </si>
  <si>
    <t>TS5 RZUT_B11</t>
  </si>
  <si>
    <t>TS5 RZUT_B1-A</t>
  </si>
  <si>
    <t>TS6 PZT_SIEĆ SC</t>
  </si>
  <si>
    <t xml:space="preserve">TS6-kolizja PZT_kotłownia </t>
  </si>
  <si>
    <t>TS7_kotłownia</t>
  </si>
  <si>
    <t>Część IV.1 Projekt zagospodarowania branży sanitarnej - kogeneracja</t>
  </si>
  <si>
    <t>projekt zagospodarowania terenu</t>
  </si>
  <si>
    <t>376-IP-00-XX-DR-S-96501</t>
  </si>
  <si>
    <t>profil podłużny instalacji gazu</t>
  </si>
  <si>
    <t>profil podłużny instalacji sc</t>
  </si>
  <si>
    <t>schemat montażowy</t>
  </si>
  <si>
    <t>376-IP-00-XX-DR-S-96603</t>
  </si>
  <si>
    <t>schemat obliczeniowy</t>
  </si>
  <si>
    <t>376-IP-00-XX-DR-S-96604</t>
  </si>
  <si>
    <t>schemat ułożenia rur w wykopie</t>
  </si>
  <si>
    <t>376-IP-00-XX-DR-S-96605</t>
  </si>
  <si>
    <t>schemat zabezpieczenia kabli</t>
  </si>
  <si>
    <t>376-IP-00-XX-DR-S-96606</t>
  </si>
  <si>
    <t>agregat kogeneracyjny</t>
  </si>
  <si>
    <t>376-IP-00-XX-TD-S-96500</t>
  </si>
  <si>
    <t>Opis - GAZ i SC</t>
  </si>
  <si>
    <t>Część V.2 Projekt zagospodarowania branży elektrycznej - Oświetlenie terenu</t>
  </si>
  <si>
    <t>376-IP-00-XX-TD-E-96001</t>
  </si>
  <si>
    <t>Opis</t>
  </si>
  <si>
    <t>Część V.1 Projekt zagospodarowania branży elektrycznej</t>
  </si>
  <si>
    <t>376-IP-1A-SD-E-61000</t>
  </si>
  <si>
    <t>Zasilanie tymczasowe</t>
  </si>
  <si>
    <t>Część V.1 Projekt zagospodarowania branży elektrycznej - sieci nn-0,4kV</t>
  </si>
  <si>
    <t>376-IP-1A-XX-DR-E-61101</t>
  </si>
  <si>
    <t>Plan przebudowy sieci Etap 1A – Schemat rozdzielnicy SN ST2</t>
  </si>
  <si>
    <t>376-IP-1A-XX-DR-E-61103</t>
  </si>
  <si>
    <t>Plan przebudowy sieci Etap 1A – Schemat rozdzielnicy RGN2 stacji ST2</t>
  </si>
  <si>
    <t>376-IP-1A-XX-DR-E-61104</t>
  </si>
  <si>
    <t>Plan przebudowy sieci Etap 1A – Schemat rozdzielnicy RST2</t>
  </si>
  <si>
    <t>376-IP-1A-XX-DR-E-61105</t>
  </si>
  <si>
    <t>Plan przebudowy sieci Etap 1A – B1-RSCC</t>
  </si>
  <si>
    <t>376-IP-1A-XX-DR-E-62001</t>
  </si>
  <si>
    <t>Plan przebudowy sieci Etap 1A - Plan zagospodarowania terenu</t>
  </si>
  <si>
    <t>376-IP-1B-SD-E-61000</t>
  </si>
  <si>
    <t>376-IP-1B-XX-DR-E-61101</t>
  </si>
  <si>
    <t>Plan przebudowy sieci Etap 1B – Schemat rozdzielnicy SN ST2</t>
  </si>
  <si>
    <t>376-IP-1B-XX-DR-E-61102</t>
  </si>
  <si>
    <t>Plan przebudowy sieci Etap 1B – Schemat rozdzielnicy RGN1 stacji ST2</t>
  </si>
  <si>
    <t>376-IP-1B-XX-DR-E-61103</t>
  </si>
  <si>
    <t>Plan przebudowy sieci Etap 1B – Schemat rozdzielnicy RGN2 stacji ST2</t>
  </si>
  <si>
    <t>376-IP-1B-XX-DR-E-61104</t>
  </si>
  <si>
    <t>Plan przebudowy sieci Etap 1A – Schemat rozdzielnicy RST1</t>
  </si>
  <si>
    <t>376-IP-1B-XX-DR-E-62001</t>
  </si>
  <si>
    <t>Plan przebudowy sieci Etap 1B - Plan zagospodarowania terenu</t>
  </si>
  <si>
    <t>376- P-OS-XX-DR-E-62001</t>
  </si>
  <si>
    <t>Plan przebudowy oświetlenia zewnętrznego - Plan zagospodarowania terenu</t>
  </si>
  <si>
    <t>wykonanie oświetlenia wokół budynku B4</t>
  </si>
  <si>
    <t>376- P-OS-DR-E-62001</t>
  </si>
  <si>
    <t>Schemat oświetlenie zewnętrznego</t>
  </si>
  <si>
    <t>376- P-OS-XX-DR-E-62002</t>
  </si>
  <si>
    <t>Część VI Projekt zagospodarowania branży niskoprądowej</t>
  </si>
  <si>
    <t>376-IP-00-XX-TD-T-64001</t>
  </si>
  <si>
    <t>376-IP-00-XX-TD-T-64002</t>
  </si>
  <si>
    <t>376-IP-00-XX-DR-T-64007</t>
  </si>
  <si>
    <t>Plan zagospodarowania terenu</t>
  </si>
  <si>
    <t>376-IP-00-XX-SD-T-64008</t>
  </si>
  <si>
    <t>Schemat przebudowy infrastruktury telefonicznej Szpitala</t>
  </si>
  <si>
    <t>376-IP-00-XX-SD-T-64009</t>
  </si>
  <si>
    <t>Schemat przebudowy infrastruktury teleinformatycznej Szpitala</t>
  </si>
  <si>
    <t>376-IP-00-XX-SD-T-64010</t>
  </si>
  <si>
    <t>Schemat przebudowy infrastruktury Orange</t>
  </si>
  <si>
    <t>376-IP-00-XX-SD-T-64011</t>
  </si>
  <si>
    <t>Schemat przebudowy infrastruktury Satfilm</t>
  </si>
  <si>
    <t>376-IP-00-XX-SD-T-64012</t>
  </si>
  <si>
    <t>Schemat przebudowy infrastruktury Netia</t>
  </si>
  <si>
    <t>376-IP-00-XX-SD-T-64013</t>
  </si>
  <si>
    <t>Schemat przebudowy infrastruktury Conectio</t>
  </si>
  <si>
    <t>Część VII Projekt gazów medycznych</t>
  </si>
  <si>
    <t>376-IP-00-XX-SD-I-54001</t>
  </si>
  <si>
    <t>Schemat rozprężalni tlenu</t>
  </si>
  <si>
    <t>376-IP-00-XX-DR-I-01001</t>
  </si>
  <si>
    <t>Plan sytuacyjny gazów medycznych</t>
  </si>
  <si>
    <t>376-IP-00-XX-DR-I-54001</t>
  </si>
  <si>
    <t>Rzut pom. tlenowni</t>
  </si>
  <si>
    <t>LEGENDA</t>
  </si>
  <si>
    <t>ponowne wydanie ze zmianą</t>
  </si>
  <si>
    <t>pierwsze wydanie</t>
  </si>
  <si>
    <t>ponowne wydanie bez zmian</t>
  </si>
  <si>
    <t>brak wydania</t>
  </si>
  <si>
    <t xml:space="preserve">Nr </t>
  </si>
  <si>
    <t>Autor</t>
  </si>
  <si>
    <t>Strefa</t>
  </si>
  <si>
    <t>Poziom</t>
  </si>
  <si>
    <t>Typ</t>
  </si>
  <si>
    <t>Branża</t>
  </si>
  <si>
    <t>Pakiet</t>
  </si>
  <si>
    <t>Kolumna1</t>
  </si>
  <si>
    <t>Nazwa rysunku</t>
  </si>
  <si>
    <t>Skala</t>
  </si>
  <si>
    <t>Wydanie PW 01-04-2022 rewizja 00</t>
  </si>
  <si>
    <t>Wydanie PW 14-07-2022 rewizja 01</t>
  </si>
  <si>
    <t>Wydanie PW 27-03-2023 rewizja 02</t>
  </si>
  <si>
    <t>Tom II  PAB</t>
  </si>
  <si>
    <t>Część I Projekt branży architektonicznej</t>
  </si>
  <si>
    <t>IP</t>
  </si>
  <si>
    <t>B4</t>
  </si>
  <si>
    <t>XX</t>
  </si>
  <si>
    <t>TD</t>
  </si>
  <si>
    <t>A</t>
  </si>
  <si>
    <t>10001</t>
  </si>
  <si>
    <t>00</t>
  </si>
  <si>
    <t>01</t>
  </si>
  <si>
    <t>00101</t>
  </si>
  <si>
    <t>Zalacznik1-OperatPpoz</t>
  </si>
  <si>
    <t>00102</t>
  </si>
  <si>
    <t>Załacznik2-CharaktEnerg</t>
  </si>
  <si>
    <t>00103</t>
  </si>
  <si>
    <t>Załacznik3-AnalizaOZE</t>
  </si>
  <si>
    <t>00104</t>
  </si>
  <si>
    <t>Załacznik4-OperatAkustyczny</t>
  </si>
  <si>
    <t>00105</t>
  </si>
  <si>
    <t>Zalacznik5-ZestPom</t>
  </si>
  <si>
    <t>02</t>
  </si>
  <si>
    <t>00106</t>
  </si>
  <si>
    <t>Zalacznik6-ScenariuszPpoz</t>
  </si>
  <si>
    <t>SP</t>
  </si>
  <si>
    <t>00002</t>
  </si>
  <si>
    <t>SpecyfikacjaOgolna</t>
  </si>
  <si>
    <t>00003</t>
  </si>
  <si>
    <t>RobotyMurowane</t>
  </si>
  <si>
    <t>00004</t>
  </si>
  <si>
    <t>Izolacje</t>
  </si>
  <si>
    <t>00005</t>
  </si>
  <si>
    <t>PokryciaDachowe</t>
  </si>
  <si>
    <t>00006</t>
  </si>
  <si>
    <t>StolarkaSlusarka</t>
  </si>
  <si>
    <t>00007</t>
  </si>
  <si>
    <t>Tynki</t>
  </si>
  <si>
    <t>00008</t>
  </si>
  <si>
    <t>Posadzki</t>
  </si>
  <si>
    <t>00009</t>
  </si>
  <si>
    <t>ZabudowyLekkie</t>
  </si>
  <si>
    <t>00010</t>
  </si>
  <si>
    <t>RobotyMalarskie</t>
  </si>
  <si>
    <t>00011</t>
  </si>
  <si>
    <t>SlusarkaBudowlana</t>
  </si>
  <si>
    <t>00012</t>
  </si>
  <si>
    <t>Elewacje</t>
  </si>
  <si>
    <t>00013</t>
  </si>
  <si>
    <t>Dźwigi</t>
  </si>
  <si>
    <t>00014</t>
  </si>
  <si>
    <t>WyposeWew</t>
  </si>
  <si>
    <t>B1</t>
  </si>
  <si>
    <t>DR</t>
  </si>
  <si>
    <t>02001</t>
  </si>
  <si>
    <t>RzutPozB1</t>
  </si>
  <si>
    <t>Rzut poziomu B1</t>
  </si>
  <si>
    <t>1:100</t>
  </si>
  <si>
    <t>W zakresie pionowych i poziomych elementów konstrukcyjnych, klatek schodywych, szybów windowych, wypełnienia dylatacji między elementami konstrukcyjnymi, studni doświetlających.</t>
  </si>
  <si>
    <t>W pozostałym zakresie.</t>
  </si>
  <si>
    <t>02002</t>
  </si>
  <si>
    <t>RzutPoz00</t>
  </si>
  <si>
    <t>Rzut poziomu 00</t>
  </si>
  <si>
    <t>W zakresie pionowych i poziomych elementów konstrukcyjnych, klatek schodywych, szybów windowych, wypełnienia dylatacji między elementami konstrukcyjnymi, konstrukcji ciepłej sieni i zadaszeń zewnętrznych niesystemowych.</t>
  </si>
  <si>
    <t>02003</t>
  </si>
  <si>
    <t>RzutPoz01</t>
  </si>
  <si>
    <t>Rzut poziomu 01</t>
  </si>
  <si>
    <t>W zakresie pionowych i poziomych elementów konstrukcyjnych, klatek schodywych, szybów windowych, wypełnienia dylatacji między elementami konstrukcyjnymi.</t>
  </si>
  <si>
    <t>02004</t>
  </si>
  <si>
    <t>RzutPoz02</t>
  </si>
  <si>
    <t>Rzut poziomu 02</t>
  </si>
  <si>
    <t>03</t>
  </si>
  <si>
    <t>02005</t>
  </si>
  <si>
    <t>RzutPoz03</t>
  </si>
  <si>
    <t>Rzut poziomu 03</t>
  </si>
  <si>
    <t>04</t>
  </si>
  <si>
    <t>02006</t>
  </si>
  <si>
    <t>RzutPoz04</t>
  </si>
  <si>
    <t>Rzut poziomu 04</t>
  </si>
  <si>
    <t>05</t>
  </si>
  <si>
    <t>02007</t>
  </si>
  <si>
    <t>RzutPoz05</t>
  </si>
  <si>
    <t>Rzut poziomu 05</t>
  </si>
  <si>
    <t>RzutPoz06</t>
  </si>
  <si>
    <t>Rzut poziomu 06 - lądowisko</t>
  </si>
  <si>
    <t>L</t>
  </si>
  <si>
    <t>30101</t>
  </si>
  <si>
    <t>PZL</t>
  </si>
  <si>
    <t>Plan Zagospodarowania Lądowiska</t>
  </si>
  <si>
    <t>02101</t>
  </si>
  <si>
    <t>StrefyPozPozB1</t>
  </si>
  <si>
    <t>Strefy pożarowe poziom B1</t>
  </si>
  <si>
    <t>1:200</t>
  </si>
  <si>
    <t>W zakresie uwzględnienia odporności ogniowej elementów konstrukcyjnych poziomuch i pionowych.</t>
  </si>
  <si>
    <t>02102</t>
  </si>
  <si>
    <t>StrefyPozPoz00</t>
  </si>
  <si>
    <t>Strefy pożarowe poziom 00</t>
  </si>
  <si>
    <t>02103</t>
  </si>
  <si>
    <t>StrefyPozPoz01</t>
  </si>
  <si>
    <t>Strefy pożarowe poziom 01</t>
  </si>
  <si>
    <t>02104</t>
  </si>
  <si>
    <t>StrefyPozPoz02</t>
  </si>
  <si>
    <t>Strefy pożarowe poziom 02</t>
  </si>
  <si>
    <t>02105</t>
  </si>
  <si>
    <t>StrefyPozPoz03</t>
  </si>
  <si>
    <t>Strefy pożarowe poziom 03</t>
  </si>
  <si>
    <t>02106</t>
  </si>
  <si>
    <t>StrefyPozPoz04</t>
  </si>
  <si>
    <t>Strefy pożarowe poziom 04</t>
  </si>
  <si>
    <t>RF</t>
  </si>
  <si>
    <t>02107</t>
  </si>
  <si>
    <t>StrefyPozDachu</t>
  </si>
  <si>
    <t>Strefy pożarowe dachu</t>
  </si>
  <si>
    <t>SE</t>
  </si>
  <si>
    <t>05001</t>
  </si>
  <si>
    <t>PrzekrojA-A</t>
  </si>
  <si>
    <t>Przekrój A-A</t>
  </si>
  <si>
    <t>05002</t>
  </si>
  <si>
    <t>PrzekrojB-B</t>
  </si>
  <si>
    <t>Przekrój B-B</t>
  </si>
  <si>
    <t>05003</t>
  </si>
  <si>
    <t>PrzekrojC-C</t>
  </si>
  <si>
    <t>Przekrój C-C</t>
  </si>
  <si>
    <t>05004</t>
  </si>
  <si>
    <t>PrzekrojD-D</t>
  </si>
  <si>
    <t>Przekrój D-D</t>
  </si>
  <si>
    <t>05005</t>
  </si>
  <si>
    <t>PrzekrojE-E</t>
  </si>
  <si>
    <t>Przekrój E-E</t>
  </si>
  <si>
    <t>05006</t>
  </si>
  <si>
    <t>PrzekrojF-F</t>
  </si>
  <si>
    <t>Przekrój F-F</t>
  </si>
  <si>
    <t>05007</t>
  </si>
  <si>
    <t>PrzekrojG-G</t>
  </si>
  <si>
    <t>Przekrój G-G</t>
  </si>
  <si>
    <t>05008</t>
  </si>
  <si>
    <t>PrzekrojeLadowisko</t>
  </si>
  <si>
    <t>Przekroje przez lądowisko</t>
  </si>
  <si>
    <t>SH</t>
  </si>
  <si>
    <t>05101</t>
  </si>
  <si>
    <t>ZestPrzegrod</t>
  </si>
  <si>
    <t>Zestawienie przegród</t>
  </si>
  <si>
    <t>W zakresie pionowych i poziomych elementów konstrukcyjnych.</t>
  </si>
  <si>
    <t>EL</t>
  </si>
  <si>
    <t>04001</t>
  </si>
  <si>
    <t>ElewacjaWschodnia</t>
  </si>
  <si>
    <t>Elewacja Wschodnia</t>
  </si>
  <si>
    <t>04002</t>
  </si>
  <si>
    <t>ElewacjaZachodnia</t>
  </si>
  <si>
    <t>Elewacja Zachodnia</t>
  </si>
  <si>
    <t>04003</t>
  </si>
  <si>
    <t>ElewacjaPołnocna</t>
  </si>
  <si>
    <t>Elewacja Północna</t>
  </si>
  <si>
    <t>04004</t>
  </si>
  <si>
    <t>ElewacjaPołudniowa</t>
  </si>
  <si>
    <t>Elewacja Południowa</t>
  </si>
  <si>
    <t>ZZ</t>
  </si>
  <si>
    <t>31001</t>
  </si>
  <si>
    <t>ZestStolOk</t>
  </si>
  <si>
    <t>Zestawienie Stolarki Okiennej</t>
  </si>
  <si>
    <t>31002</t>
  </si>
  <si>
    <t>ZestZaluzjiWent</t>
  </si>
  <si>
    <t>Zestawienie Żaluzji Wentylacyjnych</t>
  </si>
  <si>
    <t>1:20</t>
  </si>
  <si>
    <t>31003</t>
  </si>
  <si>
    <t>ZestFasadZew</t>
  </si>
  <si>
    <t>Zestawienie fasad zewnętrznych</t>
  </si>
  <si>
    <t>31004</t>
  </si>
  <si>
    <t>ZestZaluzjiDach</t>
  </si>
  <si>
    <t>Zestawienie żaluzji dachowych</t>
  </si>
  <si>
    <t>32001</t>
  </si>
  <si>
    <t>ZestDrzwiAluJednoskrz</t>
  </si>
  <si>
    <t>Zestawienie drzwi aluminiowych jednoskrzydłowych</t>
  </si>
  <si>
    <t>32002</t>
  </si>
  <si>
    <t>ZestDrzwiAluDwuskrz</t>
  </si>
  <si>
    <t>Zestawienie drzwi aluminiowych dwuskrzydłowych</t>
  </si>
  <si>
    <t>32003</t>
  </si>
  <si>
    <t>ZestDrzwiPrzes</t>
  </si>
  <si>
    <t>Zestawienie drzwi przesuwnych aluminiowych i ze stali chromowo-niklowej</t>
  </si>
  <si>
    <t>32004</t>
  </si>
  <si>
    <t>ZestDrzwiPlytPozB1-01</t>
  </si>
  <si>
    <t>Zestawienie drzwi płytowych - poziom B1-01</t>
  </si>
  <si>
    <t>32005</t>
  </si>
  <si>
    <t>ZestDrzwiPlytPoz02-05</t>
  </si>
  <si>
    <t>Zestawienie drzwi płytowych - poziomy 02-05</t>
  </si>
  <si>
    <t>32006</t>
  </si>
  <si>
    <t>ZestDrzwiStal</t>
  </si>
  <si>
    <t>Zestawienie drzwi stalowych</t>
  </si>
  <si>
    <t>32007</t>
  </si>
  <si>
    <t>ZestDrzwiFasadowych</t>
  </si>
  <si>
    <t>Zestawienie drzwi fasadowych</t>
  </si>
  <si>
    <t>32008</t>
  </si>
  <si>
    <t>ZesteBram</t>
  </si>
  <si>
    <t>Zestawienie bram</t>
  </si>
  <si>
    <t>34001</t>
  </si>
  <si>
    <t>ZestBalSchod</t>
  </si>
  <si>
    <t>Zestawienie balustrad</t>
  </si>
  <si>
    <t>1:20/1:100</t>
  </si>
  <si>
    <t>34002</t>
  </si>
  <si>
    <t>ZestBalZew</t>
  </si>
  <si>
    <t>Zestawienie balustrad zewnętrznych pow. z budynkiem</t>
  </si>
  <si>
    <t>34003</t>
  </si>
  <si>
    <t>ZestDrabinZew</t>
  </si>
  <si>
    <t>Zestawienie drabin zewnętrznych</t>
  </si>
  <si>
    <t>1:50</t>
  </si>
  <si>
    <t>48001</t>
  </si>
  <si>
    <t>ZestWitrynWew</t>
  </si>
  <si>
    <t>Zestawienie witryn wewnętrznych</t>
  </si>
  <si>
    <t>48002</t>
  </si>
  <si>
    <t>ZestKurtynKlapOddym</t>
  </si>
  <si>
    <t>Zestawienie kurtyn ppoż i klap oddymiających</t>
  </si>
  <si>
    <t>48003</t>
  </si>
  <si>
    <t>ZestZadaszen</t>
  </si>
  <si>
    <t>Zestawienie zadaszeń nad wejściem</t>
  </si>
  <si>
    <t>48004</t>
  </si>
  <si>
    <t>ZestWycieraczek</t>
  </si>
  <si>
    <t>Zestawienie wycieraczek</t>
  </si>
  <si>
    <t>42001</t>
  </si>
  <si>
    <t>ZestScianekHPL</t>
  </si>
  <si>
    <t>Zestawienie ścianek sanitarnych HPL</t>
  </si>
  <si>
    <t>42002</t>
  </si>
  <si>
    <t>ZestFartUmywalkMebl</t>
  </si>
  <si>
    <t>Zestawienie fartuchów umwalkowych meblowych</t>
  </si>
  <si>
    <t>42003</t>
  </si>
  <si>
    <t>ZestZabezScian</t>
  </si>
  <si>
    <t>Zestawienie zabezpieczenia ścian</t>
  </si>
  <si>
    <t>42101</t>
  </si>
  <si>
    <t>RzutyWykonScianB1</t>
  </si>
  <si>
    <t>Rzut wykończenia ścian B1</t>
  </si>
  <si>
    <t>42102</t>
  </si>
  <si>
    <t>RzutyWykonScian00</t>
  </si>
  <si>
    <t>Rzut wykończenia ścian 00</t>
  </si>
  <si>
    <t>42103</t>
  </si>
  <si>
    <t>RzutyWykonScian01</t>
  </si>
  <si>
    <t>Rzut wykończenia ścian 01</t>
  </si>
  <si>
    <t>42104</t>
  </si>
  <si>
    <t>RzutyWykonScian02</t>
  </si>
  <si>
    <t>Rzut wykończenia ścian 02</t>
  </si>
  <si>
    <t>42105</t>
  </si>
  <si>
    <t>RzutyWykonScian03</t>
  </si>
  <si>
    <t>Rzut wykończenia ścian 03</t>
  </si>
  <si>
    <t>42106</t>
  </si>
  <si>
    <t>RzutyWykonScian04</t>
  </si>
  <si>
    <t>Rzut wykończenia ścian 04</t>
  </si>
  <si>
    <t>42107</t>
  </si>
  <si>
    <t>RzutyWykonScian05-06</t>
  </si>
  <si>
    <t>Rzut wykończenia ścian 05-06</t>
  </si>
  <si>
    <t>45001</t>
  </si>
  <si>
    <t>RzutyWykonPosadzekB1</t>
  </si>
  <si>
    <t>Rzut posadzek poziom B1</t>
  </si>
  <si>
    <t>45002</t>
  </si>
  <si>
    <t>RzutyWykonPosadzek00</t>
  </si>
  <si>
    <t>Rzut posadzek poziom 00</t>
  </si>
  <si>
    <t>45003</t>
  </si>
  <si>
    <t>RzutyWykonPosadzek01</t>
  </si>
  <si>
    <t>Rzut posadzek poziom 01</t>
  </si>
  <si>
    <t>45004</t>
  </si>
  <si>
    <t>RzutyWykonPosadzek02</t>
  </si>
  <si>
    <t>Rzut posadzek poziom 02</t>
  </si>
  <si>
    <t>45005</t>
  </si>
  <si>
    <t>RzutyWykonPosadzek03</t>
  </si>
  <si>
    <t>Rzut posadzek poziom 03</t>
  </si>
  <si>
    <t>45006</t>
  </si>
  <si>
    <t>RzutyWykonPosadzek04</t>
  </si>
  <si>
    <t>Rzut posadzek poziom 04</t>
  </si>
  <si>
    <t>45007</t>
  </si>
  <si>
    <t>RzutyWykonPosadzek05-06</t>
  </si>
  <si>
    <t>Rzut posadzek poziom 05-06</t>
  </si>
  <si>
    <t>35001</t>
  </si>
  <si>
    <t>RzutSufituB1</t>
  </si>
  <si>
    <t>Rzut sufitów poziom B1</t>
  </si>
  <si>
    <t>35002</t>
  </si>
  <si>
    <t>RzutSufitu00</t>
  </si>
  <si>
    <t>Rzut sufitów poziom 00</t>
  </si>
  <si>
    <t>35003</t>
  </si>
  <si>
    <t>RzutSufitu01</t>
  </si>
  <si>
    <t>Rzut sufitów poziom 01</t>
  </si>
  <si>
    <t>35004</t>
  </si>
  <si>
    <t>RzutSufitu02</t>
  </si>
  <si>
    <t>Rzut sufitów poziom 02</t>
  </si>
  <si>
    <t>35005</t>
  </si>
  <si>
    <t>RzutSufitu03</t>
  </si>
  <si>
    <t>Rzut sufitów poziom 03</t>
  </si>
  <si>
    <t>35006</t>
  </si>
  <si>
    <t>RzutSufitu04</t>
  </si>
  <si>
    <t>Rzut sufitów poziom 04</t>
  </si>
  <si>
    <t>35007</t>
  </si>
  <si>
    <t>RzutSufitu05-06</t>
  </si>
  <si>
    <t>Rzut sufitów poziom 05-06</t>
  </si>
  <si>
    <t>70001</t>
  </si>
  <si>
    <t>ZestKolorystyczne</t>
  </si>
  <si>
    <t>Zestawienie kolorystyczne</t>
  </si>
  <si>
    <t>70002</t>
  </si>
  <si>
    <t>PokojŁozkowy</t>
  </si>
  <si>
    <t>Pokój łóżkowy</t>
  </si>
  <si>
    <t>70003</t>
  </si>
  <si>
    <t>LazienkaPacjentow</t>
  </si>
  <si>
    <t>Łazienka pacjentów</t>
  </si>
  <si>
    <t>70004</t>
  </si>
  <si>
    <t>WCPacjentowNPS</t>
  </si>
  <si>
    <t>WC pacjentów NPS</t>
  </si>
  <si>
    <t>70005</t>
  </si>
  <si>
    <t>Komunikacja</t>
  </si>
  <si>
    <t>70006</t>
  </si>
  <si>
    <t>Hol</t>
  </si>
  <si>
    <t>Hol główny</t>
  </si>
  <si>
    <t>70007</t>
  </si>
  <si>
    <t>GabinetZabiegowy</t>
  </si>
  <si>
    <t>Gabinet zabiegowy</t>
  </si>
  <si>
    <t>70008</t>
  </si>
  <si>
    <t>PokojLekarski</t>
  </si>
  <si>
    <t>Pokój lekarski</t>
  </si>
  <si>
    <t>70009</t>
  </si>
  <si>
    <t>Poczekalna</t>
  </si>
  <si>
    <t>Poczekalnia</t>
  </si>
  <si>
    <t>DE</t>
  </si>
  <si>
    <t>05201</t>
  </si>
  <si>
    <t>Detal-Cokol</t>
  </si>
  <si>
    <t>Detal - cokół</t>
  </si>
  <si>
    <t>1:10</t>
  </si>
  <si>
    <t>05202</t>
  </si>
  <si>
    <t>Detal-ElewacjePelne</t>
  </si>
  <si>
    <t>Detal - elewacje pełne</t>
  </si>
  <si>
    <t>05203</t>
  </si>
  <si>
    <t>Detal-ElewacjeSzklane</t>
  </si>
  <si>
    <t>Detal - elewacje szklane</t>
  </si>
  <si>
    <t>05204</t>
  </si>
  <si>
    <t>Detal-WejścieNaStropie</t>
  </si>
  <si>
    <t>Detal - wejście  na stropie</t>
  </si>
  <si>
    <t>05205</t>
  </si>
  <si>
    <t>Detal-WejścieZadaszenie</t>
  </si>
  <si>
    <t>Detal - wejście zadaszenie</t>
  </si>
  <si>
    <t>05206</t>
  </si>
  <si>
    <t>Detal-Attyka</t>
  </si>
  <si>
    <t>Detal - attyka</t>
  </si>
  <si>
    <t>05207</t>
  </si>
  <si>
    <t>Detal-WpustDachowy</t>
  </si>
  <si>
    <t>Detal - wpust dachowy</t>
  </si>
  <si>
    <t>05208</t>
  </si>
  <si>
    <t>Detal-Klapy</t>
  </si>
  <si>
    <t>Detal - klapy</t>
  </si>
  <si>
    <t>05209</t>
  </si>
  <si>
    <t>Detal-StykBudynkowB4AiB1</t>
  </si>
  <si>
    <t>Detal - styk budynków B4A i B1</t>
  </si>
  <si>
    <t>W zakresie pionowych i poziomych elementów konstrukcyjnych, wypełnienia dylatacji między elementami konstrukcyjnymi.</t>
  </si>
  <si>
    <t>05210</t>
  </si>
  <si>
    <t>Detal-Dylatacje</t>
  </si>
  <si>
    <t>Detal - dylatacje</t>
  </si>
  <si>
    <t>05211</t>
  </si>
  <si>
    <t>Detal-WiataCO</t>
  </si>
  <si>
    <t>Detal - wiata CO</t>
  </si>
  <si>
    <t>1:25</t>
  </si>
  <si>
    <t>05212</t>
  </si>
  <si>
    <t>Detal-PodnosnikZewnetrzny</t>
  </si>
  <si>
    <t>Detal - podnośnik zewnętrzny</t>
  </si>
  <si>
    <t>1:20/1:50</t>
  </si>
  <si>
    <t>05213</t>
  </si>
  <si>
    <t>Detal-BramaSOR</t>
  </si>
  <si>
    <t>Detal - brama SOR</t>
  </si>
  <si>
    <t>05214</t>
  </si>
  <si>
    <t>Detal-DoswietlezOdwodnieniem</t>
  </si>
  <si>
    <t>Detal - doświetla z odwodnieniem</t>
  </si>
  <si>
    <t>05215</t>
  </si>
  <si>
    <t>Detal-ZadaszeniaCzerpniWindy</t>
  </si>
  <si>
    <t>Detal - zadaszenia czerpni, windy</t>
  </si>
  <si>
    <t>05216</t>
  </si>
  <si>
    <t>Detal-StropodachzPlytaDociskowa</t>
  </si>
  <si>
    <t>Detal - stropodachu z płytą dociskową</t>
  </si>
  <si>
    <t>W zakresie pionowych i poziomych elementów konstrukcyjnych głównych, bez warstw wykończeniowych.</t>
  </si>
  <si>
    <t xml:space="preserve"> </t>
  </si>
  <si>
    <t>Nazwa</t>
  </si>
  <si>
    <t>Wydanie PW 04-03-2022 rewizja 00</t>
  </si>
  <si>
    <t>Wydanie PW 25-08-2022 rewizja 02</t>
  </si>
  <si>
    <t>Część II Projekt branży konstrukcyjnej</t>
  </si>
  <si>
    <t>FN</t>
  </si>
  <si>
    <t>K</t>
  </si>
  <si>
    <t>RzutFundamentów</t>
  </si>
  <si>
    <t>PłytaFundamentowaB4.1ZbrojenieDolneXorazStudnie</t>
  </si>
  <si>
    <t>PłytaFundamentowaB4.1ZbrojenieDolneY</t>
  </si>
  <si>
    <t>PłytaFundamentowaB4.1ZbrojenieGórneX</t>
  </si>
  <si>
    <t>PłytaFundamentowaB4.1ZbrojenieGórneY</t>
  </si>
  <si>
    <t>PłytaFundamentowa B4.2 zbrojenie dolne X oraz podszybia</t>
  </si>
  <si>
    <t>PłytaFundamentowaB4.2ZbrojenieDolne Y</t>
  </si>
  <si>
    <t>PłytaFundamentowaB4.2ZbrojenieGórneX</t>
  </si>
  <si>
    <t>PłytaFundamentowaB4.2ZbrojenieGórneY</t>
  </si>
  <si>
    <t>PłytaFundamentowaB4.AZbrojenieDolneiGórneXiYiPodszybia</t>
  </si>
  <si>
    <t>PłytaFundamentowaB4.AZbrojenieGórneXiY</t>
  </si>
  <si>
    <t>00001</t>
  </si>
  <si>
    <t>OpisTechnicznyPW</t>
  </si>
  <si>
    <t>Spis_rysunkow_B1</t>
  </si>
  <si>
    <t>PrzygotowanieTerenuBudowy</t>
  </si>
  <si>
    <t>BetonowanieBezZbrojenia</t>
  </si>
  <si>
    <t>BetonowanieZeZbrojeniem</t>
  </si>
  <si>
    <t>ZabezpieczeniaAntykorozyjne</t>
  </si>
  <si>
    <t>MontazKonstrukcjiMetalowych</t>
  </si>
  <si>
    <t>RobotyMurarskie</t>
  </si>
  <si>
    <t>PlatformyRobocze</t>
  </si>
  <si>
    <t>WzmocnieniePodłoża</t>
  </si>
  <si>
    <t>Wydanie PW 17-03-2022 rewizja 00</t>
  </si>
  <si>
    <t>Wydanie PW 08-11-2022 rewizja 02</t>
  </si>
  <si>
    <t>Wydanie PW 4-01-2023 rewizja 03</t>
  </si>
  <si>
    <t>Wydanie PW 10-03-2023 rewizja 04</t>
  </si>
  <si>
    <t>Wydanie PW 17-03-2023 rewizja 05</t>
  </si>
  <si>
    <t>Wydanie PW 30-03-2023 rewizja 06</t>
  </si>
  <si>
    <t>Wydanie PW 11-04-2023 rewizja 07</t>
  </si>
  <si>
    <t>szal. stropu nad B1</t>
  </si>
  <si>
    <t>sciany cz.1 poz. B1</t>
  </si>
  <si>
    <t>sciany cz. 2 poz. B1</t>
  </si>
  <si>
    <t>sciany cz. 3 poz. B1</t>
  </si>
  <si>
    <t>Ściany SC.B1.38-51</t>
  </si>
  <si>
    <t>Ściany SB.B1.52-54-55-58-60-62-63-64-65</t>
  </si>
  <si>
    <t>Ściany SB.B1.53-56-57-59-61</t>
  </si>
  <si>
    <t>ScianySB.B1.101-115</t>
  </si>
  <si>
    <t>Ściany SC.B1.01-14-16-17</t>
  </si>
  <si>
    <t>Ściany SC.B1.05-08-09-15</t>
  </si>
  <si>
    <t>Ściany SC.B1.67-19-26</t>
  </si>
  <si>
    <t>Ściany SB.B1.28-37-18</t>
  </si>
  <si>
    <t>DetalA_1</t>
  </si>
  <si>
    <t>Strop B1.1-zbr.d.Y</t>
  </si>
  <si>
    <t>Strop B1.1-zbr.d.X</t>
  </si>
  <si>
    <t>StropB1_1_zbr_G_Y</t>
  </si>
  <si>
    <t>StropB1_1_zbr_G_X</t>
  </si>
  <si>
    <t>Strop B1.2-zbr.d.Y</t>
  </si>
  <si>
    <t>Strop B1.2-zbr.d.X</t>
  </si>
  <si>
    <t>StropB1_2_zbr_G_Y</t>
  </si>
  <si>
    <t>StropB1_2_zbr_G_X</t>
  </si>
  <si>
    <t>Strop B1.A-zbr.d.Y</t>
  </si>
  <si>
    <t>Strop B1.A-zbr.d.X</t>
  </si>
  <si>
    <t>StropB1_A_zbr_G_Y</t>
  </si>
  <si>
    <t>StropB1_A_zbr_G_X</t>
  </si>
  <si>
    <t>Det.zbr.otworów</t>
  </si>
  <si>
    <t>ZbrNaPrzebicie-nadB1</t>
  </si>
  <si>
    <t>Zbr. słupow poz.B1</t>
  </si>
  <si>
    <t>Wydanie PW 07-04-2022 rewizja 00</t>
  </si>
  <si>
    <t>02008</t>
  </si>
  <si>
    <t>Szal_stropu_nad_00</t>
  </si>
  <si>
    <t>Szal_Sc_poz_00-04cz1</t>
  </si>
  <si>
    <t>04005</t>
  </si>
  <si>
    <t>Szal_Sc_poz_00-04cz2</t>
  </si>
  <si>
    <t>04006</t>
  </si>
  <si>
    <t>Szal_Sc_poz_00-04cz3</t>
  </si>
  <si>
    <t>04007</t>
  </si>
  <si>
    <t>Szal_Sc_poz_00-04cz4</t>
  </si>
  <si>
    <t>04008</t>
  </si>
  <si>
    <t>Szal_Sc_poz_00-04cz5</t>
  </si>
  <si>
    <t>04009</t>
  </si>
  <si>
    <t>Lokal_Szal_Scian</t>
  </si>
  <si>
    <t>21010</t>
  </si>
  <si>
    <t>ScianyPoziom00cz1</t>
  </si>
  <si>
    <t>21011</t>
  </si>
  <si>
    <t>ScianyPoziom00cz2</t>
  </si>
  <si>
    <t>21012</t>
  </si>
  <si>
    <t>ScianyPoziom00cz3</t>
  </si>
  <si>
    <t>21013</t>
  </si>
  <si>
    <t>ScianyPoziom00cz4</t>
  </si>
  <si>
    <t>21014</t>
  </si>
  <si>
    <t>ScianyPoziom00cz5</t>
  </si>
  <si>
    <t>21015</t>
  </si>
  <si>
    <t>TarczePoziom00cz1</t>
  </si>
  <si>
    <t>23001</t>
  </si>
  <si>
    <t>Strop00_1_zbr_D_Y</t>
  </si>
  <si>
    <t>23002</t>
  </si>
  <si>
    <t>Strop00_1_zbr_D_X</t>
  </si>
  <si>
    <t>23003</t>
  </si>
  <si>
    <t>Strop00_1_zbr_G_Y</t>
  </si>
  <si>
    <t>23004</t>
  </si>
  <si>
    <t>Strop00_1_zbr_G_X</t>
  </si>
  <si>
    <t>23005</t>
  </si>
  <si>
    <t>Strop00_2_zbr_D_Y</t>
  </si>
  <si>
    <t>23006</t>
  </si>
  <si>
    <t>Strop00_2_zbr_D_X</t>
  </si>
  <si>
    <t>23007</t>
  </si>
  <si>
    <t>Strop00_2_zbr_G_Y</t>
  </si>
  <si>
    <t>23008</t>
  </si>
  <si>
    <t>Strop00_2_zbr_G_X</t>
  </si>
  <si>
    <t>23009</t>
  </si>
  <si>
    <t>Strop00_A_zbr_D_Y</t>
  </si>
  <si>
    <t>23010</t>
  </si>
  <si>
    <t>Strop00_A_zbr_D_X</t>
  </si>
  <si>
    <t>23011</t>
  </si>
  <si>
    <t>Strop00_A_zbr_G_Y</t>
  </si>
  <si>
    <t>23012</t>
  </si>
  <si>
    <t>Strop00_A_zbr_G_X</t>
  </si>
  <si>
    <t>23013</t>
  </si>
  <si>
    <t>DET_ZBR_OTWOR_00</t>
  </si>
  <si>
    <t>23102</t>
  </si>
  <si>
    <t>ZbrNaPrzebicie-nad00</t>
  </si>
  <si>
    <t>28001</t>
  </si>
  <si>
    <t>ZBR_SLUPY_ poz_00</t>
  </si>
  <si>
    <t>28002</t>
  </si>
  <si>
    <t>ZBR_BELKI_ poz_00</t>
  </si>
  <si>
    <t>Spis_rysunkow_00</t>
  </si>
  <si>
    <t>Wydanie PW 21-04-2022 rewizja 00</t>
  </si>
  <si>
    <t xml:space="preserve">Wydanie PW 11-04-2023 </t>
  </si>
  <si>
    <t>Wydanie PW 9-03-2023</t>
  </si>
  <si>
    <t>02009</t>
  </si>
  <si>
    <t>Szal_stropu_nad_01</t>
  </si>
  <si>
    <t>ScianyPoziom01cz1</t>
  </si>
  <si>
    <t>ScianyPoziom01cz2</t>
  </si>
  <si>
    <t>ScianyPoziom01cz3</t>
  </si>
  <si>
    <t>ScianyPoziom01cz4</t>
  </si>
  <si>
    <t>Strop01_1_zbr_D_Y</t>
  </si>
  <si>
    <t>Strop01_1_zbr_D_X</t>
  </si>
  <si>
    <t>Strop01_1_zbr_G_Y</t>
  </si>
  <si>
    <t>Strop01_1_zbr_G_X</t>
  </si>
  <si>
    <t>Strop01_2_zbr_D_Y</t>
  </si>
  <si>
    <t>Strop01_2_zbr_D_X</t>
  </si>
  <si>
    <t>Strop01_2_zbr_G_Y</t>
  </si>
  <si>
    <t>Strop01_2_zbr_G_X</t>
  </si>
  <si>
    <t>Strop01_A_zbr_D_Y</t>
  </si>
  <si>
    <t>Strop01_A_zbr_D_X</t>
  </si>
  <si>
    <t>Strop01_A_zbr_G_Y</t>
  </si>
  <si>
    <t>Strop01_A_zbr_G_X</t>
  </si>
  <si>
    <t>DET_ZBR_OTWOR_01</t>
  </si>
  <si>
    <t>23103</t>
  </si>
  <si>
    <t>ZbrNaPrzebicie-nad01</t>
  </si>
  <si>
    <t>ZBR_SLUPY_ poz_01-02</t>
  </si>
  <si>
    <t>ZBR_BELKI_ poz_01cz1</t>
  </si>
  <si>
    <t>28003</t>
  </si>
  <si>
    <t>ZBR_BELKI_ poz_01cz2</t>
  </si>
  <si>
    <t>Spis_rysunkow_01</t>
  </si>
  <si>
    <t>Wydanie PW 05-05-2022 rewizja 00</t>
  </si>
  <si>
    <t>Wydanie PW 11-04-2023</t>
  </si>
  <si>
    <t>02010</t>
  </si>
  <si>
    <t>Szal_stropu_nad_02</t>
  </si>
  <si>
    <t>ScianyPoziom02cz1</t>
  </si>
  <si>
    <t>ScianyPoziom02cz2</t>
  </si>
  <si>
    <t>ScianyPoziom02cz3</t>
  </si>
  <si>
    <t>ScianyPoziom02cz4</t>
  </si>
  <si>
    <t>Strop02_1_zbr_D_Y</t>
  </si>
  <si>
    <t>Strop02_1_zbr_D_X</t>
  </si>
  <si>
    <t>Strop02_1_zbr_G_Y</t>
  </si>
  <si>
    <t>Strop02_1_zbr_G_X</t>
  </si>
  <si>
    <t>Strop02_2_zbr_D_Y</t>
  </si>
  <si>
    <t>Strop02_2_zbr_D_X</t>
  </si>
  <si>
    <t>Strop02_2_zbr_G_Y</t>
  </si>
  <si>
    <t>Strop02_2_zbr_G_X</t>
  </si>
  <si>
    <t>Strop02_A_zbr_D_Y</t>
  </si>
  <si>
    <t>Strop02_A_zbr_D_X</t>
  </si>
  <si>
    <t>Strop02_A_zbr_G_Y</t>
  </si>
  <si>
    <t>Strop02_A_zbr_G_X</t>
  </si>
  <si>
    <t>DET_ZBR_OTWOR_02</t>
  </si>
  <si>
    <t>23104</t>
  </si>
  <si>
    <t>ZbrNaPrzebicie-nad02</t>
  </si>
  <si>
    <t>ZBR_BELKI_ poz_02cz1</t>
  </si>
  <si>
    <t>ZBR_BELKI_ poz_02cz2</t>
  </si>
  <si>
    <t>Spis_rysunkow_02</t>
  </si>
  <si>
    <t>Wydanie PW 19-05-2022 rewizja 00</t>
  </si>
  <si>
    <t>Wydanie PW 03-03-2023</t>
  </si>
  <si>
    <t>Wydanie PW 15-06-2023</t>
  </si>
  <si>
    <t>02011</t>
  </si>
  <si>
    <t>Szal_stropu_nad_03</t>
  </si>
  <si>
    <t>ScianyPoziom03cz1</t>
  </si>
  <si>
    <t>ScianyPoziom03cz2</t>
  </si>
  <si>
    <t>ScianyPoziom03cz3</t>
  </si>
  <si>
    <t>ScianyPoziom03cz4</t>
  </si>
  <si>
    <t>Strop03_1_zbr_D_Y</t>
  </si>
  <si>
    <t>Strop03_1_zbr_D_X</t>
  </si>
  <si>
    <t>Strop03_1_zbr_G_Y</t>
  </si>
  <si>
    <t>Strop03_1_zbr_G_X</t>
  </si>
  <si>
    <t>Strop03_2_zbr_D_Y</t>
  </si>
  <si>
    <t>Strop03_2_zbr_D_X</t>
  </si>
  <si>
    <t>Strop03_2_zbr_G_Y</t>
  </si>
  <si>
    <t>Strop03_2_zbr_G_X</t>
  </si>
  <si>
    <t>Strop03_A_zbr_D_Y</t>
  </si>
  <si>
    <t>Strop03_A_zbr_D_X</t>
  </si>
  <si>
    <t>Strop03_A_zbr_G_Y</t>
  </si>
  <si>
    <t>Strop03_A_zbr_G_X</t>
  </si>
  <si>
    <t>DET_ZBR_OTWOR_03</t>
  </si>
  <si>
    <t>ZbrNaPrzebicie-nad03</t>
  </si>
  <si>
    <t>ZBR_SLUPY_ poz_03</t>
  </si>
  <si>
    <t>ZBR_BELKI_ poz_03cz1</t>
  </si>
  <si>
    <t>ZBR_BELKI_ poz_03cz2</t>
  </si>
  <si>
    <t>Spis_rysunkow_03</t>
  </si>
  <si>
    <t>Wydanie PW 02-06-2022 rewizja 00</t>
  </si>
  <si>
    <t>Wydanie PW 09-03-2023</t>
  </si>
  <si>
    <t>02012</t>
  </si>
  <si>
    <t>Szal_stropu_nad_04</t>
  </si>
  <si>
    <t>ScianyPoziom04cz1</t>
  </si>
  <si>
    <t>ScianyPoziom04cz2</t>
  </si>
  <si>
    <t>ScianyPoziom04cz3</t>
  </si>
  <si>
    <t>ScianyPoziom04cz4</t>
  </si>
  <si>
    <t>Strop04_1_zbr_D_Y</t>
  </si>
  <si>
    <t>Strop04_1_zbr_D_X</t>
  </si>
  <si>
    <t>Strop04_1_zbr_G_Y</t>
  </si>
  <si>
    <t>Strop04_1_zbr_G_X</t>
  </si>
  <si>
    <t>Strop04_2_zbr_D_Y</t>
  </si>
  <si>
    <t>Strop04_2_zbr_D_X</t>
  </si>
  <si>
    <t>Strop04_2_zbr_G_Y</t>
  </si>
  <si>
    <t>Strop04_2_zbr_G_X</t>
  </si>
  <si>
    <t>Strop04_A_zbr_D_Y</t>
  </si>
  <si>
    <t>Strop04_A_zbr_D_X</t>
  </si>
  <si>
    <t>Strop04_A_zbr_G_Y</t>
  </si>
  <si>
    <t>Strop04_A_zbr_G_X</t>
  </si>
  <si>
    <t>Strop04_1_detale_1</t>
  </si>
  <si>
    <t>B5</t>
  </si>
  <si>
    <t>23014</t>
  </si>
  <si>
    <t>Strop04_1_detale_2</t>
  </si>
  <si>
    <t>23015</t>
  </si>
  <si>
    <t>Strop04_2_detale_1</t>
  </si>
  <si>
    <t>23016</t>
  </si>
  <si>
    <t>Strop04_A_detale_1</t>
  </si>
  <si>
    <t>23106</t>
  </si>
  <si>
    <t>ZbrNaPrzebicie-nad04</t>
  </si>
  <si>
    <t>ZBR_SLUPY_ poz_04</t>
  </si>
  <si>
    <t>ZBR_BELKI_ poz_04cz1</t>
  </si>
  <si>
    <t>ZBR_BELKI_ poz_04cz2</t>
  </si>
  <si>
    <t>28004</t>
  </si>
  <si>
    <t>ZBR_BELKI_ poz_04cz3</t>
  </si>
  <si>
    <t>Spis_rysunkow_04</t>
  </si>
  <si>
    <t>Wydanie PW 16-06-2022 rewizja 00</t>
  </si>
  <si>
    <t>02013</t>
  </si>
  <si>
    <t>Szal_stropu_nad_05</t>
  </si>
  <si>
    <t>04011</t>
  </si>
  <si>
    <t>Szal_Sc_poz_05</t>
  </si>
  <si>
    <t>04012</t>
  </si>
  <si>
    <t>Lokal_Szal_Scian_05</t>
  </si>
  <si>
    <t>ScianyPoziom05cz1</t>
  </si>
  <si>
    <t>22000</t>
  </si>
  <si>
    <t>Detale_Sc_Dzialowych</t>
  </si>
  <si>
    <t>Strop05_1</t>
  </si>
  <si>
    <t>Strop05_2</t>
  </si>
  <si>
    <t>Strop05_A</t>
  </si>
  <si>
    <t>Lądowisko05_1_zbr_D_X</t>
  </si>
  <si>
    <t>Lądowisko05_1_zbr_D_Y</t>
  </si>
  <si>
    <t>Lądowisko05_1_zbr_G_X</t>
  </si>
  <si>
    <t>Lądowisko05_1_zbr_G_Y</t>
  </si>
  <si>
    <t>Lądowisko05_1_detale_1</t>
  </si>
  <si>
    <t>16012</t>
  </si>
  <si>
    <t>Fundamenty00</t>
  </si>
  <si>
    <t>21016</t>
  </si>
  <si>
    <t>Strop00_3</t>
  </si>
  <si>
    <t>Strop00_4</t>
  </si>
  <si>
    <t>24001</t>
  </si>
  <si>
    <t>Szal_zbr_Schody_cz1</t>
  </si>
  <si>
    <t>24002</t>
  </si>
  <si>
    <t>Szal_zbr_Schody_cz2</t>
  </si>
  <si>
    <t>ZBR_SLUPY_ poz_05</t>
  </si>
  <si>
    <t>28101</t>
  </si>
  <si>
    <t>ZBR_BELKI_poz_05</t>
  </si>
  <si>
    <t>30000</t>
  </si>
  <si>
    <t>Slupki_zaluzji</t>
  </si>
  <si>
    <t>30001</t>
  </si>
  <si>
    <t>Wsporniki_ladowiska</t>
  </si>
  <si>
    <t>Spis_rysunkow_05</t>
  </si>
  <si>
    <t>Wydanie PW 02-08-2022 rewizja 01</t>
  </si>
  <si>
    <t>Część III Projekt technologii medycznej</t>
  </si>
  <si>
    <t>M</t>
  </si>
  <si>
    <t>Opis Technologii Medycznej</t>
  </si>
  <si>
    <t>Rzut Poziomu B1</t>
  </si>
  <si>
    <t>.00</t>
  </si>
  <si>
    <t>Rzut Poziomu 00</t>
  </si>
  <si>
    <t>.01</t>
  </si>
  <si>
    <t>Rzut Poziomu 01</t>
  </si>
  <si>
    <t>.02</t>
  </si>
  <si>
    <t>Rzut Poziomu 02</t>
  </si>
  <si>
    <t>.03</t>
  </si>
  <si>
    <t>Rzut Poziomu 03</t>
  </si>
  <si>
    <t>Drogi Transportowe Poziom B1</t>
  </si>
  <si>
    <t>Drogi Transportowe Poziom 00</t>
  </si>
  <si>
    <t>Drogi Transportowe Poziom 01</t>
  </si>
  <si>
    <t>Drogi Transportowe Poziom 02</t>
  </si>
  <si>
    <t>Drogi Transportowe Poziom 03</t>
  </si>
  <si>
    <t>Ścieżki Logistyczne Poziom B1</t>
  </si>
  <si>
    <t>Ścieżki Logistyczne Poziom 00</t>
  </si>
  <si>
    <t>Ścieżki Logistyczne Poziom 01</t>
  </si>
  <si>
    <t>Ścieżki Logistyczne Poziom 02</t>
  </si>
  <si>
    <t>00015</t>
  </si>
  <si>
    <t>Ścieżki Logistyczne Poziom 03</t>
  </si>
  <si>
    <t>00016</t>
  </si>
  <si>
    <t>Schemat Systemu Integracji – Sala Operacyjna</t>
  </si>
  <si>
    <t>00017</t>
  </si>
  <si>
    <t>Schemat Systemu Integracji – Sala Operacyjna Hybrydowa</t>
  </si>
  <si>
    <t>00018</t>
  </si>
  <si>
    <t>Schemat Połączeń Systemu Integracji</t>
  </si>
  <si>
    <t>Zest. zbiorcze wyposazenia</t>
  </si>
  <si>
    <t>Zest. wyp. wg Grup</t>
  </si>
  <si>
    <t>Zest. wyp. wg Działów i Grup</t>
  </si>
  <si>
    <t>98201</t>
  </si>
  <si>
    <t>OAiIT</t>
  </si>
  <si>
    <t>98202</t>
  </si>
  <si>
    <t>Oddział Chirurgii Ogólnej</t>
  </si>
  <si>
    <t>98203</t>
  </si>
  <si>
    <t>Chirurgia Dziecięca</t>
  </si>
  <si>
    <t>98204</t>
  </si>
  <si>
    <t>Oddział Laryngologii</t>
  </si>
  <si>
    <t>98205</t>
  </si>
  <si>
    <t>Oddział Neonatologiczny</t>
  </si>
  <si>
    <t>98206</t>
  </si>
  <si>
    <t>Oddział Neurochirurgii</t>
  </si>
  <si>
    <t>98207</t>
  </si>
  <si>
    <t>Oddział Ortopedii I Traumatologii Narządu Ruchu</t>
  </si>
  <si>
    <t>98208</t>
  </si>
  <si>
    <t>Oddział Patologii Ciąży</t>
  </si>
  <si>
    <t>98209</t>
  </si>
  <si>
    <t>Oddział Położniczy</t>
  </si>
  <si>
    <t>98210</t>
  </si>
  <si>
    <t>SOR</t>
  </si>
  <si>
    <t>98211</t>
  </si>
  <si>
    <t>Izba Przyjęć Planowych</t>
  </si>
  <si>
    <t>98212</t>
  </si>
  <si>
    <t>Izba Przyjęć Ciężarnych</t>
  </si>
  <si>
    <t>98213</t>
  </si>
  <si>
    <t>Blok Operacyjny</t>
  </si>
  <si>
    <t>98214</t>
  </si>
  <si>
    <t>Blok Porodowy</t>
  </si>
  <si>
    <t>98215</t>
  </si>
  <si>
    <t>Zakład Endoskopii</t>
  </si>
  <si>
    <t>98216</t>
  </si>
  <si>
    <t>Centralna Sterylizatornia</t>
  </si>
  <si>
    <t>98217</t>
  </si>
  <si>
    <t>Centralna Dezynfekcja Szpitala</t>
  </si>
  <si>
    <t>98218</t>
  </si>
  <si>
    <t>Apteka</t>
  </si>
  <si>
    <t>98219</t>
  </si>
  <si>
    <t>Dział Zaopatrzenia Medycznego</t>
  </si>
  <si>
    <t>98220</t>
  </si>
  <si>
    <t>Magazyny Główne</t>
  </si>
  <si>
    <t>98221</t>
  </si>
  <si>
    <t>Szatnie</t>
  </si>
  <si>
    <t>98222</t>
  </si>
  <si>
    <t>Wspólne</t>
  </si>
  <si>
    <t>98223</t>
  </si>
  <si>
    <t>Techniczne</t>
  </si>
  <si>
    <t>98224</t>
  </si>
  <si>
    <t>Komunikacja Ogólna</t>
  </si>
  <si>
    <t>Spis wymaganych parametrów urządzeń</t>
  </si>
  <si>
    <t>Wydanie PW 28-04-2022 rewizja 00</t>
  </si>
  <si>
    <t xml:space="preserve">Wydanie PW 25-05-2023 rewizja </t>
  </si>
  <si>
    <t>Wydanie PW 16-08-2023 rewizja 4</t>
  </si>
  <si>
    <t>Część IV.1 Projekt branży sanitarnej</t>
  </si>
  <si>
    <t>W</t>
  </si>
  <si>
    <t>Opis Techniczny Wentylacja_PW_REV01</t>
  </si>
  <si>
    <t>04 (rew. 03 nie występuje)</t>
  </si>
  <si>
    <t>Rzut piętra B1 - Wentylacja</t>
  </si>
  <si>
    <t>04 (rew. 02 nie występuje)</t>
  </si>
  <si>
    <t>Rzut piętra P00 - Wentylacja</t>
  </si>
  <si>
    <t>04 (rew. 02 i 03 nie występuje)</t>
  </si>
  <si>
    <t>Rzut piętra P01 - Wentylacja</t>
  </si>
  <si>
    <t>Rzut piętra P02 - Wentylacja</t>
  </si>
  <si>
    <t>Rzut piętra P03 - Wentylacja</t>
  </si>
  <si>
    <t>Rzut piętra P04 - Wentylacja</t>
  </si>
  <si>
    <t>Rzut piętra P05 - Wentylacja</t>
  </si>
  <si>
    <t>SD</t>
  </si>
  <si>
    <t>Wentylacja Pożarowa Schematy</t>
  </si>
  <si>
    <t>Wydanie PW 14-07-2022 rewizja 02</t>
  </si>
  <si>
    <t>Wydanie PW 16-03-2023 rewizja 03</t>
  </si>
  <si>
    <t>Wydanie PW 30-03-2023 rewizja (skorygowana 25.05.2023)</t>
  </si>
  <si>
    <t>Część IV.2 Projekt branży sanitarnej</t>
  </si>
  <si>
    <t>S</t>
  </si>
  <si>
    <t>OPIS</t>
  </si>
  <si>
    <t>RZUTKONDYGNACJIB1-INSTALACJAKANALIZACJIPODPOSADZKOWEJ</t>
  </si>
  <si>
    <t>- orurowanie + komory studni, bez urządzeń i wpustów</t>
  </si>
  <si>
    <t>- Wpusty, rewizje KS.
- Armatura i urządzenia w zagłębieniu pod przepompownę ścieków oraz studnię schładzającą.</t>
  </si>
  <si>
    <t>RZUTKONDYGNACJIB1-INSTALACJAKANALIZACJISANITARNEJ</t>
  </si>
  <si>
    <t>RZUTKONDYGNACJIB1-INSTALACJEWODYIP.POŻ.</t>
  </si>
  <si>
    <t>RZUTKONDYGNACJI00-INSTALACJEWOD-KANIP.POŻ.</t>
  </si>
  <si>
    <t>RZUTKONDYGNACJI01-INSTALACJEWOD-KANIP.POŻ.</t>
  </si>
  <si>
    <t>RZUTKONDYGNACJI02-INSTALACJEWOD-KANIP.POŻ.</t>
  </si>
  <si>
    <t>RZUTKONDYGNACJI03-INSTALACJEWOD-KANIP.POŻ.</t>
  </si>
  <si>
    <t>RZUTKONDYGNACJI04-INSTALACJEWOD-KANIP.POŻ.</t>
  </si>
  <si>
    <t>RZUTDACHU-INSTALACJEWOD-KANIP.POŻ.</t>
  </si>
  <si>
    <t>06</t>
  </si>
  <si>
    <t>RZUTPŁYTYLĄDOWISKA-INSTALACJEWOD-KANIP.POŻ.</t>
  </si>
  <si>
    <t>PRZEKROJEINSTALACJIKANALIZACJIPODPOSADZKOWEJ1</t>
  </si>
  <si>
    <t>- Wpusty, rewizje KS.
- wyposażenie w zagłębieniu pod przepompownę ścieków oraz w studni schładzającej</t>
  </si>
  <si>
    <t>PRZEKROJEINSTALACJIKANALIZACJIPODPOSADZKOWEJ2</t>
  </si>
  <si>
    <t>RZUTIPRZEKROJEPOMIESZCZENIAMASZYNOWNIWODYSZAREJ</t>
  </si>
  <si>
    <t>RZUTIPRZEKROJEPOMIESZCZENIASUW</t>
  </si>
  <si>
    <t>RZUTYIPRZEKROJEPOMIESZCZEŃPRZYŁĄCZYWODY</t>
  </si>
  <si>
    <t>RZUTIPRZEKROJEPOMPOWNIPPOŻDLALĄDOWISKA</t>
  </si>
  <si>
    <t>SCHEMATINSTALACJIWODYUŻYTKOWEJ</t>
  </si>
  <si>
    <t>SCHEMATINSTALACJIHYDRANTOWEJ</t>
  </si>
  <si>
    <t>SCHEMATINSTALACJIHYDRANTOWEJWODNO-PIANOWOWEJNAPOTRZEBYGASZENIALĄDOWISKA</t>
  </si>
  <si>
    <t>SCHEMATINSTALACJIKANALIZACJIDESZCZOWEJISANITARNEJ</t>
  </si>
  <si>
    <t>SCHEMATSTACJIUZDATNIANIAWODY</t>
  </si>
  <si>
    <t>AKSONOMETRIAINSTALACJIKANALIZACJIDESZCZOWEJ</t>
  </si>
  <si>
    <t>SZCZEGÓŁYPRZEJSCINSTALACJIPRZEZPRZEGRODY</t>
  </si>
  <si>
    <t>SZCZEGÓŁYPODEJŚĆPODURZĄDZENIAIPRZYBORYWOD-KAN</t>
  </si>
  <si>
    <t xml:space="preserve">Wydanie PW 27-07-2022 </t>
  </si>
  <si>
    <t>Wydanie PW 25-05-2023</t>
  </si>
  <si>
    <t>Wydanie PW 28-08-2023</t>
  </si>
  <si>
    <t>Część IV.3 Projekt branży sanitarnej</t>
  </si>
  <si>
    <t>H</t>
  </si>
  <si>
    <t xml:space="preserve">OPIS </t>
  </si>
  <si>
    <t>RZUT KONDYGNACJI B1 - INSTALACJA COCT-ROZPROWADZENIA</t>
  </si>
  <si>
    <t>RZUT KONDYGNACJI 00 - INSTALACJA COCT-ROZPROWADZENIA</t>
  </si>
  <si>
    <t>RZUT KONDYGNACJI 01 - INSTALACJA COCT-ROZPROWADZENIA</t>
  </si>
  <si>
    <t>RZUT KONDYGNACJI 02 - INSTALACJA COCT-ROZPROWADZENIA</t>
  </si>
  <si>
    <t>RZUT KONDYGNACJI 03 - INSTALACJA COCT-ROZPROWADZENIA</t>
  </si>
  <si>
    <t>RZUT KONDYGNACJI 04 - INSTALACJA COCT-ROZPROWADZENIA</t>
  </si>
  <si>
    <t>RZUT KONDYGNACJI 05 - INSTALACJA COCT-ROZPROWADZENIA</t>
  </si>
  <si>
    <t>RZUT DACHU - INSTALACJA COCT</t>
  </si>
  <si>
    <r>
      <rPr>
        <sz val="9"/>
        <color rgb="FF000000"/>
        <rFont val="Arial Narrow"/>
      </rPr>
      <t xml:space="preserve">tylko rurociagi w warstwach posadzkowych, peszel do czujników temperatury i oblodzenia płyty. 
2 szt. rozdzielaczy C.O. w płycie </t>
    </r>
    <r>
      <rPr>
        <sz val="9"/>
        <color rgb="FFFF0000"/>
        <rFont val="Arial Narrow"/>
      </rPr>
      <t xml:space="preserve">wraz z pokrywą </t>
    </r>
  </si>
  <si>
    <t>- 2 szt. rozdzielaczy C.O. montowane w szafce rozdzielaczowej w murku wraz z armaturą przyłączeniową;
- czujniki temperatury i oblodzenia płyty;
- grzejnik wraz z instalacją w przedsionku lądowiska</t>
  </si>
  <si>
    <t>PRZEKROJE PIONÓW INSTALACJI COCT</t>
  </si>
  <si>
    <t>RZUT KONDYGNACJI 00 - INSTALACJA CO-PĘTLE O.P.</t>
  </si>
  <si>
    <t>RZUT KONDYGNACJI 01 - INSTALACJA CO-PĘTLE O.P.</t>
  </si>
  <si>
    <t>RZUT KONDYGNACJI 02 - INSTALACJA CO-PĘTLE O.P.</t>
  </si>
  <si>
    <t>RZUT KONDYGNACJI 03 - INSTALACJA CO-PĘTLE O.P.</t>
  </si>
  <si>
    <t>SCHEMAT PODŁĄCZENIA SZAFKI O.P</t>
  </si>
  <si>
    <t>IZOMETRIA INSTALACJI CO - B1</t>
  </si>
  <si>
    <t>IZOMETRIA INSTALACJI CO - 00</t>
  </si>
  <si>
    <t>IZOMETRIA INSTALACJI CO - 01</t>
  </si>
  <si>
    <t>IZOMETRIA INSTALACJI CO - 02</t>
  </si>
  <si>
    <t>IZOMETRIA INSTALACJI CO - 03</t>
  </si>
  <si>
    <t>IZOMETRIA INSTALACJI CO - 04+05</t>
  </si>
  <si>
    <t>IZOMETRIA INSTALACJI CT</t>
  </si>
  <si>
    <t>SCHEMAT PODŁĄCZENIA NAGRZEWNICY CW</t>
  </si>
  <si>
    <t>SCHEMAT OGRZEWANIA LĄDOWISKA</t>
  </si>
  <si>
    <t xml:space="preserve">SCHEMAT WĘZŁA CIEPŁA </t>
  </si>
  <si>
    <t>RZUTY I PRZEKROJE POM. WĘZŁA CIEPŁA</t>
  </si>
  <si>
    <t>IZOMETRIA POM. WĘZŁA CIEPŁA</t>
  </si>
  <si>
    <t>RZUTY I PRZEKROJE POM. ROZDZIAŁU CIEPŁA - C.W.U.</t>
  </si>
  <si>
    <t xml:space="preserve">MOCOWANIE PRZEWODÓW RUROWYCH </t>
  </si>
  <si>
    <t>SZCZEGÓŁ WEJŚCIA INSTALACJI DO POM. WĘZŁA CIEPŁA</t>
  </si>
  <si>
    <t>C</t>
  </si>
  <si>
    <t>RZUT KONDYGNACJI B1 - INSTALACJA WL</t>
  </si>
  <si>
    <t>RZUT KONDYGNACJI 00 - INSTALACJA WL</t>
  </si>
  <si>
    <t>RZUT KONDYGNACJI 01 - INSTALACJA WL</t>
  </si>
  <si>
    <t>RZUT KONDYGNACJI 02 - INSTALACJA WL</t>
  </si>
  <si>
    <t>RZUT KONDYGNACJI 03 - INSTALACJA WL</t>
  </si>
  <si>
    <t>RZUT KONDYGNACJI 04 - INSTALACJA WL</t>
  </si>
  <si>
    <t>RZUT KONDYGNACJI 05 - INSTALACJA WL</t>
  </si>
  <si>
    <t>PRZEKROJE PIONÓW INSTALACJI WL</t>
  </si>
  <si>
    <t>IZOMETRIA INSTALACJI WL - B1, 00 i 01</t>
  </si>
  <si>
    <t>IZOMETRIA INSTALACJI WL - 02 i 03</t>
  </si>
  <si>
    <t>IZOMETRIA INSTALACJI WL - 04 i 05</t>
  </si>
  <si>
    <t>SCHEMAT MASZYNOWNI WL</t>
  </si>
  <si>
    <t>RZUTY I PRZEKROJE MASZYNOWNI WODY LODOWEJ</t>
  </si>
  <si>
    <t>IZOMETRIA INSTALACJI MASZYNOWNI WL</t>
  </si>
  <si>
    <t>Część IV Projekt branży sanitarnej</t>
  </si>
  <si>
    <t>SPECYFIKACJE TECHNICZNE WYKONANIA I ODBIORU ROBÓT BUDOWLANYCH</t>
  </si>
  <si>
    <t>Wydanie PW 26-08-2022 rewizja 02</t>
  </si>
  <si>
    <t>Część V Projekt branży elektrycznej</t>
  </si>
  <si>
    <t>E</t>
  </si>
  <si>
    <t>61000</t>
  </si>
  <si>
    <t>*</t>
  </si>
  <si>
    <t>Specyfikacja</t>
  </si>
  <si>
    <t>CA</t>
  </si>
  <si>
    <t>Bilans energetyczny</t>
  </si>
  <si>
    <t>61002</t>
  </si>
  <si>
    <t xml:space="preserve">Obliczenia WLZ </t>
  </si>
  <si>
    <t>61003</t>
  </si>
  <si>
    <t>Wyniki obliczeń oświetleniowych - tylko wersja elektroniczna</t>
  </si>
  <si>
    <t>61001</t>
  </si>
  <si>
    <t>Schemat strukturalny</t>
  </si>
  <si>
    <t>Schemat strukturalny RIT</t>
  </si>
  <si>
    <t>Schemat Baterii centralnej</t>
  </si>
  <si>
    <t>Schemat Monitorowania Prądów Różnicowych</t>
  </si>
  <si>
    <t>61004</t>
  </si>
  <si>
    <t>Schemat rozdzielnicy RGSNR1</t>
  </si>
  <si>
    <t>61005</t>
  </si>
  <si>
    <t>Schemat rozdzielnicy RGSNR2</t>
  </si>
  <si>
    <t>61006</t>
  </si>
  <si>
    <t>Schemat rozdzielnicy RGSR</t>
  </si>
  <si>
    <t>61007</t>
  </si>
  <si>
    <t>Schemat rozdzielnicy RGP</t>
  </si>
  <si>
    <t>61008</t>
  </si>
  <si>
    <t>Schemat rozdzielnicy RUPS DATA</t>
  </si>
  <si>
    <t>61009</t>
  </si>
  <si>
    <t>Schemat rozdzielnicy RUPS MED.</t>
  </si>
  <si>
    <t>61010</t>
  </si>
  <si>
    <t>Schemat rozdzielnicy RUPS SERWER</t>
  </si>
  <si>
    <t>61011</t>
  </si>
  <si>
    <t>Schemat rozdzielnicy RPW</t>
  </si>
  <si>
    <t>61012</t>
  </si>
  <si>
    <t>Schemat rozdzielnicy RGNP</t>
  </si>
  <si>
    <t>61013</t>
  </si>
  <si>
    <t>Schemat rozdzielnicy RGS</t>
  </si>
  <si>
    <t>61111</t>
  </si>
  <si>
    <t>Schemat rozdzielnicy B1RN</t>
  </si>
  <si>
    <t>61311</t>
  </si>
  <si>
    <t>Schemat rozdzielnicy B1RK</t>
  </si>
  <si>
    <t>61211</t>
  </si>
  <si>
    <t>Schemat rozdzielnicy B1RR</t>
  </si>
  <si>
    <t>61112</t>
  </si>
  <si>
    <t>Schemat rozdzielnicy B2RN</t>
  </si>
  <si>
    <t>61312</t>
  </si>
  <si>
    <t>Schemat rozdzielnicy B2RK</t>
  </si>
  <si>
    <t>61212</t>
  </si>
  <si>
    <t>Schemat rozdzielnicy B2RR</t>
  </si>
  <si>
    <t>61113</t>
  </si>
  <si>
    <t>Schemat rozdzielnicy B3RN</t>
  </si>
  <si>
    <t>61313</t>
  </si>
  <si>
    <t>Schemat rozdzielnicy B3RK</t>
  </si>
  <si>
    <t>61213</t>
  </si>
  <si>
    <t>Schemat rozdzielnicy B3RR</t>
  </si>
  <si>
    <t>61121</t>
  </si>
  <si>
    <t>Schemat rozdzielnicy 01RN</t>
  </si>
  <si>
    <t>61321</t>
  </si>
  <si>
    <t>Schemat rozdzielnicy 01RK</t>
  </si>
  <si>
    <t>61221</t>
  </si>
  <si>
    <t>Schemat rozdzielnicy 01RR</t>
  </si>
  <si>
    <t>61122</t>
  </si>
  <si>
    <t>Schemat rozdzielnicy 02RN</t>
  </si>
  <si>
    <t>61322</t>
  </si>
  <si>
    <t>Schemat rozdzielnicy 02RK</t>
  </si>
  <si>
    <t>61222</t>
  </si>
  <si>
    <t>Schemat rozdzielnicy 02RR</t>
  </si>
  <si>
    <t>61123</t>
  </si>
  <si>
    <t>Schemat rozdzielnicy 03RN</t>
  </si>
  <si>
    <t>61323</t>
  </si>
  <si>
    <t>Schemat rozdzielnicy 03RK</t>
  </si>
  <si>
    <t>61223</t>
  </si>
  <si>
    <t>Schemat rozdzielnicy 03RR</t>
  </si>
  <si>
    <t>61131</t>
  </si>
  <si>
    <t>Schemat rozdzielnicy 11RN</t>
  </si>
  <si>
    <t>61331</t>
  </si>
  <si>
    <t>Schemat rozdzielnicy 11RK</t>
  </si>
  <si>
    <t>61231</t>
  </si>
  <si>
    <t>Schemat rozdzielnicy 11RR</t>
  </si>
  <si>
    <t>61132</t>
  </si>
  <si>
    <t>Schemat rozdzielnicy 12RN</t>
  </si>
  <si>
    <t>61332</t>
  </si>
  <si>
    <t>Schemat rozdzielnicy 12RK</t>
  </si>
  <si>
    <t>61232</t>
  </si>
  <si>
    <t>Schemat rozdzielnicy 12RR</t>
  </si>
  <si>
    <t>61133</t>
  </si>
  <si>
    <t>Schemat rozdzielnicy 13RN</t>
  </si>
  <si>
    <t>61333</t>
  </si>
  <si>
    <t>Schemat rozdzielnicy 13RK</t>
  </si>
  <si>
    <t>61233</t>
  </si>
  <si>
    <t>Schemat rozdzielnicy 13RR</t>
  </si>
  <si>
    <t>61141</t>
  </si>
  <si>
    <t>Schemat rozdzielnicy 21RN</t>
  </si>
  <si>
    <t>61341</t>
  </si>
  <si>
    <t>Schemat rozdzielnicy 21RK</t>
  </si>
  <si>
    <t>61241</t>
  </si>
  <si>
    <t>Schemat rozdzielnicy 21RR</t>
  </si>
  <si>
    <t>61142</t>
  </si>
  <si>
    <t>Schemat rozdzielnicy 22RN</t>
  </si>
  <si>
    <t>61342</t>
  </si>
  <si>
    <t>Schemat rozdzielnicy 22RK</t>
  </si>
  <si>
    <t>61242</t>
  </si>
  <si>
    <t>Schemat rozdzielnicy 22RR</t>
  </si>
  <si>
    <t>61143</t>
  </si>
  <si>
    <t>Schemat rozdzielnicy 23RN</t>
  </si>
  <si>
    <t>61343</t>
  </si>
  <si>
    <t>Schemat rozdzielnicy 23RK</t>
  </si>
  <si>
    <t>61243</t>
  </si>
  <si>
    <t>Schemat rozdzielnicy 23RR</t>
  </si>
  <si>
    <t>61151</t>
  </si>
  <si>
    <t>Schemat rozdzielnicy 31RN</t>
  </si>
  <si>
    <t>61351</t>
  </si>
  <si>
    <t>Schemat rozdzielnicy 31RK</t>
  </si>
  <si>
    <t>61251</t>
  </si>
  <si>
    <t>Schemat rozdzielnicy 31RR</t>
  </si>
  <si>
    <t>61152</t>
  </si>
  <si>
    <t>Schemat rozdzielnicy 32RN</t>
  </si>
  <si>
    <t>61352</t>
  </si>
  <si>
    <t>Schemat rozdzielnicy 32RK</t>
  </si>
  <si>
    <t>61252</t>
  </si>
  <si>
    <t>Schemat rozdzielnicy 32RR</t>
  </si>
  <si>
    <t>61153</t>
  </si>
  <si>
    <t>Schemat rozdzielnicy 33RN</t>
  </si>
  <si>
    <t>61353</t>
  </si>
  <si>
    <t>Schemat rozdzielnicy 33RK</t>
  </si>
  <si>
    <t>61253</t>
  </si>
  <si>
    <t>Schemat rozdzielnicy 33RR</t>
  </si>
  <si>
    <t>61161</t>
  </si>
  <si>
    <t>Schemat rozdzielnicy 41RN</t>
  </si>
  <si>
    <t>61162</t>
  </si>
  <si>
    <t>Schemat rozdzielnicy 42RN</t>
  </si>
  <si>
    <t>61163</t>
  </si>
  <si>
    <t>Schemat rozdzielnicy 43RN</t>
  </si>
  <si>
    <t>61561</t>
  </si>
  <si>
    <t>Schemat rozdzielnicy 41RWN</t>
  </si>
  <si>
    <t>Schemat rozdzielnicy 41RWR</t>
  </si>
  <si>
    <t>Schemat rozdzielnicy 41RKLR</t>
  </si>
  <si>
    <t>Schemat rozdzielnicy 41RNP</t>
  </si>
  <si>
    <t>61562</t>
  </si>
  <si>
    <t>Schemat rozdzielnicy 42RWN</t>
  </si>
  <si>
    <t>Schemat rozdzielnicy 42RWR</t>
  </si>
  <si>
    <t>Schemat rozdzielnicy 42RNP</t>
  </si>
  <si>
    <t>61563</t>
  </si>
  <si>
    <t>Schemat rozdzielnicy 43RWN</t>
  </si>
  <si>
    <t>Schemat rozdzielnicy 43RWR</t>
  </si>
  <si>
    <t>Schemat rozdzielnicy 43RKLR</t>
  </si>
  <si>
    <t>Schemat rozdzielnicy 43RNP</t>
  </si>
  <si>
    <t>Schemat rozdzielnicy 43RWBO</t>
  </si>
  <si>
    <t>61413</t>
  </si>
  <si>
    <t>Schemat rozdzielnicy B3RS</t>
  </si>
  <si>
    <t>61412</t>
  </si>
  <si>
    <t>Schemat rozdzielnicy B2RWC</t>
  </si>
  <si>
    <t>61461</t>
  </si>
  <si>
    <t>Schemat rozdzielnicy 41RWL</t>
  </si>
  <si>
    <t>61411</t>
  </si>
  <si>
    <t>Schemat rozdzielnicy B1RMP</t>
  </si>
  <si>
    <t>61472</t>
  </si>
  <si>
    <t>Schemat rozdzielnicy 52RPS</t>
  </si>
  <si>
    <t>61462</t>
  </si>
  <si>
    <t>Schemat rozdzielnicy 42RLR</t>
  </si>
  <si>
    <t>61622</t>
  </si>
  <si>
    <t>02RIT1</t>
  </si>
  <si>
    <t>02RIT2</t>
  </si>
  <si>
    <t>02RIT3</t>
  </si>
  <si>
    <t>02RIT4</t>
  </si>
  <si>
    <t>61623</t>
  </si>
  <si>
    <t>03RIT1</t>
  </si>
  <si>
    <t>03RIT2</t>
  </si>
  <si>
    <t>03RIT3</t>
  </si>
  <si>
    <t>03RIT4</t>
  </si>
  <si>
    <t>03RIT5</t>
  </si>
  <si>
    <t>03RIT6</t>
  </si>
  <si>
    <t>03RIT7</t>
  </si>
  <si>
    <t>61632</t>
  </si>
  <si>
    <t>12RIT1</t>
  </si>
  <si>
    <t>12RIT2</t>
  </si>
  <si>
    <t>12RIT3</t>
  </si>
  <si>
    <t>61642</t>
  </si>
  <si>
    <t>22RIT1</t>
  </si>
  <si>
    <t>22RIT2</t>
  </si>
  <si>
    <t>61652</t>
  </si>
  <si>
    <t>32RIT1</t>
  </si>
  <si>
    <t>32RIT2</t>
  </si>
  <si>
    <t>32RIT3</t>
  </si>
  <si>
    <t>61653</t>
  </si>
  <si>
    <t>33RIT1</t>
  </si>
  <si>
    <t>33RIT2</t>
  </si>
  <si>
    <t>33RIT3</t>
  </si>
  <si>
    <t>33RIT4</t>
  </si>
  <si>
    <t>33RIT5</t>
  </si>
  <si>
    <t>33RIT6</t>
  </si>
  <si>
    <t>33RIT7</t>
  </si>
  <si>
    <t>61201</t>
  </si>
  <si>
    <t>Plan instalacji uziemiających i odgromowych Fundament</t>
  </si>
  <si>
    <t>61202</t>
  </si>
  <si>
    <t>Plan instalacji uziemiających i odgromowych B1</t>
  </si>
  <si>
    <t>Zrealizowane przewody odprowadzające i złącza kontrolne</t>
  </si>
  <si>
    <t>Do zrealizowania połączenia wyrównawcze wewnątrz budynku</t>
  </si>
  <si>
    <t>61203</t>
  </si>
  <si>
    <t>Plan instalacji uziemiających i odgromowych 00</t>
  </si>
  <si>
    <t>j.w.</t>
  </si>
  <si>
    <t>61204</t>
  </si>
  <si>
    <t>Plan instalacji uziemiających i odgromowych 01</t>
  </si>
  <si>
    <t>61205</t>
  </si>
  <si>
    <t>Plan instalacji uziemiających i odgromowych 02</t>
  </si>
  <si>
    <t>61206</t>
  </si>
  <si>
    <t>Plan instalacji uziemiających i odgromowych 03</t>
  </si>
  <si>
    <t>61207</t>
  </si>
  <si>
    <t>Plan instalacji uziemiających i odgromowych 04</t>
  </si>
  <si>
    <t>61208</t>
  </si>
  <si>
    <t>Plan instalacji uziemiających Dach</t>
  </si>
  <si>
    <t>Zrealizowane jedynie przewody odprowadzające</t>
  </si>
  <si>
    <t>Do zrealizowania pozostałe instalcje</t>
  </si>
  <si>
    <t>Plan instalacji odgromowych Dach</t>
  </si>
  <si>
    <t>Plan instalacji uziemiających i odgromowych Lądowisko</t>
  </si>
  <si>
    <t>61301</t>
  </si>
  <si>
    <t>Plan tras kablowych B1</t>
  </si>
  <si>
    <t>61302</t>
  </si>
  <si>
    <t>Plan tras kablowych 00</t>
  </si>
  <si>
    <t>61303</t>
  </si>
  <si>
    <t>Plan tras kablowych 01</t>
  </si>
  <si>
    <t>61304</t>
  </si>
  <si>
    <t>Plan tras kablowych 02</t>
  </si>
  <si>
    <t>61305</t>
  </si>
  <si>
    <t>Plan tras kablowych 03</t>
  </si>
  <si>
    <t>61306</t>
  </si>
  <si>
    <t>Plan tras kablowych 04</t>
  </si>
  <si>
    <t>61307</t>
  </si>
  <si>
    <t>Plan tras kablowych 05</t>
  </si>
  <si>
    <t>61501</t>
  </si>
  <si>
    <t>Plan instalacji siłowych B1</t>
  </si>
  <si>
    <t>61502</t>
  </si>
  <si>
    <t>Plan instalacji siłowych 00</t>
  </si>
  <si>
    <t>61503</t>
  </si>
  <si>
    <t>Plan instalacji siłowych 01</t>
  </si>
  <si>
    <t>61504</t>
  </si>
  <si>
    <t>Plan instalacji siłowych 02</t>
  </si>
  <si>
    <t>61505</t>
  </si>
  <si>
    <t>Plan instalacji siłowych 03</t>
  </si>
  <si>
    <t>61506</t>
  </si>
  <si>
    <t>Plan instalacji siłowych 04</t>
  </si>
  <si>
    <t>61507</t>
  </si>
  <si>
    <t>Plan instalacji siłowych 05</t>
  </si>
  <si>
    <t>61508</t>
  </si>
  <si>
    <t>Plan instalacji siłowych Lądowisko</t>
  </si>
  <si>
    <t>63001</t>
  </si>
  <si>
    <t>Plan instalacji oświetleniowych B1</t>
  </si>
  <si>
    <t>63002</t>
  </si>
  <si>
    <t>Plan instalacji oświetleniowych 00</t>
  </si>
  <si>
    <t>63003</t>
  </si>
  <si>
    <t>Plan instalacji oświetleniowych 01</t>
  </si>
  <si>
    <t>63004</t>
  </si>
  <si>
    <t>Plan instalacji oświetleniowych 02</t>
  </si>
  <si>
    <t>63005</t>
  </si>
  <si>
    <t>Plan instalacji oświetleniowych 03</t>
  </si>
  <si>
    <t>63006</t>
  </si>
  <si>
    <t>Plan instalacji oświetleniowych 04</t>
  </si>
  <si>
    <t>63007</t>
  </si>
  <si>
    <t>Plan instalacji oświetleniowych 05</t>
  </si>
  <si>
    <t>B6</t>
  </si>
  <si>
    <t>63008</t>
  </si>
  <si>
    <t>Plan instalacji oświetleniowych Lądowisko</t>
  </si>
  <si>
    <t>Uzupełnienie PW 27-07-2022</t>
  </si>
  <si>
    <t>Wydanie PW 30-05-2023</t>
  </si>
  <si>
    <t>Część V Projekt branży telekomunikacyjnej</t>
  </si>
  <si>
    <t>T</t>
  </si>
  <si>
    <t>-</t>
  </si>
  <si>
    <t>Specyfikacja techniczna</t>
  </si>
  <si>
    <t>Plan tras kablowych - piwnica</t>
  </si>
  <si>
    <t>Plan tras kablowych - parter</t>
  </si>
  <si>
    <t>Plan tras kablowych - 1 piętro</t>
  </si>
  <si>
    <t>Plan tras kablowych - 2 piętro</t>
  </si>
  <si>
    <t>Plan tras kablowych - 3 piętro</t>
  </si>
  <si>
    <t>Plan tras kablowych - 4 piętro</t>
  </si>
  <si>
    <t>Plan tras kablowych - Dach</t>
  </si>
  <si>
    <t>Plan instalacji sieci strukturalnej - piwnica</t>
  </si>
  <si>
    <t>Plan instalacji sieci strukturalnej - parter</t>
  </si>
  <si>
    <t>Plan instalacji sieci strukturalnej - 1 piętro</t>
  </si>
  <si>
    <t>Plan instalacji sieci strukturalnej - 2 piętro</t>
  </si>
  <si>
    <t>Plan instalacji sieci strukturalnej - 3 piętro</t>
  </si>
  <si>
    <t>Plan instalacji sieci strukturalnej - 4 piętro</t>
  </si>
  <si>
    <t>Plan instalacji sieci strukturalnej - dach</t>
  </si>
  <si>
    <t>LS</t>
  </si>
  <si>
    <t>Plan instalacji sieci strukturalnej - lądowisko</t>
  </si>
  <si>
    <t>Sieć strukturalna - schemat blokowy</t>
  </si>
  <si>
    <t>Instalacja RTV - schemat blokowy</t>
  </si>
  <si>
    <t>Plan instalacji przyzywowej - piwnica</t>
  </si>
  <si>
    <t>Plan instalacji przyzywowej - parter</t>
  </si>
  <si>
    <t>Plan instalacji przyzywowej - 1 piętro</t>
  </si>
  <si>
    <t>Plan instalacji przyzywowej - 2 piętro</t>
  </si>
  <si>
    <t>Plan instalacji przyzywowej - 3 piętro</t>
  </si>
  <si>
    <t>System Przyzywowy - schemat blokowy</t>
  </si>
  <si>
    <t>Plan instalacji DSO - piwnica</t>
  </si>
  <si>
    <t>Plan instalacji DSO - parter</t>
  </si>
  <si>
    <t>Plan instalacji DSO - 1 pietro</t>
  </si>
  <si>
    <t>Plan instalacji DSO - 2 pietro</t>
  </si>
  <si>
    <t>Plan instalacji DSO - 3 pietro</t>
  </si>
  <si>
    <t>Plan instalacji DSO - 4 pietro</t>
  </si>
  <si>
    <t>Plan instalacji DSO - dach</t>
  </si>
  <si>
    <t>Plan instalacji DSO - lądowisko</t>
  </si>
  <si>
    <t>Dźwiękowy system ostrzegawczy - schemat blokowy</t>
  </si>
  <si>
    <t>Plan instalacji SSP - piwnica</t>
  </si>
  <si>
    <t>Plan instalacji SSP - parter</t>
  </si>
  <si>
    <t>Plan instalacji SSP - 1 piętro</t>
  </si>
  <si>
    <t>Plan instalacji SSP - 2 piętro</t>
  </si>
  <si>
    <t>Plan instalacji SSP - 3 piętro</t>
  </si>
  <si>
    <t>Plan instalacji SSP - 4 piętro</t>
  </si>
  <si>
    <t>Plan instalacji SSP - dach</t>
  </si>
  <si>
    <t>Plan instalacji SSP - lądowisko</t>
  </si>
  <si>
    <t>System sygnalizacji pożaru - schemat blokowy</t>
  </si>
  <si>
    <t>Wykaz sterowań i monitorowań</t>
  </si>
  <si>
    <t>System oddymiania - schemat blokowy klatki KL1</t>
  </si>
  <si>
    <t>System oddymiania - schemat blokowy klatki KL2</t>
  </si>
  <si>
    <t>System oddymiania - schemat blokowy klatki KL3</t>
  </si>
  <si>
    <t>System oddymiania - schemat blokowy windy W5</t>
  </si>
  <si>
    <t>System zapobiegania zadymieniu przedsionka windy W5 - schemat blokowy</t>
  </si>
  <si>
    <t>Plan instalacji bezpieczeństwa - piwnica</t>
  </si>
  <si>
    <t>Plan instalacji bezpieczeństwa - parter</t>
  </si>
  <si>
    <t>Plan instalacji bezpieczeństwa -1 piętro</t>
  </si>
  <si>
    <t>Plan instalacji bezpieczeństwa - 2 piętro</t>
  </si>
  <si>
    <t>Plan instalacji bezpieczeństwa - 3 piętro</t>
  </si>
  <si>
    <t>Plan instalacji bezpieczeństwa - 4 piętro</t>
  </si>
  <si>
    <t>Plan instalacji bezpieczeństwa - dach</t>
  </si>
  <si>
    <t>Plan instalacji bezpieczeństwa - lądowisko</t>
  </si>
  <si>
    <t>System CCTV oraz Interkomowy - schemat blokowy</t>
  </si>
  <si>
    <t>System kontroli dostępu - schemat blokowy</t>
  </si>
  <si>
    <t>System sygnalizacji włamania i napadu - schemat blokowy</t>
  </si>
  <si>
    <t>Plan instalacji detekcji gazów - piwnica</t>
  </si>
  <si>
    <t>Plan instalacji detekcji gazów - parter</t>
  </si>
  <si>
    <t>Plan instalacji detekcji gazów - 2 piętro</t>
  </si>
  <si>
    <t>Plan instalacji detekcji gazów - 3 piętro</t>
  </si>
  <si>
    <t>System Wykrywania Gazu - Schemat Blokowy</t>
  </si>
  <si>
    <t>Część VII Projekt technologii lotniskowej</t>
  </si>
  <si>
    <t>30100</t>
  </si>
  <si>
    <t>Opis_PW</t>
  </si>
  <si>
    <t>Plan_zagospodarowania_lądowiska</t>
  </si>
  <si>
    <t>30102</t>
  </si>
  <si>
    <t>Oznakowanie_osw_FATO</t>
  </si>
  <si>
    <t>30103</t>
  </si>
  <si>
    <t>Plan_syt_osw</t>
  </si>
  <si>
    <t>30104</t>
  </si>
  <si>
    <t>Koryta_kablowe</t>
  </si>
  <si>
    <t>30105</t>
  </si>
  <si>
    <t>Schemat_blokowy_zasilania</t>
  </si>
  <si>
    <t>30106</t>
  </si>
  <si>
    <t>Przekrój_przez_płytę</t>
  </si>
  <si>
    <t>Część VIII Projekt gazów medycznych</t>
  </si>
  <si>
    <t>G</t>
  </si>
  <si>
    <t>Rzut poziomu B1- instalacja gazów medycznych</t>
  </si>
  <si>
    <t>Rzut poziomu 00- instalacja gazów medycznych</t>
  </si>
  <si>
    <t>Rzut poziomu 01- instalacja gazów medycznych</t>
  </si>
  <si>
    <t>Rzut poziomu 02- instalacja gazów medycznych</t>
  </si>
  <si>
    <t>Rzut poziomu 03- instalacja gazów medycznych</t>
  </si>
  <si>
    <t>Rzut poziomu 04- instalacja gazów medycznych</t>
  </si>
  <si>
    <t>Rzut poziomu 05- instalacja gazów medycznych</t>
  </si>
  <si>
    <t>Schemat sprężonego powietrza medycznego</t>
  </si>
  <si>
    <t>Schemat sprężonego powietrza technicznego</t>
  </si>
  <si>
    <t>Schemat rozprężalni dwutlenku węgla i próżni medycznej</t>
  </si>
  <si>
    <t>STWIOR</t>
  </si>
  <si>
    <t>Część IX Projekt poczty pneumatycznej</t>
  </si>
  <si>
    <t>P</t>
  </si>
  <si>
    <t>Rzut poczty pneumatycznej B1</t>
  </si>
  <si>
    <t>Rzut poczty pneumatycznej 00</t>
  </si>
  <si>
    <t>Rzut poczty pneumatycznej 01</t>
  </si>
  <si>
    <t>Rzut poczty pneumatycznej 02</t>
  </si>
  <si>
    <t>Rzut poczty pneumatycznej 03</t>
  </si>
  <si>
    <t>Schemat ideowy</t>
  </si>
  <si>
    <t>Wydanie PW 16-06-2022 rewizja 01</t>
  </si>
  <si>
    <t>Część X Projekt ochrony radiologicnej</t>
  </si>
  <si>
    <t>R</t>
  </si>
  <si>
    <t>Załącznik_1</t>
  </si>
  <si>
    <t>Załącznik_2</t>
  </si>
  <si>
    <t>RzutPoziomu00Sytuacja</t>
  </si>
  <si>
    <t>PomNr00.SOR.030</t>
  </si>
  <si>
    <t>RzutPoziomu02Sytuacja</t>
  </si>
  <si>
    <t>PomNr02.END.003</t>
  </si>
  <si>
    <t>PomNr02.END.005</t>
  </si>
  <si>
    <t>RzutPoziomu03Sytuacja</t>
  </si>
  <si>
    <t>PomNr03.BO.025</t>
  </si>
  <si>
    <t>PomNr03.BO.028</t>
  </si>
  <si>
    <t>PomNr03.BO.031</t>
  </si>
  <si>
    <t>PomNr03.BO.037</t>
  </si>
  <si>
    <t>PomNr03.BO.043</t>
  </si>
  <si>
    <t>PomNr03.BO.046</t>
  </si>
  <si>
    <t>PomNr03.BO.049</t>
  </si>
  <si>
    <t>Wydanie PW rewizja 02</t>
  </si>
  <si>
    <t>Część XI Projekt branży BMS</t>
  </si>
  <si>
    <t>B</t>
  </si>
  <si>
    <t>02.11.2022</t>
  </si>
  <si>
    <t>30.11.2022</t>
  </si>
  <si>
    <t>Lista sygnałów szaf BMS</t>
  </si>
  <si>
    <t>Rzut instalacji BMS - piwnica</t>
  </si>
  <si>
    <t>P0</t>
  </si>
  <si>
    <t>Rzut instalacji BMS - parter</t>
  </si>
  <si>
    <t>P1</t>
  </si>
  <si>
    <t>Rzut instalacji BMS - piętro 1</t>
  </si>
  <si>
    <t>P2</t>
  </si>
  <si>
    <t>Rzut instalacji BMS - piętro 2</t>
  </si>
  <si>
    <t>P3</t>
  </si>
  <si>
    <t>Rzut instalacji BMS - piętro 3</t>
  </si>
  <si>
    <t>P4</t>
  </si>
  <si>
    <t>Rzut instalacji BMS - piętro 4</t>
  </si>
  <si>
    <t>P5</t>
  </si>
  <si>
    <t>Rzut instalacji BMS - piętro 5</t>
  </si>
  <si>
    <t>Topologia instalacji BMS</t>
  </si>
  <si>
    <t>Schemat automatyzacji SA-NW.1</t>
  </si>
  <si>
    <t>14.07.2022</t>
  </si>
  <si>
    <t>Schemat automatyzacji SA-NW.2</t>
  </si>
  <si>
    <t>Schemat automatyzacji SA.NW.3/W.3.T1</t>
  </si>
  <si>
    <t>Schemat automatyzacji SA-NW.4/W.4S</t>
  </si>
  <si>
    <t>Schemat automatyzacji SA-NW.5/W.5S</t>
  </si>
  <si>
    <t>Schemat automatyzacji SA-NW.6/W.6S</t>
  </si>
  <si>
    <t>Schemat automatyzacji SA-NW.7/W.7Z</t>
  </si>
  <si>
    <t>Schemat automatyzacji SA-NW.8/W.8S</t>
  </si>
  <si>
    <t>Schemat automatyzacji SA-NW.9</t>
  </si>
  <si>
    <t>Schemat automatyzacji SA-NW.10</t>
  </si>
  <si>
    <t>Schemat automatyzacji SA-NW.A.1</t>
  </si>
  <si>
    <t>Schemat automatyzacji SA-NW.A.2</t>
  </si>
  <si>
    <t>Schemat automatyzacji SA-NW.A.3</t>
  </si>
  <si>
    <t>Schemat automatyzacji SA-NW.A.4</t>
  </si>
  <si>
    <t>Schemat automatyzacji SA-NW.A.5</t>
  </si>
  <si>
    <t>Schemat automatyzacji SA-NW.A.6</t>
  </si>
  <si>
    <t>Schemat automatyzacji SA-NW.BO.1/W.BO.1.1</t>
  </si>
  <si>
    <t>Schemat automatyzacji SA-NW.BO.2</t>
  </si>
  <si>
    <t>Schemat automatyzacji SA-NW.BO.3</t>
  </si>
  <si>
    <t>Schemat automatyzacji SA-NW.BP.1</t>
  </si>
  <si>
    <t>Schemat automatyzacji SA-NW.BO.2/W.BP.2S</t>
  </si>
  <si>
    <t>Schemat automatyzacji SA-NW.BP.3</t>
  </si>
  <si>
    <t>Schemat automatyzacji SA-NW.BP.4</t>
  </si>
  <si>
    <t>Schemat automatyzacji SA-NW.BP.5/W.BP.5S</t>
  </si>
  <si>
    <t>Schemat automatyzacji SA-NW.BP.6/W.BP.5S</t>
  </si>
  <si>
    <t>Schemat automatyzacji SA-NW.CS.1</t>
  </si>
  <si>
    <t>Schemat automatyzacji SA-NW.CS.2</t>
  </si>
  <si>
    <t>Schemat automatyzacji SA-NW.CS.3</t>
  </si>
  <si>
    <t>Schemat automatyzacji SA-NW.IT.1</t>
  </si>
  <si>
    <t>Schemat automatyzacji SA-NW.IT.2/W.IT.2s</t>
  </si>
  <si>
    <t>Schemat automatyzacji SA-NW.IZ.1</t>
  </si>
  <si>
    <t>Schemat automatyzacji SA-NW.IZ.2</t>
  </si>
  <si>
    <t>Schemat automatyzacji SA-NW.IZ.3</t>
  </si>
  <si>
    <t>Schemat automatyzacji SA-NW.IZ.4</t>
  </si>
  <si>
    <t>Schemat automatyzacji SA-NW.IZ.5</t>
  </si>
  <si>
    <t>Schemat automatyzacji SA-NW.N.IZ6/W.IZ6.1,2,3</t>
  </si>
  <si>
    <t>Schemat automatyzacji SA-NW.SCC.1</t>
  </si>
  <si>
    <t>Schemat automatyzacji SA-NW.SOP.1</t>
  </si>
  <si>
    <t>Schemat automatyzacji SA-NW.SOP.2</t>
  </si>
  <si>
    <t>Schemat automatyzacji SA-NW.SOP.3</t>
  </si>
  <si>
    <t>Schemat automatyzacji SA-NW.SOP.4</t>
  </si>
  <si>
    <t>Schemat automatyzacji SA-NW.SOP.5</t>
  </si>
  <si>
    <t>Schemat automatyzacji SA-NW.SOP.6</t>
  </si>
  <si>
    <t>Schemat automatyzacji SA-NW.SOP.7</t>
  </si>
  <si>
    <t>Schemat automatyzacji SA-NW.SOR.1</t>
  </si>
  <si>
    <t>Schemat automatyzacji SA-NW.SOR.2</t>
  </si>
  <si>
    <t>Schemat automatyzacji SA-NW.SOR.3</t>
  </si>
  <si>
    <t>Schemat automatyzacji B2SRMS</t>
  </si>
  <si>
    <t>Wydanie I PBZ  23-12-021 rewizja 00</t>
  </si>
  <si>
    <t>Wydanie II PBZ 11-02-2022 rewizja 01</t>
  </si>
  <si>
    <t>Wydanie III PBZ 04-03-2022 rewizja 02</t>
  </si>
  <si>
    <t>strona tytyłowa</t>
  </si>
  <si>
    <t>PBZ</t>
  </si>
  <si>
    <t>376-IP-00-XX-TD-X-00001</t>
  </si>
  <si>
    <t>StronaTytPzt</t>
  </si>
  <si>
    <t>Część I Dokumenty formalno-prawne</t>
  </si>
  <si>
    <t>376-IP-00-XX-TD-Y-00001</t>
  </si>
  <si>
    <t>OpisFormalności</t>
  </si>
  <si>
    <t>01.</t>
  </si>
  <si>
    <t>UprawnieniaProjektantówSprawdzających</t>
  </si>
  <si>
    <t xml:space="preserve">02. </t>
  </si>
  <si>
    <t>ZaświadczeniaIzbyProjektantówSprawdzających</t>
  </si>
  <si>
    <t xml:space="preserve">03. </t>
  </si>
  <si>
    <t>Decyzje</t>
  </si>
  <si>
    <t xml:space="preserve">04. </t>
  </si>
  <si>
    <t>Warunki techniczne</t>
  </si>
  <si>
    <t>376-IP-00-XX-TD-A-00001</t>
  </si>
  <si>
    <t>OpisPzt</t>
  </si>
  <si>
    <t>Pzt</t>
  </si>
  <si>
    <t>376-IP-00-XX-TD-D-00001</t>
  </si>
  <si>
    <t>OpisTechniczny</t>
  </si>
  <si>
    <t>376-IP-00-XX-DR-D-95001</t>
  </si>
  <si>
    <t>376-IP-00-XX-TD-S-96001</t>
  </si>
  <si>
    <t xml:space="preserve">Część V Projekt zagospodarowania branży elektrycznej </t>
  </si>
  <si>
    <t>PbPztOpis</t>
  </si>
  <si>
    <t>376-IP-1A-DR-E-62001</t>
  </si>
  <si>
    <t>Etap1A</t>
  </si>
  <si>
    <t xml:space="preserve">376-IP-1B-SD-E-61101 </t>
  </si>
  <si>
    <t>Sn297x765</t>
  </si>
  <si>
    <t>376-IP-1A-SD-E-61103</t>
  </si>
  <si>
    <t>RGN2</t>
  </si>
  <si>
    <t>376-IP-1B-DR-E-62001</t>
  </si>
  <si>
    <t>Etap1B</t>
  </si>
  <si>
    <t>376-IP-1A-SD-E-61101</t>
  </si>
  <si>
    <t>Sn297x580</t>
  </si>
  <si>
    <t>376-IP-1B-SD-E-61102</t>
  </si>
  <si>
    <t>RGN1</t>
  </si>
  <si>
    <t>376-IP-OS-DR-E-62001</t>
  </si>
  <si>
    <t>Oświetlenie</t>
  </si>
  <si>
    <t>Część VI Projekt zagospodarowania branży telekomunikacyjnej</t>
  </si>
  <si>
    <t>TeletechnikaOpisPzt</t>
  </si>
  <si>
    <t>376-IP-00-DR-T-64000</t>
  </si>
  <si>
    <t>PztTeletechnikaPB</t>
  </si>
  <si>
    <t>Część VII BIOZ</t>
  </si>
  <si>
    <t>376-IP-00-XX-TD-A-00004</t>
  </si>
  <si>
    <t>OpisBIOZ</t>
  </si>
  <si>
    <t>Tom II PAB</t>
  </si>
  <si>
    <t>376-IP-00-XX-TD-X-00002</t>
  </si>
  <si>
    <t>StronaTytPAB</t>
  </si>
  <si>
    <t>376-IP-B4-XX-TD-A-10001</t>
  </si>
  <si>
    <t>OpisPAB</t>
  </si>
  <si>
    <t>`</t>
  </si>
  <si>
    <t>376-IP-B4-XX-TD-A-10002</t>
  </si>
  <si>
    <t>Zal1OperatPpoz</t>
  </si>
  <si>
    <t>376-IP-B4-XX-TD-A-10003</t>
  </si>
  <si>
    <t>Zal2CharEnerg</t>
  </si>
  <si>
    <t>376-IP-B4-XX-TD-A-10004</t>
  </si>
  <si>
    <t>Zal3CAnalizaAŹE</t>
  </si>
  <si>
    <t>376-IP-B4-B1-DR-A-02001</t>
  </si>
  <si>
    <t>RzutPoziomuB1</t>
  </si>
  <si>
    <t>376-IP-B4-00-DR-A-02002</t>
  </si>
  <si>
    <t>RzutPoziomu00</t>
  </si>
  <si>
    <t>376-IP-B4-01-DR-A-02003</t>
  </si>
  <si>
    <t>RzutPoziomu01</t>
  </si>
  <si>
    <t>376-IP-B4-02-DR-A-02004</t>
  </si>
  <si>
    <t>RzutPoziomu02</t>
  </si>
  <si>
    <t>376-IP-B4-03-DR-A-02005</t>
  </si>
  <si>
    <t>RzutPoziomu03</t>
  </si>
  <si>
    <t>376-IP-B4-04-DR-A-02006</t>
  </si>
  <si>
    <t>RzutPoziomu04</t>
  </si>
  <si>
    <t>376-IP-B4-05-DR-A-02007</t>
  </si>
  <si>
    <t>RzutPoziomu05Dach</t>
  </si>
  <si>
    <t>376-IP-B4-05-DR-A-02008</t>
  </si>
  <si>
    <t>RzutPoziomu05Lądowisko</t>
  </si>
  <si>
    <t>376-IP-B4-05-DR-L-30101</t>
  </si>
  <si>
    <t>376-IP-B4-SE-DR-A-05001</t>
  </si>
  <si>
    <t>PrzekrójA-A</t>
  </si>
  <si>
    <t>376-IP-EL-ZZ-DR-A-04000</t>
  </si>
  <si>
    <t>376-IP-B4-B1-DR-A-02101</t>
  </si>
  <si>
    <t>SchematStrefPpożPoziomB1</t>
  </si>
  <si>
    <t>376-IP-B4-00-DR-A-02102</t>
  </si>
  <si>
    <t>SchematStrefPpożPoziom00</t>
  </si>
  <si>
    <t>376-IP-B4-01-DR-A-02103</t>
  </si>
  <si>
    <t>SchematStrefPpożPoziom01</t>
  </si>
  <si>
    <t>376-IP-B4-02-DR-A-02104</t>
  </si>
  <si>
    <t>SchematStrefPpożPoziom02</t>
  </si>
  <si>
    <t>376-IP-B4-03-DR-A-02105</t>
  </si>
  <si>
    <t>SchematStrefPpożPoziom03</t>
  </si>
  <si>
    <t>376-IP-B4-04-DR-A-02106</t>
  </si>
  <si>
    <t>SchematStrefPpożPoziom04</t>
  </si>
  <si>
    <t>376-IP-00-XX-TD-K-00001</t>
  </si>
  <si>
    <t>376-IP-00-B1-DR-K-16001</t>
  </si>
  <si>
    <t>376-IP-00-B1-DR-K-02007</t>
  </si>
  <si>
    <t>RzutSzalunkowyStropuNadPoziomemB1</t>
  </si>
  <si>
    <t>376-IP-00-00-DR-K-02008</t>
  </si>
  <si>
    <t>RzutSzalunkowyStropuNadPoziomem00</t>
  </si>
  <si>
    <t>376-IP-00-01-DR-K-02009</t>
  </si>
  <si>
    <t>RzutSzalunkowyStropuNadPoziomem01</t>
  </si>
  <si>
    <t>376-IP-00-02-DR-K-02010</t>
  </si>
  <si>
    <t>RzutSzalunkowyStropuNadPoziomem02</t>
  </si>
  <si>
    <t>376-IP-00-03-DR-K-02011</t>
  </si>
  <si>
    <t>RzutSzalunkowyStropuNadPoziomem03</t>
  </si>
  <si>
    <t>376-IP-00-04-DR-K-02012</t>
  </si>
  <si>
    <t>RzutSzalunkowyStropuNadPoziomem04</t>
  </si>
  <si>
    <t>376-IP-00-05-DR-K-02013</t>
  </si>
  <si>
    <t>RzutSzalunkowyStropuNadPoziomem05</t>
  </si>
  <si>
    <t>376-IP-00-XX-TD-M-98000</t>
  </si>
  <si>
    <t>376-IP-B4-XX-TD-S-50001</t>
  </si>
  <si>
    <t>OpisTechnicznyBrSanitarna</t>
  </si>
  <si>
    <t>376-IP-B4-B1-DR-S-50001</t>
  </si>
  <si>
    <t>RzutKondygnacjiB1InstalacjeSanitarne</t>
  </si>
  <si>
    <t>376-IP-B4-00-DR-S-50002</t>
  </si>
  <si>
    <t>RzutKondygnacji00InstalacjeSanitarne</t>
  </si>
  <si>
    <t xml:space="preserve">376-IP-B4-01-DR-S-50003 </t>
  </si>
  <si>
    <t>RzutKondygnacji01InstalacjeSanitarne</t>
  </si>
  <si>
    <t>376-IP-B4-02-DR-S-50004</t>
  </si>
  <si>
    <t>RzutKondygnacji02InstalacjeSanitarne</t>
  </si>
  <si>
    <t>376-IP-B4-03-DR-S-50005</t>
  </si>
  <si>
    <t>RzutKondygnacji03InstalacjeSanitarne</t>
  </si>
  <si>
    <t>376-IP-B4-04-DR-S-50006</t>
  </si>
  <si>
    <t>RzutKondygnacji04InstalacjeSanitarne</t>
  </si>
  <si>
    <t>376-IP-B4-RF-DR-S-50007</t>
  </si>
  <si>
    <t>RzutDachuInstalacjeSanitarne</t>
  </si>
  <si>
    <t>376-IP-B4-ZZ-SD-S-50008</t>
  </si>
  <si>
    <t>SchematZestawuWodomierzowego</t>
  </si>
  <si>
    <t xml:space="preserve">Część V Projekt branży elektrycznej </t>
  </si>
  <si>
    <t>376-IP-00-XX-TD-E-61000</t>
  </si>
  <si>
    <t>376-IP-ZB-B1-DR-E-61201</t>
  </si>
  <si>
    <t>ODG</t>
  </si>
  <si>
    <t>376-IP-ZB-05-DR-E-61202</t>
  </si>
  <si>
    <t>376-IP-ZB-B1-DR-E-61301</t>
  </si>
  <si>
    <t>TRA</t>
  </si>
  <si>
    <t>376-IP-ZB-00-DR-E-61302</t>
  </si>
  <si>
    <t>376-IP-ZB-01-DR-E-61303</t>
  </si>
  <si>
    <t>376-IP-ZB-02-DR-E-61304</t>
  </si>
  <si>
    <t>376-IP-ZB-03-DR-E-61305</t>
  </si>
  <si>
    <t>376-IP-ZB-04-DR-E-61306</t>
  </si>
  <si>
    <t>376-IP-ZB-B1-DR-E-63201</t>
  </si>
  <si>
    <t>IEL</t>
  </si>
  <si>
    <t>376-IP-ZB-00-DR-E-63202</t>
  </si>
  <si>
    <t>376-IP-ZB-01-DR-E-63203</t>
  </si>
  <si>
    <t>376-IP-ZB-02-DR-E-63204</t>
  </si>
  <si>
    <t>376-IP-ZB-03-DR-E-63205</t>
  </si>
  <si>
    <t>376-IP-ZB-04-DR-E-63206</t>
  </si>
  <si>
    <t>376-IP-ZB-05-DR-E-63207</t>
  </si>
  <si>
    <t>Część VI Projekt branży telekomunikacyjnej</t>
  </si>
  <si>
    <t>376-IP-00-XX-TD-T-64000</t>
  </si>
  <si>
    <t>TeletechnikaOpisBudynek</t>
  </si>
  <si>
    <t>376-IP-B4-B1-DR-T-65001</t>
  </si>
  <si>
    <t>SSP+DSO</t>
  </si>
  <si>
    <t>376-IP-B4-00-DR-T-65002</t>
  </si>
  <si>
    <t>376-IP-B4-01-DR-T-65003</t>
  </si>
  <si>
    <t>376-IP-B4-02-DR-T-65004</t>
  </si>
  <si>
    <t>376-IP-B4-03-DR-T-65005</t>
  </si>
  <si>
    <t>376-IP-B4-04-DR-T-65006</t>
  </si>
  <si>
    <t>376-IP-B4-05-DR-T-65007</t>
  </si>
  <si>
    <t>376-IP-B4-06-DR-T-65008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</si>
</sst>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z_ł_-;\-* #,##0.00\ _z_ł_-;_-* &quot;-&quot;??\ _z_ł_-;_-@_-"/>
  </numFmts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name val="Arial Narrow"/>
      <family val="2"/>
      <charset val="238"/>
    </font>
    <font>
      <sz val="8"/>
      <name val="Calibri"/>
      <family val="2"/>
      <charset val="238"/>
      <scheme val="minor"/>
    </font>
    <font>
      <sz val="9"/>
      <color rgb="FFFF0000"/>
      <name val="Arial Narrow"/>
      <family val="2"/>
      <charset val="238"/>
    </font>
    <font>
      <sz val="9"/>
      <color rgb="FF000000"/>
      <name val="Arial Narrow"/>
      <family val="2"/>
      <charset val="238"/>
    </font>
    <font>
      <sz val="9"/>
      <color theme="1"/>
      <name val="Arial Narrow"/>
    </font>
    <font>
      <sz val="9"/>
      <color rgb="FFFF0000"/>
      <name val="Arial Narrow"/>
    </font>
    <font>
      <sz val="9"/>
      <color theme="1"/>
      <name val="Webdings"/>
      <family val="1"/>
      <charset val="2"/>
    </font>
    <font>
      <sz val="9"/>
      <name val="Arial Narrow"/>
    </font>
    <font>
      <sz val="11"/>
      <color rgb="FFFF0000"/>
      <name val="Calibri"/>
      <family val="2"/>
      <charset val="1"/>
    </font>
    <font>
      <sz val="8"/>
      <color theme="1"/>
      <name val="Webdings"/>
      <family val="1"/>
      <charset val="2"/>
    </font>
    <font>
      <sz val="8"/>
      <color theme="1"/>
      <name val="Arial Narrow"/>
      <family val="2"/>
      <charset val="238"/>
    </font>
    <font>
      <sz val="9"/>
      <color rgb="FF000000"/>
      <name val="Arial Narrow"/>
    </font>
    <font>
      <sz val="9"/>
      <color rgb="FF000000"/>
      <name val="Arial Narrow"/>
      <charset val="1"/>
    </font>
  </fonts>
  <fills count="9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CCFF99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7F1A3"/>
        <bgColor indexed="64"/>
      </patternFill>
    </fill>
    <fill>
      <patternFill patternType="solid">
        <fgColor theme="8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8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1" fillId="0" borderId="0"/>
    <xf numFmtId="164" fontId="1" fillId="0" borderId="0" applyFont="0" applyFill="0" applyBorder="0" applyAlignment="0" applyProtection="0"/>
  </cellStyleXfs>
  <cellXfs count="216">
    <xf numFmtId="0" fontId="0" fillId="0" borderId="0" xfId="0"/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2" borderId="2" xfId="0" applyFont="1" applyFill="1" applyBorder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2" fillId="5" borderId="1" xfId="0" applyFont="1" applyFill="1" applyBorder="1" applyAlignment="1">
      <alignment horizontal="left" wrapText="1"/>
    </xf>
    <xf numFmtId="0" fontId="2" fillId="0" borderId="0" xfId="0" applyFont="1"/>
    <xf numFmtId="0" fontId="2" fillId="0" borderId="1" xfId="1" applyFont="1" applyBorder="1"/>
    <xf numFmtId="0" fontId="2" fillId="0" borderId="1" xfId="0" applyFont="1" applyBorder="1"/>
    <xf numFmtId="0" fontId="2" fillId="4" borderId="1" xfId="0" applyFont="1" applyFill="1" applyBorder="1" applyAlignment="1">
      <alignment horizontal="left" wrapText="1"/>
    </xf>
    <xf numFmtId="0" fontId="3" fillId="0" borderId="1" xfId="0" applyFont="1" applyBorder="1"/>
    <xf numFmtId="0" fontId="2" fillId="0" borderId="1" xfId="0" applyFont="1" applyBorder="1" applyAlignment="1">
      <alignment horizontal="left" wrapText="1"/>
    </xf>
    <xf numFmtId="0" fontId="2" fillId="0" borderId="4" xfId="1" applyFont="1" applyBorder="1"/>
    <xf numFmtId="0" fontId="2" fillId="0" borderId="4" xfId="0" applyFont="1" applyBorder="1"/>
    <xf numFmtId="0" fontId="2" fillId="4" borderId="5" xfId="0" applyFont="1" applyFill="1" applyBorder="1" applyAlignment="1">
      <alignment horizontal="left" wrapText="1"/>
    </xf>
    <xf numFmtId="0" fontId="2" fillId="3" borderId="5" xfId="0" applyFont="1" applyFill="1" applyBorder="1" applyAlignment="1">
      <alignment horizontal="left" wrapText="1"/>
    </xf>
    <xf numFmtId="0" fontId="2" fillId="0" borderId="6" xfId="0" applyFont="1" applyBorder="1"/>
    <xf numFmtId="0" fontId="2" fillId="0" borderId="3" xfId="0" applyFont="1" applyBorder="1"/>
    <xf numFmtId="0" fontId="2" fillId="0" borderId="3" xfId="1" applyFont="1" applyBorder="1"/>
    <xf numFmtId="0" fontId="2" fillId="0" borderId="7" xfId="1" applyFont="1" applyBorder="1"/>
    <xf numFmtId="0" fontId="2" fillId="0" borderId="8" xfId="0" applyFont="1" applyBorder="1"/>
    <xf numFmtId="0" fontId="2" fillId="0" borderId="2" xfId="1" applyFont="1" applyBorder="1"/>
    <xf numFmtId="0" fontId="2" fillId="0" borderId="2" xfId="0" applyFont="1" applyBorder="1" applyAlignment="1">
      <alignment horizontal="left" wrapText="1"/>
    </xf>
    <xf numFmtId="0" fontId="2" fillId="0" borderId="5" xfId="0" applyFont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wrapText="1"/>
    </xf>
    <xf numFmtId="0" fontId="2" fillId="0" borderId="1" xfId="1" applyFont="1" applyBorder="1" applyAlignment="1">
      <alignment horizontal="center" vertical="top"/>
    </xf>
    <xf numFmtId="0" fontId="2" fillId="0" borderId="0" xfId="0" applyFont="1" applyAlignment="1">
      <alignment horizontal="center" vertical="top"/>
    </xf>
    <xf numFmtId="49" fontId="2" fillId="0" borderId="1" xfId="1" applyNumberFormat="1" applyFont="1" applyBorder="1"/>
    <xf numFmtId="0" fontId="2" fillId="0" borderId="3" xfId="1" applyFont="1" applyBorder="1" applyAlignment="1">
      <alignment horizontal="left"/>
    </xf>
    <xf numFmtId="49" fontId="2" fillId="0" borderId="3" xfId="1" applyNumberFormat="1" applyFont="1" applyBorder="1" applyAlignment="1">
      <alignment horizontal="center" vertical="top"/>
    </xf>
    <xf numFmtId="49" fontId="2" fillId="0" borderId="3" xfId="1" applyNumberFormat="1" applyFont="1" applyBorder="1" applyAlignment="1">
      <alignment horizontal="left"/>
    </xf>
    <xf numFmtId="0" fontId="2" fillId="6" borderId="3" xfId="0" applyFont="1" applyFill="1" applyBorder="1"/>
    <xf numFmtId="0" fontId="2" fillId="6" borderId="3" xfId="1" applyFont="1" applyFill="1" applyBorder="1"/>
    <xf numFmtId="0" fontId="2" fillId="6" borderId="6" xfId="0" applyFont="1" applyFill="1" applyBorder="1"/>
    <xf numFmtId="0" fontId="2" fillId="6" borderId="9" xfId="1" applyFont="1" applyFill="1" applyBorder="1"/>
    <xf numFmtId="0" fontId="2" fillId="6" borderId="10" xfId="1" applyFont="1" applyFill="1" applyBorder="1" applyAlignment="1">
      <alignment horizontal="center" vertical="top"/>
    </xf>
    <xf numFmtId="14" fontId="2" fillId="2" borderId="1" xfId="0" applyNumberFormat="1" applyFont="1" applyFill="1" applyBorder="1" applyAlignment="1">
      <alignment horizontal="left" wrapText="1"/>
    </xf>
    <xf numFmtId="14" fontId="2" fillId="4" borderId="1" xfId="0" applyNumberFormat="1" applyFont="1" applyFill="1" applyBorder="1" applyAlignment="1">
      <alignment horizontal="left" wrapText="1"/>
    </xf>
    <xf numFmtId="14" fontId="2" fillId="0" borderId="1" xfId="0" applyNumberFormat="1" applyFont="1" applyBorder="1" applyAlignment="1">
      <alignment horizontal="left" wrapText="1"/>
    </xf>
    <xf numFmtId="0" fontId="2" fillId="0" borderId="8" xfId="1" applyFont="1" applyBorder="1"/>
    <xf numFmtId="49" fontId="2" fillId="6" borderId="9" xfId="1" applyNumberFormat="1" applyFont="1" applyFill="1" applyBorder="1"/>
    <xf numFmtId="49" fontId="2" fillId="0" borderId="3" xfId="1" applyNumberFormat="1" applyFont="1" applyBorder="1"/>
    <xf numFmtId="49" fontId="2" fillId="0" borderId="0" xfId="0" applyNumberFormat="1" applyFont="1"/>
    <xf numFmtId="49" fontId="2" fillId="0" borderId="1" xfId="1" applyNumberFormat="1" applyFont="1" applyBorder="1" applyAlignment="1">
      <alignment horizontal="right"/>
    </xf>
    <xf numFmtId="49" fontId="2" fillId="6" borderId="9" xfId="1" applyNumberFormat="1" applyFont="1" applyFill="1" applyBorder="1" applyAlignment="1">
      <alignment horizontal="right"/>
    </xf>
    <xf numFmtId="49" fontId="2" fillId="0" borderId="0" xfId="0" applyNumberFormat="1" applyFont="1" applyAlignment="1">
      <alignment horizontal="right"/>
    </xf>
    <xf numFmtId="49" fontId="2" fillId="6" borderId="10" xfId="1" applyNumberFormat="1" applyFont="1" applyFill="1" applyBorder="1" applyAlignment="1">
      <alignment horizontal="center" vertical="top"/>
    </xf>
    <xf numFmtId="49" fontId="2" fillId="0" borderId="1" xfId="1" applyNumberFormat="1" applyFont="1" applyBorder="1" applyAlignment="1">
      <alignment horizontal="center" vertical="top"/>
    </xf>
    <xf numFmtId="49" fontId="2" fillId="0" borderId="0" xfId="0" applyNumberFormat="1" applyFont="1" applyAlignment="1">
      <alignment horizontal="center" vertical="top"/>
    </xf>
    <xf numFmtId="49" fontId="2" fillId="0" borderId="2" xfId="1" applyNumberFormat="1" applyFont="1" applyBorder="1"/>
    <xf numFmtId="0" fontId="2" fillId="0" borderId="2" xfId="1" applyFont="1" applyBorder="1" applyAlignment="1">
      <alignment horizontal="center" vertical="top"/>
    </xf>
    <xf numFmtId="16" fontId="2" fillId="0" borderId="1" xfId="0" applyNumberFormat="1" applyFont="1" applyBorder="1" applyAlignment="1">
      <alignment horizontal="left" wrapText="1"/>
    </xf>
    <xf numFmtId="49" fontId="2" fillId="0" borderId="6" xfId="1" applyNumberFormat="1" applyFont="1" applyBorder="1" applyAlignment="1">
      <alignment horizontal="center" vertical="top"/>
    </xf>
    <xf numFmtId="0" fontId="2" fillId="0" borderId="8" xfId="1" applyFont="1" applyBorder="1" applyAlignment="1">
      <alignment horizontal="center" vertical="top"/>
    </xf>
    <xf numFmtId="0" fontId="2" fillId="6" borderId="10" xfId="1" applyFont="1" applyFill="1" applyBorder="1"/>
    <xf numFmtId="0" fontId="2" fillId="6" borderId="10" xfId="0" applyFont="1" applyFill="1" applyBorder="1"/>
    <xf numFmtId="49" fontId="2" fillId="0" borderId="1" xfId="1" applyNumberFormat="1" applyFont="1" applyBorder="1" applyAlignment="1">
      <alignment horizontal="left"/>
    </xf>
    <xf numFmtId="0" fontId="6" fillId="0" borderId="1" xfId="0" applyFont="1" applyBorder="1" applyAlignment="1">
      <alignment vertical="center"/>
    </xf>
    <xf numFmtId="0" fontId="3" fillId="0" borderId="1" xfId="1" applyFont="1" applyBorder="1"/>
    <xf numFmtId="0" fontId="3" fillId="0" borderId="3" xfId="1" applyFont="1" applyBorder="1"/>
    <xf numFmtId="49" fontId="3" fillId="0" borderId="1" xfId="1" applyNumberFormat="1" applyFont="1" applyBorder="1"/>
    <xf numFmtId="49" fontId="2" fillId="2" borderId="1" xfId="1" applyNumberFormat="1" applyFont="1" applyFill="1" applyBorder="1" applyAlignment="1">
      <alignment horizontal="center" wrapText="1"/>
    </xf>
    <xf numFmtId="0" fontId="3" fillId="0" borderId="3" xfId="1" applyFont="1" applyBorder="1" applyAlignment="1">
      <alignment horizontal="left"/>
    </xf>
    <xf numFmtId="49" fontId="3" fillId="0" borderId="3" xfId="1" applyNumberFormat="1" applyFont="1" applyBorder="1"/>
    <xf numFmtId="49" fontId="3" fillId="0" borderId="3" xfId="1" applyNumberFormat="1" applyFont="1" applyBorder="1" applyAlignment="1">
      <alignment horizontal="left"/>
    </xf>
    <xf numFmtId="0" fontId="3" fillId="0" borderId="4" xfId="1" applyFont="1" applyBorder="1"/>
    <xf numFmtId="0" fontId="3" fillId="0" borderId="1" xfId="1" applyFont="1" applyBorder="1" applyAlignment="1">
      <alignment horizontal="center" vertical="top"/>
    </xf>
    <xf numFmtId="0" fontId="3" fillId="0" borderId="0" xfId="0" applyFont="1"/>
    <xf numFmtId="0" fontId="2" fillId="6" borderId="9" xfId="1" applyFont="1" applyFill="1" applyBorder="1" applyAlignment="1">
      <alignment horizontal="center"/>
    </xf>
    <xf numFmtId="0" fontId="3" fillId="0" borderId="1" xfId="1" applyFont="1" applyBorder="1" applyAlignment="1">
      <alignment horizontal="center"/>
    </xf>
    <xf numFmtId="0" fontId="2" fillId="0" borderId="0" xfId="0" applyFont="1" applyAlignment="1">
      <alignment horizontal="center"/>
    </xf>
    <xf numFmtId="49" fontId="3" fillId="0" borderId="1" xfId="1" applyNumberFormat="1" applyFont="1" applyBorder="1" applyAlignment="1">
      <alignment horizontal="center" vertical="top"/>
    </xf>
    <xf numFmtId="49" fontId="2" fillId="5" borderId="1" xfId="1" applyNumberFormat="1" applyFont="1" applyFill="1" applyBorder="1" applyAlignment="1">
      <alignment horizontal="left"/>
    </xf>
    <xf numFmtId="0" fontId="6" fillId="5" borderId="1" xfId="0" applyFont="1" applyFill="1" applyBorder="1" applyAlignment="1">
      <alignment vertical="center"/>
    </xf>
    <xf numFmtId="0" fontId="2" fillId="5" borderId="1" xfId="1" applyFont="1" applyFill="1" applyBorder="1"/>
    <xf numFmtId="49" fontId="2" fillId="5" borderId="1" xfId="1" applyNumberFormat="1" applyFont="1" applyFill="1" applyBorder="1"/>
    <xf numFmtId="0" fontId="2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0" fontId="2" fillId="0" borderId="1" xfId="1" applyFont="1" applyBorder="1" applyAlignment="1">
      <alignment horizontal="left"/>
    </xf>
    <xf numFmtId="0" fontId="2" fillId="0" borderId="1" xfId="1" applyFont="1" applyBorder="1" applyAlignment="1">
      <alignment horizontal="right"/>
    </xf>
    <xf numFmtId="0" fontId="3" fillId="0" borderId="1" xfId="1" applyFont="1" applyBorder="1" applyAlignment="1">
      <alignment horizontal="left"/>
    </xf>
    <xf numFmtId="0" fontId="3" fillId="0" borderId="2" xfId="1" applyFont="1" applyBorder="1"/>
    <xf numFmtId="0" fontId="3" fillId="0" borderId="2" xfId="1" applyFont="1" applyBorder="1" applyAlignment="1">
      <alignment horizontal="left"/>
    </xf>
    <xf numFmtId="49" fontId="3" fillId="0" borderId="2" xfId="1" applyNumberFormat="1" applyFont="1" applyBorder="1"/>
    <xf numFmtId="49" fontId="3" fillId="6" borderId="9" xfId="1" applyNumberFormat="1" applyFont="1" applyFill="1" applyBorder="1"/>
    <xf numFmtId="49" fontId="3" fillId="0" borderId="0" xfId="0" applyNumberFormat="1" applyFont="1"/>
    <xf numFmtId="0" fontId="3" fillId="0" borderId="3" xfId="1" applyFont="1" applyBorder="1" applyAlignment="1">
      <alignment horizontal="right"/>
    </xf>
    <xf numFmtId="0" fontId="5" fillId="0" borderId="0" xfId="0" applyFont="1"/>
    <xf numFmtId="0" fontId="5" fillId="5" borderId="1" xfId="0" applyFont="1" applyFill="1" applyBorder="1" applyAlignment="1">
      <alignment horizontal="left" wrapText="1"/>
    </xf>
    <xf numFmtId="0" fontId="2" fillId="6" borderId="1" xfId="1" applyFont="1" applyFill="1" applyBorder="1"/>
    <xf numFmtId="0" fontId="5" fillId="0" borderId="1" xfId="0" applyFont="1" applyBorder="1"/>
    <xf numFmtId="49" fontId="5" fillId="0" borderId="0" xfId="0" applyNumberFormat="1" applyFont="1" applyAlignment="1">
      <alignment horizontal="right"/>
    </xf>
    <xf numFmtId="49" fontId="3" fillId="0" borderId="1" xfId="1" applyNumberFormat="1" applyFont="1" applyBorder="1" applyAlignment="1">
      <alignment horizontal="right"/>
    </xf>
    <xf numFmtId="49" fontId="3" fillId="2" borderId="1" xfId="0" applyNumberFormat="1" applyFont="1" applyFill="1" applyBorder="1" applyAlignment="1">
      <alignment horizontal="center" wrapText="1"/>
    </xf>
    <xf numFmtId="0" fontId="3" fillId="5" borderId="1" xfId="0" applyFont="1" applyFill="1" applyBorder="1" applyAlignment="1">
      <alignment horizontal="left" wrapText="1"/>
    </xf>
    <xf numFmtId="49" fontId="2" fillId="6" borderId="1" xfId="1" applyNumberFormat="1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center" wrapText="1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 wrapText="1"/>
    </xf>
    <xf numFmtId="49" fontId="2" fillId="3" borderId="1" xfId="0" applyNumberFormat="1" applyFont="1" applyFill="1" applyBorder="1" applyAlignment="1">
      <alignment horizontal="center" wrapText="1"/>
    </xf>
    <xf numFmtId="0" fontId="2" fillId="6" borderId="9" xfId="1" applyFont="1" applyFill="1" applyBorder="1" applyAlignment="1">
      <alignment horizontal="left"/>
    </xf>
    <xf numFmtId="0" fontId="2" fillId="0" borderId="0" xfId="0" applyFont="1" applyAlignment="1">
      <alignment horizontal="left"/>
    </xf>
    <xf numFmtId="49" fontId="3" fillId="0" borderId="3" xfId="1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 wrapText="1"/>
    </xf>
    <xf numFmtId="49" fontId="3" fillId="4" borderId="1" xfId="0" applyNumberFormat="1" applyFont="1" applyFill="1" applyBorder="1" applyAlignment="1">
      <alignment horizontal="center" wrapText="1"/>
    </xf>
    <xf numFmtId="49" fontId="3" fillId="0" borderId="1" xfId="1" applyNumberFormat="1" applyFont="1" applyBorder="1" applyAlignment="1">
      <alignment horizontal="left" vertical="top"/>
    </xf>
    <xf numFmtId="49" fontId="2" fillId="0" borderId="1" xfId="1" applyNumberFormat="1" applyFont="1" applyBorder="1" applyAlignment="1">
      <alignment horizontal="left" vertical="top"/>
    </xf>
    <xf numFmtId="49" fontId="3" fillId="0" borderId="11" xfId="1" applyNumberFormat="1" applyFont="1" applyBorder="1"/>
    <xf numFmtId="0" fontId="3" fillId="0" borderId="11" xfId="1" applyFont="1" applyBorder="1"/>
    <xf numFmtId="49" fontId="2" fillId="2" borderId="12" xfId="0" applyNumberFormat="1" applyFont="1" applyFill="1" applyBorder="1" applyAlignment="1">
      <alignment horizontal="center" wrapText="1"/>
    </xf>
    <xf numFmtId="49" fontId="2" fillId="7" borderId="1" xfId="0" applyNumberFormat="1" applyFont="1" applyFill="1" applyBorder="1" applyAlignment="1">
      <alignment horizontal="center" wrapText="1"/>
    </xf>
    <xf numFmtId="0" fontId="2" fillId="0" borderId="11" xfId="1" applyFont="1" applyBorder="1"/>
    <xf numFmtId="0" fontId="3" fillId="0" borderId="1" xfId="1" quotePrefix="1" applyFont="1" applyBorder="1"/>
    <xf numFmtId="14" fontId="2" fillId="2" borderId="2" xfId="0" applyNumberFormat="1" applyFont="1" applyFill="1" applyBorder="1" applyAlignment="1">
      <alignment horizontal="left" wrapText="1"/>
    </xf>
    <xf numFmtId="0" fontId="2" fillId="0" borderId="0" xfId="1" applyFont="1"/>
    <xf numFmtId="49" fontId="2" fillId="0" borderId="1" xfId="0" applyNumberFormat="1" applyFont="1" applyBorder="1"/>
    <xf numFmtId="0" fontId="5" fillId="0" borderId="1" xfId="0" applyFont="1" applyBorder="1" applyAlignment="1">
      <alignment horizontal="left" wrapText="1"/>
    </xf>
    <xf numFmtId="14" fontId="3" fillId="4" borderId="1" xfId="0" applyNumberFormat="1" applyFont="1" applyFill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5" fillId="0" borderId="1" xfId="1" applyFont="1" applyBorder="1"/>
    <xf numFmtId="14" fontId="6" fillId="2" borderId="1" xfId="0" applyNumberFormat="1" applyFont="1" applyFill="1" applyBorder="1" applyAlignment="1">
      <alignment horizontal="left" wrapText="1"/>
    </xf>
    <xf numFmtId="0" fontId="2" fillId="0" borderId="1" xfId="1" applyFont="1" applyBorder="1" applyAlignment="1">
      <alignment horizontal="left" wrapText="1"/>
    </xf>
    <xf numFmtId="0" fontId="6" fillId="0" borderId="4" xfId="1" applyFont="1" applyBorder="1"/>
    <xf numFmtId="0" fontId="6" fillId="0" borderId="1" xfId="1" applyFont="1" applyBorder="1"/>
    <xf numFmtId="0" fontId="6" fillId="0" borderId="1" xfId="0" applyFont="1" applyBorder="1"/>
    <xf numFmtId="49" fontId="6" fillId="0" borderId="1" xfId="1" applyNumberFormat="1" applyFont="1" applyBorder="1"/>
    <xf numFmtId="0" fontId="6" fillId="0" borderId="1" xfId="1" applyFont="1" applyBorder="1" applyAlignment="1">
      <alignment horizontal="right"/>
    </xf>
    <xf numFmtId="0" fontId="2" fillId="5" borderId="12" xfId="0" applyFont="1" applyFill="1" applyBorder="1" applyAlignment="1">
      <alignment horizontal="left" wrapText="1"/>
    </xf>
    <xf numFmtId="0" fontId="2" fillId="0" borderId="9" xfId="1" applyFont="1" applyBorder="1"/>
    <xf numFmtId="49" fontId="2" fillId="4" borderId="5" xfId="0" applyNumberFormat="1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left" wrapText="1"/>
    </xf>
    <xf numFmtId="0" fontId="2" fillId="5" borderId="15" xfId="0" applyFont="1" applyFill="1" applyBorder="1" applyAlignment="1">
      <alignment horizontal="left" wrapText="1"/>
    </xf>
    <xf numFmtId="0" fontId="9" fillId="0" borderId="1" xfId="0" applyFont="1" applyBorder="1" applyAlignment="1">
      <alignment horizontal="center"/>
    </xf>
    <xf numFmtId="0" fontId="2" fillId="6" borderId="16" xfId="1" applyFont="1" applyFill="1" applyBorder="1"/>
    <xf numFmtId="49" fontId="2" fillId="2" borderId="5" xfId="0" applyNumberFormat="1" applyFont="1" applyFill="1" applyBorder="1" applyAlignment="1">
      <alignment horizontal="center" wrapText="1"/>
    </xf>
    <xf numFmtId="0" fontId="2" fillId="8" borderId="1" xfId="1" applyFont="1" applyFill="1" applyBorder="1"/>
    <xf numFmtId="0" fontId="2" fillId="0" borderId="14" xfId="1" applyFont="1" applyBorder="1"/>
    <xf numFmtId="0" fontId="2" fillId="0" borderId="13" xfId="1" applyFont="1" applyBorder="1"/>
    <xf numFmtId="0" fontId="3" fillId="0" borderId="0" xfId="1" applyFont="1"/>
    <xf numFmtId="0" fontId="2" fillId="0" borderId="0" xfId="1" applyFont="1" applyAlignment="1">
      <alignment horizontal="center" vertical="top"/>
    </xf>
    <xf numFmtId="49" fontId="3" fillId="0" borderId="0" xfId="1" applyNumberFormat="1" applyFont="1"/>
    <xf numFmtId="49" fontId="2" fillId="0" borderId="0" xfId="1" applyNumberFormat="1" applyFont="1" applyAlignment="1">
      <alignment horizontal="center" wrapText="1"/>
    </xf>
    <xf numFmtId="49" fontId="2" fillId="0" borderId="1" xfId="1" applyNumberFormat="1" applyFont="1" applyBorder="1" applyAlignment="1">
      <alignment horizontal="left"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1" applyNumberFormat="1" applyFont="1" applyBorder="1" applyAlignment="1">
      <alignment horizontal="center" wrapText="1"/>
    </xf>
    <xf numFmtId="0" fontId="7" fillId="0" borderId="9" xfId="1" applyFont="1" applyBorder="1"/>
    <xf numFmtId="0" fontId="7" fillId="8" borderId="1" xfId="1" applyFont="1" applyFill="1" applyBorder="1"/>
    <xf numFmtId="0" fontId="7" fillId="8" borderId="2" xfId="1" applyFont="1" applyFill="1" applyBorder="1"/>
    <xf numFmtId="0" fontId="2" fillId="6" borderId="17" xfId="1" applyFont="1" applyFill="1" applyBorder="1"/>
    <xf numFmtId="0" fontId="2" fillId="0" borderId="5" xfId="0" applyFont="1" applyBorder="1"/>
    <xf numFmtId="49" fontId="2" fillId="7" borderId="5" xfId="0" applyNumberFormat="1" applyFont="1" applyFill="1" applyBorder="1" applyAlignment="1">
      <alignment horizontal="center" wrapText="1"/>
    </xf>
    <xf numFmtId="0" fontId="7" fillId="0" borderId="1" xfId="1" applyFont="1" applyBorder="1"/>
    <xf numFmtId="49" fontId="7" fillId="0" borderId="5" xfId="0" applyNumberFormat="1" applyFont="1" applyBorder="1" applyAlignment="1">
      <alignment horizontal="center" wrapText="1"/>
    </xf>
    <xf numFmtId="49" fontId="7" fillId="4" borderId="5" xfId="0" applyNumberFormat="1" applyFont="1" applyFill="1" applyBorder="1" applyAlignment="1">
      <alignment horizontal="center" wrapText="1"/>
    </xf>
    <xf numFmtId="49" fontId="2" fillId="0" borderId="5" xfId="0" applyNumberFormat="1" applyFont="1" applyBorder="1" applyAlignment="1">
      <alignment horizontal="center" wrapText="1"/>
    </xf>
    <xf numFmtId="49" fontId="7" fillId="2" borderId="1" xfId="0" applyNumberFormat="1" applyFont="1" applyFill="1" applyBorder="1" applyAlignment="1">
      <alignment horizontal="center" wrapText="1"/>
    </xf>
    <xf numFmtId="0" fontId="7" fillId="0" borderId="0" xfId="0" applyFont="1"/>
    <xf numFmtId="49" fontId="7" fillId="2" borderId="12" xfId="0" applyNumberFormat="1" applyFont="1" applyFill="1" applyBorder="1" applyAlignment="1">
      <alignment horizontal="center" wrapText="1"/>
    </xf>
    <xf numFmtId="49" fontId="7" fillId="2" borderId="5" xfId="0" applyNumberFormat="1" applyFont="1" applyFill="1" applyBorder="1" applyAlignment="1">
      <alignment horizontal="center" wrapText="1"/>
    </xf>
    <xf numFmtId="0" fontId="7" fillId="0" borderId="1" xfId="0" applyFont="1" applyBorder="1"/>
    <xf numFmtId="0" fontId="7" fillId="6" borderId="16" xfId="1" applyFont="1" applyFill="1" applyBorder="1"/>
    <xf numFmtId="0" fontId="10" fillId="0" borderId="1" xfId="0" applyFont="1" applyBorder="1"/>
    <xf numFmtId="0" fontId="2" fillId="6" borderId="7" xfId="1" applyFont="1" applyFill="1" applyBorder="1"/>
    <xf numFmtId="0" fontId="0" fillId="0" borderId="0" xfId="1" applyFont="1"/>
    <xf numFmtId="0" fontId="2" fillId="0" borderId="2" xfId="0" applyFont="1" applyBorder="1"/>
    <xf numFmtId="0" fontId="7" fillId="0" borderId="0" xfId="0" applyFont="1" applyAlignment="1">
      <alignment horizontal="left" wrapText="1"/>
    </xf>
    <xf numFmtId="0" fontId="7" fillId="0" borderId="0" xfId="0" applyFont="1" applyAlignment="1">
      <alignment horizontal="left" vertical="top" wrapText="1"/>
    </xf>
    <xf numFmtId="49" fontId="3" fillId="2" borderId="5" xfId="0" applyNumberFormat="1" applyFont="1" applyFill="1" applyBorder="1" applyAlignment="1">
      <alignment horizontal="center" wrapText="1"/>
    </xf>
    <xf numFmtId="0" fontId="7" fillId="4" borderId="1" xfId="0" applyFont="1" applyFill="1" applyBorder="1" applyAlignment="1">
      <alignment horizontal="left" wrapText="1"/>
    </xf>
    <xf numFmtId="0" fontId="7" fillId="2" borderId="1" xfId="0" applyFont="1" applyFill="1" applyBorder="1" applyAlignment="1">
      <alignment horizontal="left" wrapText="1"/>
    </xf>
    <xf numFmtId="0" fontId="7" fillId="3" borderId="1" xfId="0" applyFont="1" applyFill="1" applyBorder="1" applyAlignment="1">
      <alignment horizontal="left" wrapText="1"/>
    </xf>
    <xf numFmtId="0" fontId="7" fillId="5" borderId="1" xfId="0" applyFont="1" applyFill="1" applyBorder="1" applyAlignment="1">
      <alignment horizontal="left" wrapText="1"/>
    </xf>
    <xf numFmtId="0" fontId="3" fillId="0" borderId="18" xfId="0" applyFont="1" applyBorder="1"/>
    <xf numFmtId="49" fontId="6" fillId="4" borderId="1" xfId="0" applyNumberFormat="1" applyFont="1" applyFill="1" applyBorder="1" applyAlignment="1">
      <alignment horizontal="center" wrapText="1"/>
    </xf>
    <xf numFmtId="49" fontId="5" fillId="4" borderId="1" xfId="0" applyNumberFormat="1" applyFont="1" applyFill="1" applyBorder="1" applyAlignment="1">
      <alignment horizontal="center" wrapText="1"/>
    </xf>
    <xf numFmtId="49" fontId="2" fillId="6" borderId="10" xfId="1" applyNumberFormat="1" applyFont="1" applyFill="1" applyBorder="1" applyAlignment="1">
      <alignment horizontal="center"/>
    </xf>
    <xf numFmtId="49" fontId="3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12" fillId="0" borderId="1" xfId="0" applyFont="1" applyBorder="1" applyAlignment="1">
      <alignment horizontal="center" vertical="center"/>
    </xf>
    <xf numFmtId="0" fontId="13" fillId="0" borderId="1" xfId="0" applyFont="1" applyBorder="1"/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left" wrapText="1"/>
    </xf>
    <xf numFmtId="0" fontId="6" fillId="0" borderId="2" xfId="1" applyFont="1" applyBorder="1"/>
    <xf numFmtId="0" fontId="2" fillId="3" borderId="2" xfId="0" applyFont="1" applyFill="1" applyBorder="1" applyAlignment="1">
      <alignment horizontal="left" wrapText="1"/>
    </xf>
    <xf numFmtId="0" fontId="2" fillId="0" borderId="2" xfId="1" applyFont="1" applyBorder="1" applyAlignment="1">
      <alignment horizontal="left" wrapText="1"/>
    </xf>
    <xf numFmtId="0" fontId="2" fillId="0" borderId="4" xfId="1" applyFont="1" applyBorder="1" applyAlignment="1">
      <alignment horizontal="left" wrapText="1"/>
    </xf>
    <xf numFmtId="0" fontId="11" fillId="0" borderId="1" xfId="0" applyFont="1" applyBorder="1"/>
    <xf numFmtId="0" fontId="2" fillId="0" borderId="4" xfId="1" applyFont="1" applyBorder="1" applyAlignment="1">
      <alignment vertical="center"/>
    </xf>
    <xf numFmtId="0" fontId="2" fillId="0" borderId="1" xfId="1" applyFont="1" applyBorder="1" applyAlignment="1">
      <alignment vertical="center"/>
    </xf>
    <xf numFmtId="14" fontId="2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14" fontId="6" fillId="4" borderId="1" xfId="0" applyNumberFormat="1" applyFont="1" applyFill="1" applyBorder="1" applyAlignment="1">
      <alignment horizontal="left" wrapText="1"/>
    </xf>
    <xf numFmtId="0" fontId="15" fillId="0" borderId="0" xfId="0" applyFont="1"/>
    <xf numFmtId="0" fontId="2" fillId="6" borderId="6" xfId="0" applyFont="1" applyFill="1" applyBorder="1" applyAlignment="1">
      <alignment wrapText="1"/>
    </xf>
    <xf numFmtId="0" fontId="2" fillId="6" borderId="3" xfId="0" applyFont="1" applyFill="1" applyBorder="1" applyAlignment="1">
      <alignment wrapText="1"/>
    </xf>
    <xf numFmtId="0" fontId="2" fillId="6" borderId="9" xfId="1" applyFont="1" applyFill="1" applyBorder="1" applyAlignment="1">
      <alignment wrapText="1"/>
    </xf>
    <xf numFmtId="0" fontId="2" fillId="6" borderId="10" xfId="1" applyFont="1" applyFill="1" applyBorder="1" applyAlignment="1">
      <alignment horizontal="center" vertical="top" wrapText="1"/>
    </xf>
    <xf numFmtId="0" fontId="2" fillId="6" borderId="3" xfId="1" applyFont="1" applyFill="1" applyBorder="1" applyAlignment="1">
      <alignment wrapText="1"/>
    </xf>
    <xf numFmtId="0" fontId="2" fillId="6" borderId="10" xfId="1" applyFont="1" applyFill="1" applyBorder="1" applyAlignment="1">
      <alignment wrapText="1"/>
    </xf>
    <xf numFmtId="0" fontId="7" fillId="8" borderId="2" xfId="1" applyFont="1" applyFill="1" applyBorder="1" applyAlignment="1">
      <alignment wrapText="1"/>
    </xf>
    <xf numFmtId="0" fontId="7" fillId="0" borderId="10" xfId="1" applyFont="1" applyBorder="1" applyAlignment="1">
      <alignment wrapText="1"/>
    </xf>
    <xf numFmtId="49" fontId="14" fillId="4" borderId="1" xfId="0" applyNumberFormat="1" applyFont="1" applyFill="1" applyBorder="1" applyAlignment="1">
      <alignment horizontal="center" wrapText="1"/>
    </xf>
    <xf numFmtId="0" fontId="2" fillId="0" borderId="1" xfId="0" applyFont="1" applyBorder="1" applyAlignment="1">
      <alignment horizontal="center" vertical="center"/>
    </xf>
    <xf numFmtId="0" fontId="0" fillId="0" borderId="0" xfId="0" quotePrefix="1" applyAlignment="1">
      <alignment horizontal="center"/>
    </xf>
    <xf numFmtId="0" fontId="7" fillId="0" borderId="1" xfId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horizontal="center" vertical="center" wrapText="1"/>
    </xf>
  </cellXfs>
  <cellStyles count="3">
    <cellStyle name="Dziesiętny 2" xfId="2" xr:uid="{54E19ED5-B11E-4E58-B211-85C6B4B98EE8}"/>
    <cellStyle name="Normalny" xfId="0" builtinId="0"/>
    <cellStyle name="Normalny 2" xfId="1" xr:uid="{99188609-FD7A-4CD4-8567-C9400481344A}"/>
  </cellStyles>
  <dxfs count="527"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rgb="FFCCFF99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indexed="64"/>
        </top>
      </border>
    </dxf>
    <dxf>
      <border outline="0">
        <bottom style="thin">
          <color indexed="64"/>
        </bottom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rgb="FF00B05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Webdings"/>
        <family val="1"/>
        <charset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strike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strike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</dxf>
    <dxf>
      <font>
        <strike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alignment horizontal="center" vertical="center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9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rgb="FF00B05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scheme val="none"/>
      </font>
      <numFmt numFmtId="30" formatCode="@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scheme val="none"/>
      </font>
      <numFmt numFmtId="30" formatCode="@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rgb="FF00B05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alignment wrapText="1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rgb="FFA7F1A3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Webdings"/>
        <family val="1"/>
        <charset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rgb="FF00B050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FF0000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alignment wrapText="1"/>
      <border diagonalUp="0" diagonalDown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Webdings"/>
        <family val="1"/>
        <charset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general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Webdings"/>
        <family val="1"/>
        <charset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9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9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9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Webdings"/>
        <family val="1"/>
        <charset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9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Webdings"/>
        <family val="1"/>
        <charset val="2"/>
        <scheme val="none"/>
      </font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9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rgb="FF000000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9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0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solid">
          <fgColor indexed="64"/>
          <bgColor theme="9" tint="0.59999389629810485"/>
        </patternFill>
      </fill>
      <alignment horizontal="center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 style="thin">
          <color indexed="64"/>
        </vertical>
        <horizontal style="thin">
          <color indexed="64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auto="1"/>
        </patternFill>
      </fill>
      <alignment horizontal="center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alignment horizontal="center" vertical="bottom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center" vertical="top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0" formatCode="General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numFmt numFmtId="30" formatCode="@"/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solid">
          <fgColor indexed="64"/>
          <bgColor theme="9" tint="0.59999389629810485"/>
        </patternFill>
      </fill>
      <alignment horizontal="left" vertical="bottom" textRotation="0" wrapText="1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>
        <left/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outline="0">
        <top style="thin">
          <color rgb="FF000000"/>
        </top>
      </border>
    </dxf>
    <dxf>
      <border outline="0">
        <bottom style="thin">
          <color rgb="FF000000"/>
        </bottom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Arial Narrow"/>
        <family val="2"/>
        <charset val="238"/>
        <scheme val="none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colors>
    <mruColors>
      <color rgb="FFA7F1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8325C4D7-E570-4538-BDE9-C366474C88C0}" name="Tabela13" displayName="Tabela13" ref="A1:P114" totalsRowShown="0" headerRowDxfId="526" headerRowBorderDxfId="524" tableBorderDxfId="525" totalsRowBorderDxfId="523" headerRowCellStyle="Normalny 2">
  <autoFilter ref="A1:P114" xr:uid="{5D45AFEA-F598-47B4-ADB7-179B68C13549}"/>
  <sortState xmlns:xlrd2="http://schemas.microsoft.com/office/spreadsheetml/2017/richdata2" ref="A2:P147">
    <sortCondition ref="D1:D147"/>
  </sortState>
  <tableColumns count="16">
    <tableColumn id="1" xr3:uid="{FF8F3CDC-EBFC-4F26-83E9-1E50261B1E87}" name="Tom" dataDxfId="522"/>
    <tableColumn id="2" xr3:uid="{FEAF970E-6CF5-4248-8248-828375ACBF1C}" name="Część/ Nazwa opracowania" dataDxfId="521" dataCellStyle="Normalny 2"/>
    <tableColumn id="3" xr3:uid="{B0256455-50E7-4FA3-9DF2-A9DE41FDFFE9}" name="Faza" dataDxfId="520" dataCellStyle="Normalny 2"/>
    <tableColumn id="4" xr3:uid="{5D97819F-54F5-4551-8965-0C4937A63228}" name="Nr pliku" dataDxfId="519" dataCellStyle="Normalny 2"/>
    <tableColumn id="5" xr3:uid="{1968138D-FD07-476A-B0C3-B0C479646F9F}" name="Nazwa pliku" dataDxfId="518" dataCellStyle="Normalny 2"/>
    <tableColumn id="6" xr3:uid="{907A715F-0A4C-4A87-A940-8A3053D70FE7}" name="rewizja 00" dataDxfId="517"/>
    <tableColumn id="7" xr3:uid="{19673004-E3C8-41A6-8153-335B15AC98C4}" name="rewizja 01" dataDxfId="516"/>
    <tableColumn id="8" xr3:uid="{5C8D500D-A34D-4812-A9FF-E9A1A7066BDE}" name="rewizja 02" dataDxfId="515"/>
    <tableColumn id="9" xr3:uid="{06D8E367-33A1-4E80-89C5-3E739B879AE9}" name="rewizja 03" dataDxfId="514"/>
    <tableColumn id="10" xr3:uid="{3E9F5E6F-FB5C-4B61-A89C-EC8C3CE35E8B}" name="rewizja 04" dataDxfId="513"/>
    <tableColumn id="11" xr3:uid="{3E1160D5-8912-477F-9C03-13BA4235F918}" name="rewizja 05" dataDxfId="512"/>
    <tableColumn id="12" xr3:uid="{1A5BD4ED-13E1-4E50-BB63-79C701E35EFF}" name="rewizja 06" dataDxfId="511"/>
    <tableColumn id="13" xr3:uid="{DE909D2A-A3A9-4258-9053-631D4A31CCE5}" name="FAZA 1 ETAPU I" dataDxfId="510"/>
    <tableColumn id="14" xr3:uid="{E3196811-0009-4712-8291-1F0D764D61A1}" name="KOMENTARZ DO FAZY 1" dataDxfId="509"/>
    <tableColumn id="15" xr3:uid="{F7BAD918-0F3A-453D-BF58-548BEAD699FC}" name="FAZA 2 ETAPU I" dataDxfId="508"/>
    <tableColumn id="16" xr3:uid="{1C55EF67-B888-4123-B224-6C40156DFC50}" name="KOMENTARZ DO FAZY 2" dataDxfId="507"/>
  </tableColumns>
  <tableStyleInfo name="TableStyleLight13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1ED50DB4-7853-4943-AFFE-8FAF3A929A2B}" name="Tabela13451819202122232425" displayName="Tabela13451819202122232425" ref="A1:T25" totalsRowShown="0" headerRowDxfId="299" headerRowBorderDxfId="297" tableBorderDxfId="298" totalsRowBorderDxfId="296" headerRowCellStyle="Normalny 2">
  <autoFilter ref="A1:T25" xr:uid="{5D45AFEA-F598-47B4-ADB7-179B68C13549}"/>
  <tableColumns count="20">
    <tableColumn id="1" xr3:uid="{ADA2D067-1013-4BC0-8FC6-EEE270CD8E12}" name="Tom" dataDxfId="295"/>
    <tableColumn id="2" xr3:uid="{8C6BECD5-8F79-4833-AAD4-744461DAEDE4}" name="Część/ Nazwa opracowania" dataDxfId="294" dataCellStyle="Normalny 2"/>
    <tableColumn id="29" xr3:uid="{60CA0332-DA67-4D28-A613-4E4A96FD3CDF}" name="Faza" dataDxfId="293" dataCellStyle="Normalny 2"/>
    <tableColumn id="21" xr3:uid="{D9BC9207-8FC9-456A-9E14-5CE8D5AE7B2A}" name="Nr " dataDxfId="292" dataCellStyle="Normalny 2"/>
    <tableColumn id="28" xr3:uid="{36D0641C-9083-488A-BF73-86131DA9DAC6}" name="Autor" dataDxfId="291" dataCellStyle="Normalny 2"/>
    <tableColumn id="27" xr3:uid="{E2DBFA36-B277-493F-B941-6224F1CB16FC}" name="Strefa" dataDxfId="290" dataCellStyle="Normalny 2"/>
    <tableColumn id="26" xr3:uid="{BDF6267A-F870-498F-9F9E-13FF36D05BEB}" name="Poziom" dataDxfId="289" dataCellStyle="Normalny 2"/>
    <tableColumn id="25" xr3:uid="{E2448E7E-D3A7-4F4B-A23F-D0D880B6599E}" name="Typ" dataDxfId="288" dataCellStyle="Normalny 2"/>
    <tableColumn id="24" xr3:uid="{8EC8455F-C7DE-4185-A1B9-1B9734D5CE36}" name="Branża" dataDxfId="287" dataCellStyle="Normalny 2"/>
    <tableColumn id="23" xr3:uid="{9393DFE4-4344-45D6-8F9A-DED9E4993636}" name="Pakiet" dataDxfId="286" dataCellStyle="Normalny 2"/>
    <tableColumn id="22" xr3:uid="{E7008E1A-D97E-4EBD-A9BA-20D139C93209}" name="Nr pliku" dataDxfId="285" dataCellStyle="Normalny 2">
      <calculatedColumnFormula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calculatedColumnFormula>
    </tableColumn>
    <tableColumn id="5" xr3:uid="{F712D802-219E-4FA4-88C2-55223C9A3C2A}" name="Nazwa" dataDxfId="284" dataCellStyle="Normalny 2"/>
    <tableColumn id="30" xr3:uid="{9E9BC6D1-AE13-46C9-9E27-37C664973537}" name="Skala" dataDxfId="283" dataCellStyle="Normalny 2"/>
    <tableColumn id="6" xr3:uid="{26D5E709-4B03-4234-BB26-04E31CB5C29F}" name="Wydanie PW 16-06-2022 rewizja 00" dataDxfId="282"/>
    <tableColumn id="3" xr3:uid="{5A0C5A28-4745-46B4-9961-ACC6BF590D4D}" name="Wydanie PW 14-07-2022 rewizja 01" dataDxfId="281"/>
    <tableColumn id="10" xr3:uid="{F5627333-61A8-4043-BC03-FFBC43E6AF1F}" name="Wydanie PW 09-03-2023" dataDxfId="280"/>
    <tableColumn id="4" xr3:uid="{9B63222C-50DA-4413-971A-C1D93DC7D47F}" name="FAZA 1 ETAPU I" dataDxfId="279"/>
    <tableColumn id="7" xr3:uid="{9B971AE0-A2E8-49E7-9A31-91B90DF17583}" name="KOMENTARZ DO FAZY 1" dataDxfId="278"/>
    <tableColumn id="8" xr3:uid="{285A8FBF-0F5E-40D1-8E81-1B17B302427B}" name="FAZA 2 ETAPU I" dataDxfId="277"/>
    <tableColumn id="9" xr3:uid="{5895B7BE-C7DA-43EF-A4FF-DA7CF24982D5}" name="KOMENTARZ DO FAZY 2" dataDxfId="276"/>
  </tableColumns>
  <tableStyleInfo name="TableStyleLight13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F7E5983D-66F5-4821-96C1-DA4F8BA307B1}" name="Tabela13459" displayName="Tabela13459" ref="A1:T48" totalsRowShown="0" headerRowDxfId="275" headerRowBorderDxfId="273" tableBorderDxfId="274" totalsRowBorderDxfId="272" headerRowCellStyle="Normalny 2">
  <autoFilter ref="A1:T48" xr:uid="{5D45AFEA-F598-47B4-ADB7-179B68C13549}"/>
  <tableColumns count="20">
    <tableColumn id="1" xr3:uid="{B6072285-1839-4CC7-9E64-0106DF0EE06F}" name="Tom" dataDxfId="271"/>
    <tableColumn id="2" xr3:uid="{D895CFBC-75C6-421B-A903-B1F465B477A5}" name="Część/ Nazwa opracowania" dataDxfId="270" dataCellStyle="Normalny 2"/>
    <tableColumn id="29" xr3:uid="{2BFFA806-A8AF-4C32-893F-7A22D2B4C48B}" name="Faza" dataDxfId="269" dataCellStyle="Normalny 2"/>
    <tableColumn id="21" xr3:uid="{4A198486-C9FC-462B-9E6C-D7ECC92CBBDB}" name="Nr " dataDxfId="268" dataCellStyle="Normalny 2"/>
    <tableColumn id="28" xr3:uid="{3E1AC048-E459-4B61-823E-C48BA4B4F7CA}" name="Autor" dataDxfId="267" dataCellStyle="Normalny 2"/>
    <tableColumn id="27" xr3:uid="{3BCA110D-7ED8-4AD1-A6A9-561F89231DF3}" name="Strefa" dataDxfId="266" dataCellStyle="Normalny 2"/>
    <tableColumn id="26" xr3:uid="{D56F3428-6765-40CF-A4CA-5701BF03E525}" name="Poziom" dataDxfId="265" dataCellStyle="Normalny 2"/>
    <tableColumn id="25" xr3:uid="{1D180A1D-755A-473A-8BF9-72BE33C0D7F9}" name="Typ" dataDxfId="264" dataCellStyle="Normalny 2"/>
    <tableColumn id="24" xr3:uid="{52EA9114-FD4E-4A85-816B-27CE8BE2B5BC}" name="Branża" dataDxfId="263" dataCellStyle="Normalny 2"/>
    <tableColumn id="23" xr3:uid="{D8578A45-2E64-4C5B-809F-9F5431BAAD63}" name="Pakiet" dataDxfId="262" dataCellStyle="Normalny 2"/>
    <tableColumn id="22" xr3:uid="{9509CBA0-F9D9-4AEF-AFBF-DF0354C6C76E}" name="Nr pliku" dataDxfId="261" dataCellStyle="Normalny 2">
      <calculatedColumnFormula>CONCATENATE(Tabela13459[[#This Row],[Nr ]],"-",Tabela13459[[#This Row],[Autor]],"-",Tabela13459[[#This Row],[Strefa]],"-",Tabela13459[[#This Row],[Poziom]],"-",Tabela13459[[#This Row],[Typ]],"-",Tabela13459[[#This Row],[Branża]],"-",Tabela13459[[#This Row],[Pakiet]])</calculatedColumnFormula>
    </tableColumn>
    <tableColumn id="5" xr3:uid="{E5816428-CBE9-4A29-AE37-85586CEBBEDA}" name="Nazwa" dataDxfId="260" dataCellStyle="Normalny 2"/>
    <tableColumn id="30" xr3:uid="{62CD3203-8515-409B-AE13-CCB6CF2E28D1}" name="Skala" dataDxfId="259" dataCellStyle="Normalny 2"/>
    <tableColumn id="6" xr3:uid="{35F78ABE-D8F5-4108-8B9A-702248DC4041}" name="Wydanie PW 02-06-2022 rewizja 00" dataDxfId="258"/>
    <tableColumn id="3" xr3:uid="{3C40CDC6-FCD7-4898-97F5-DB9161C28B09}" name="Wydanie PW 14-07-2022 rewizja 01" dataDxfId="257"/>
    <tableColumn id="4" xr3:uid="{0BEF4253-6EF7-4F01-836E-47FCA221B1F6}" name="Wydanie PW 02-08-2022 rewizja 01" dataDxfId="256"/>
    <tableColumn id="7" xr3:uid="{7F57A661-308B-45E1-A41E-F0E35618823A}" name="FAZA 1 ETAPU I" dataDxfId="255"/>
    <tableColumn id="8" xr3:uid="{66C4299C-14B9-449A-991F-0F796E097A21}" name="KOMENTARZ DO FAZY 1" dataDxfId="254"/>
    <tableColumn id="9" xr3:uid="{CF2022BC-FBDC-4DCF-9253-C32A451AFCC2}" name="FAZA 2 ETAPU I" dataDxfId="253"/>
    <tableColumn id="10" xr3:uid="{57AB18B7-5D3E-4F0E-8CC8-80CC3B178DCA}" name="KOMENTARZ DO FAZY 2" dataDxfId="252"/>
  </tableColumns>
  <tableStyleInfo name="TableStyleLight13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ADFEF63F-9D56-4FEF-96B7-AB77C4CE905D}" name="Tabela1345910" displayName="Tabela1345910" ref="A1:U10" totalsRowShown="0" headerRowDxfId="251" headerRowBorderDxfId="249" tableBorderDxfId="250" totalsRowBorderDxfId="248" headerRowCellStyle="Normalny 2">
  <autoFilter ref="A1:U10" xr:uid="{5D45AFEA-F598-47B4-ADB7-179B68C13549}"/>
  <tableColumns count="21">
    <tableColumn id="1" xr3:uid="{B4C69BF8-C1FD-483E-BF49-430AF6405BD0}" name="Tom" dataDxfId="247"/>
    <tableColumn id="2" xr3:uid="{0E2C212C-AE3F-4F48-B8D3-3E018B5B4D98}" name="Część/ Nazwa opracowania" dataDxfId="246" dataCellStyle="Normalny 2"/>
    <tableColumn id="29" xr3:uid="{F3DFC68C-39DE-4C2C-9198-2BE55622F3D4}" name="Faza" dataDxfId="245" dataCellStyle="Normalny 2"/>
    <tableColumn id="21" xr3:uid="{BEA1D6C2-7006-4BD9-B634-8322B0FE29AA}" name="Nr " dataDxfId="244" dataCellStyle="Normalny 2"/>
    <tableColumn id="28" xr3:uid="{44D2920C-69B6-42BE-AA9D-D42BDC6B3206}" name="Autor" dataDxfId="243" dataCellStyle="Normalny 2"/>
    <tableColumn id="27" xr3:uid="{E4FAFE23-2E75-4E8F-BD0D-51B7055B6D79}" name="Strefa" dataDxfId="242" dataCellStyle="Normalny 2"/>
    <tableColumn id="26" xr3:uid="{CFCB8FC2-EB2C-40D6-A720-12F53D25E080}" name="Poziom" dataDxfId="241" dataCellStyle="Normalny 2"/>
    <tableColumn id="25" xr3:uid="{DD3F35C1-90B8-4FD6-8327-6296F4C56605}" name="Typ" dataDxfId="240" dataCellStyle="Normalny 2"/>
    <tableColumn id="24" xr3:uid="{92A027BD-C7D5-4A04-82BF-7000693035DC}" name="Branża" dataDxfId="239" dataCellStyle="Normalny 2"/>
    <tableColumn id="23" xr3:uid="{08CE162A-E143-4390-B623-17D670795747}" name="Pakiet" dataDxfId="238" dataCellStyle="Normalny 2"/>
    <tableColumn id="22" xr3:uid="{AD87E44F-5E54-4D77-8032-1D8D81DCA0C0}" name="Nr pliku" dataDxfId="237" dataCellStyle="Normalny 2">
      <calculatedColumnFormula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calculatedColumnFormula>
    </tableColumn>
    <tableColumn id="5" xr3:uid="{1D799E4F-E391-47AC-AE12-8A9676AC2014}" name="Nazwa" dataDxfId="236" dataCellStyle="Normalny 2"/>
    <tableColumn id="30" xr3:uid="{FDAE92F6-8901-4E5A-BA7D-7E3C0ECA32BF}" name="Skala" dataDxfId="235" dataCellStyle="Normalny 2"/>
    <tableColumn id="6" xr3:uid="{29238F2D-5979-487A-ACF1-E21C704F1470}" name="Wydanie PW 28-04-2022 rewizja 00" dataDxfId="234"/>
    <tableColumn id="3" xr3:uid="{39A42318-D965-4066-B86B-11F6B0999D60}" name="Wydanie PW 14-07-2022 rewizja 01" dataDxfId="233"/>
    <tableColumn id="10" xr3:uid="{2285A3A3-6CF7-4398-94E3-3322A37E72A0}" name="Wydanie PW 25-05-2023 rewizja " dataDxfId="232"/>
    <tableColumn id="11" xr3:uid="{539680EE-6326-43A3-91D0-7EB8269DB7B5}" name="Wydanie PW 16-08-2023 rewizja 4" dataDxfId="231"/>
    <tableColumn id="4" xr3:uid="{D0FA8EF4-4262-42F2-B2E2-C2823AFAC347}" name="FAZA 1 ETAPU I" dataDxfId="230"/>
    <tableColumn id="7" xr3:uid="{927C4651-5954-420F-9974-5C89864EFF2E}" name="KOMENTARZ DO FAZY 1" dataDxfId="229"/>
    <tableColumn id="8" xr3:uid="{9E0A406A-AD44-497A-A153-72DCAE6CD1DD}" name="FAZA 2 ETAPU I" dataDxfId="228"/>
    <tableColumn id="9" xr3:uid="{1B2848FA-913D-4538-9B6E-F3D7B1C79904}" name="KOMENTARZ DO FAZY 2" dataDxfId="227"/>
  </tableColumns>
  <tableStyleInfo name="TableStyleLight13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30F0FD48-F5F4-4E96-B78E-DC7589113FD6}" name="Tabela13459107" displayName="Tabela13459107" ref="A1:V26" totalsRowShown="0" headerRowDxfId="226" headerRowBorderDxfId="224" tableBorderDxfId="225" totalsRowBorderDxfId="223" headerRowCellStyle="Normalny 2">
  <autoFilter ref="A1:V26" xr:uid="{5D45AFEA-F598-47B4-ADB7-179B68C13549}"/>
  <tableColumns count="22">
    <tableColumn id="1" xr3:uid="{17C81FD3-C195-4E3C-B640-CF5E6EDC6CD0}" name="Tom" dataDxfId="222"/>
    <tableColumn id="2" xr3:uid="{CA513842-4B8A-4A50-938E-B1299CD69310}" name="Część/ Nazwa opracowania" dataDxfId="221" dataCellStyle="Normalny 2"/>
    <tableColumn id="29" xr3:uid="{2CFA1727-47CC-4590-A1CA-EFE30D34ECFB}" name="Faza" dataDxfId="220" dataCellStyle="Normalny 2"/>
    <tableColumn id="21" xr3:uid="{55D2DF8A-F912-4E16-8B5D-80DD1BE98CC4}" name="Nr " dataDxfId="219" dataCellStyle="Normalny 2"/>
    <tableColumn id="28" xr3:uid="{0783270F-0B6A-4F7D-A224-3B357AD54352}" name="Autor" dataDxfId="218" dataCellStyle="Normalny 2"/>
    <tableColumn id="27" xr3:uid="{1016F8EF-15C0-46F8-BF41-011039731EAF}" name="Strefa" dataDxfId="217" dataCellStyle="Normalny 2"/>
    <tableColumn id="26" xr3:uid="{479C04AF-5D18-446B-A41B-DE6BA78EC3FD}" name="Poziom" dataDxfId="216" dataCellStyle="Normalny 2"/>
    <tableColumn id="25" xr3:uid="{33027AE5-D37F-4C6E-9BA3-4182CA6B9CD6}" name="Typ" dataDxfId="215" dataCellStyle="Normalny 2"/>
    <tableColumn id="24" xr3:uid="{4C2CDE23-4B32-48BB-9BC6-800E48FEF461}" name="Branża" dataDxfId="214" dataCellStyle="Normalny 2"/>
    <tableColumn id="23" xr3:uid="{B0D2B958-C5D4-4E43-8351-21A60D77EFC9}" name="Pakiet" dataDxfId="213" dataCellStyle="Normalny 2"/>
    <tableColumn id="22" xr3:uid="{94BDD8E5-4D07-443F-99E7-5A9E965FC4AA}" name="Nr pliku" dataDxfId="212" dataCellStyle="Normalny 2">
      <calculatedColumnFormula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calculatedColumnFormula>
    </tableColumn>
    <tableColumn id="5" xr3:uid="{D5E3D10A-333D-4EED-B39E-36915740B4EA}" name="Nazwa" dataDxfId="211" dataCellStyle="Normalny 2"/>
    <tableColumn id="30" xr3:uid="{8A183199-E422-4CEC-9600-E149316E5B80}" name="Skala" dataDxfId="210" dataCellStyle="Normalny 2"/>
    <tableColumn id="6" xr3:uid="{0B7E34F7-33CC-4155-A778-F17DB592F289}" name="Wydanie PW 02-06-2022 rewizja 00" dataDxfId="209"/>
    <tableColumn id="3" xr3:uid="{0B49A4FF-1B02-480F-A5AB-34701CD4A31F}" name="Wydanie PW 14-07-2022 rewizja 01" dataDxfId="208"/>
    <tableColumn id="8" xr3:uid="{18F9D425-B88C-4C56-A6FB-F50F611EACB9}" name="Wydanie PW 14-07-2022 rewizja 02" dataDxfId="207"/>
    <tableColumn id="4" xr3:uid="{2FDDD858-6D64-465D-B728-164C024BE3D6}" name="Wydanie PW 16-03-2023 rewizja 03" dataDxfId="206"/>
    <tableColumn id="7" xr3:uid="{193F6164-CC56-4C75-85A3-7C6D79E30ED9}" name="Wydanie PW 30-03-2023 rewizja (skorygowana 25.05.2023)" dataDxfId="205"/>
    <tableColumn id="9" xr3:uid="{6245E21C-FA55-4383-A44E-F59BD793C432}" name="FAZA 1 ETAPU I" dataDxfId="204"/>
    <tableColumn id="10" xr3:uid="{C055A5F4-E5FD-48AF-91E0-E740B10B74EA}" name="KOMENTARZ DO FAZY 1" dataDxfId="203"/>
    <tableColumn id="11" xr3:uid="{0D6EF118-0454-4ED9-B2FE-D70094CAB043}" name="FAZA 2 ETAPU I" dataDxfId="202"/>
    <tableColumn id="12" xr3:uid="{0D998152-7CD4-45AD-9A3E-18FAE6F91C5A}" name="KOMENTARZ DO FAZY 2" dataDxfId="201"/>
  </tableColumns>
  <tableStyleInfo name="TableStyleLight13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5E902BC1-6E11-4898-91A6-FBD8E66F4C9C}" name="Tabela1345910717" displayName="Tabela1345910717" ref="A1:V47" totalsRowShown="0" headerRowDxfId="200" headerRowBorderDxfId="198" tableBorderDxfId="199" totalsRowBorderDxfId="197" headerRowCellStyle="Normalny 2">
  <autoFilter ref="A1:V47" xr:uid="{5D45AFEA-F598-47B4-ADB7-179B68C13549}"/>
  <tableColumns count="22">
    <tableColumn id="1" xr3:uid="{9CDB5C1D-0727-410A-B2EF-5CF92D9863DE}" name="Tom" dataDxfId="196"/>
    <tableColumn id="2" xr3:uid="{4D2FA786-34FB-4936-B4DB-B615D91D33B8}" name="Część/ Nazwa opracowania" dataDxfId="195" dataCellStyle="Normalny 2"/>
    <tableColumn id="29" xr3:uid="{19B6FCB2-3002-40F0-B6C0-B9319C4E5A03}" name="Faza" dataDxfId="194" dataCellStyle="Normalny 2"/>
    <tableColumn id="21" xr3:uid="{3D48B44B-0CF1-4E5B-9E3C-3DFC157B9CAB}" name="Nr " dataDxfId="193" dataCellStyle="Normalny 2"/>
    <tableColumn id="28" xr3:uid="{2789EC08-FEB7-4A5D-989F-794FC47FC7C5}" name="Autor" dataDxfId="192" dataCellStyle="Normalny 2"/>
    <tableColumn id="27" xr3:uid="{DA4539B8-6A62-4759-89D2-60428AAF90F5}" name="Strefa" dataDxfId="191" dataCellStyle="Normalny 2"/>
    <tableColumn id="26" xr3:uid="{9A9D63ED-1E0A-4DA0-8F77-DC40546E2CDE}" name="Poziom" dataDxfId="190" dataCellStyle="Normalny 2"/>
    <tableColumn id="25" xr3:uid="{A996C493-F8F0-40F5-B7D9-2A69E86DC419}" name="Typ" dataDxfId="189" dataCellStyle="Normalny 2"/>
    <tableColumn id="24" xr3:uid="{98B8CDAD-BBA1-44E4-92E9-CE4F0C157F86}" name="Branża" dataDxfId="188" dataCellStyle="Normalny 2"/>
    <tableColumn id="23" xr3:uid="{2994F94C-C188-4D84-8A8A-DB4B75C5DE88}" name="Pakiet" dataDxfId="187" dataCellStyle="Normalny 2"/>
    <tableColumn id="22" xr3:uid="{DC9A8910-13FE-4629-A5EB-BF063E86556A}" name="Nr pliku" dataDxfId="186" dataCellStyle="Normalny 2">
      <calculatedColumnFormula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calculatedColumnFormula>
    </tableColumn>
    <tableColumn id="5" xr3:uid="{FF294296-450C-42AF-9D49-BF16670C2B5F}" name="Nazwa" dataDxfId="185" dataCellStyle="Normalny 2"/>
    <tableColumn id="30" xr3:uid="{10E78D06-B31A-4ECD-B3B6-0F0F6B4B4C24}" name="Skala" dataDxfId="184" dataCellStyle="Normalny 2"/>
    <tableColumn id="6" xr3:uid="{FE428501-7C02-4163-912D-2F3247101425}" name="Wydanie PW 16-06-2022 rewizja 00" dataDxfId="183"/>
    <tableColumn id="3" xr3:uid="{FA0C3F89-141F-45AB-9F7B-8AD1AC39C524}" name="Wydanie PW 14-07-2022 rewizja 01" dataDxfId="182"/>
    <tableColumn id="4" xr3:uid="{0D813A43-C643-489F-9E3E-51E98855F87B}" name="Wydanie PW 27-07-2022 " dataDxfId="181"/>
    <tableColumn id="11" xr3:uid="{E001AC50-5B8B-462C-8443-B6FA49D3FC34}" name="Wydanie PW 25-05-2023" dataDxfId="180"/>
    <tableColumn id="13" xr3:uid="{BD7574F4-0764-4824-939B-CACE6F7F0677}" name="Wydanie PW 28-08-2023" dataDxfId="179"/>
    <tableColumn id="7" xr3:uid="{6252A340-D274-403C-8332-574CC175B85A}" name="FAZA 1 ETAPU I" dataDxfId="178"/>
    <tableColumn id="8" xr3:uid="{8330A03B-EFA4-4E64-A9CB-8763B540A8D1}" name="KOMENTARZ DO FAZY 1" dataDxfId="177"/>
    <tableColumn id="9" xr3:uid="{CE03294A-720F-4446-B1D7-8AE28D20DF6D}" name="FAZA 2 ETAPU I" dataDxfId="176"/>
    <tableColumn id="10" xr3:uid="{01F31E3A-ABF5-46CE-9DE9-D7BD465BAE16}" name="KOMENTARZ DO FAZY 2" dataDxfId="175"/>
  </tableColumns>
  <tableStyleInfo name="TableStyleLight13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48E10B4A-74CE-48F9-9A1E-8D78E0D724B4}" name="Tabela134591011" displayName="Tabela134591011" ref="A1:T145" totalsRowShown="0" headerRowDxfId="174" headerRowBorderDxfId="172" tableBorderDxfId="173" totalsRowBorderDxfId="171" headerRowCellStyle="Normalny 2">
  <autoFilter ref="A1:T145" xr:uid="{5D45AFEA-F598-47B4-ADB7-179B68C13549}"/>
  <tableColumns count="20">
    <tableColumn id="1" xr3:uid="{F83F01E6-BE62-4655-99E4-9CEDA17E28F6}" name="Tom" dataDxfId="170"/>
    <tableColumn id="2" xr3:uid="{95CCF5CB-FCEB-4563-A8C1-7E8E63813DA9}" name="Część/ Nazwa opracowania" dataDxfId="169" dataCellStyle="Normalny 2"/>
    <tableColumn id="29" xr3:uid="{8F728783-4E10-4808-AC78-6E5A6A5F9212}" name="Faza" dataDxfId="168" dataCellStyle="Normalny 2"/>
    <tableColumn id="21" xr3:uid="{CED4D672-4055-4E8A-88C1-D45F7E877740}" name="Nr " dataDxfId="167" dataCellStyle="Normalny 2"/>
    <tableColumn id="28" xr3:uid="{80469383-6641-4D07-BF9C-EA05581161F3}" name="Autor" dataDxfId="166" dataCellStyle="Normalny 2"/>
    <tableColumn id="27" xr3:uid="{CE303D2C-5817-4C26-B49F-606D48E3ECA1}" name="Strefa" dataDxfId="165" dataCellStyle="Normalny 2"/>
    <tableColumn id="26" xr3:uid="{EDCBA182-F80C-4528-8FDE-FF56DB8FBAFE}" name="Poziom" dataDxfId="164" dataCellStyle="Normalny 2"/>
    <tableColumn id="25" xr3:uid="{F4DFD383-B3AE-4C75-AF13-5D3524B1F1F8}" name="Typ" dataDxfId="163" dataCellStyle="Normalny 2"/>
    <tableColumn id="24" xr3:uid="{49B58FC1-83DC-45CC-8BCA-325EDC002402}" name="Branża" dataDxfId="162" dataCellStyle="Normalny 2"/>
    <tableColumn id="23" xr3:uid="{E16C546E-DE4D-40D0-8D89-173989588CFF}" name="Pakiet" dataDxfId="161" dataCellStyle="Normalny 2"/>
    <tableColumn id="22" xr3:uid="{A7BEDA7A-1CB1-4FEE-BF78-C0A769719F93}" name="Nr pliku" dataDxfId="160" dataCellStyle="Normalny 2">
      <calculatedColumnFormula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calculatedColumnFormula>
    </tableColumn>
    <tableColumn id="5" xr3:uid="{66D84175-9AE3-401F-890C-6BF598008675}" name="Nazwa" dataDxfId="159" dataCellStyle="Normalny 2"/>
    <tableColumn id="30" xr3:uid="{E11F6CD3-6348-4A8D-AAC7-969651BF0C5C}" name="Skala" dataDxfId="158" dataCellStyle="Normalny 2"/>
    <tableColumn id="6" xr3:uid="{73E2FEEE-418B-4C16-AD86-8BDA3D3DD5AC}" name="Wydanie PW 16-06-2022 rewizja 00" dataDxfId="157"/>
    <tableColumn id="3" xr3:uid="{ADA6DCD5-E5FA-4578-8A40-79C9EFA0CC0C}" name="Wydanie PW 14-07-2022 rewizja 01" dataDxfId="156"/>
    <tableColumn id="4" xr3:uid="{C14DB269-3F24-4838-9344-1D2A9356B9FA}" name="Wydanie PW 26-08-2022 rewizja 02" dataDxfId="155"/>
    <tableColumn id="7" xr3:uid="{A04CD1C9-585F-44D9-9D9D-03EC73EAF44B}" name="FAZA 1 ETAPU I" dataDxfId="154"/>
    <tableColumn id="8" xr3:uid="{1390AF3C-1F72-4523-B9DE-40C95B828E29}" name="KOMENTARZ DO FAZY 1" dataDxfId="153"/>
    <tableColumn id="9" xr3:uid="{B7F2CE51-0B30-4EDE-A323-873BE535E233}" name="FAZA 2 ETAPU I" dataDxfId="152"/>
    <tableColumn id="10" xr3:uid="{C85FD41A-3005-4DAC-88DE-D3A4837F78E9}" name="KOMENTARZ DO FAZY 2" dataDxfId="151"/>
  </tableColumns>
  <tableStyleInfo name="TableStyleLight13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D7B7782E-2272-441C-A173-B9C5ECC01AAD}" name="Tabela13459101112" displayName="Tabela13459101112" ref="A1:U66" totalsRowShown="0" headerRowDxfId="150" dataDxfId="149" headerRowBorderDxfId="147" tableBorderDxfId="148" totalsRowBorderDxfId="146" headerRowCellStyle="Normalny 2">
  <autoFilter ref="A1:U66" xr:uid="{5D45AFEA-F598-47B4-ADB7-179B68C13549}"/>
  <tableColumns count="21">
    <tableColumn id="1" xr3:uid="{60479E3A-2C00-44E8-9A91-A3EDB6FDD328}" name="Tom" dataDxfId="145"/>
    <tableColumn id="2" xr3:uid="{8450419E-C89D-40A1-B325-B17D9F6540FF}" name="Część/ Nazwa opracowania" dataDxfId="144" dataCellStyle="Normalny 2"/>
    <tableColumn id="29" xr3:uid="{C57211E2-C26B-4F1C-B50B-A14340F84846}" name="Faza" dataDxfId="143" dataCellStyle="Normalny 2"/>
    <tableColumn id="21" xr3:uid="{90325582-3EA2-40A2-BC6E-FEC8D7002E39}" name="Nr " dataDxfId="142" dataCellStyle="Normalny 2"/>
    <tableColumn id="28" xr3:uid="{B3FCCB03-84CD-4F06-83F8-3EF6E160A487}" name="Autor" dataDxfId="141" dataCellStyle="Normalny 2"/>
    <tableColumn id="27" xr3:uid="{0418755C-BC67-403B-B155-91700F3B1E53}" name="Strefa" dataDxfId="140" dataCellStyle="Normalny 2"/>
    <tableColumn id="26" xr3:uid="{ECC63580-E923-4F1D-A616-41B0DE7B0010}" name="Poziom" dataDxfId="139" dataCellStyle="Normalny 2"/>
    <tableColumn id="25" xr3:uid="{8CE90EBE-F79F-4F2B-9CBD-3BFFEB871B3C}" name="Typ" dataDxfId="138" dataCellStyle="Normalny 2"/>
    <tableColumn id="24" xr3:uid="{E59C676C-F6E2-4644-86C8-79E0C3D7AA0B}" name="Branża" dataDxfId="137" dataCellStyle="Normalny 2"/>
    <tableColumn id="23" xr3:uid="{9930464F-1AD0-446E-A3CE-B075CBA19840}" name="Pakiet" dataDxfId="136" dataCellStyle="Normalny 2"/>
    <tableColumn id="22" xr3:uid="{CFC0755B-5204-4475-A444-E662396DDD56}" name="Nr pliku" dataDxfId="135" dataCellStyle="Normalny 2">
      <calculatedColumnFormula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calculatedColumnFormula>
    </tableColumn>
    <tableColumn id="5" xr3:uid="{EF418EAA-94A9-4703-8958-BDCC65EF6907}" name="Nazwa" dataDxfId="134" dataCellStyle="Normalny 2"/>
    <tableColumn id="30" xr3:uid="{F567FF26-38A0-48E0-AA77-0AF5ADBA27FD}" name="Skala" dataDxfId="133" dataCellStyle="Normalny 2"/>
    <tableColumn id="6" xr3:uid="{CED79B33-1F8F-4FCA-909C-BDC3A2597CD3}" name="Wydanie PW 16-06-2022 rewizja 00" dataDxfId="132"/>
    <tableColumn id="3" xr3:uid="{743FBD87-FDB0-4088-A7D2-064FE092EDC1}" name="Wydanie PW 14-07-2022 rewizja 01" dataDxfId="131"/>
    <tableColumn id="4" xr3:uid="{6A0CBF71-D187-42DD-81D8-850D8EC8C801}" name="Uzupełnienie PW 27-07-2022" dataDxfId="130"/>
    <tableColumn id="11" xr3:uid="{95B5A8DF-33BB-4387-BCA1-15AD6F851D96}" name="Wydanie PW 30-05-2023" dataDxfId="129"/>
    <tableColumn id="7" xr3:uid="{1B29DE42-B8B3-4A34-AEA4-0E9F30162CAD}" name="FAZA 1 ETAPU I" dataDxfId="128"/>
    <tableColumn id="8" xr3:uid="{A9D45E03-1870-47AD-B34F-EF7839B6D338}" name="KOMENTARZ DO FAZY 1" dataDxfId="127"/>
    <tableColumn id="9" xr3:uid="{5EC67CA1-E944-462C-BFF6-6C0B5E863ED3}" name="FAZA 2 ETAPU I" dataDxfId="126"/>
    <tableColumn id="10" xr3:uid="{3020BD44-27E5-4C6B-9FEE-42EB2D8775C4}" name="KOMENTARZ DO FAZY 2" dataDxfId="125"/>
  </tableColumns>
  <tableStyleInfo name="TableStyleLight13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D6B776B1-5C21-4EA5-ABC6-294770522609}" name="Tabela1345910111213" displayName="Tabela1345910111213" ref="A1:R8" totalsRowShown="0" headerRowDxfId="124" headerRowBorderDxfId="122" tableBorderDxfId="123" totalsRowBorderDxfId="121" headerRowCellStyle="Normalny 2">
  <autoFilter ref="A1:R8" xr:uid="{5D45AFEA-F598-47B4-ADB7-179B68C13549}"/>
  <tableColumns count="18">
    <tableColumn id="1" xr3:uid="{3E0CC8DA-8C14-448B-8796-13F92CBE8926}" name="Tom" dataDxfId="120"/>
    <tableColumn id="2" xr3:uid="{4979EC42-7E59-481E-A158-FE7F000D8CF7}" name="Część/ Nazwa opracowania" dataDxfId="119" dataCellStyle="Normalny 2"/>
    <tableColumn id="29" xr3:uid="{3B9FCFD1-11FB-4C34-BFAF-B195EAFD4F5D}" name="Faza" dataDxfId="118" dataCellStyle="Normalny 2"/>
    <tableColumn id="21" xr3:uid="{39C53CBE-A7A2-4308-B630-41D1F97028AF}" name="Nr " dataDxfId="117" dataCellStyle="Normalny 2"/>
    <tableColumn id="28" xr3:uid="{C6973EF5-1623-4B75-BB3D-C5C959BAD291}" name="Autor" dataDxfId="116" dataCellStyle="Normalny 2"/>
    <tableColumn id="27" xr3:uid="{6F8F10A2-243D-4EA2-A058-F6500D5C1847}" name="Strefa" dataDxfId="115" dataCellStyle="Normalny 2"/>
    <tableColumn id="26" xr3:uid="{903DD39E-AA92-4550-99E4-B0D3E0045533}" name="Poziom" dataDxfId="114" dataCellStyle="Normalny 2"/>
    <tableColumn id="25" xr3:uid="{B38791B1-0754-42EA-AAC6-C95717C151D7}" name="Typ" dataDxfId="113" dataCellStyle="Normalny 2"/>
    <tableColumn id="24" xr3:uid="{D0684E43-C6C2-4094-94DC-DE8B0DB8E280}" name="Branża" dataDxfId="112" dataCellStyle="Normalny 2"/>
    <tableColumn id="23" xr3:uid="{781867C4-7373-4FC1-8031-189C8475DE29}" name="Pakiet" dataDxfId="111" dataCellStyle="Normalny 2"/>
    <tableColumn id="22" xr3:uid="{87F7C283-E468-4854-8B2C-9B2629B43B55}" name="Nr pliku" dataDxfId="110" dataCellStyle="Normalny 2">
      <calculatedColumnFormula>CONCATENATE(Tabela1345910111213[[#This Row],[Nr ]],"-",Tabela1345910111213[[#This Row],[Autor]],"-",Tabela1345910111213[[#This Row],[Strefa]],"-",Tabela1345910111213[[#This Row],[Poziom]],"-",Tabela1345910111213[[#This Row],[Typ]],"-",Tabela1345910111213[[#This Row],[Branża]],"-",Tabela1345910111213[[#This Row],[Pakiet]])</calculatedColumnFormula>
    </tableColumn>
    <tableColumn id="5" xr3:uid="{84C7DB4E-8F61-4FC8-8C64-0DFEE661B540}" name="Nazwa" dataDxfId="109" dataCellStyle="Normalny 2"/>
    <tableColumn id="30" xr3:uid="{BF921AFE-883A-4AD7-BEC0-35702803A6EE}" name="Skala" dataDxfId="108" dataCellStyle="Normalny 2"/>
    <tableColumn id="6" xr3:uid="{9AEEBD32-1782-4BD9-82E2-7FADF050A189}" name="Wydanie PW 16-06-2022 rewizja 00" dataDxfId="107"/>
    <tableColumn id="3" xr3:uid="{DCDC723A-BE1B-4F09-A1D1-AE0F6C3619D9}" name="FAZA 1 ETAPU I" dataDxfId="106"/>
    <tableColumn id="4" xr3:uid="{F2161BFD-9FB4-4831-A77E-166AC5BEE543}" name="KOMENTARZ DO FAZY 1" dataDxfId="105"/>
    <tableColumn id="7" xr3:uid="{57455822-62F1-42B4-9C54-5E6D0C4A414E}" name="FAZA 2 ETAPU I" dataDxfId="104"/>
    <tableColumn id="8" xr3:uid="{060BF84C-F51F-4278-91E2-F4B5FC983C0C}" name="KOMENTARZ DO FAZY 2" dataDxfId="103"/>
  </tableColumns>
  <tableStyleInfo name="TableStyleLight13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7DE73637-2C52-4C37-AB01-B1B1378F3A80}" name="Tabela134591011121314" displayName="Tabela134591011121314" ref="A1:R15" totalsRowShown="0" headerRowDxfId="102" headerRowBorderDxfId="100" tableBorderDxfId="101" totalsRowBorderDxfId="99" headerRowCellStyle="Normalny 2">
  <autoFilter ref="A1:R15" xr:uid="{5D45AFEA-F598-47B4-ADB7-179B68C13549}"/>
  <tableColumns count="18">
    <tableColumn id="1" xr3:uid="{A499480F-951C-45B8-9DB5-B56EA34DCA31}" name="Tom" dataDxfId="98"/>
    <tableColumn id="2" xr3:uid="{A2D88FEF-AAEF-48F9-BC8C-8AB06E79531D}" name="Część/ Nazwa opracowania" dataDxfId="97" dataCellStyle="Normalny 2"/>
    <tableColumn id="29" xr3:uid="{6492497E-FA0F-40AE-8613-22DD1E1CE72B}" name="Faza" dataDxfId="96" dataCellStyle="Normalny 2"/>
    <tableColumn id="21" xr3:uid="{1C362F47-9D46-4C16-811F-79B54EF6E344}" name="Nr " dataDxfId="95" dataCellStyle="Normalny 2"/>
    <tableColumn id="28" xr3:uid="{A3ADE07F-3460-4E96-B50B-BAE486B56A44}" name="Autor" dataDxfId="94" dataCellStyle="Normalny 2"/>
    <tableColumn id="27" xr3:uid="{DC479CE6-9B64-42FF-AAFD-39030F8097D0}" name="Strefa" dataDxfId="93" dataCellStyle="Normalny 2"/>
    <tableColumn id="26" xr3:uid="{9263A2FF-B56E-4EE9-8E9C-69405594E19F}" name="Poziom" dataDxfId="92" dataCellStyle="Normalny 2"/>
    <tableColumn id="25" xr3:uid="{2D2A358D-B380-45D0-808F-99B884C0ACA0}" name="Typ" dataDxfId="91" dataCellStyle="Normalny 2"/>
    <tableColumn id="24" xr3:uid="{4663B11F-B19B-4040-9D09-61A830BC317F}" name="Branża" dataDxfId="90" dataCellStyle="Normalny 2"/>
    <tableColumn id="23" xr3:uid="{CA71284E-A6B2-428A-9DC1-14E22DF60513}" name="Pakiet" dataDxfId="89" dataCellStyle="Normalny 2"/>
    <tableColumn id="22" xr3:uid="{E6A6A672-4303-489E-8CF7-FDE1F1CF54D1}" name="Nr pliku" dataDxfId="88" dataCellStyle="Normalny 2">
      <calculatedColumnFormula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calculatedColumnFormula>
    </tableColumn>
    <tableColumn id="5" xr3:uid="{AEC862F0-8EB2-4974-9DE0-C7B66C2B16A9}" name="Nazwa" dataDxfId="87" dataCellStyle="Normalny 2"/>
    <tableColumn id="30" xr3:uid="{99382020-9206-4AF4-9AF5-1745012E41E8}" name="Skala" dataDxfId="86" dataCellStyle="Normalny 2"/>
    <tableColumn id="6" xr3:uid="{D8CC8E57-B2E1-432B-B48C-9B2B35737143}" name="Wydanie PW 16-06-2022 rewizja 00" dataDxfId="85"/>
    <tableColumn id="4" xr3:uid="{DA691724-7D2D-4866-A725-4DFACB2007AE}" name="FAZA 1 ETAPU I" dataDxfId="84"/>
    <tableColumn id="7" xr3:uid="{F25EF170-694B-43AB-8319-B99921608236}" name="KOMENTARZ DO FAZY 1" dataDxfId="83"/>
    <tableColumn id="8" xr3:uid="{9570A913-7E39-4E2D-943C-FB5A245FBDA5}" name="FAZA 2 ETAPU I" dataDxfId="82"/>
    <tableColumn id="9" xr3:uid="{18CFF0B5-A03B-4915-898A-1C6DE2C72FD6}" name="KOMENTARZ DO FAZY 2" dataDxfId="81"/>
  </tableColumns>
  <tableStyleInfo name="TableStyleLight13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29BDE921-3FFF-4AEC-AAD4-42158A36B4F4}" name="Tabela13459101112131415" displayName="Tabela13459101112131415" ref="A1:R8" totalsRowShown="0" headerRowDxfId="80" headerRowBorderDxfId="78" tableBorderDxfId="79" totalsRowBorderDxfId="77" headerRowCellStyle="Normalny 2">
  <autoFilter ref="A1:R8" xr:uid="{5D45AFEA-F598-47B4-ADB7-179B68C13549}"/>
  <tableColumns count="18">
    <tableColumn id="1" xr3:uid="{F4824C94-B2D3-4531-A2E5-6CF946311709}" name="Tom" dataDxfId="76"/>
    <tableColumn id="2" xr3:uid="{C8A113C7-4BE6-44F6-A01E-3281BAA747DB}" name="Część/ Nazwa opracowania" dataDxfId="75" dataCellStyle="Normalny 2"/>
    <tableColumn id="29" xr3:uid="{308079C6-CD46-4F99-9D6B-BE30BDAAE590}" name="Faza" dataDxfId="74" dataCellStyle="Normalny 2"/>
    <tableColumn id="21" xr3:uid="{90AF37BA-FCAA-4949-9DE3-42CD597DD89B}" name="Nr " dataDxfId="73" dataCellStyle="Normalny 2"/>
    <tableColumn id="28" xr3:uid="{38F557F5-FD10-4F70-BFD0-A5128D2B77D1}" name="Autor" dataDxfId="72" dataCellStyle="Normalny 2"/>
    <tableColumn id="27" xr3:uid="{E7616DB9-98B3-42EB-BB60-D7DCE6721E75}" name="Strefa" dataDxfId="71" dataCellStyle="Normalny 2"/>
    <tableColumn id="26" xr3:uid="{66EF96B4-076B-45CB-9843-A448A34B99ED}" name="Poziom" dataDxfId="70" dataCellStyle="Normalny 2"/>
    <tableColumn id="25" xr3:uid="{6189CC97-1557-4B87-9685-264B2B1E6276}" name="Typ" dataDxfId="69" dataCellStyle="Normalny 2"/>
    <tableColumn id="24" xr3:uid="{AD329C96-3075-4FD9-83EA-379E7786FC7F}" name="Branża" dataDxfId="68" dataCellStyle="Normalny 2"/>
    <tableColumn id="23" xr3:uid="{E0D4EC10-4678-4BBE-92AC-8A5025DD2FA2}" name="Pakiet" dataDxfId="67" dataCellStyle="Normalny 2"/>
    <tableColumn id="22" xr3:uid="{06C60CAD-74BF-4A3F-8487-2AAF0C190577}" name="Nr pliku" dataDxfId="66" dataCellStyle="Normalny 2">
      <calculatedColumnFormula>CONCATENATE(Tabela13459101112131415[[#This Row],[Nr ]],"-",Tabela13459101112131415[[#This Row],[Autor]],"-",Tabela13459101112131415[[#This Row],[Strefa]],"-",Tabela13459101112131415[[#This Row],[Poziom]],"-",Tabela13459101112131415[[#This Row],[Typ]],"-",Tabela13459101112131415[[#This Row],[Branża]],"-",Tabela13459101112131415[[#This Row],[Pakiet]])</calculatedColumnFormula>
    </tableColumn>
    <tableColumn id="5" xr3:uid="{F693C8A2-1552-4B8D-8A2B-243C6EDE103D}" name="Nazwa" dataDxfId="65" dataCellStyle="Normalny 2"/>
    <tableColumn id="30" xr3:uid="{10F81749-B52B-444C-9A46-37D92FC54776}" name="Skala" dataDxfId="64" dataCellStyle="Normalny 2"/>
    <tableColumn id="6" xr3:uid="{CF36E406-E6BF-4060-8629-39DCE9EB4BA3}" name="Wydanie PW 02-06-2022 rewizja 00" dataDxfId="63"/>
    <tableColumn id="3" xr3:uid="{F54BC87D-736D-49D7-8A65-1D338CA4B23C}" name="FAZA 1 ETAPU I" dataDxfId="62"/>
    <tableColumn id="4" xr3:uid="{02A26FC6-075A-453E-BDD9-2B1115433A5F}" name="KOMENTARZ DO FAZY 1" dataDxfId="61"/>
    <tableColumn id="7" xr3:uid="{4CE8AEEB-DD38-47B9-B2D2-44188A1C42E7}" name="FAZA 2 ETAPU I" dataDxfId="60"/>
    <tableColumn id="8" xr3:uid="{A72F2BEF-9C58-4C04-BBB2-A4FBA6A77835}" name="KOMENTARZ DO FAZY 2" dataDxfId="59"/>
  </tableColumns>
  <tableStyleInfo name="TableStyleLight1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718CE9EC-55D9-4393-845F-0E2B5D6E1889}" name="Tabela134" displayName="Tabela134" ref="A1:V118" totalsRowShown="0" headerRowDxfId="506" headerRowBorderDxfId="504" tableBorderDxfId="505" totalsRowBorderDxfId="503" headerRowCellStyle="Normalny 2">
  <autoFilter ref="A1:V118" xr:uid="{5D45AFEA-F598-47B4-ADB7-179B68C13549}"/>
  <tableColumns count="22">
    <tableColumn id="1" xr3:uid="{D58E6DB3-D429-4224-B04B-27226008E907}" name="Tom" dataDxfId="502"/>
    <tableColumn id="2" xr3:uid="{F8A0299E-E827-4975-9A99-EDD95F476C76}" name="Część/ Nazwa opracowania" dataDxfId="501" dataCellStyle="Normalny 2"/>
    <tableColumn id="29" xr3:uid="{D81A452D-2FA8-49EA-82D0-ACF66EA54914}" name="Faza" dataDxfId="500" dataCellStyle="Normalny 2"/>
    <tableColumn id="21" xr3:uid="{BA8039DB-7D4B-4280-9E52-D8B3D149B0B6}" name="Nr " dataDxfId="499" dataCellStyle="Normalny 2"/>
    <tableColumn id="28" xr3:uid="{36DD5504-71C3-410E-A5C4-C5612E28138D}" name="Autor" dataDxfId="498" dataCellStyle="Normalny 2"/>
    <tableColumn id="27" xr3:uid="{90B7F55F-FFE3-43A3-963D-E12B60C6200E}" name="Strefa" dataDxfId="497" dataCellStyle="Normalny 2"/>
    <tableColumn id="26" xr3:uid="{B3C2D771-FF5F-458C-BE7E-E0E5EF9A2E45}" name="Poziom" dataDxfId="496" dataCellStyle="Normalny 2"/>
    <tableColumn id="25" xr3:uid="{C31FCE44-0A88-4283-8001-CFBEB0F57BE4}" name="Typ" dataDxfId="495" dataCellStyle="Normalny 2"/>
    <tableColumn id="24" xr3:uid="{FA9C6C0F-6EB7-40BC-8D58-985F381D215C}" name="Branża" dataDxfId="494" dataCellStyle="Normalny 2"/>
    <tableColumn id="23" xr3:uid="{1ED251F5-1FBD-45EF-8DF0-9D8E328A254F}" name="Pakiet" dataDxfId="493" dataCellStyle="Normalny 2"/>
    <tableColumn id="22" xr3:uid="{51E2AF5F-638F-4071-A3FF-0EE3CEDDC7CF}" name="Nr pliku" dataDxfId="492" dataCellStyle="Normalny 2">
      <calculatedColumnFormula>CONCATENATE(Tabela134[[#This Row],[Nr ]],"-",Tabela134[[#This Row],[Autor]],"-",Tabela134[[#This Row],[Strefa]],"-",Tabela134[[#This Row],[Poziom]],"-",Tabela134[[#This Row],[Typ]],"-",Tabela134[[#This Row],[Branża]],"-",Tabela134[[#This Row],[Pakiet]])</calculatedColumnFormula>
    </tableColumn>
    <tableColumn id="5" xr3:uid="{A9B13E1F-182F-439A-A99B-DA2B2C470101}" name="Nazwa pliku" dataDxfId="491" dataCellStyle="Normalny 2"/>
    <tableColumn id="7" xr3:uid="{9937F3A0-26D3-4FD4-B90F-9DF4EAB465EB}" name="Kolumna1" dataDxfId="490" dataCellStyle="Normalny 2">
      <calculatedColumnFormula>Tabela134[[#This Row],[Nr pliku]]&amp;"-"&amp;Tabela134[[#This Row],[Nazwa pliku]]</calculatedColumnFormula>
    </tableColumn>
    <tableColumn id="3" xr3:uid="{7E17DF90-5907-4C66-BCA7-F428C290DC37}" name="Nazwa rysunku" dataDxfId="489" dataCellStyle="Normalny 2"/>
    <tableColumn id="30" xr3:uid="{6D7E9A4A-9921-4DD3-855B-4BCF4142E2BF}" name="Skala" dataDxfId="488" dataCellStyle="Normalny 2"/>
    <tableColumn id="6" xr3:uid="{FDFCE250-B6D4-4B54-BB12-4DE267ADB31A}" name="Wydanie PW 01-04-2022 rewizja 00" dataDxfId="487"/>
    <tableColumn id="4" xr3:uid="{FC2C6461-526A-44AC-9C72-6245BA879051}" name="Wydanie PW 14-07-2022 rewizja 01" dataDxfId="486"/>
    <tableColumn id="12" xr3:uid="{3D83AC54-A831-4E86-84DD-08299A83644F}" name="Wydanie PW 27-03-2023 rewizja 02" dataDxfId="485"/>
    <tableColumn id="8" xr3:uid="{5FF21D25-C607-413E-A495-A7DB651C493F}" name="FAZA 1 ETAPU I" dataDxfId="484"/>
    <tableColumn id="9" xr3:uid="{78FBB486-8B5A-4416-A7EB-ECD59DFEA79C}" name="KOMENTARZ DO FAZY 1" dataDxfId="483"/>
    <tableColumn id="10" xr3:uid="{0DA1D988-1925-420A-AD8E-464C09079B36}" name="FAZA 2 ETAPU I" dataDxfId="482"/>
    <tableColumn id="11" xr3:uid="{B0E3C5AB-457F-4ADB-B65E-B38CE4CDD76C}" name="KOMENTARZ DO FAZY 2" dataDxfId="481"/>
  </tableColumns>
  <tableStyleInfo name="TableStyleLight13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ED5DF2D5-D435-4B42-A2CC-274837DEE7B3}" name="Tabela134591011121314151624" displayName="Tabela134591011121314151624" ref="A1:S17" totalsRowShown="0" headerRowDxfId="58" headerRowBorderDxfId="56" tableBorderDxfId="57" totalsRowBorderDxfId="55" headerRowCellStyle="Normalny 2">
  <autoFilter ref="A1:S17" xr:uid="{5D45AFEA-F598-47B4-ADB7-179B68C13549}"/>
  <tableColumns count="19">
    <tableColumn id="1" xr3:uid="{A7B17797-31EA-4367-BFD2-4F10CAC5355B}" name="Tom" dataDxfId="54"/>
    <tableColumn id="2" xr3:uid="{32556AFE-5E06-4742-95D5-DB68E38E9CFB}" name="Część/ Nazwa opracowania" dataDxfId="53" dataCellStyle="Normalny 2"/>
    <tableColumn id="29" xr3:uid="{6822F85B-75CC-4609-8949-C242DEE9F71A}" name="Faza" dataDxfId="52" dataCellStyle="Normalny 2"/>
    <tableColumn id="21" xr3:uid="{63BEC0CE-E150-4712-ADA9-7E17BDFD4CCB}" name="Nr " dataDxfId="51" dataCellStyle="Normalny 2"/>
    <tableColumn id="28" xr3:uid="{0BE83CF8-BF3E-4DF2-990A-266D6BB2B0BE}" name="Autor" dataDxfId="50" dataCellStyle="Normalny 2"/>
    <tableColumn id="27" xr3:uid="{75CABA74-C63B-40C3-B5DF-4E82AE556F0E}" name="Strefa" dataDxfId="49" dataCellStyle="Normalny 2"/>
    <tableColumn id="26" xr3:uid="{35E73A29-7022-4B7D-A528-99810184594C}" name="Poziom" dataDxfId="48" dataCellStyle="Normalny 2"/>
    <tableColumn id="25" xr3:uid="{EFB27426-436B-43A7-BE5D-540919911F0A}" name="Typ" dataDxfId="47" dataCellStyle="Normalny 2"/>
    <tableColumn id="24" xr3:uid="{A4419882-213C-488A-9726-8DBD2A8F996A}" name="Branża" dataDxfId="46" dataCellStyle="Normalny 2"/>
    <tableColumn id="23" xr3:uid="{4A8CCCDD-92F6-40EB-8681-2B4FC113CEF2}" name="Pakiet" dataDxfId="45" dataCellStyle="Normalny 2"/>
    <tableColumn id="22" xr3:uid="{0507FBEE-1650-4386-A04D-748F19F2FDC1}" name="Nr pliku" dataDxfId="44" dataCellStyle="Normalny 2">
      <calculatedColumnFormula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calculatedColumnFormula>
    </tableColumn>
    <tableColumn id="5" xr3:uid="{9086539F-D169-4D22-AB71-78E34F7780E6}" name="Nazwa" dataDxfId="43" dataCellStyle="Normalny 2"/>
    <tableColumn id="30" xr3:uid="{DE86E353-92E3-467F-8979-1917D23480A7}" name="Skala" dataDxfId="42" dataCellStyle="Normalny 2"/>
    <tableColumn id="6" xr3:uid="{FAF51A3E-0DE1-4522-BE6B-FBB8CC02CABC}" name="Wydanie PW 16-06-2022 rewizja 00" dataDxfId="41"/>
    <tableColumn id="3" xr3:uid="{E5DFEC8E-D6A9-4D93-B3D1-3FA90F5C8A9E}" name="Wydanie PW 16-06-2022 rewizja 01" dataDxfId="40"/>
    <tableColumn id="4" xr3:uid="{6BF30765-B2FD-4A38-903A-BD246221961C}" name="FAZA 1 ETAPU I" dataDxfId="39"/>
    <tableColumn id="7" xr3:uid="{69714B3F-6AB1-461C-BF39-093AC4C12FA3}" name="KOMENTARZ DO FAZY 1" dataDxfId="38"/>
    <tableColumn id="8" xr3:uid="{6E0F2554-6D23-4D38-A462-AE894057FA39}" name="FAZA 2 ETAPU I" dataDxfId="37"/>
    <tableColumn id="9" xr3:uid="{C71DE479-260D-44B3-AA5B-D721DF91C390}" name="KOMENTARZ DO FAZY 2" dataDxfId="36"/>
  </tableColumns>
  <tableStyleInfo name="TableStyleLight13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7BB83565-1254-4759-B2BB-F2FDD773CD69}" name="Tabela13459101126" displayName="Tabela13459101126" ref="A1:T59" totalsRowShown="0" headerRowDxfId="35" headerRowBorderDxfId="33" tableBorderDxfId="34" totalsRowBorderDxfId="32" headerRowCellStyle="Normalny 2">
  <autoFilter ref="A1:T59" xr:uid="{5D45AFEA-F598-47B4-ADB7-179B68C13549}"/>
  <tableColumns count="20">
    <tableColumn id="1" xr3:uid="{7C591D02-F4E9-4103-A0B9-A27D6BDA0F0C}" name="Tom" dataDxfId="31"/>
    <tableColumn id="2" xr3:uid="{143C22A0-04EC-4D06-9788-BD098A0CD2B8}" name="Część/ Nazwa opracowania" dataDxfId="30" dataCellStyle="Normalny 2"/>
    <tableColumn id="29" xr3:uid="{F3293BD6-15EA-4910-B456-4547070AED16}" name="Faza" dataDxfId="29" dataCellStyle="Normalny 2"/>
    <tableColumn id="21" xr3:uid="{043C0EBB-AB4A-478F-86C7-A4A3D8F0399E}" name="Nr " dataDxfId="28" dataCellStyle="Normalny 2"/>
    <tableColumn id="28" xr3:uid="{3F4C5F4C-5020-4863-B928-7F84678CC0E8}" name="Autor" dataDxfId="27" dataCellStyle="Normalny 2"/>
    <tableColumn id="27" xr3:uid="{16CA40BB-AFE8-4CDE-9C76-C0CBB9C08705}" name="Strefa" dataDxfId="26" dataCellStyle="Normalny 2"/>
    <tableColumn id="26" xr3:uid="{47919306-DD7F-4E5F-BF14-E49E4A4D4FC5}" name="Poziom" dataDxfId="25" dataCellStyle="Normalny 2"/>
    <tableColumn id="25" xr3:uid="{A74AB7D3-A2BB-40D9-A286-3DC7EB4CEA38}" name="Typ" dataDxfId="24" dataCellStyle="Normalny 2"/>
    <tableColumn id="24" xr3:uid="{673CC6AA-345C-478C-A03F-86AD08DDFF79}" name="Branża" dataDxfId="23" dataCellStyle="Normalny 2"/>
    <tableColumn id="23" xr3:uid="{CEEA1E8F-0D9B-47B7-8D77-7C10E0D67CC8}" name="Pakiet" dataDxfId="22" dataCellStyle="Normalny 2"/>
    <tableColumn id="22" xr3:uid="{AADCD287-CF02-4EBC-8323-4AC93F060806}" name="Nr pliku" dataDxfId="21" dataCellStyle="Normalny 2">
      <calculatedColumnFormula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calculatedColumnFormula>
    </tableColumn>
    <tableColumn id="5" xr3:uid="{5105653A-D064-4B2C-A0DB-AA83585CC10E}" name="Nazwa" dataDxfId="20" dataCellStyle="Normalny 2"/>
    <tableColumn id="30" xr3:uid="{04B7749D-1E10-4A8B-99DE-6B8D4D88788C}" name="Skala" dataDxfId="19" dataCellStyle="Normalny 2"/>
    <tableColumn id="6" xr3:uid="{FB26669A-BD0C-4D26-8EF0-467AADA8EC70}" name="Wydanie PW 16-06-2022 rewizja 00" dataDxfId="18"/>
    <tableColumn id="3" xr3:uid="{0A530275-4C35-407F-97B6-83D02F8F5881}" name="Wydanie PW 14-07-2022 rewizja 01" dataDxfId="17"/>
    <tableColumn id="4" xr3:uid="{94405A79-44B6-4D85-933C-12F84A0A3911}" name="Wydanie PW rewizja 02" dataDxfId="16"/>
    <tableColumn id="7" xr3:uid="{6EEB3DB3-8293-496F-983D-A396ADD371F0}" name="FAZA 1 ETAPU I" dataDxfId="15"/>
    <tableColumn id="8" xr3:uid="{F924D527-2949-4EF1-82DE-A49D958C1F05}" name="KOMENTARZ DO FAZY 1" dataDxfId="14"/>
    <tableColumn id="9" xr3:uid="{757456BA-1A72-4DB1-83E5-F5E4A0B14D68}" name="FAZA 2 ETAPU I" dataDxfId="13"/>
    <tableColumn id="10" xr3:uid="{47F825D2-44A7-4E49-B9D0-473DD2A5FE4C}" name="KOMENTARZ DO FAZY 2" dataDxfId="12"/>
  </tableColumns>
  <tableStyleInfo name="TableStyleLight13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5D45AFEA-F598-47B4-ADB7-179B68C13549}" name="Tabela1" displayName="Tabela1" ref="A1:H90" totalsRowShown="0" headerRowDxfId="11" headerRowBorderDxfId="9" tableBorderDxfId="10" totalsRowBorderDxfId="8" headerRowCellStyle="Normalny 2">
  <autoFilter ref="A1:H90" xr:uid="{5D45AFEA-F598-47B4-ADB7-179B68C13549}"/>
  <tableColumns count="8">
    <tableColumn id="1" xr3:uid="{FDD1D354-8BA0-4326-86A0-4E988BF6C50E}" name="Tom" dataDxfId="7"/>
    <tableColumn id="2" xr3:uid="{DE93DE3C-1E0C-4880-ACF2-C8C5942CAF34}" name="Część/ Nazwa opracowania" dataDxfId="6" dataCellStyle="Normalny 2"/>
    <tableColumn id="3" xr3:uid="{4D487EAB-C7EA-48AE-BA93-28980F44AEAB}" name="Faza" dataDxfId="5" dataCellStyle="Normalny 2"/>
    <tableColumn id="4" xr3:uid="{EAB1414E-0600-460D-A8F0-B508CE71769C}" name="Nr pliku" dataDxfId="4" dataCellStyle="Normalny 2"/>
    <tableColumn id="5" xr3:uid="{8D668276-4933-48A6-9CDB-ABED1DA68341}" name="Nazwa pliku" dataDxfId="3" dataCellStyle="Normalny 2"/>
    <tableColumn id="6" xr3:uid="{411CC6A3-D0A9-4E7A-8AD4-AAA3EA912BB8}" name="Wydanie I PBZ  23-12-021 rewizja 00" dataDxfId="2"/>
    <tableColumn id="7" xr3:uid="{CCE3F319-E146-4B7C-A484-20F03CAFF106}" name="Wydanie II PBZ 11-02-2022 rewizja 01" dataDxfId="1"/>
    <tableColumn id="8" xr3:uid="{B9BB18C6-AAE5-4DED-8F5F-6A791B2DDAC8}" name="Wydanie III PBZ 04-03-2022 rewizja 02" dataDxfId="0"/>
  </tableColumns>
  <tableStyleInfo name="TableStyleLight13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A2B0F7B-E955-4765-9AEE-A0A91AB665A3}" name="Tabela1345" displayName="Tabela1345" ref="A1:T22" totalsRowShown="0" headerRowDxfId="480" headerRowBorderDxfId="478" tableBorderDxfId="479" totalsRowBorderDxfId="477" headerRowCellStyle="Normalny 2">
  <autoFilter ref="A1:T22" xr:uid="{5D45AFEA-F598-47B4-ADB7-179B68C13549}"/>
  <tableColumns count="20">
    <tableColumn id="1" xr3:uid="{DADD82AC-1695-43D7-97DB-FDB55C5E020D}" name="Tom" dataDxfId="476"/>
    <tableColumn id="2" xr3:uid="{8D394615-286C-4A35-93E8-906D4624AAFE}" name="Część/ Nazwa opracowania" dataDxfId="475" dataCellStyle="Normalny 2"/>
    <tableColumn id="29" xr3:uid="{D3AD359E-FC31-4967-A694-81084D1CF1A4}" name="Faza" dataDxfId="474" dataCellStyle="Normalny 2"/>
    <tableColumn id="21" xr3:uid="{05DE1A2A-A6DF-4D4B-8653-2D04B6C25077}" name="Nr " dataDxfId="473" dataCellStyle="Normalny 2"/>
    <tableColumn id="28" xr3:uid="{128E6752-4D06-42CB-8392-26DB0CCB3081}" name="Autor" dataDxfId="472" dataCellStyle="Normalny 2"/>
    <tableColumn id="27" xr3:uid="{83CEAA42-BEE9-4793-8CEE-B5F07A6A98D9}" name="Strefa" dataDxfId="471" dataCellStyle="Normalny 2"/>
    <tableColumn id="26" xr3:uid="{B5841CCD-65A5-4907-8ABC-00FA42ABF6F3}" name="Poziom" dataDxfId="470" dataCellStyle="Normalny 2"/>
    <tableColumn id="25" xr3:uid="{029A813D-5F34-483A-B6D9-39A3AA98BFC6}" name="Typ" dataDxfId="469" dataCellStyle="Normalny 2"/>
    <tableColumn id="24" xr3:uid="{F789D37B-B6DE-454B-B53A-43208A1AFBA6}" name="Branża" dataDxfId="468" dataCellStyle="Normalny 2"/>
    <tableColumn id="23" xr3:uid="{57F9B25C-AB5A-44E2-90B1-0C958FD4EEBA}" name="Pakiet" dataDxfId="467" dataCellStyle="Normalny 2"/>
    <tableColumn id="22" xr3:uid="{C4D15753-ABB7-4891-B358-D149204789BB}" name="Nr pliku" dataDxfId="466" dataCellStyle="Normalny 2">
      <calculatedColumnFormula>CONCATENATE(Tabela1345[[#This Row],[Nr ]],"-",Tabela1345[[#This Row],[Autor]],"-",Tabela1345[[#This Row],[Strefa]],"-",Tabela1345[[#This Row],[Poziom]],"-",Tabela1345[[#This Row],[Typ]],"-",Tabela1345[[#This Row],[Branża]],"-",Tabela1345[[#This Row],[Pakiet]])</calculatedColumnFormula>
    </tableColumn>
    <tableColumn id="5" xr3:uid="{0D319A1A-9CFB-47F3-8DB9-E1B1C3B97145}" name="Nazwa" dataDxfId="465" dataCellStyle="Normalny 2"/>
    <tableColumn id="30" xr3:uid="{60CF7C15-A9F4-4E95-AE5C-066E78D60964}" name="Skala" dataDxfId="464" dataCellStyle="Normalny 2"/>
    <tableColumn id="6" xr3:uid="{73157459-6679-4EFB-A60D-357791DC1603}" name="Wydanie PW 04-03-2022 rewizja 00" dataDxfId="463"/>
    <tableColumn id="3" xr3:uid="{A470DB83-87AD-49B6-ACCE-F43843461F2E}" name="Wydanie PW 14-07-2022 rewizja 01" dataDxfId="462"/>
    <tableColumn id="4" xr3:uid="{D23A2BF2-F08A-4DF4-A4B2-89E7E9A6D758}" name="Wydanie PW 25-08-2022 rewizja 02" dataDxfId="461"/>
    <tableColumn id="7" xr3:uid="{1AE52BDF-27B9-417F-A66D-11905D0FF6FD}" name="FAZA 1 ETAPU I" dataDxfId="460"/>
    <tableColumn id="8" xr3:uid="{D59D3C1E-E95C-4E47-8668-F36EA6739627}" name="KOMENTARZ DO FAZY 1" dataDxfId="459"/>
    <tableColumn id="9" xr3:uid="{E0AA1683-FFFE-49FF-AB2A-61FEB119D668}" name="FAZA 2 ETAPU I" dataDxfId="458"/>
    <tableColumn id="10" xr3:uid="{6D2120D7-B2A2-484B-9A84-3B64244910CA}" name="KOMENTARZ DO FAZY 2" dataDxfId="457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75D1009A-F10C-4BE0-AB7A-BC7542F1B5CF}" name="Tabela134518" displayName="Tabela134518" ref="A1:Y31" totalsRowShown="0" headerRowDxfId="456" headerRowBorderDxfId="454" tableBorderDxfId="455" totalsRowBorderDxfId="453" headerRowCellStyle="Normalny 2">
  <autoFilter ref="A1:Y31" xr:uid="{5D45AFEA-F598-47B4-ADB7-179B68C13549}"/>
  <tableColumns count="25">
    <tableColumn id="1" xr3:uid="{F69FB52B-243A-4CB4-8CE6-27A40E2C91A0}" name="Tom" dataDxfId="452"/>
    <tableColumn id="2" xr3:uid="{33DD91CD-991C-4CA0-B8E7-F110D320914B}" name="Część/ Nazwa opracowania" dataDxfId="451" dataCellStyle="Normalny 2"/>
    <tableColumn id="29" xr3:uid="{1AC6488D-8DF9-4410-87EB-BF984CF33E27}" name="Faza" dataDxfId="450" dataCellStyle="Normalny 2"/>
    <tableColumn id="21" xr3:uid="{284DC430-6A30-443E-8509-DC92F5F3E990}" name="Nr " dataDxfId="449" dataCellStyle="Normalny 2"/>
    <tableColumn id="28" xr3:uid="{3820E556-C44B-4CB1-B9DB-DA83174851E2}" name="Autor" dataDxfId="448" dataCellStyle="Normalny 2"/>
    <tableColumn id="27" xr3:uid="{30D140D7-E65A-4336-82CC-807005E53DE0}" name="Strefa" dataDxfId="447" dataCellStyle="Normalny 2"/>
    <tableColumn id="26" xr3:uid="{55A24DC6-09C5-4C70-B035-CB06A4F1899D}" name="Poziom" dataDxfId="446" dataCellStyle="Normalny 2"/>
    <tableColumn id="25" xr3:uid="{235D0917-8A71-4085-87F4-AA427EAD7F8E}" name="Typ" dataDxfId="445" dataCellStyle="Normalny 2"/>
    <tableColumn id="24" xr3:uid="{BF161B2B-C3E4-451C-8C47-CF1A534F9151}" name="Branża" dataDxfId="444" dataCellStyle="Normalny 2"/>
    <tableColumn id="23" xr3:uid="{B5828CE4-F1A0-422F-B771-3F63B28C0233}" name="Pakiet" dataDxfId="443" dataCellStyle="Normalny 2"/>
    <tableColumn id="22" xr3:uid="{898D7B8E-AF7C-4482-AD95-93666573134B}" name="Nr pliku" dataDxfId="442" dataCellStyle="Normalny 2">
      <calculatedColumnFormula>CONCATENATE(Tabela134518[[#This Row],[Nr ]],"-",Tabela134518[[#This Row],[Autor]],"-",Tabela134518[[#This Row],[Strefa]],"-",Tabela134518[[#This Row],[Poziom]],"-",Tabela134518[[#This Row],[Typ]],"-",Tabela134518[[#This Row],[Branża]],"-",Tabela134518[[#This Row],[Pakiet]])</calculatedColumnFormula>
    </tableColumn>
    <tableColumn id="5" xr3:uid="{D71AB57E-A12E-40A9-8F22-251D0A4237AC}" name="Nazwa" dataDxfId="441" dataCellStyle="Normalny 2"/>
    <tableColumn id="30" xr3:uid="{E99FC806-5B04-4615-BE8C-F1F5B6F7A751}" name="Skala" dataDxfId="440" dataCellStyle="Normalny 2"/>
    <tableColumn id="6" xr3:uid="{6FACBCEF-BF36-44DA-A69F-A5A1591F10E0}" name="Wydanie PW 17-03-2022 rewizja 00" dataDxfId="439"/>
    <tableColumn id="3" xr3:uid="{D9228690-22D1-4B7A-A1A5-24B435CC8B8E}" name="Wydanie PW 14-07-2022 rewizja 01" dataDxfId="438"/>
    <tableColumn id="4" xr3:uid="{B03353AE-AEDA-4002-93E2-0B8401BBC0C1}" name="Wydanie PW 08-11-2022 rewizja 02" dataDxfId="437"/>
    <tableColumn id="11" xr3:uid="{D2794CED-C2B7-4D47-B9A4-4A1F87CFEC54}" name="Wydanie PW 4-01-2023 rewizja 03" dataDxfId="436"/>
    <tableColumn id="13" xr3:uid="{A0CAE6C4-572A-4D23-B95B-242D4BA8B003}" name="Wydanie PW 10-03-2023 rewizja 04" dataDxfId="435"/>
    <tableColumn id="14" xr3:uid="{F65B7F75-4E9D-4898-B594-99514241707C}" name="Wydanie PW 17-03-2023 rewizja 05" dataDxfId="434"/>
    <tableColumn id="15" xr3:uid="{4DC0AE3A-5A3D-47BB-B43B-849030B3E707}" name="Wydanie PW 30-03-2023 rewizja 06" dataDxfId="433"/>
    <tableColumn id="16" xr3:uid="{8877668D-5AA4-4729-87A0-B19E938656B5}" name="Wydanie PW 11-04-2023 rewizja 07" dataDxfId="432"/>
    <tableColumn id="7" xr3:uid="{E78CCF71-2B40-4FCB-B92B-072369707475}" name="FAZA 1 ETAPU I" dataDxfId="431"/>
    <tableColumn id="8" xr3:uid="{8ED1A820-3ADB-4ADC-B5D0-5FEEABDD4475}" name="KOMENTARZ DO FAZY 1" dataDxfId="430"/>
    <tableColumn id="9" xr3:uid="{9839ACF1-7E3A-4B4F-B465-BBA434FAD899}" name="FAZA 2 ETAPU I" dataDxfId="429"/>
    <tableColumn id="10" xr3:uid="{5D4432D1-DA13-4591-A1C1-BDCF654912E2}" name="KOMENTARZ DO FAZY 2" dataDxfId="428"/>
  </tableColumns>
  <tableStyleInfo name="TableStyleLight13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B886D704-62D0-4334-B015-F286BC8352E1}" name="Tabela13451819" displayName="Tabela13451819" ref="A1:T31" totalsRowShown="0" headerRowDxfId="427" headerRowBorderDxfId="425" tableBorderDxfId="426" totalsRowBorderDxfId="424" headerRowCellStyle="Normalny 2">
  <autoFilter ref="A1:T31" xr:uid="{5D45AFEA-F598-47B4-ADB7-179B68C13549}"/>
  <tableColumns count="20">
    <tableColumn id="1" xr3:uid="{965E0F2E-7C29-4C2C-A768-6A98FC4D1341}" name="Tom" dataDxfId="423"/>
    <tableColumn id="2" xr3:uid="{80F130D8-3BEF-460C-BF6F-3344DFFE6EED}" name="Część/ Nazwa opracowania" dataDxfId="422" dataCellStyle="Normalny 2"/>
    <tableColumn id="29" xr3:uid="{3E6F0AE2-9A24-4880-8359-63D95F3EBF89}" name="Faza" dataDxfId="421" dataCellStyle="Normalny 2"/>
    <tableColumn id="21" xr3:uid="{E6426600-0ED5-4B0F-9C6E-18905F51E28A}" name="Nr " dataDxfId="420" dataCellStyle="Normalny 2"/>
    <tableColumn id="28" xr3:uid="{BBC18C4E-105A-4DAE-9E32-A20404B8899D}" name="Autor" dataDxfId="419" dataCellStyle="Normalny 2"/>
    <tableColumn id="27" xr3:uid="{6D949AE1-E7C6-4DD2-A9E4-A29B6F663836}" name="Strefa" dataDxfId="418" dataCellStyle="Normalny 2"/>
    <tableColumn id="26" xr3:uid="{33E280A8-B132-4779-AF30-BE29A7515BA8}" name="Poziom" dataDxfId="417" dataCellStyle="Normalny 2"/>
    <tableColumn id="25" xr3:uid="{E0CE8D15-5FC3-4684-9BC6-5993F689CD39}" name="Typ" dataDxfId="416" dataCellStyle="Normalny 2"/>
    <tableColumn id="24" xr3:uid="{ACFA2A96-93A7-4D17-A942-89F33034BCF7}" name="Branża" dataDxfId="415" dataCellStyle="Normalny 2"/>
    <tableColumn id="23" xr3:uid="{3E676A3E-11C4-49A9-8ADA-FDCADAF12462}" name="Pakiet" dataDxfId="414" dataCellStyle="Normalny 2"/>
    <tableColumn id="22" xr3:uid="{B9761515-62AD-4A08-8AD3-25C8E408A2DA}" name="Nr pliku" dataDxfId="413" dataCellStyle="Normalny 2">
      <calculatedColumnFormula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calculatedColumnFormula>
    </tableColumn>
    <tableColumn id="5" xr3:uid="{D078AC83-51D5-4B7B-9117-E75A0DDF35FF}" name="Nazwa" dataDxfId="412" dataCellStyle="Normalny 2"/>
    <tableColumn id="30" xr3:uid="{BA8ED5C7-B94E-4D45-B4B9-ACDF732B863A}" name="Skala" dataDxfId="411" dataCellStyle="Normalny 2"/>
    <tableColumn id="6" xr3:uid="{77DF92C5-1812-4A71-9A9D-BC27438DE895}" name="Wydanie PW 07-04-2022 rewizja 00" dataDxfId="410"/>
    <tableColumn id="3" xr3:uid="{4581EB47-1782-4C2A-A786-3ACF11188E20}" name="Wydanie PW 14-07-2022 rewizja 01" dataDxfId="409"/>
    <tableColumn id="4" xr3:uid="{E9608D03-05FE-401F-83EB-ED95E8F1F552}" name="Wydanie PW 08-11-2022 rewizja 02" dataDxfId="408"/>
    <tableColumn id="7" xr3:uid="{75767382-7486-4F3C-B6FC-50393C4CE833}" name="FAZA 1 ETAPU I" dataDxfId="407"/>
    <tableColumn id="8" xr3:uid="{D13F8E6E-2EBF-4460-B099-48159CB83539}" name="KOMENTARZ DO FAZY 1" dataDxfId="406"/>
    <tableColumn id="9" xr3:uid="{7CD62A71-76BE-46A8-85C1-5A3620483ACE}" name="FAZA 2 ETAPU I" dataDxfId="405"/>
    <tableColumn id="10" xr3:uid="{74DC0E93-E789-4D5D-A384-65C16496C36A}" name="KOMENTARZ DO FAZY 2" dataDxfId="404"/>
  </tableColumns>
  <tableStyleInfo name="TableStyleLight13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2ABF6FFA-D983-4DA9-B6C1-431F770F9211}" name="Tabela1345181920" displayName="Tabela1345181920" ref="A1:V30" totalsRowShown="0" headerRowDxfId="403" headerRowBorderDxfId="401" tableBorderDxfId="402" totalsRowBorderDxfId="400" headerRowCellStyle="Normalny 2">
  <autoFilter ref="A1:V30" xr:uid="{5D45AFEA-F598-47B4-ADB7-179B68C13549}"/>
  <tableColumns count="22">
    <tableColumn id="1" xr3:uid="{41851845-F911-4A11-AC77-E780E4EB49B8}" name="Tom" dataDxfId="399"/>
    <tableColumn id="2" xr3:uid="{A9A7EECB-4DD0-4FBB-B578-D2579C29C4AC}" name="Część/ Nazwa opracowania" dataDxfId="398" dataCellStyle="Normalny 2"/>
    <tableColumn id="29" xr3:uid="{8E657C36-3EEF-4D05-9C14-40711FDFEAD1}" name="Faza" dataDxfId="397" dataCellStyle="Normalny 2"/>
    <tableColumn id="21" xr3:uid="{39E91544-DDCA-4F33-A0DC-C61DF22238A8}" name="Nr " dataDxfId="396" dataCellStyle="Normalny 2"/>
    <tableColumn id="28" xr3:uid="{86DC3657-F26D-4837-A4EE-8F1D97FD10F4}" name="Autor" dataDxfId="395" dataCellStyle="Normalny 2"/>
    <tableColumn id="27" xr3:uid="{667854C6-108B-4C0B-A8C3-AFCC520FD90E}" name="Strefa" dataDxfId="394" dataCellStyle="Normalny 2"/>
    <tableColumn id="26" xr3:uid="{ADF3FF94-7A36-480B-89A3-505E2D236331}" name="Poziom" dataDxfId="393" dataCellStyle="Normalny 2"/>
    <tableColumn id="25" xr3:uid="{C096AF61-1D94-4190-925F-418C472D2CA3}" name="Typ" dataDxfId="392" dataCellStyle="Normalny 2"/>
    <tableColumn id="24" xr3:uid="{DEDB823E-B235-4A0E-B528-4D8387BC8B3D}" name="Branża" dataDxfId="391" dataCellStyle="Normalny 2"/>
    <tableColumn id="23" xr3:uid="{690CC827-210E-415B-AA2B-AFAE50425CDE}" name="Pakiet" dataDxfId="390" dataCellStyle="Normalny 2"/>
    <tableColumn id="22" xr3:uid="{A5302804-6DBA-40EA-A9BF-554002C94BC0}" name="Nr pliku" dataDxfId="389" dataCellStyle="Normalny 2">
      <calculatedColumnFormula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calculatedColumnFormula>
    </tableColumn>
    <tableColumn id="5" xr3:uid="{BB08190B-F7B3-41B4-B9D7-1E22B364665B}" name="Nazwa" dataDxfId="388" dataCellStyle="Normalny 2"/>
    <tableColumn id="30" xr3:uid="{ADBCCB3D-817E-4A41-A1B7-722EDB0E3EEF}" name="Skala" dataDxfId="387" dataCellStyle="Normalny 2"/>
    <tableColumn id="6" xr3:uid="{D59DB039-5BE1-4967-8763-6C88FDBFE0EC}" name="Wydanie PW 21-04-2022 rewizja 00" dataDxfId="386"/>
    <tableColumn id="3" xr3:uid="{7522BAA0-9E76-4FE4-A326-88A2CB6FCA67}" name="Wydanie PW 14-07-2022 rewizja 01" dataDxfId="385"/>
    <tableColumn id="4" xr3:uid="{66571E45-6145-40F3-8BF4-387547871463}" name="Wydanie PW 08-11-2022 rewizja 02" dataDxfId="384"/>
    <tableColumn id="11" xr3:uid="{650693CE-E974-4A6B-89F3-1FFAEC7362A3}" name="Wydanie PW 11-04-2023 " dataDxfId="383"/>
    <tableColumn id="12" xr3:uid="{C899BC53-8992-41C4-956B-C6E35C6DA48E}" name="Wydanie PW 9-03-2023" dataDxfId="382"/>
    <tableColumn id="7" xr3:uid="{219A941F-BF5B-45DA-A858-D308B85CA7DA}" name="FAZA 1 ETAPU I" dataDxfId="381"/>
    <tableColumn id="8" xr3:uid="{944EB717-4E3C-4D98-B70C-9FCEF571C10A}" name="KOMENTARZ DO FAZY 1" dataDxfId="380"/>
    <tableColumn id="9" xr3:uid="{88DF10BE-3E4E-4050-913F-1BAE2272E0F9}" name="FAZA 2 ETAPU I" dataDxfId="379"/>
    <tableColumn id="10" xr3:uid="{DAF25DCD-9D5F-4EE9-B07F-C4559085FC29}" name="KOMENTARZ DO FAZY 2" dataDxfId="378"/>
  </tableColumns>
  <tableStyleInfo name="TableStyleLight13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B32DA510-78AE-4073-A541-1DC341131F70}" name="Tabela134518192021" displayName="Tabela134518192021" ref="A1:U28" totalsRowShown="0" headerRowDxfId="377" headerRowBorderDxfId="375" tableBorderDxfId="376" totalsRowBorderDxfId="374" headerRowCellStyle="Normalny 2">
  <autoFilter ref="A1:U28" xr:uid="{5D45AFEA-F598-47B4-ADB7-179B68C13549}"/>
  <tableColumns count="21">
    <tableColumn id="1" xr3:uid="{ED892C38-9294-4EBC-9396-AB95FCE39BBF}" name="Tom" dataDxfId="373"/>
    <tableColumn id="2" xr3:uid="{715E0733-0C2E-447B-8F37-005D0F5ED2E4}" name="Część/ Nazwa opracowania" dataDxfId="372" dataCellStyle="Normalny 2"/>
    <tableColumn id="29" xr3:uid="{AED6F76F-DF19-4E19-8F7D-18BC955081B7}" name="Faza" dataDxfId="371" dataCellStyle="Normalny 2"/>
    <tableColumn id="21" xr3:uid="{37DF8B69-B65D-4137-8F7C-2F4BAD4C2736}" name="Nr " dataDxfId="370" dataCellStyle="Normalny 2"/>
    <tableColumn id="28" xr3:uid="{71F962A3-FF91-45F3-A0B8-19DECC8AB5D0}" name="Autor" dataDxfId="369" dataCellStyle="Normalny 2"/>
    <tableColumn id="27" xr3:uid="{2D6161E1-3CF8-40AD-86E1-36D250AE0AFE}" name="Strefa" dataDxfId="368" dataCellStyle="Normalny 2"/>
    <tableColumn id="26" xr3:uid="{9ED52F16-3C45-4D02-B029-A179D121A65A}" name="Poziom" dataDxfId="367" dataCellStyle="Normalny 2"/>
    <tableColumn id="25" xr3:uid="{DAA7D5DC-5784-4C84-8F7C-8C1C6DB8F620}" name="Typ" dataDxfId="366" dataCellStyle="Normalny 2"/>
    <tableColumn id="24" xr3:uid="{812AEFBC-8D0C-412C-85FB-C467447EFDEF}" name="Branża" dataDxfId="365" dataCellStyle="Normalny 2"/>
    <tableColumn id="23" xr3:uid="{E3699A3E-7F25-4F38-A24E-983E14E3FAB2}" name="Pakiet" dataDxfId="364" dataCellStyle="Normalny 2"/>
    <tableColumn id="22" xr3:uid="{81D096C8-AECB-4D3F-9AF3-64AECF8EC333}" name="Nr pliku" dataDxfId="363" dataCellStyle="Normalny 2">
      <calculatedColumnFormula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calculatedColumnFormula>
    </tableColumn>
    <tableColumn id="5" xr3:uid="{D1ECFB19-3624-42DD-8D08-D57B61EDDF0E}" name="Nazwa" dataDxfId="362" dataCellStyle="Normalny 2"/>
    <tableColumn id="30" xr3:uid="{0281DA0C-026F-4D95-B54C-8137436F4CF9}" name="Skala" dataDxfId="361" dataCellStyle="Normalny 2"/>
    <tableColumn id="6" xr3:uid="{74E43E82-C039-43A5-949F-DDB5BB349DDA}" name="Wydanie PW 05-05-2022 rewizja 00" dataDxfId="360"/>
    <tableColumn id="3" xr3:uid="{2CC8B4A9-CDF1-4567-98CA-F425821C2776}" name="Wydanie PW 14-07-2022 rewizja 01" dataDxfId="359"/>
    <tableColumn id="4" xr3:uid="{CEE5FF4D-C4C9-4CF6-96BD-70BE0F1B804B}" name="Wydanie PW 08-11-2022 rewizja 02" dataDxfId="358"/>
    <tableColumn id="11" xr3:uid="{636D7EED-1C05-4F67-9A2C-56E20A24EC8A}" name="Wydanie PW 11-04-2023" dataDxfId="357"/>
    <tableColumn id="7" xr3:uid="{E3D06042-9E29-45F0-82E7-F32C1E8C3463}" name="FAZA 1 ETAPU I" dataDxfId="356"/>
    <tableColumn id="8" xr3:uid="{EBBFE62C-EA58-411C-99F6-F2F66E1A1588}" name="KOMENTARZ DO FAZY 1" dataDxfId="355"/>
    <tableColumn id="9" xr3:uid="{C5E37030-4C56-4A1A-A6FF-2920660C8C4F}" name="FAZA 2 ETAPU I" dataDxfId="354"/>
    <tableColumn id="10" xr3:uid="{8FA85D4F-D35B-4003-802E-BAEB8DDBB517}" name="KOMENTARZ DO FAZY 2" dataDxfId="353"/>
  </tableColumns>
  <tableStyleInfo name="TableStyleLight13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3F90092B-E4ED-45BF-A78B-1B0920EB3551}" name="Tabela13451819202122" displayName="Tabela13451819202122" ref="A1:W29" totalsRowShown="0" headerRowDxfId="352" headerRowBorderDxfId="350" tableBorderDxfId="351" totalsRowBorderDxfId="349" headerRowCellStyle="Normalny 2">
  <autoFilter ref="A1:W29" xr:uid="{5D45AFEA-F598-47B4-ADB7-179B68C13549}"/>
  <tableColumns count="23">
    <tableColumn id="1" xr3:uid="{87E05581-251D-47F1-9666-B27B917A75FB}" name="Tom" dataDxfId="348"/>
    <tableColumn id="2" xr3:uid="{F6A40737-06D7-4F3E-8EDC-2605C8F3B9D5}" name="Część/ Nazwa opracowania" dataDxfId="347" dataCellStyle="Normalny 2"/>
    <tableColumn id="29" xr3:uid="{26EDEF14-22A5-4EA1-84F0-A5027A43D773}" name="Faza" dataDxfId="346" dataCellStyle="Normalny 2"/>
    <tableColumn id="21" xr3:uid="{BB22549A-942C-4FD2-B460-95A795708F38}" name="Nr " dataDxfId="345" dataCellStyle="Normalny 2"/>
    <tableColumn id="28" xr3:uid="{2A6B4DDF-01EF-40B6-9332-2757E70000A8}" name="Autor" dataDxfId="344" dataCellStyle="Normalny 2"/>
    <tableColumn id="27" xr3:uid="{E716E0A2-F30D-41C2-B24E-C725FF1FC33C}" name="Strefa" dataDxfId="343" dataCellStyle="Normalny 2"/>
    <tableColumn id="26" xr3:uid="{CEF0D76E-953D-4749-9452-941D7FF2061C}" name="Poziom" dataDxfId="342" dataCellStyle="Normalny 2"/>
    <tableColumn id="25" xr3:uid="{E7BD667B-6823-4111-9AEA-D74D13B79F68}" name="Typ" dataDxfId="341" dataCellStyle="Normalny 2"/>
    <tableColumn id="24" xr3:uid="{CE62F5D1-1718-4255-8607-468B1BFF9F8D}" name="Branża" dataDxfId="340" dataCellStyle="Normalny 2"/>
    <tableColumn id="23" xr3:uid="{8838A9E0-DFD5-4026-B15F-CDBB2930FB07}" name="Pakiet" dataDxfId="339" dataCellStyle="Normalny 2"/>
    <tableColumn id="22" xr3:uid="{EA0FE778-5E9B-468F-A225-F37C2B5DDEA0}" name="Nr pliku" dataDxfId="338" dataCellStyle="Normalny 2">
      <calculatedColumnFormula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calculatedColumnFormula>
    </tableColumn>
    <tableColumn id="5" xr3:uid="{E4CD89C5-790F-46B2-861A-71EDC373BFFD}" name="Nazwa" dataDxfId="337" dataCellStyle="Normalny 2"/>
    <tableColumn id="30" xr3:uid="{6C3FAE54-7C68-4D79-B221-34C98D3DB850}" name="Skala" dataDxfId="336" dataCellStyle="Normalny 2"/>
    <tableColumn id="6" xr3:uid="{12691730-A168-4AA3-BA5D-178BC3CFB15F}" name="Wydanie PW 19-05-2022 rewizja 00" dataDxfId="335"/>
    <tableColumn id="3" xr3:uid="{8380EAF6-CDE5-43C2-B425-AFEB2443E5D2}" name="Wydanie PW 14-07-2022 rewizja 01" dataDxfId="334"/>
    <tableColumn id="4" xr3:uid="{8844BE2B-8CBA-4D5C-9101-88DA94DDDDF3}" name="Wydanie PW 08-11-2022 rewizja 02" dataDxfId="333"/>
    <tableColumn id="11" xr3:uid="{CDCE34FB-280F-406A-B5AD-04DA7E2D0D6A}" name="Wydanie PW 03-03-2023" dataDxfId="332"/>
    <tableColumn id="12" xr3:uid="{06D91B76-B730-45EE-81A5-99D5514F03EC}" name="Wydanie PW 11-04-2023" dataDxfId="331"/>
    <tableColumn id="13" xr3:uid="{25935491-9716-4326-9F59-281EAEE57436}" name="Wydanie PW 15-06-2023" dataDxfId="330"/>
    <tableColumn id="7" xr3:uid="{7AB39782-FA58-4C3E-BEDC-C434779D3DCF}" name="FAZA 1 ETAPU I" dataDxfId="329"/>
    <tableColumn id="8" xr3:uid="{0E17C2A4-24CB-48A6-B875-A9AE7DB0B50F}" name="KOMENTARZ DO FAZY 1" dataDxfId="328"/>
    <tableColumn id="9" xr3:uid="{550721B6-B6AD-4820-8441-9FC28100C8E8}" name="FAZA 2 ETAPU I" dataDxfId="327"/>
    <tableColumn id="10" xr3:uid="{EB2E4BC4-3817-49A9-A3CA-CBC3DE087581}" name="KOMENTARZ DO FAZY 2" dataDxfId="326"/>
  </tableColumns>
  <tableStyleInfo name="TableStyleLight13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ECB4E6B6-86E7-4A48-9622-8A04C347E5DF}" name="Tabela1345181920212223" displayName="Tabela1345181920212223" ref="A1:V33" totalsRowShown="0" headerRowDxfId="325" headerRowBorderDxfId="323" tableBorderDxfId="324" totalsRowBorderDxfId="322" headerRowCellStyle="Normalny 2">
  <autoFilter ref="A1:V33" xr:uid="{5D45AFEA-F598-47B4-ADB7-179B68C13549}"/>
  <tableColumns count="22">
    <tableColumn id="1" xr3:uid="{5C78A20F-C580-418D-8A6B-5809453CAE97}" name="Tom" dataDxfId="321"/>
    <tableColumn id="2" xr3:uid="{D729C3CC-9C2F-45CD-8FF7-00558D0BF4E1}" name="Część/ Nazwa opracowania" dataDxfId="320" dataCellStyle="Normalny 2"/>
    <tableColumn id="29" xr3:uid="{DE98C949-A189-4A51-BFD4-494CB7058ED6}" name="Faza" dataDxfId="319" dataCellStyle="Normalny 2"/>
    <tableColumn id="21" xr3:uid="{37DE4DD1-AC5A-4224-8B55-A776644250CD}" name="Nr " dataDxfId="318" dataCellStyle="Normalny 2"/>
    <tableColumn id="28" xr3:uid="{F5D30910-2C01-4B3D-BE82-DB712438757C}" name="Autor" dataDxfId="317" dataCellStyle="Normalny 2"/>
    <tableColumn id="27" xr3:uid="{1863520D-E5C1-4D06-BE1D-8D0F06D3DEFA}" name="Strefa" dataDxfId="316" dataCellStyle="Normalny 2"/>
    <tableColumn id="26" xr3:uid="{79EB9659-61D2-4E5C-8101-F41C4C8AEB4D}" name="Poziom" dataDxfId="315" dataCellStyle="Normalny 2"/>
    <tableColumn id="25" xr3:uid="{D3C08E65-B47B-4D69-8F17-DDCC9C20418D}" name="Typ" dataDxfId="314" dataCellStyle="Normalny 2"/>
    <tableColumn id="24" xr3:uid="{4CFF1C35-C756-4B7D-96D4-B0780CB741D0}" name="Branża" dataDxfId="313" dataCellStyle="Normalny 2"/>
    <tableColumn id="23" xr3:uid="{93DFE173-DBDF-40AA-9B12-3F61F8F72C48}" name="Pakiet" dataDxfId="312" dataCellStyle="Normalny 2"/>
    <tableColumn id="22" xr3:uid="{3A3BBCAE-B2E1-4B9A-A7E2-D1F6580DD375}" name="Nr pliku" dataDxfId="311" dataCellStyle="Normalny 2">
      <calculatedColumnFormula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calculatedColumnFormula>
    </tableColumn>
    <tableColumn id="5" xr3:uid="{7CE000F9-5BF3-4D9D-A841-0F349FCEA3C8}" name="Nazwa" dataDxfId="310" dataCellStyle="Normalny 2"/>
    <tableColumn id="30" xr3:uid="{E888A2B3-2707-4E4C-B8B5-0E96B893AFD0}" name="Skala" dataDxfId="309" dataCellStyle="Normalny 2"/>
    <tableColumn id="6" xr3:uid="{98ED0BDE-933A-48C0-A2B3-6687B453BF80}" name="Wydanie PW 02-06-2022 rewizja 00" dataDxfId="308"/>
    <tableColumn id="3" xr3:uid="{17D38DB6-9471-44FC-B620-72406CEFE618}" name="Wydanie PW 14-07-2022 rewizja 01" dataDxfId="307"/>
    <tableColumn id="4" xr3:uid="{E7B12311-EBAB-4293-8043-8055BECBD1D8}" name="Wydanie PW 08-11-2022 rewizja 02" dataDxfId="306"/>
    <tableColumn id="12" xr3:uid="{73F94E91-12B9-4AB0-AF0B-7DCCFF66D677}" name="Wydanie PW 11-04-2023" dataDxfId="305"/>
    <tableColumn id="11" xr3:uid="{FAD86672-171D-4D7F-B381-07AA7FEA64FE}" name="Wydanie PW 09-03-2023" dataDxfId="304"/>
    <tableColumn id="7" xr3:uid="{E0CBF622-C97F-41CF-8E44-B2765982E4F9}" name="FAZA 1 ETAPU I" dataDxfId="303"/>
    <tableColumn id="8" xr3:uid="{6DC1D03D-D1E2-482A-8AC8-C9A47841AD6C}" name="KOMENTARZ DO FAZY 1" dataDxfId="302"/>
    <tableColumn id="9" xr3:uid="{33DEC162-BE8F-4111-8285-6103082092A8}" name="FAZA 2 ETAPU I" dataDxfId="301"/>
    <tableColumn id="10" xr3:uid="{59C48B13-DDAF-46A9-B8E1-6D52C81FD3A2}" name="KOMENTARZ DO FAZY 2" dataDxfId="300"/>
  </tableColumns>
  <tableStyleInfo name="TableStyleLight1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8E4CAA-F330-4E01-AA4E-C71AE0D51922}">
  <sheetPr codeName="Arkusz3">
    <tabColor theme="9"/>
    <pageSetUpPr fitToPage="1"/>
  </sheetPr>
  <dimension ref="A1:P160"/>
  <sheetViews>
    <sheetView topLeftCell="B69" zoomScaleNormal="100" workbookViewId="0">
      <selection activeCell="P98" sqref="P98"/>
    </sheetView>
  </sheetViews>
  <sheetFormatPr defaultColWidth="9.140625" defaultRowHeight="13.5"/>
  <cols>
    <col min="1" max="1" width="10.42578125" style="7" bestFit="1" customWidth="1"/>
    <col min="2" max="2" width="58.42578125" style="7" customWidth="1"/>
    <col min="3" max="3" width="6.140625" style="7" customWidth="1"/>
    <col min="4" max="4" width="33.28515625" style="7" bestFit="1" customWidth="1"/>
    <col min="5" max="5" width="49.140625" style="7" bestFit="1" customWidth="1"/>
    <col min="6" max="6" width="26.140625" style="7" customWidth="1"/>
    <col min="7" max="9" width="9.85546875" style="7" bestFit="1" customWidth="1"/>
    <col min="10" max="10" width="9.85546875" style="7" hidden="1" customWidth="1"/>
    <col min="11" max="12" width="10.5703125" style="7" bestFit="1" customWidth="1"/>
    <col min="13" max="13" width="16.42578125" style="7" bestFit="1" customWidth="1"/>
    <col min="14" max="14" width="20.42578125" style="7" bestFit="1" customWidth="1"/>
    <col min="15" max="15" width="16.5703125" style="7" bestFit="1" customWidth="1"/>
    <col min="16" max="16" width="20.42578125" style="7" bestFit="1" customWidth="1"/>
    <col min="17" max="16384" width="9.140625" style="7"/>
  </cols>
  <sheetData>
    <row r="1" spans="1:16">
      <c r="A1" s="34" t="s">
        <v>0</v>
      </c>
      <c r="B1" s="32" t="s">
        <v>1</v>
      </c>
      <c r="C1" s="32" t="s">
        <v>2</v>
      </c>
      <c r="D1" s="33" t="s">
        <v>3</v>
      </c>
      <c r="E1" s="33" t="s">
        <v>4</v>
      </c>
      <c r="F1" s="33" t="s">
        <v>5</v>
      </c>
      <c r="G1" s="33" t="s">
        <v>6</v>
      </c>
      <c r="H1" s="33" t="s">
        <v>7</v>
      </c>
      <c r="I1" s="33" t="s">
        <v>8</v>
      </c>
      <c r="J1" s="33" t="s">
        <v>9</v>
      </c>
      <c r="K1" s="33" t="s">
        <v>10</v>
      </c>
      <c r="L1" s="33" t="s">
        <v>11</v>
      </c>
      <c r="M1" s="129" t="s">
        <v>12</v>
      </c>
      <c r="N1" s="129" t="s">
        <v>13</v>
      </c>
      <c r="O1" s="129" t="s">
        <v>14</v>
      </c>
      <c r="P1" s="129" t="s">
        <v>15</v>
      </c>
    </row>
    <row r="2" spans="1:16" ht="15" customHeight="1">
      <c r="A2" s="13" t="s">
        <v>16</v>
      </c>
      <c r="B2" s="8" t="s">
        <v>17</v>
      </c>
      <c r="C2" s="8" t="s">
        <v>18</v>
      </c>
      <c r="D2" s="8" t="s">
        <v>19</v>
      </c>
      <c r="E2" s="8" t="s">
        <v>20</v>
      </c>
      <c r="F2" s="37"/>
      <c r="G2" s="37"/>
      <c r="H2" s="38">
        <v>44680</v>
      </c>
      <c r="I2" s="38">
        <v>44708</v>
      </c>
      <c r="J2" s="12"/>
      <c r="K2" s="119"/>
      <c r="L2" s="119"/>
      <c r="M2" s="133" t="s">
        <v>21</v>
      </c>
      <c r="N2" s="119"/>
      <c r="O2" s="12"/>
      <c r="P2" s="119"/>
    </row>
    <row r="3" spans="1:16" ht="15" customHeight="1">
      <c r="A3" s="13" t="s">
        <v>16</v>
      </c>
      <c r="B3" s="8" t="s">
        <v>17</v>
      </c>
      <c r="C3" s="8" t="s">
        <v>18</v>
      </c>
      <c r="D3" s="9" t="s">
        <v>22</v>
      </c>
      <c r="E3" s="9" t="s">
        <v>23</v>
      </c>
      <c r="F3" s="37">
        <v>44592</v>
      </c>
      <c r="G3" s="12"/>
      <c r="H3" s="12"/>
      <c r="I3" s="12"/>
      <c r="J3" s="12"/>
      <c r="K3" s="12"/>
      <c r="L3" s="12"/>
      <c r="M3" s="133" t="s">
        <v>21</v>
      </c>
      <c r="N3" s="12"/>
      <c r="O3" s="133" t="s">
        <v>21</v>
      </c>
      <c r="P3" s="12"/>
    </row>
    <row r="4" spans="1:16" ht="15" customHeight="1">
      <c r="A4" s="13" t="s">
        <v>16</v>
      </c>
      <c r="B4" s="8" t="s">
        <v>17</v>
      </c>
      <c r="C4" s="8" t="s">
        <v>18</v>
      </c>
      <c r="D4" s="9" t="s">
        <v>24</v>
      </c>
      <c r="E4" s="9" t="s">
        <v>25</v>
      </c>
      <c r="F4" s="37">
        <v>44607</v>
      </c>
      <c r="G4" s="12"/>
      <c r="H4" s="12"/>
      <c r="I4" s="12"/>
      <c r="J4" s="12"/>
      <c r="K4" s="12"/>
      <c r="L4" s="12"/>
      <c r="M4" s="133" t="s">
        <v>21</v>
      </c>
      <c r="N4" s="12"/>
      <c r="O4" s="12"/>
      <c r="P4" s="12"/>
    </row>
    <row r="5" spans="1:16" ht="15" customHeight="1">
      <c r="A5" s="13" t="s">
        <v>16</v>
      </c>
      <c r="B5" s="8" t="s">
        <v>17</v>
      </c>
      <c r="C5" s="8" t="s">
        <v>18</v>
      </c>
      <c r="D5" s="9" t="s">
        <v>26</v>
      </c>
      <c r="E5" s="9" t="s">
        <v>27</v>
      </c>
      <c r="F5" s="37">
        <v>44676</v>
      </c>
      <c r="G5" s="38">
        <v>44677</v>
      </c>
      <c r="H5" s="38">
        <v>44694</v>
      </c>
      <c r="I5" s="38">
        <v>44722</v>
      </c>
      <c r="J5" s="118">
        <v>44798</v>
      </c>
      <c r="K5" s="118">
        <v>44803</v>
      </c>
      <c r="L5" s="118">
        <v>44804</v>
      </c>
      <c r="M5" s="133" t="s">
        <v>21</v>
      </c>
      <c r="N5" s="12"/>
      <c r="O5" s="133" t="s">
        <v>21</v>
      </c>
      <c r="P5" s="12"/>
    </row>
    <row r="6" spans="1:16" ht="15" customHeight="1">
      <c r="A6" s="13" t="s">
        <v>16</v>
      </c>
      <c r="B6" s="8" t="s">
        <v>17</v>
      </c>
      <c r="C6" s="8" t="s">
        <v>18</v>
      </c>
      <c r="D6" s="9" t="s">
        <v>28</v>
      </c>
      <c r="E6" s="9" t="s">
        <v>29</v>
      </c>
      <c r="F6" s="37">
        <v>44649</v>
      </c>
      <c r="G6" s="12"/>
      <c r="H6" s="12"/>
      <c r="I6" s="12"/>
      <c r="J6" s="12"/>
      <c r="K6" s="12"/>
      <c r="L6" s="12"/>
      <c r="M6" s="133" t="s">
        <v>21</v>
      </c>
      <c r="N6" s="12"/>
      <c r="O6" s="12"/>
      <c r="P6" s="12"/>
    </row>
    <row r="7" spans="1:16" ht="15.75">
      <c r="A7" s="13" t="s">
        <v>16</v>
      </c>
      <c r="B7" s="8" t="s">
        <v>17</v>
      </c>
      <c r="C7" s="8" t="s">
        <v>18</v>
      </c>
      <c r="D7" s="9" t="s">
        <v>30</v>
      </c>
      <c r="E7" s="8" t="s">
        <v>31</v>
      </c>
      <c r="F7" s="121">
        <v>44708</v>
      </c>
      <c r="G7" s="38">
        <v>44722</v>
      </c>
      <c r="H7" s="39"/>
      <c r="I7" s="12"/>
      <c r="J7" s="12"/>
      <c r="K7" s="12"/>
      <c r="L7" s="12"/>
      <c r="M7" s="133" t="s">
        <v>21</v>
      </c>
      <c r="N7" s="12"/>
      <c r="O7" s="12"/>
      <c r="P7" s="12"/>
    </row>
    <row r="8" spans="1:16" ht="15" customHeight="1">
      <c r="A8" s="13" t="s">
        <v>16</v>
      </c>
      <c r="B8" s="8" t="s">
        <v>32</v>
      </c>
      <c r="C8" s="8" t="s">
        <v>18</v>
      </c>
      <c r="D8" s="8" t="s">
        <v>33</v>
      </c>
      <c r="E8" s="8" t="s">
        <v>34</v>
      </c>
      <c r="F8" s="121">
        <v>44722</v>
      </c>
      <c r="G8" s="39"/>
      <c r="H8" s="12"/>
      <c r="I8" s="12"/>
      <c r="J8" s="12"/>
      <c r="K8" s="12"/>
      <c r="L8" s="12"/>
      <c r="M8" s="133" t="s">
        <v>21</v>
      </c>
      <c r="N8" s="12"/>
      <c r="O8" s="12"/>
      <c r="P8" s="12"/>
    </row>
    <row r="9" spans="1:16" ht="15" customHeight="1">
      <c r="A9" s="13" t="s">
        <v>16</v>
      </c>
      <c r="B9" s="8" t="s">
        <v>32</v>
      </c>
      <c r="C9" s="8" t="s">
        <v>18</v>
      </c>
      <c r="D9" s="8" t="s">
        <v>35</v>
      </c>
      <c r="E9" s="8" t="s">
        <v>36</v>
      </c>
      <c r="F9" s="121">
        <v>44868</v>
      </c>
      <c r="G9" s="39"/>
      <c r="H9" s="12"/>
      <c r="I9" s="12"/>
      <c r="J9" s="12"/>
      <c r="K9" s="12"/>
      <c r="L9" s="12"/>
      <c r="M9" s="133" t="s">
        <v>21</v>
      </c>
      <c r="N9" s="12"/>
      <c r="O9" s="12"/>
      <c r="P9" s="12"/>
    </row>
    <row r="10" spans="1:16" ht="15" customHeight="1">
      <c r="A10" s="13" t="s">
        <v>16</v>
      </c>
      <c r="B10" s="8" t="s">
        <v>32</v>
      </c>
      <c r="C10" s="8" t="s">
        <v>18</v>
      </c>
      <c r="D10" s="8" t="s">
        <v>37</v>
      </c>
      <c r="E10" s="8" t="s">
        <v>38</v>
      </c>
      <c r="F10" s="121">
        <v>44868</v>
      </c>
      <c r="G10" s="39"/>
      <c r="H10" s="12"/>
      <c r="I10" s="12"/>
      <c r="J10" s="12"/>
      <c r="K10" s="12"/>
      <c r="L10" s="12"/>
      <c r="M10" s="133" t="s">
        <v>21</v>
      </c>
      <c r="N10" s="12"/>
      <c r="O10" s="12"/>
      <c r="P10" s="12"/>
    </row>
    <row r="11" spans="1:16" ht="15" customHeight="1">
      <c r="A11" s="13" t="s">
        <v>16</v>
      </c>
      <c r="B11" s="8" t="s">
        <v>32</v>
      </c>
      <c r="C11" s="8" t="s">
        <v>18</v>
      </c>
      <c r="D11" s="8" t="s">
        <v>39</v>
      </c>
      <c r="E11" s="8" t="s">
        <v>40</v>
      </c>
      <c r="F11" s="121">
        <v>44869</v>
      </c>
      <c r="G11" s="39"/>
      <c r="H11" s="12"/>
      <c r="I11" s="12"/>
      <c r="J11" s="12"/>
      <c r="K11" s="12"/>
      <c r="L11" s="12"/>
      <c r="M11" s="133" t="s">
        <v>21</v>
      </c>
      <c r="N11" s="12"/>
      <c r="O11" s="12"/>
      <c r="P11" s="12"/>
    </row>
    <row r="12" spans="1:16" ht="15.75">
      <c r="A12" s="13" t="s">
        <v>16</v>
      </c>
      <c r="B12" s="8" t="s">
        <v>32</v>
      </c>
      <c r="C12" s="8" t="s">
        <v>18</v>
      </c>
      <c r="D12" s="8" t="s">
        <v>41</v>
      </c>
      <c r="E12" s="8" t="s">
        <v>42</v>
      </c>
      <c r="F12" s="121">
        <v>44879</v>
      </c>
      <c r="G12" s="39"/>
      <c r="H12" s="12"/>
      <c r="I12" s="12"/>
      <c r="J12" s="12"/>
      <c r="K12" s="12"/>
      <c r="L12" s="12"/>
      <c r="M12" s="133" t="s">
        <v>21</v>
      </c>
      <c r="N12" s="12"/>
      <c r="O12" s="12"/>
      <c r="P12" s="12"/>
    </row>
    <row r="13" spans="1:16" ht="15.75">
      <c r="A13" s="13" t="s">
        <v>16</v>
      </c>
      <c r="B13" s="8" t="s">
        <v>32</v>
      </c>
      <c r="C13" s="8" t="s">
        <v>18</v>
      </c>
      <c r="D13" s="8" t="s">
        <v>43</v>
      </c>
      <c r="E13" s="8" t="s">
        <v>44</v>
      </c>
      <c r="F13" s="121">
        <v>44722</v>
      </c>
      <c r="G13" s="39"/>
      <c r="H13" s="12"/>
      <c r="I13" s="12"/>
      <c r="J13" s="12"/>
      <c r="K13" s="12"/>
      <c r="L13" s="12"/>
      <c r="M13" s="133" t="s">
        <v>21</v>
      </c>
      <c r="N13" s="12"/>
      <c r="O13" s="12"/>
      <c r="P13" s="12"/>
    </row>
    <row r="14" spans="1:16" ht="15.75">
      <c r="A14" s="13" t="s">
        <v>16</v>
      </c>
      <c r="B14" s="8" t="s">
        <v>32</v>
      </c>
      <c r="C14" s="8" t="s">
        <v>18</v>
      </c>
      <c r="D14" s="8" t="s">
        <v>45</v>
      </c>
      <c r="E14" s="8" t="s">
        <v>46</v>
      </c>
      <c r="F14" s="121">
        <v>44615</v>
      </c>
      <c r="G14" s="39"/>
      <c r="H14" s="12"/>
      <c r="I14" s="12"/>
      <c r="J14" s="12"/>
      <c r="K14" s="12"/>
      <c r="L14" s="12"/>
      <c r="M14" s="133" t="s">
        <v>21</v>
      </c>
      <c r="N14" s="12"/>
      <c r="O14" s="12"/>
      <c r="P14" s="12"/>
    </row>
    <row r="15" spans="1:16" ht="14.25" customHeight="1">
      <c r="A15" s="13" t="s">
        <v>16</v>
      </c>
      <c r="B15" s="8" t="s">
        <v>32</v>
      </c>
      <c r="C15" s="8" t="s">
        <v>18</v>
      </c>
      <c r="D15" s="8" t="s">
        <v>47</v>
      </c>
      <c r="E15" s="8" t="s">
        <v>48</v>
      </c>
      <c r="F15" s="121">
        <v>44594</v>
      </c>
      <c r="G15" s="38">
        <v>44615</v>
      </c>
      <c r="H15" s="12"/>
      <c r="I15" s="12"/>
      <c r="J15" s="12"/>
      <c r="K15" s="12"/>
      <c r="L15" s="12"/>
      <c r="M15" s="133" t="s">
        <v>21</v>
      </c>
      <c r="N15" s="12"/>
      <c r="O15" s="12"/>
      <c r="P15" s="12"/>
    </row>
    <row r="16" spans="1:16" ht="15" customHeight="1">
      <c r="A16" s="13" t="s">
        <v>16</v>
      </c>
      <c r="B16" s="8" t="s">
        <v>49</v>
      </c>
      <c r="C16" s="8" t="s">
        <v>18</v>
      </c>
      <c r="D16" s="9" t="s">
        <v>50</v>
      </c>
      <c r="E16" s="8" t="s">
        <v>51</v>
      </c>
      <c r="F16" s="121">
        <v>44596</v>
      </c>
      <c r="G16" s="12"/>
      <c r="H16" s="12"/>
      <c r="I16" s="12"/>
      <c r="J16" s="12"/>
      <c r="K16" s="12"/>
      <c r="L16" s="12"/>
      <c r="M16" s="133" t="s">
        <v>21</v>
      </c>
      <c r="N16" s="12"/>
      <c r="O16" s="12"/>
      <c r="P16" s="12"/>
    </row>
    <row r="17" spans="1:16" ht="15" customHeight="1">
      <c r="A17" s="123" t="s">
        <v>16</v>
      </c>
      <c r="B17" s="124" t="s">
        <v>49</v>
      </c>
      <c r="C17" s="8" t="s">
        <v>18</v>
      </c>
      <c r="D17" s="125" t="s">
        <v>52</v>
      </c>
      <c r="E17" s="8" t="s">
        <v>53</v>
      </c>
      <c r="F17" s="121">
        <v>44869</v>
      </c>
      <c r="G17" s="39"/>
      <c r="H17" s="12"/>
      <c r="I17" s="12"/>
      <c r="J17" s="12"/>
      <c r="K17" s="12"/>
      <c r="L17" s="12"/>
      <c r="M17" s="133" t="s">
        <v>21</v>
      </c>
      <c r="N17" s="12"/>
      <c r="O17" s="12"/>
      <c r="P17" s="12"/>
    </row>
    <row r="18" spans="1:16" ht="15" customHeight="1">
      <c r="A18" s="123" t="s">
        <v>16</v>
      </c>
      <c r="B18" s="124" t="s">
        <v>49</v>
      </c>
      <c r="C18" s="124" t="s">
        <v>18</v>
      </c>
      <c r="D18" s="125" t="s">
        <v>54</v>
      </c>
      <c r="E18" s="124" t="s">
        <v>55</v>
      </c>
      <c r="F18" s="121">
        <v>44869</v>
      </c>
      <c r="G18" s="120"/>
      <c r="H18" s="91"/>
      <c r="I18" s="120"/>
      <c r="J18" s="120"/>
      <c r="K18" s="120"/>
      <c r="L18" s="91"/>
      <c r="M18" s="133" t="s">
        <v>21</v>
      </c>
      <c r="N18" s="12"/>
      <c r="O18" s="133" t="s">
        <v>21</v>
      </c>
      <c r="P18" s="12"/>
    </row>
    <row r="19" spans="1:16" s="88" customFormat="1" ht="15.75">
      <c r="A19" s="123" t="s">
        <v>16</v>
      </c>
      <c r="B19" s="124" t="s">
        <v>49</v>
      </c>
      <c r="C19" s="124" t="s">
        <v>18</v>
      </c>
      <c r="D19" s="125" t="s">
        <v>56</v>
      </c>
      <c r="E19" s="124" t="s">
        <v>57</v>
      </c>
      <c r="F19" s="121">
        <v>44869</v>
      </c>
      <c r="G19" s="122"/>
      <c r="H19" s="12"/>
      <c r="I19" s="122"/>
      <c r="J19" s="122"/>
      <c r="K19" s="122"/>
      <c r="L19" s="12"/>
      <c r="M19" s="133" t="s">
        <v>21</v>
      </c>
      <c r="N19" s="12"/>
      <c r="O19" s="133" t="s">
        <v>21</v>
      </c>
      <c r="P19" s="12"/>
    </row>
    <row r="20" spans="1:16" s="88" customFormat="1" ht="15.75">
      <c r="A20" s="123" t="s">
        <v>16</v>
      </c>
      <c r="B20" s="124" t="s">
        <v>49</v>
      </c>
      <c r="C20" s="124" t="s">
        <v>18</v>
      </c>
      <c r="D20" s="125" t="s">
        <v>58</v>
      </c>
      <c r="E20" s="124" t="s">
        <v>57</v>
      </c>
      <c r="F20" s="121">
        <v>44869</v>
      </c>
      <c r="G20" s="122"/>
      <c r="H20" s="12"/>
      <c r="I20" s="122"/>
      <c r="J20" s="122"/>
      <c r="K20" s="122"/>
      <c r="L20" s="12"/>
      <c r="M20" s="133" t="s">
        <v>21</v>
      </c>
      <c r="N20" s="12"/>
      <c r="O20" s="133" t="s">
        <v>21</v>
      </c>
      <c r="P20" s="12"/>
    </row>
    <row r="21" spans="1:16" ht="15.75">
      <c r="A21" s="123" t="s">
        <v>16</v>
      </c>
      <c r="B21" s="124" t="s">
        <v>49</v>
      </c>
      <c r="C21" s="124" t="s">
        <v>18</v>
      </c>
      <c r="D21" s="125" t="s">
        <v>59</v>
      </c>
      <c r="E21" s="123" t="s">
        <v>57</v>
      </c>
      <c r="F21" s="121">
        <v>44869</v>
      </c>
      <c r="G21" s="122"/>
      <c r="H21" s="12"/>
      <c r="I21" s="189"/>
      <c r="J21" s="122"/>
      <c r="K21" s="122"/>
      <c r="L21" s="12"/>
      <c r="M21" s="133" t="s">
        <v>21</v>
      </c>
      <c r="N21" s="12"/>
      <c r="O21" s="133" t="s">
        <v>21</v>
      </c>
      <c r="P21" s="12"/>
    </row>
    <row r="22" spans="1:16" ht="15.75">
      <c r="A22" s="13" t="s">
        <v>16</v>
      </c>
      <c r="B22" s="8" t="s">
        <v>49</v>
      </c>
      <c r="C22" s="8" t="s">
        <v>18</v>
      </c>
      <c r="D22" s="9" t="s">
        <v>60</v>
      </c>
      <c r="E22" s="14" t="s">
        <v>61</v>
      </c>
      <c r="F22" s="37">
        <v>44582</v>
      </c>
      <c r="G22" s="38">
        <v>44607</v>
      </c>
      <c r="H22" s="38">
        <v>44617</v>
      </c>
      <c r="I22" s="38">
        <v>44622</v>
      </c>
      <c r="J22" s="12"/>
      <c r="K22" s="12"/>
      <c r="L22" s="12"/>
      <c r="M22" s="133" t="s">
        <v>21</v>
      </c>
      <c r="N22" s="12"/>
      <c r="O22" s="12"/>
      <c r="P22" s="12"/>
    </row>
    <row r="23" spans="1:16" ht="14.25" customHeight="1">
      <c r="A23" s="123" t="s">
        <v>16</v>
      </c>
      <c r="B23" s="124" t="s">
        <v>49</v>
      </c>
      <c r="C23" s="124" t="s">
        <v>18</v>
      </c>
      <c r="D23" s="125" t="s">
        <v>62</v>
      </c>
      <c r="E23" s="125" t="s">
        <v>63</v>
      </c>
      <c r="F23" s="121">
        <v>44592</v>
      </c>
      <c r="G23" s="121">
        <v>44853</v>
      </c>
      <c r="H23" s="196">
        <v>44869</v>
      </c>
      <c r="I23" s="117"/>
      <c r="J23" s="117"/>
      <c r="K23" s="117"/>
      <c r="L23" s="117"/>
      <c r="M23" s="133" t="s">
        <v>21</v>
      </c>
      <c r="N23" s="12"/>
      <c r="O23" s="133" t="s">
        <v>21</v>
      </c>
      <c r="P23" s="12"/>
    </row>
    <row r="24" spans="1:16" ht="15.75">
      <c r="A24" s="123" t="s">
        <v>16</v>
      </c>
      <c r="B24" s="124" t="s">
        <v>49</v>
      </c>
      <c r="C24" s="124" t="s">
        <v>18</v>
      </c>
      <c r="D24" s="8" t="s">
        <v>64</v>
      </c>
      <c r="E24" s="8" t="s">
        <v>65</v>
      </c>
      <c r="F24" s="2" t="s">
        <v>66</v>
      </c>
      <c r="G24" s="122"/>
      <c r="H24" s="12"/>
      <c r="I24" s="122"/>
      <c r="J24" s="122"/>
      <c r="K24" s="122"/>
      <c r="L24" s="12"/>
      <c r="M24" s="133" t="s">
        <v>21</v>
      </c>
      <c r="N24" s="12"/>
      <c r="O24" s="133" t="s">
        <v>21</v>
      </c>
      <c r="P24" s="12"/>
    </row>
    <row r="25" spans="1:16" ht="15.75">
      <c r="A25" s="123" t="s">
        <v>16</v>
      </c>
      <c r="B25" s="124" t="s">
        <v>49</v>
      </c>
      <c r="C25" s="186" t="s">
        <v>18</v>
      </c>
      <c r="D25" s="22" t="s">
        <v>67</v>
      </c>
      <c r="E25" s="22" t="s">
        <v>68</v>
      </c>
      <c r="F25" s="187" t="s">
        <v>66</v>
      </c>
      <c r="G25" s="188"/>
      <c r="H25" s="23"/>
      <c r="I25" s="188"/>
      <c r="J25" s="188"/>
      <c r="K25" s="122"/>
      <c r="L25" s="12"/>
      <c r="M25" s="133" t="s">
        <v>21</v>
      </c>
      <c r="N25" s="12"/>
      <c r="O25" s="12"/>
      <c r="P25" s="12"/>
    </row>
    <row r="26" spans="1:16" ht="15.75">
      <c r="A26" s="13" t="s">
        <v>16</v>
      </c>
      <c r="B26" s="8" t="s">
        <v>69</v>
      </c>
      <c r="C26" s="8" t="s">
        <v>18</v>
      </c>
      <c r="D26" s="8" t="s">
        <v>70</v>
      </c>
      <c r="E26" s="9" t="s">
        <v>71</v>
      </c>
      <c r="F26" s="37">
        <v>44592</v>
      </c>
      <c r="G26" s="12"/>
      <c r="H26" s="38">
        <v>44711</v>
      </c>
      <c r="I26" s="39">
        <v>45001</v>
      </c>
      <c r="J26" s="12"/>
      <c r="K26" s="12"/>
      <c r="L26" s="12"/>
      <c r="M26" s="133" t="s">
        <v>21</v>
      </c>
      <c r="N26" s="12"/>
      <c r="O26" s="133"/>
      <c r="P26" s="12"/>
    </row>
    <row r="27" spans="1:16" ht="15.75">
      <c r="A27" s="13" t="s">
        <v>16</v>
      </c>
      <c r="B27" s="8" t="s">
        <v>69</v>
      </c>
      <c r="C27" s="8" t="s">
        <v>18</v>
      </c>
      <c r="D27" s="8" t="s">
        <v>70</v>
      </c>
      <c r="E27" s="9" t="s">
        <v>72</v>
      </c>
      <c r="F27" s="37">
        <v>44594</v>
      </c>
      <c r="G27" s="12"/>
      <c r="H27" s="12"/>
      <c r="I27" s="39"/>
      <c r="J27" s="12"/>
      <c r="K27" s="12"/>
      <c r="L27" s="12"/>
      <c r="M27" s="133"/>
      <c r="N27" s="133"/>
      <c r="O27" s="12"/>
      <c r="P27" s="12"/>
    </row>
    <row r="28" spans="1:16">
      <c r="A28" s="13" t="s">
        <v>16</v>
      </c>
      <c r="B28" s="8" t="s">
        <v>69</v>
      </c>
      <c r="C28" s="8" t="s">
        <v>18</v>
      </c>
      <c r="D28" s="8" t="s">
        <v>70</v>
      </c>
      <c r="E28" s="9" t="s">
        <v>73</v>
      </c>
      <c r="F28" s="37"/>
      <c r="G28" s="38">
        <v>44622</v>
      </c>
      <c r="H28" s="12"/>
      <c r="I28" s="12"/>
      <c r="J28" s="12"/>
      <c r="K28" s="12"/>
      <c r="L28" s="12"/>
      <c r="M28" s="12"/>
      <c r="N28" s="12"/>
      <c r="O28" s="12"/>
      <c r="P28" s="12"/>
    </row>
    <row r="29" spans="1:16">
      <c r="A29" s="13" t="s">
        <v>16</v>
      </c>
      <c r="B29" s="8" t="s">
        <v>69</v>
      </c>
      <c r="C29" s="8" t="s">
        <v>18</v>
      </c>
      <c r="D29" s="8" t="s">
        <v>70</v>
      </c>
      <c r="E29" s="9" t="s">
        <v>74</v>
      </c>
      <c r="F29" s="37">
        <v>44615</v>
      </c>
      <c r="G29" s="12"/>
      <c r="H29" s="12"/>
      <c r="I29" s="12"/>
      <c r="J29" s="12"/>
      <c r="K29" s="12"/>
      <c r="L29" s="12"/>
      <c r="M29" s="12"/>
      <c r="N29" s="12"/>
      <c r="O29" s="12"/>
      <c r="P29" s="12"/>
    </row>
    <row r="30" spans="1:16">
      <c r="A30" s="13" t="s">
        <v>16</v>
      </c>
      <c r="B30" s="8" t="s">
        <v>69</v>
      </c>
      <c r="C30" s="8" t="s">
        <v>18</v>
      </c>
      <c r="D30" s="8" t="s">
        <v>70</v>
      </c>
      <c r="E30" s="9" t="s">
        <v>75</v>
      </c>
      <c r="F30" s="37">
        <v>44634</v>
      </c>
      <c r="G30" s="12"/>
      <c r="H30" s="12"/>
      <c r="I30" s="12"/>
      <c r="J30" s="12"/>
      <c r="K30" s="12"/>
      <c r="L30" s="12"/>
      <c r="M30" s="12"/>
      <c r="N30" s="12"/>
      <c r="O30" s="12"/>
      <c r="P30" s="12"/>
    </row>
    <row r="31" spans="1:16" ht="17.25">
      <c r="A31" s="13" t="s">
        <v>16</v>
      </c>
      <c r="B31" s="8" t="s">
        <v>69</v>
      </c>
      <c r="C31" s="8" t="s">
        <v>18</v>
      </c>
      <c r="D31" s="8" t="s">
        <v>76</v>
      </c>
      <c r="E31" s="8" t="s">
        <v>77</v>
      </c>
      <c r="F31" s="37">
        <v>44592</v>
      </c>
      <c r="G31" s="12"/>
      <c r="H31" s="38">
        <v>44711</v>
      </c>
      <c r="I31" s="39">
        <v>45001</v>
      </c>
      <c r="J31" s="12"/>
      <c r="K31" s="12"/>
      <c r="L31" s="12"/>
      <c r="M31" s="133" t="s">
        <v>21</v>
      </c>
      <c r="N31" s="190" t="s">
        <v>78</v>
      </c>
      <c r="O31" s="133" t="s">
        <v>21</v>
      </c>
      <c r="P31" s="190" t="s">
        <v>78</v>
      </c>
    </row>
    <row r="32" spans="1:16">
      <c r="A32" s="13" t="s">
        <v>16</v>
      </c>
      <c r="B32" s="8" t="s">
        <v>69</v>
      </c>
      <c r="C32" s="8" t="s">
        <v>18</v>
      </c>
      <c r="D32" s="8" t="s">
        <v>76</v>
      </c>
      <c r="E32" s="8" t="s">
        <v>79</v>
      </c>
      <c r="F32" s="37"/>
      <c r="G32" s="38">
        <v>44622</v>
      </c>
      <c r="H32" s="38">
        <v>44711</v>
      </c>
      <c r="I32" s="39">
        <v>45001</v>
      </c>
      <c r="J32" s="12"/>
      <c r="K32" s="12"/>
      <c r="L32" s="12"/>
      <c r="M32" s="12"/>
      <c r="N32" s="12"/>
      <c r="O32" s="12"/>
      <c r="P32" s="12"/>
    </row>
    <row r="33" spans="1:16">
      <c r="A33" s="13" t="s">
        <v>16</v>
      </c>
      <c r="B33" s="8" t="s">
        <v>69</v>
      </c>
      <c r="C33" s="8" t="s">
        <v>18</v>
      </c>
      <c r="D33" s="8" t="s">
        <v>76</v>
      </c>
      <c r="E33" s="8" t="s">
        <v>80</v>
      </c>
      <c r="F33" s="37">
        <v>44634</v>
      </c>
      <c r="G33" s="12"/>
      <c r="H33" s="38">
        <v>44711</v>
      </c>
      <c r="I33" s="39">
        <v>45001</v>
      </c>
      <c r="J33" s="12"/>
      <c r="K33" s="12"/>
      <c r="L33" s="12"/>
      <c r="M33" s="12"/>
      <c r="N33" s="12"/>
      <c r="O33" s="12"/>
      <c r="P33" s="12"/>
    </row>
    <row r="34" spans="1:16" ht="17.25">
      <c r="A34" s="13" t="s">
        <v>16</v>
      </c>
      <c r="B34" s="8" t="s">
        <v>69</v>
      </c>
      <c r="C34" s="8" t="s">
        <v>18</v>
      </c>
      <c r="D34" s="8" t="s">
        <v>81</v>
      </c>
      <c r="E34" s="8" t="s">
        <v>77</v>
      </c>
      <c r="F34" s="37">
        <v>44592</v>
      </c>
      <c r="G34" s="12"/>
      <c r="H34" s="38">
        <v>44711</v>
      </c>
      <c r="I34" s="39">
        <v>45001</v>
      </c>
      <c r="J34" s="12"/>
      <c r="K34" s="12"/>
      <c r="L34" s="12"/>
      <c r="M34" s="133" t="s">
        <v>21</v>
      </c>
      <c r="N34" s="190" t="s">
        <v>78</v>
      </c>
      <c r="O34" s="133" t="s">
        <v>21</v>
      </c>
      <c r="P34" s="190" t="s">
        <v>78</v>
      </c>
    </row>
    <row r="35" spans="1:16" ht="17.25">
      <c r="A35" s="13" t="s">
        <v>16</v>
      </c>
      <c r="B35" s="8" t="s">
        <v>69</v>
      </c>
      <c r="C35" s="8" t="s">
        <v>18</v>
      </c>
      <c r="D35" s="8" t="s">
        <v>82</v>
      </c>
      <c r="E35" s="8" t="s">
        <v>77</v>
      </c>
      <c r="F35" s="37">
        <v>44592</v>
      </c>
      <c r="G35" s="12"/>
      <c r="H35" s="38">
        <v>44711</v>
      </c>
      <c r="I35" s="39">
        <v>45001</v>
      </c>
      <c r="J35" s="12"/>
      <c r="K35" s="12"/>
      <c r="L35" s="12"/>
      <c r="M35" s="133" t="s">
        <v>21</v>
      </c>
      <c r="N35" s="190" t="s">
        <v>78</v>
      </c>
      <c r="O35" s="133" t="s">
        <v>21</v>
      </c>
      <c r="P35" s="190" t="s">
        <v>78</v>
      </c>
    </row>
    <row r="36" spans="1:16" ht="17.25">
      <c r="A36" s="13" t="s">
        <v>16</v>
      </c>
      <c r="B36" s="8" t="s">
        <v>69</v>
      </c>
      <c r="C36" s="8" t="s">
        <v>18</v>
      </c>
      <c r="D36" s="8" t="s">
        <v>83</v>
      </c>
      <c r="E36" s="8" t="s">
        <v>77</v>
      </c>
      <c r="F36" s="37">
        <v>44592</v>
      </c>
      <c r="G36" s="12"/>
      <c r="H36" s="38">
        <v>44711</v>
      </c>
      <c r="I36" s="39">
        <v>45001</v>
      </c>
      <c r="J36" s="12"/>
      <c r="K36" s="12"/>
      <c r="L36" s="12"/>
      <c r="M36" s="133" t="s">
        <v>21</v>
      </c>
      <c r="N36" s="190" t="s">
        <v>78</v>
      </c>
      <c r="O36" s="133" t="s">
        <v>21</v>
      </c>
      <c r="P36" s="190" t="s">
        <v>78</v>
      </c>
    </row>
    <row r="37" spans="1:16" ht="17.25">
      <c r="A37" s="13" t="s">
        <v>16</v>
      </c>
      <c r="B37" s="8" t="s">
        <v>69</v>
      </c>
      <c r="C37" s="8" t="s">
        <v>18</v>
      </c>
      <c r="D37" s="8" t="s">
        <v>84</v>
      </c>
      <c r="E37" s="8" t="s">
        <v>77</v>
      </c>
      <c r="F37" s="37">
        <v>44592</v>
      </c>
      <c r="G37" s="12"/>
      <c r="H37" s="38">
        <v>44711</v>
      </c>
      <c r="I37" s="39">
        <v>45001</v>
      </c>
      <c r="J37" s="12"/>
      <c r="K37" s="12"/>
      <c r="L37" s="12"/>
      <c r="M37" s="133" t="s">
        <v>21</v>
      </c>
      <c r="N37" s="190" t="s">
        <v>78</v>
      </c>
      <c r="O37" s="133" t="s">
        <v>21</v>
      </c>
      <c r="P37" s="190" t="s">
        <v>78</v>
      </c>
    </row>
    <row r="38" spans="1:16" ht="17.25">
      <c r="A38" s="13" t="s">
        <v>16</v>
      </c>
      <c r="B38" s="8" t="s">
        <v>69</v>
      </c>
      <c r="C38" s="8" t="s">
        <v>18</v>
      </c>
      <c r="D38" s="8" t="s">
        <v>85</v>
      </c>
      <c r="E38" s="8" t="s">
        <v>77</v>
      </c>
      <c r="F38" s="37">
        <v>44592</v>
      </c>
      <c r="G38" s="12"/>
      <c r="H38" s="38">
        <v>44711</v>
      </c>
      <c r="I38" s="39">
        <v>45001</v>
      </c>
      <c r="J38" s="12"/>
      <c r="K38" s="12"/>
      <c r="L38" s="12"/>
      <c r="M38" s="133" t="s">
        <v>21</v>
      </c>
      <c r="N38" s="190" t="s">
        <v>78</v>
      </c>
      <c r="O38" s="133" t="s">
        <v>21</v>
      </c>
      <c r="P38" s="190" t="s">
        <v>78</v>
      </c>
    </row>
    <row r="39" spans="1:16" ht="17.25">
      <c r="A39" s="13" t="s">
        <v>16</v>
      </c>
      <c r="B39" s="8" t="s">
        <v>69</v>
      </c>
      <c r="C39" s="8" t="s">
        <v>18</v>
      </c>
      <c r="D39" s="8" t="s">
        <v>86</v>
      </c>
      <c r="E39" s="8" t="s">
        <v>77</v>
      </c>
      <c r="F39" s="37">
        <v>44592</v>
      </c>
      <c r="G39" s="12"/>
      <c r="H39" s="38">
        <v>44711</v>
      </c>
      <c r="I39" s="39">
        <v>45001</v>
      </c>
      <c r="J39" s="12"/>
      <c r="K39" s="12"/>
      <c r="L39" s="12"/>
      <c r="M39" s="133" t="s">
        <v>21</v>
      </c>
      <c r="N39" s="190" t="s">
        <v>78</v>
      </c>
      <c r="O39" s="133" t="s">
        <v>21</v>
      </c>
      <c r="P39" s="190" t="s">
        <v>78</v>
      </c>
    </row>
    <row r="40" spans="1:16" ht="17.25">
      <c r="A40" s="13" t="s">
        <v>16</v>
      </c>
      <c r="B40" s="8" t="s">
        <v>69</v>
      </c>
      <c r="C40" s="8" t="s">
        <v>18</v>
      </c>
      <c r="D40" s="8" t="s">
        <v>87</v>
      </c>
      <c r="E40" s="8" t="s">
        <v>77</v>
      </c>
      <c r="F40" s="37">
        <v>44592</v>
      </c>
      <c r="G40" s="12"/>
      <c r="H40" s="38">
        <v>44711</v>
      </c>
      <c r="I40" s="39">
        <v>45001</v>
      </c>
      <c r="J40" s="12"/>
      <c r="K40" s="12"/>
      <c r="L40" s="12"/>
      <c r="M40" s="133" t="s">
        <v>21</v>
      </c>
      <c r="N40" s="190" t="s">
        <v>78</v>
      </c>
      <c r="O40" s="133" t="s">
        <v>21</v>
      </c>
      <c r="P40" s="190" t="s">
        <v>78</v>
      </c>
    </row>
    <row r="41" spans="1:16" ht="17.25">
      <c r="A41" s="13" t="s">
        <v>16</v>
      </c>
      <c r="B41" s="8" t="s">
        <v>69</v>
      </c>
      <c r="C41" s="8" t="s">
        <v>18</v>
      </c>
      <c r="D41" s="8" t="s">
        <v>88</v>
      </c>
      <c r="E41" s="8" t="s">
        <v>89</v>
      </c>
      <c r="F41" s="37">
        <v>44592</v>
      </c>
      <c r="G41" s="38">
        <v>44711</v>
      </c>
      <c r="H41" s="39"/>
      <c r="I41" s="39">
        <v>45001</v>
      </c>
      <c r="J41" s="12"/>
      <c r="K41" s="12"/>
      <c r="L41" s="12"/>
      <c r="M41" s="133" t="s">
        <v>21</v>
      </c>
      <c r="N41" s="190" t="s">
        <v>78</v>
      </c>
      <c r="O41" s="133" t="s">
        <v>21</v>
      </c>
      <c r="P41" s="190" t="s">
        <v>78</v>
      </c>
    </row>
    <row r="42" spans="1:16" ht="17.25">
      <c r="A42" s="13" t="s">
        <v>16</v>
      </c>
      <c r="B42" s="8" t="s">
        <v>69</v>
      </c>
      <c r="C42" s="8" t="s">
        <v>18</v>
      </c>
      <c r="D42" s="8" t="s">
        <v>90</v>
      </c>
      <c r="E42" s="8" t="s">
        <v>91</v>
      </c>
      <c r="F42" s="37"/>
      <c r="G42" s="39"/>
      <c r="H42" s="38">
        <v>44711</v>
      </c>
      <c r="I42" s="39"/>
      <c r="J42" s="12"/>
      <c r="K42" s="12"/>
      <c r="L42" s="12"/>
      <c r="M42" s="133" t="s">
        <v>21</v>
      </c>
      <c r="N42" s="190" t="s">
        <v>78</v>
      </c>
      <c r="O42" s="133" t="s">
        <v>21</v>
      </c>
      <c r="P42" s="190" t="s">
        <v>78</v>
      </c>
    </row>
    <row r="43" spans="1:16" ht="17.25">
      <c r="A43" s="13" t="s">
        <v>16</v>
      </c>
      <c r="B43" s="8" t="s">
        <v>69</v>
      </c>
      <c r="C43" s="8" t="s">
        <v>18</v>
      </c>
      <c r="D43" s="8" t="s">
        <v>92</v>
      </c>
      <c r="E43" s="8" t="s">
        <v>91</v>
      </c>
      <c r="F43" s="37">
        <v>44592</v>
      </c>
      <c r="G43" s="12"/>
      <c r="H43" s="38">
        <v>44711</v>
      </c>
      <c r="I43" s="39">
        <v>45001</v>
      </c>
      <c r="J43" s="12"/>
      <c r="K43" s="12"/>
      <c r="L43" s="12"/>
      <c r="M43" s="133" t="s">
        <v>21</v>
      </c>
      <c r="N43" s="190" t="s">
        <v>78</v>
      </c>
      <c r="O43" s="133" t="s">
        <v>21</v>
      </c>
      <c r="P43" s="190" t="s">
        <v>78</v>
      </c>
    </row>
    <row r="44" spans="1:16" ht="17.25">
      <c r="A44" s="13" t="s">
        <v>16</v>
      </c>
      <c r="B44" s="8" t="s">
        <v>69</v>
      </c>
      <c r="C44" s="8" t="s">
        <v>18</v>
      </c>
      <c r="D44" s="8" t="s">
        <v>93</v>
      </c>
      <c r="E44" s="8" t="s">
        <v>91</v>
      </c>
      <c r="F44" s="37">
        <v>44592</v>
      </c>
      <c r="G44" s="12"/>
      <c r="H44" s="38">
        <v>44711</v>
      </c>
      <c r="I44" s="39">
        <v>45001</v>
      </c>
      <c r="J44" s="12"/>
      <c r="K44" s="12"/>
      <c r="L44" s="12"/>
      <c r="M44" s="133" t="s">
        <v>21</v>
      </c>
      <c r="N44" s="190" t="s">
        <v>78</v>
      </c>
      <c r="O44" s="133" t="s">
        <v>21</v>
      </c>
      <c r="P44" s="190" t="s">
        <v>78</v>
      </c>
    </row>
    <row r="45" spans="1:16" ht="17.25">
      <c r="A45" s="13" t="s">
        <v>16</v>
      </c>
      <c r="B45" s="8" t="s">
        <v>69</v>
      </c>
      <c r="C45" s="8" t="s">
        <v>18</v>
      </c>
      <c r="D45" s="8" t="s">
        <v>94</v>
      </c>
      <c r="E45" s="8" t="s">
        <v>95</v>
      </c>
      <c r="F45" s="37">
        <v>44592</v>
      </c>
      <c r="G45" s="38">
        <v>44711</v>
      </c>
      <c r="H45" s="12"/>
      <c r="I45" s="39">
        <v>45001</v>
      </c>
      <c r="J45" s="12"/>
      <c r="K45" s="12"/>
      <c r="L45" s="12"/>
      <c r="M45" s="133" t="s">
        <v>21</v>
      </c>
      <c r="N45" s="190" t="s">
        <v>78</v>
      </c>
      <c r="O45" s="133" t="s">
        <v>21</v>
      </c>
      <c r="P45" s="190" t="s">
        <v>78</v>
      </c>
    </row>
    <row r="46" spans="1:16" ht="17.25">
      <c r="A46" s="13" t="s">
        <v>16</v>
      </c>
      <c r="B46" s="8" t="s">
        <v>69</v>
      </c>
      <c r="C46" s="8" t="s">
        <v>18</v>
      </c>
      <c r="D46" s="8" t="s">
        <v>96</v>
      </c>
      <c r="E46" s="8" t="s">
        <v>97</v>
      </c>
      <c r="F46" s="37">
        <v>44592</v>
      </c>
      <c r="G46" s="12"/>
      <c r="H46" s="38">
        <v>44711</v>
      </c>
      <c r="I46" s="39">
        <v>45001</v>
      </c>
      <c r="J46" s="12"/>
      <c r="K46" s="12"/>
      <c r="L46" s="12"/>
      <c r="M46" s="133" t="s">
        <v>21</v>
      </c>
      <c r="N46" s="190" t="s">
        <v>78</v>
      </c>
      <c r="O46" s="133" t="s">
        <v>21</v>
      </c>
      <c r="P46" s="190" t="s">
        <v>78</v>
      </c>
    </row>
    <row r="47" spans="1:16">
      <c r="A47" s="13" t="s">
        <v>16</v>
      </c>
      <c r="B47" s="8" t="s">
        <v>69</v>
      </c>
      <c r="C47" s="8" t="s">
        <v>18</v>
      </c>
      <c r="D47" s="8" t="s">
        <v>96</v>
      </c>
      <c r="E47" s="8" t="s">
        <v>98</v>
      </c>
      <c r="F47" s="37">
        <v>44634</v>
      </c>
      <c r="G47" s="12"/>
      <c r="H47" s="12"/>
      <c r="I47" s="12"/>
      <c r="J47" s="12"/>
      <c r="K47" s="12"/>
      <c r="L47" s="12"/>
      <c r="M47" s="12"/>
      <c r="N47" s="12"/>
      <c r="O47" s="12"/>
      <c r="P47" s="12"/>
    </row>
    <row r="48" spans="1:16" ht="14.25" customHeight="1">
      <c r="A48" s="13" t="s">
        <v>16</v>
      </c>
      <c r="B48" s="8" t="s">
        <v>69</v>
      </c>
      <c r="C48" s="8" t="s">
        <v>18</v>
      </c>
      <c r="D48" s="8" t="s">
        <v>99</v>
      </c>
      <c r="E48" s="8" t="s">
        <v>97</v>
      </c>
      <c r="F48" s="37">
        <v>44592</v>
      </c>
      <c r="G48" s="12"/>
      <c r="H48" s="38">
        <v>44711</v>
      </c>
      <c r="I48" s="39">
        <v>45001</v>
      </c>
      <c r="J48" s="12"/>
      <c r="K48" s="12"/>
      <c r="L48" s="12"/>
      <c r="M48" s="133" t="s">
        <v>21</v>
      </c>
      <c r="N48" s="190" t="s">
        <v>78</v>
      </c>
      <c r="O48" s="133" t="s">
        <v>21</v>
      </c>
      <c r="P48" s="190" t="s">
        <v>78</v>
      </c>
    </row>
    <row r="49" spans="1:16" ht="14.25" customHeight="1">
      <c r="A49" s="13" t="s">
        <v>16</v>
      </c>
      <c r="B49" s="8" t="s">
        <v>69</v>
      </c>
      <c r="C49" s="8" t="s">
        <v>18</v>
      </c>
      <c r="D49" s="8" t="s">
        <v>99</v>
      </c>
      <c r="E49" s="8" t="s">
        <v>100</v>
      </c>
      <c r="F49" s="37">
        <v>44615</v>
      </c>
      <c r="G49" s="12"/>
      <c r="H49" s="12"/>
      <c r="I49" s="12"/>
      <c r="J49" s="12"/>
      <c r="K49" s="12"/>
      <c r="L49" s="12"/>
      <c r="M49" s="12"/>
      <c r="N49" s="12"/>
      <c r="O49" s="12"/>
      <c r="P49" s="12"/>
    </row>
    <row r="50" spans="1:16" ht="14.25" customHeight="1">
      <c r="A50" s="13" t="s">
        <v>16</v>
      </c>
      <c r="B50" s="8" t="s">
        <v>69</v>
      </c>
      <c r="C50" s="8" t="s">
        <v>18</v>
      </c>
      <c r="D50" s="8" t="s">
        <v>101</v>
      </c>
      <c r="E50" s="8" t="s">
        <v>97</v>
      </c>
      <c r="F50" s="37">
        <v>44592</v>
      </c>
      <c r="G50" s="12"/>
      <c r="H50" s="38">
        <v>44711</v>
      </c>
      <c r="I50" s="39">
        <v>45001</v>
      </c>
      <c r="J50" s="12"/>
      <c r="K50" s="12"/>
      <c r="L50" s="12"/>
      <c r="M50" s="133" t="s">
        <v>21</v>
      </c>
      <c r="N50" s="190" t="s">
        <v>78</v>
      </c>
      <c r="O50" s="133" t="s">
        <v>21</v>
      </c>
      <c r="P50" s="190" t="s">
        <v>78</v>
      </c>
    </row>
    <row r="51" spans="1:16" ht="14.25" customHeight="1">
      <c r="A51" s="13" t="s">
        <v>16</v>
      </c>
      <c r="B51" s="8" t="s">
        <v>69</v>
      </c>
      <c r="C51" s="8" t="s">
        <v>18</v>
      </c>
      <c r="D51" s="8" t="s">
        <v>102</v>
      </c>
      <c r="E51" s="8" t="s">
        <v>97</v>
      </c>
      <c r="F51" s="37">
        <v>44592</v>
      </c>
      <c r="G51" s="12"/>
      <c r="H51" s="38">
        <v>44711</v>
      </c>
      <c r="I51" s="39">
        <v>45001</v>
      </c>
      <c r="J51" s="12"/>
      <c r="K51" s="12"/>
      <c r="L51" s="12"/>
      <c r="M51" s="133" t="s">
        <v>21</v>
      </c>
      <c r="N51" s="190" t="s">
        <v>78</v>
      </c>
      <c r="O51" s="133" t="s">
        <v>21</v>
      </c>
      <c r="P51" s="190" t="s">
        <v>78</v>
      </c>
    </row>
    <row r="52" spans="1:16" ht="14.25" customHeight="1">
      <c r="A52" s="13" t="s">
        <v>16</v>
      </c>
      <c r="B52" s="8" t="s">
        <v>69</v>
      </c>
      <c r="C52" s="8" t="s">
        <v>18</v>
      </c>
      <c r="D52" s="8" t="s">
        <v>103</v>
      </c>
      <c r="E52" s="8" t="s">
        <v>104</v>
      </c>
      <c r="F52" s="37"/>
      <c r="G52" s="38">
        <v>44642</v>
      </c>
      <c r="H52" s="38">
        <v>44711</v>
      </c>
      <c r="I52" s="39">
        <v>45001</v>
      </c>
      <c r="J52" s="12"/>
      <c r="K52" s="12"/>
      <c r="L52" s="12"/>
      <c r="M52" s="133" t="s">
        <v>21</v>
      </c>
      <c r="N52" s="190" t="s">
        <v>78</v>
      </c>
      <c r="O52" s="133" t="s">
        <v>21</v>
      </c>
      <c r="P52" s="190" t="s">
        <v>78</v>
      </c>
    </row>
    <row r="53" spans="1:16" ht="14.25" customHeight="1">
      <c r="A53" s="13" t="s">
        <v>16</v>
      </c>
      <c r="B53" s="8" t="s">
        <v>69</v>
      </c>
      <c r="C53" s="8" t="s">
        <v>18</v>
      </c>
      <c r="D53" s="8" t="s">
        <v>105</v>
      </c>
      <c r="E53" s="8" t="s">
        <v>106</v>
      </c>
      <c r="F53" s="37">
        <v>44638</v>
      </c>
      <c r="G53" s="38">
        <v>44711</v>
      </c>
      <c r="H53" s="52"/>
      <c r="I53" s="39">
        <v>45001</v>
      </c>
      <c r="J53" s="12"/>
      <c r="K53" s="12"/>
      <c r="L53" s="12"/>
      <c r="M53" s="133" t="s">
        <v>21</v>
      </c>
      <c r="N53" s="190" t="s">
        <v>78</v>
      </c>
      <c r="O53" s="133" t="s">
        <v>21</v>
      </c>
      <c r="P53" s="190" t="s">
        <v>78</v>
      </c>
    </row>
    <row r="54" spans="1:16" ht="14.25" customHeight="1">
      <c r="A54" s="123" t="s">
        <v>16</v>
      </c>
      <c r="B54" s="124" t="s">
        <v>69</v>
      </c>
      <c r="C54" s="124" t="s">
        <v>107</v>
      </c>
      <c r="D54" s="124" t="s">
        <v>108</v>
      </c>
      <c r="E54" s="124" t="s">
        <v>109</v>
      </c>
      <c r="F54" s="121">
        <v>44852</v>
      </c>
      <c r="G54" s="12"/>
      <c r="H54" s="12"/>
      <c r="I54" s="12"/>
      <c r="J54" s="12"/>
      <c r="K54" s="12"/>
      <c r="L54" s="12"/>
      <c r="M54" s="12"/>
      <c r="N54" s="12"/>
      <c r="O54" s="178" t="s">
        <v>21</v>
      </c>
      <c r="P54" s="12"/>
    </row>
    <row r="55" spans="1:16" ht="14.25" customHeight="1">
      <c r="A55" s="123" t="s">
        <v>16</v>
      </c>
      <c r="B55" s="124" t="s">
        <v>69</v>
      </c>
      <c r="C55" s="124" t="s">
        <v>107</v>
      </c>
      <c r="D55" s="124" t="s">
        <v>110</v>
      </c>
      <c r="E55" s="124" t="s">
        <v>111</v>
      </c>
      <c r="F55" s="121">
        <v>44852</v>
      </c>
      <c r="G55" s="12"/>
      <c r="H55" s="12"/>
      <c r="I55" s="12"/>
      <c r="J55" s="12"/>
      <c r="K55" s="12"/>
      <c r="L55" s="12"/>
      <c r="M55" s="12"/>
      <c r="N55" s="12"/>
      <c r="O55" s="178" t="s">
        <v>21</v>
      </c>
      <c r="P55" s="12"/>
    </row>
    <row r="56" spans="1:16" ht="14.25" customHeight="1">
      <c r="A56" s="123" t="s">
        <v>16</v>
      </c>
      <c r="B56" s="124" t="s">
        <v>69</v>
      </c>
      <c r="C56" s="124" t="s">
        <v>107</v>
      </c>
      <c r="D56" s="124" t="s">
        <v>112</v>
      </c>
      <c r="E56" s="124" t="s">
        <v>113</v>
      </c>
      <c r="F56" s="121">
        <v>44852</v>
      </c>
      <c r="G56" s="12"/>
      <c r="H56" s="12"/>
      <c r="I56" s="12"/>
      <c r="J56" s="12"/>
      <c r="K56" s="12"/>
      <c r="L56" s="12"/>
      <c r="M56" s="12"/>
      <c r="N56" s="12"/>
      <c r="O56" s="178" t="s">
        <v>21</v>
      </c>
      <c r="P56" s="12"/>
    </row>
    <row r="57" spans="1:16" ht="14.25" customHeight="1">
      <c r="A57" s="123" t="s">
        <v>16</v>
      </c>
      <c r="B57" s="124" t="s">
        <v>69</v>
      </c>
      <c r="C57" s="124" t="s">
        <v>107</v>
      </c>
      <c r="D57" s="124" t="s">
        <v>114</v>
      </c>
      <c r="E57" s="124" t="s">
        <v>115</v>
      </c>
      <c r="F57" s="121">
        <v>44852</v>
      </c>
      <c r="G57" s="12"/>
      <c r="H57" s="12"/>
      <c r="I57" s="12"/>
      <c r="J57" s="12"/>
      <c r="K57" s="12"/>
      <c r="L57" s="12"/>
      <c r="M57" s="178" t="s">
        <v>21</v>
      </c>
      <c r="N57" s="12"/>
      <c r="O57" s="178"/>
      <c r="P57" s="12"/>
    </row>
    <row r="58" spans="1:16" ht="14.25" customHeight="1">
      <c r="A58" s="123" t="s">
        <v>16</v>
      </c>
      <c r="B58" s="124" t="s">
        <v>69</v>
      </c>
      <c r="C58" s="124" t="s">
        <v>107</v>
      </c>
      <c r="D58" s="124" t="s">
        <v>116</v>
      </c>
      <c r="E58" s="124" t="s">
        <v>117</v>
      </c>
      <c r="F58" s="121">
        <v>44852</v>
      </c>
      <c r="G58" s="12"/>
      <c r="H58" s="12"/>
      <c r="I58" s="12"/>
      <c r="J58" s="12"/>
      <c r="K58" s="12"/>
      <c r="L58" s="12"/>
      <c r="M58" s="12"/>
      <c r="N58" s="12"/>
      <c r="O58" s="178" t="s">
        <v>21</v>
      </c>
      <c r="P58" s="12"/>
    </row>
    <row r="59" spans="1:16" ht="14.25" customHeight="1">
      <c r="A59" s="123" t="s">
        <v>16</v>
      </c>
      <c r="B59" s="124" t="s">
        <v>69</v>
      </c>
      <c r="C59" s="124" t="s">
        <v>107</v>
      </c>
      <c r="D59" s="124" t="s">
        <v>118</v>
      </c>
      <c r="E59" s="124" t="s">
        <v>119</v>
      </c>
      <c r="F59" s="121">
        <v>44852</v>
      </c>
      <c r="G59" s="12"/>
      <c r="H59" s="12"/>
      <c r="I59" s="12"/>
      <c r="J59" s="12"/>
      <c r="K59" s="12"/>
      <c r="L59" s="12"/>
      <c r="M59" s="12"/>
      <c r="N59" s="12"/>
      <c r="O59" s="178" t="s">
        <v>21</v>
      </c>
      <c r="P59" s="12"/>
    </row>
    <row r="60" spans="1:16" ht="17.25">
      <c r="A60" s="13" t="s">
        <v>16</v>
      </c>
      <c r="B60" s="8" t="s">
        <v>69</v>
      </c>
      <c r="C60" s="8" t="s">
        <v>18</v>
      </c>
      <c r="D60" s="8" t="s">
        <v>120</v>
      </c>
      <c r="E60" s="8" t="s">
        <v>121</v>
      </c>
      <c r="F60" s="37">
        <v>44601</v>
      </c>
      <c r="G60" s="38">
        <v>44631</v>
      </c>
      <c r="H60" s="38">
        <v>44711</v>
      </c>
      <c r="I60" s="12"/>
      <c r="J60" s="12"/>
      <c r="K60" s="12"/>
      <c r="L60" s="12"/>
      <c r="M60" s="133" t="s">
        <v>21</v>
      </c>
      <c r="N60" s="190" t="s">
        <v>78</v>
      </c>
      <c r="O60" s="133" t="s">
        <v>21</v>
      </c>
      <c r="P60" s="190" t="s">
        <v>78</v>
      </c>
    </row>
    <row r="61" spans="1:16" ht="17.25">
      <c r="A61" s="13" t="s">
        <v>16</v>
      </c>
      <c r="B61" s="8" t="s">
        <v>69</v>
      </c>
      <c r="C61" s="8" t="s">
        <v>18</v>
      </c>
      <c r="D61" s="8" t="s">
        <v>122</v>
      </c>
      <c r="E61" s="8" t="s">
        <v>123</v>
      </c>
      <c r="F61" s="37">
        <v>44601</v>
      </c>
      <c r="G61" s="38">
        <v>44637</v>
      </c>
      <c r="H61" s="38">
        <v>44711</v>
      </c>
      <c r="I61" s="12"/>
      <c r="J61" s="12"/>
      <c r="K61" s="12"/>
      <c r="L61" s="12"/>
      <c r="M61" s="133" t="s">
        <v>21</v>
      </c>
      <c r="N61" s="190" t="s">
        <v>78</v>
      </c>
      <c r="O61" s="133" t="s">
        <v>21</v>
      </c>
      <c r="P61" s="190" t="s">
        <v>78</v>
      </c>
    </row>
    <row r="62" spans="1:16" ht="17.25">
      <c r="A62" s="13" t="s">
        <v>16</v>
      </c>
      <c r="B62" s="8" t="s">
        <v>69</v>
      </c>
      <c r="C62" s="8" t="s">
        <v>18</v>
      </c>
      <c r="D62" s="8" t="s">
        <v>124</v>
      </c>
      <c r="E62" s="8" t="s">
        <v>125</v>
      </c>
      <c r="F62" s="37">
        <v>44637</v>
      </c>
      <c r="G62" s="38">
        <v>44711</v>
      </c>
      <c r="H62" s="52"/>
      <c r="I62" s="12"/>
      <c r="J62" s="12"/>
      <c r="K62" s="12"/>
      <c r="L62" s="12"/>
      <c r="M62" s="133" t="s">
        <v>21</v>
      </c>
      <c r="N62" s="190" t="s">
        <v>78</v>
      </c>
      <c r="O62" s="133" t="s">
        <v>21</v>
      </c>
      <c r="P62" s="190" t="s">
        <v>78</v>
      </c>
    </row>
    <row r="63" spans="1:16" ht="17.25">
      <c r="A63" s="13" t="s">
        <v>16</v>
      </c>
      <c r="B63" s="8" t="s">
        <v>69</v>
      </c>
      <c r="C63" s="8" t="s">
        <v>18</v>
      </c>
      <c r="D63" s="8" t="s">
        <v>126</v>
      </c>
      <c r="E63" s="8" t="s">
        <v>127</v>
      </c>
      <c r="F63" s="37">
        <v>44638</v>
      </c>
      <c r="G63" s="38">
        <v>44711</v>
      </c>
      <c r="H63" s="52"/>
      <c r="I63" s="12"/>
      <c r="J63" s="12"/>
      <c r="K63" s="12"/>
      <c r="L63" s="12"/>
      <c r="M63" s="133" t="s">
        <v>21</v>
      </c>
      <c r="N63" s="190" t="s">
        <v>78</v>
      </c>
      <c r="O63" s="133" t="s">
        <v>21</v>
      </c>
      <c r="P63" s="190" t="s">
        <v>78</v>
      </c>
    </row>
    <row r="64" spans="1:16">
      <c r="A64" s="13" t="s">
        <v>16</v>
      </c>
      <c r="B64" s="8" t="s">
        <v>69</v>
      </c>
      <c r="C64" s="8" t="s">
        <v>18</v>
      </c>
      <c r="D64" s="8" t="s">
        <v>128</v>
      </c>
      <c r="E64" s="8" t="s">
        <v>129</v>
      </c>
      <c r="F64" s="37">
        <v>44711</v>
      </c>
      <c r="G64" s="39"/>
      <c r="H64" s="52"/>
      <c r="I64" s="12"/>
      <c r="J64" s="12"/>
      <c r="K64" s="12"/>
      <c r="L64" s="12"/>
      <c r="M64" s="12"/>
      <c r="N64" s="12"/>
      <c r="O64" s="12"/>
      <c r="P64" s="12"/>
    </row>
    <row r="65" spans="1:16">
      <c r="A65" s="13" t="s">
        <v>16</v>
      </c>
      <c r="B65" s="8" t="s">
        <v>69</v>
      </c>
      <c r="C65" s="8" t="s">
        <v>18</v>
      </c>
      <c r="D65" s="8" t="s">
        <v>130</v>
      </c>
      <c r="E65" s="8" t="s">
        <v>131</v>
      </c>
      <c r="F65" s="37">
        <v>44711</v>
      </c>
      <c r="G65" s="39"/>
      <c r="H65" s="52"/>
      <c r="I65" s="12"/>
      <c r="J65" s="12"/>
      <c r="K65" s="12"/>
      <c r="L65" s="12"/>
      <c r="M65" s="12"/>
      <c r="N65" s="12"/>
      <c r="O65" s="12"/>
      <c r="P65" s="12"/>
    </row>
    <row r="66" spans="1:16">
      <c r="A66" s="13" t="s">
        <v>16</v>
      </c>
      <c r="B66" s="8" t="s">
        <v>69</v>
      </c>
      <c r="C66" s="8" t="s">
        <v>18</v>
      </c>
      <c r="D66" s="8" t="s">
        <v>132</v>
      </c>
      <c r="E66" s="8" t="s">
        <v>133</v>
      </c>
      <c r="F66" s="37">
        <v>44711</v>
      </c>
      <c r="G66" s="39"/>
      <c r="H66" s="52"/>
      <c r="I66" s="12"/>
      <c r="J66" s="12"/>
      <c r="K66" s="12"/>
      <c r="L66" s="12"/>
      <c r="M66" s="12"/>
      <c r="N66" s="12"/>
      <c r="O66" s="12"/>
      <c r="P66" s="12"/>
    </row>
    <row r="67" spans="1:16" ht="15.75">
      <c r="A67" s="13" t="s">
        <v>16</v>
      </c>
      <c r="B67" s="8" t="s">
        <v>69</v>
      </c>
      <c r="C67" s="22" t="s">
        <v>18</v>
      </c>
      <c r="D67" s="22" t="s">
        <v>134</v>
      </c>
      <c r="E67" s="22" t="s">
        <v>134</v>
      </c>
      <c r="F67" s="114">
        <v>44607</v>
      </c>
      <c r="G67" s="12"/>
      <c r="H67" s="23"/>
      <c r="I67" s="23"/>
      <c r="J67" s="23"/>
      <c r="K67" s="12"/>
      <c r="L67" s="12"/>
      <c r="M67" s="133" t="s">
        <v>21</v>
      </c>
      <c r="N67" s="4"/>
      <c r="O67" s="12"/>
      <c r="P67" s="4"/>
    </row>
    <row r="68" spans="1:16" ht="15.75">
      <c r="A68" s="13" t="s">
        <v>16</v>
      </c>
      <c r="B68" s="8" t="s">
        <v>69</v>
      </c>
      <c r="C68" s="22" t="s">
        <v>18</v>
      </c>
      <c r="D68" s="22" t="s">
        <v>135</v>
      </c>
      <c r="E68" s="22" t="s">
        <v>135</v>
      </c>
      <c r="F68" s="114">
        <v>44607</v>
      </c>
      <c r="G68" s="23"/>
      <c r="H68" s="23"/>
      <c r="I68" s="23"/>
      <c r="J68" s="23"/>
      <c r="K68" s="12"/>
      <c r="L68" s="12"/>
      <c r="M68" s="133" t="s">
        <v>21</v>
      </c>
      <c r="N68" s="4"/>
      <c r="O68" s="12"/>
      <c r="P68" s="4"/>
    </row>
    <row r="69" spans="1:16" ht="15.75">
      <c r="A69" s="13" t="s">
        <v>16</v>
      </c>
      <c r="B69" s="8" t="s">
        <v>69</v>
      </c>
      <c r="C69" s="22" t="s">
        <v>18</v>
      </c>
      <c r="D69" s="22" t="s">
        <v>136</v>
      </c>
      <c r="E69" s="22" t="s">
        <v>136</v>
      </c>
      <c r="F69" s="114">
        <v>44607</v>
      </c>
      <c r="G69" s="23"/>
      <c r="H69" s="23"/>
      <c r="I69" s="23"/>
      <c r="J69" s="23"/>
      <c r="K69" s="12"/>
      <c r="L69" s="12"/>
      <c r="M69" s="133" t="s">
        <v>21</v>
      </c>
      <c r="N69" s="4"/>
      <c r="O69" s="12"/>
      <c r="P69" s="4"/>
    </row>
    <row r="70" spans="1:16" ht="15.75">
      <c r="A70" s="13" t="s">
        <v>16</v>
      </c>
      <c r="B70" s="8" t="s">
        <v>69</v>
      </c>
      <c r="C70" s="22" t="s">
        <v>18</v>
      </c>
      <c r="D70" s="22" t="s">
        <v>137</v>
      </c>
      <c r="E70" s="22" t="s">
        <v>137</v>
      </c>
      <c r="F70" s="114">
        <v>44607</v>
      </c>
      <c r="G70" s="23"/>
      <c r="H70" s="23"/>
      <c r="I70" s="23"/>
      <c r="J70" s="23"/>
      <c r="K70" s="12"/>
      <c r="L70" s="12"/>
      <c r="M70" s="133" t="s">
        <v>21</v>
      </c>
      <c r="N70" s="4"/>
      <c r="O70" s="12"/>
      <c r="P70" s="4"/>
    </row>
    <row r="71" spans="1:16" ht="15.75">
      <c r="A71" s="13" t="s">
        <v>16</v>
      </c>
      <c r="B71" s="8" t="s">
        <v>69</v>
      </c>
      <c r="C71" s="22" t="s">
        <v>18</v>
      </c>
      <c r="D71" s="22" t="s">
        <v>138</v>
      </c>
      <c r="E71" s="22" t="s">
        <v>138</v>
      </c>
      <c r="F71" s="114">
        <v>44607</v>
      </c>
      <c r="G71" s="23"/>
      <c r="H71" s="23"/>
      <c r="I71" s="23"/>
      <c r="J71" s="23"/>
      <c r="K71" s="12"/>
      <c r="L71" s="12"/>
      <c r="M71" s="133" t="s">
        <v>21</v>
      </c>
      <c r="N71" s="4"/>
      <c r="O71" s="12"/>
      <c r="P71" s="4"/>
    </row>
    <row r="72" spans="1:16" ht="15.75">
      <c r="A72" s="13" t="s">
        <v>16</v>
      </c>
      <c r="B72" s="8" t="s">
        <v>69</v>
      </c>
      <c r="C72" s="22" t="s">
        <v>18</v>
      </c>
      <c r="D72" s="22" t="s">
        <v>139</v>
      </c>
      <c r="E72" s="22" t="s">
        <v>139</v>
      </c>
      <c r="F72" s="114">
        <v>44607</v>
      </c>
      <c r="G72" s="23"/>
      <c r="H72" s="23"/>
      <c r="I72" s="23"/>
      <c r="J72" s="23"/>
      <c r="K72" s="12"/>
      <c r="L72" s="12"/>
      <c r="M72" s="133" t="s">
        <v>21</v>
      </c>
      <c r="N72" s="4"/>
      <c r="O72" s="12"/>
      <c r="P72" s="4"/>
    </row>
    <row r="73" spans="1:16" ht="15.75">
      <c r="A73" s="13" t="s">
        <v>16</v>
      </c>
      <c r="B73" s="8" t="s">
        <v>69</v>
      </c>
      <c r="C73" s="22" t="s">
        <v>18</v>
      </c>
      <c r="D73" s="22" t="s">
        <v>140</v>
      </c>
      <c r="E73" s="22" t="s">
        <v>140</v>
      </c>
      <c r="F73" s="114">
        <v>44607</v>
      </c>
      <c r="G73" s="23"/>
      <c r="H73" s="23"/>
      <c r="I73" s="23"/>
      <c r="J73" s="23"/>
      <c r="K73" s="12"/>
      <c r="L73" s="12"/>
      <c r="M73" s="133" t="s">
        <v>21</v>
      </c>
      <c r="N73" s="4"/>
      <c r="O73" s="12"/>
      <c r="P73" s="4"/>
    </row>
    <row r="74" spans="1:16" ht="15.75">
      <c r="A74" s="13" t="s">
        <v>16</v>
      </c>
      <c r="B74" s="8" t="s">
        <v>69</v>
      </c>
      <c r="C74" s="22" t="s">
        <v>18</v>
      </c>
      <c r="D74" s="22" t="s">
        <v>141</v>
      </c>
      <c r="E74" s="22" t="s">
        <v>141</v>
      </c>
      <c r="F74" s="114">
        <v>44607</v>
      </c>
      <c r="G74" s="23"/>
      <c r="H74" s="23"/>
      <c r="I74" s="23"/>
      <c r="J74" s="23"/>
      <c r="K74" s="23"/>
      <c r="L74" s="23"/>
      <c r="M74" s="133" t="s">
        <v>21</v>
      </c>
      <c r="N74" s="4"/>
      <c r="O74" s="12"/>
      <c r="P74" s="4"/>
    </row>
    <row r="75" spans="1:16" ht="15.75">
      <c r="A75" s="13" t="s">
        <v>16</v>
      </c>
      <c r="B75" s="8" t="s">
        <v>69</v>
      </c>
      <c r="C75" s="8" t="s">
        <v>18</v>
      </c>
      <c r="D75" s="8" t="s">
        <v>142</v>
      </c>
      <c r="E75" s="8" t="s">
        <v>142</v>
      </c>
      <c r="F75" s="37">
        <v>44609</v>
      </c>
      <c r="G75" s="12"/>
      <c r="H75" s="12"/>
      <c r="I75" s="12"/>
      <c r="J75" s="12"/>
      <c r="K75" s="12"/>
      <c r="L75" s="12"/>
      <c r="M75" s="133" t="s">
        <v>21</v>
      </c>
      <c r="N75" s="12"/>
      <c r="O75" s="12"/>
      <c r="P75" s="12"/>
    </row>
    <row r="76" spans="1:16" ht="15.75">
      <c r="A76" s="13" t="s">
        <v>16</v>
      </c>
      <c r="B76" s="8" t="s">
        <v>69</v>
      </c>
      <c r="C76" s="8" t="s">
        <v>18</v>
      </c>
      <c r="D76" s="8" t="s">
        <v>143</v>
      </c>
      <c r="E76" s="8" t="s">
        <v>143</v>
      </c>
      <c r="F76" s="37">
        <v>44609</v>
      </c>
      <c r="G76" s="12"/>
      <c r="H76" s="12"/>
      <c r="I76" s="12"/>
      <c r="J76" s="12"/>
      <c r="K76" s="12"/>
      <c r="L76" s="12"/>
      <c r="M76" s="133" t="s">
        <v>21</v>
      </c>
      <c r="N76" s="12"/>
      <c r="O76" s="12"/>
      <c r="P76" s="12"/>
    </row>
    <row r="77" spans="1:16" ht="15.75">
      <c r="A77" s="40" t="s">
        <v>16</v>
      </c>
      <c r="B77" s="22" t="s">
        <v>69</v>
      </c>
      <c r="C77" s="22" t="s">
        <v>18</v>
      </c>
      <c r="D77" s="22" t="s">
        <v>144</v>
      </c>
      <c r="E77" s="22" t="s">
        <v>144</v>
      </c>
      <c r="F77" s="114">
        <v>44609</v>
      </c>
      <c r="G77" s="23"/>
      <c r="H77" s="23"/>
      <c r="I77" s="23"/>
      <c r="J77" s="23"/>
      <c r="K77" s="23"/>
      <c r="L77" s="23"/>
      <c r="M77" s="133" t="s">
        <v>21</v>
      </c>
      <c r="N77" s="23"/>
      <c r="O77" s="23"/>
      <c r="P77" s="23"/>
    </row>
    <row r="78" spans="1:16" ht="14.25" customHeight="1">
      <c r="A78" s="123" t="s">
        <v>16</v>
      </c>
      <c r="B78" s="124" t="s">
        <v>145</v>
      </c>
      <c r="C78" s="124" t="s">
        <v>18</v>
      </c>
      <c r="D78" s="124" t="s">
        <v>105</v>
      </c>
      <c r="E78" s="124" t="s">
        <v>146</v>
      </c>
      <c r="F78" s="121">
        <v>44852</v>
      </c>
      <c r="G78" s="12"/>
      <c r="H78" s="12"/>
      <c r="I78" s="12"/>
      <c r="J78" s="12"/>
      <c r="K78" s="12"/>
      <c r="L78" s="12"/>
      <c r="M78" s="12"/>
      <c r="N78" s="12"/>
      <c r="O78" s="133" t="s">
        <v>21</v>
      </c>
      <c r="P78" s="12"/>
    </row>
    <row r="79" spans="1:16" ht="14.25" customHeight="1">
      <c r="A79" s="123" t="s">
        <v>16</v>
      </c>
      <c r="B79" s="124" t="s">
        <v>145</v>
      </c>
      <c r="C79" s="124" t="s">
        <v>18</v>
      </c>
      <c r="D79" s="124" t="s">
        <v>147</v>
      </c>
      <c r="E79" s="124" t="s">
        <v>148</v>
      </c>
      <c r="F79" s="121">
        <v>44852</v>
      </c>
      <c r="G79" s="12"/>
      <c r="H79" s="12"/>
      <c r="I79" s="12"/>
      <c r="J79" s="12"/>
      <c r="K79" s="12"/>
      <c r="L79" s="12"/>
      <c r="M79" s="12"/>
      <c r="N79" s="12"/>
      <c r="O79" s="133" t="s">
        <v>21</v>
      </c>
      <c r="P79" s="12"/>
    </row>
    <row r="80" spans="1:16" ht="14.25" customHeight="1">
      <c r="A80" s="123" t="s">
        <v>16</v>
      </c>
      <c r="B80" s="124" t="s">
        <v>145</v>
      </c>
      <c r="C80" s="124" t="s">
        <v>18</v>
      </c>
      <c r="D80" s="124" t="s">
        <v>130</v>
      </c>
      <c r="E80" s="124" t="s">
        <v>149</v>
      </c>
      <c r="F80" s="121">
        <v>44852</v>
      </c>
      <c r="G80" s="12"/>
      <c r="H80" s="12"/>
      <c r="I80" s="12"/>
      <c r="J80" s="12"/>
      <c r="K80" s="12"/>
      <c r="L80" s="12"/>
      <c r="M80" s="12"/>
      <c r="N80" s="12"/>
      <c r="O80" s="133" t="s">
        <v>21</v>
      </c>
      <c r="P80" s="12"/>
    </row>
    <row r="81" spans="1:16" ht="14.25" customHeight="1">
      <c r="A81" s="123" t="s">
        <v>16</v>
      </c>
      <c r="B81" s="124" t="s">
        <v>145</v>
      </c>
      <c r="C81" s="124" t="s">
        <v>18</v>
      </c>
      <c r="D81" s="124" t="s">
        <v>132</v>
      </c>
      <c r="E81" s="124" t="s">
        <v>150</v>
      </c>
      <c r="F81" s="121">
        <v>44852</v>
      </c>
      <c r="G81" s="12"/>
      <c r="H81" s="12"/>
      <c r="I81" s="12"/>
      <c r="J81" s="12"/>
      <c r="K81" s="12"/>
      <c r="L81" s="12"/>
      <c r="M81" s="12"/>
      <c r="N81" s="12"/>
      <c r="O81" s="133" t="s">
        <v>21</v>
      </c>
      <c r="P81" s="12"/>
    </row>
    <row r="82" spans="1:16" ht="14.25" customHeight="1">
      <c r="A82" s="123" t="s">
        <v>16</v>
      </c>
      <c r="B82" s="124" t="s">
        <v>145</v>
      </c>
      <c r="C82" s="124" t="s">
        <v>18</v>
      </c>
      <c r="D82" s="124" t="s">
        <v>151</v>
      </c>
      <c r="E82" s="124" t="s">
        <v>152</v>
      </c>
      <c r="F82" s="121">
        <v>44852</v>
      </c>
      <c r="G82" s="12"/>
      <c r="H82" s="12"/>
      <c r="I82" s="12"/>
      <c r="J82" s="12"/>
      <c r="K82" s="12"/>
      <c r="L82" s="12"/>
      <c r="M82" s="12"/>
      <c r="N82" s="12"/>
      <c r="O82" s="133" t="s">
        <v>21</v>
      </c>
      <c r="P82" s="12"/>
    </row>
    <row r="83" spans="1:16" ht="14.25" customHeight="1">
      <c r="A83" s="123" t="s">
        <v>16</v>
      </c>
      <c r="B83" s="124" t="s">
        <v>145</v>
      </c>
      <c r="C83" s="124" t="s">
        <v>18</v>
      </c>
      <c r="D83" s="124" t="s">
        <v>153</v>
      </c>
      <c r="E83" s="124" t="s">
        <v>154</v>
      </c>
      <c r="F83" s="121">
        <v>44852</v>
      </c>
      <c r="G83" s="12"/>
      <c r="H83" s="12"/>
      <c r="I83" s="12"/>
      <c r="J83" s="12"/>
      <c r="K83" s="12"/>
      <c r="L83" s="12"/>
      <c r="M83" s="12"/>
      <c r="N83" s="12"/>
      <c r="O83" s="133" t="s">
        <v>21</v>
      </c>
      <c r="P83" s="12"/>
    </row>
    <row r="84" spans="1:16" ht="14.25" customHeight="1">
      <c r="A84" s="123" t="s">
        <v>16</v>
      </c>
      <c r="B84" s="124" t="s">
        <v>145</v>
      </c>
      <c r="C84" s="124" t="s">
        <v>18</v>
      </c>
      <c r="D84" s="124" t="s">
        <v>155</v>
      </c>
      <c r="E84" s="124" t="s">
        <v>156</v>
      </c>
      <c r="F84" s="121">
        <v>44852</v>
      </c>
      <c r="G84" s="12"/>
      <c r="H84" s="12"/>
      <c r="I84" s="12"/>
      <c r="J84" s="12"/>
      <c r="K84" s="12"/>
      <c r="L84" s="12"/>
      <c r="M84" s="12"/>
      <c r="N84" s="12"/>
      <c r="O84" s="133" t="s">
        <v>21</v>
      </c>
      <c r="P84" s="12"/>
    </row>
    <row r="85" spans="1:16" ht="14.25" customHeight="1">
      <c r="A85" s="123" t="s">
        <v>16</v>
      </c>
      <c r="B85" s="124" t="s">
        <v>145</v>
      </c>
      <c r="C85" s="124" t="s">
        <v>18</v>
      </c>
      <c r="D85" s="124" t="s">
        <v>157</v>
      </c>
      <c r="E85" s="124" t="s">
        <v>158</v>
      </c>
      <c r="F85" s="121">
        <v>44852</v>
      </c>
      <c r="G85" s="12"/>
      <c r="H85" s="12"/>
      <c r="I85" s="12"/>
      <c r="J85" s="12"/>
      <c r="K85" s="12"/>
      <c r="L85" s="12"/>
      <c r="M85" s="12"/>
      <c r="N85" s="12"/>
      <c r="O85" s="133" t="s">
        <v>21</v>
      </c>
      <c r="P85" s="12"/>
    </row>
    <row r="86" spans="1:16" ht="14.25" customHeight="1">
      <c r="A86" s="123" t="s">
        <v>16</v>
      </c>
      <c r="B86" s="124" t="s">
        <v>145</v>
      </c>
      <c r="C86" s="124" t="s">
        <v>18</v>
      </c>
      <c r="D86" s="124" t="s">
        <v>159</v>
      </c>
      <c r="E86" s="124" t="s">
        <v>160</v>
      </c>
      <c r="F86" s="121">
        <v>44852</v>
      </c>
      <c r="G86" s="12"/>
      <c r="H86" s="12"/>
      <c r="I86" s="12"/>
      <c r="J86" s="12"/>
      <c r="K86" s="12"/>
      <c r="L86" s="12"/>
      <c r="M86" s="12"/>
      <c r="N86" s="12"/>
      <c r="O86" s="133" t="s">
        <v>21</v>
      </c>
      <c r="P86" s="12"/>
    </row>
    <row r="87" spans="1:16" ht="14.25" customHeight="1">
      <c r="A87" s="13" t="s">
        <v>16</v>
      </c>
      <c r="B87" s="8" t="s">
        <v>161</v>
      </c>
      <c r="C87" s="8" t="s">
        <v>18</v>
      </c>
      <c r="D87" s="8" t="s">
        <v>162</v>
      </c>
      <c r="E87" s="8" t="s">
        <v>163</v>
      </c>
      <c r="F87" s="37">
        <v>44666</v>
      </c>
      <c r="G87" s="12"/>
      <c r="H87" s="12"/>
      <c r="I87" s="12"/>
      <c r="J87" s="12"/>
      <c r="K87" s="12"/>
      <c r="L87" s="12"/>
      <c r="M87" s="133" t="s">
        <v>21</v>
      </c>
      <c r="N87" s="12"/>
      <c r="O87" s="133" t="s">
        <v>21</v>
      </c>
      <c r="P87" s="12"/>
    </row>
    <row r="88" spans="1:16" ht="14.25" customHeight="1">
      <c r="A88" s="13" t="s">
        <v>16</v>
      </c>
      <c r="B88" s="197" t="s">
        <v>164</v>
      </c>
      <c r="C88" s="8" t="s">
        <v>18</v>
      </c>
      <c r="D88" s="8" t="s">
        <v>165</v>
      </c>
      <c r="E88" s="8" t="s">
        <v>166</v>
      </c>
      <c r="F88" s="37">
        <v>44756</v>
      </c>
      <c r="G88" s="12"/>
      <c r="H88" s="12"/>
      <c r="I88" s="12"/>
      <c r="J88" s="12"/>
      <c r="K88" s="12"/>
      <c r="L88" s="12"/>
      <c r="M88" s="133" t="s">
        <v>21</v>
      </c>
      <c r="N88" s="12"/>
      <c r="O88" s="12"/>
      <c r="P88" s="12"/>
    </row>
    <row r="89" spans="1:16" ht="15.75">
      <c r="A89" s="13" t="s">
        <v>16</v>
      </c>
      <c r="B89" s="8" t="s">
        <v>167</v>
      </c>
      <c r="C89" s="8" t="s">
        <v>18</v>
      </c>
      <c r="D89" s="8" t="s">
        <v>168</v>
      </c>
      <c r="E89" s="8" t="s">
        <v>169</v>
      </c>
      <c r="F89" s="37">
        <v>44617</v>
      </c>
      <c r="G89" s="37">
        <v>44653</v>
      </c>
      <c r="H89" s="12"/>
      <c r="I89" s="12"/>
      <c r="J89" s="12"/>
      <c r="K89" s="12"/>
      <c r="L89" s="12"/>
      <c r="M89" s="133" t="s">
        <v>21</v>
      </c>
      <c r="N89" s="12"/>
      <c r="O89" s="12"/>
      <c r="P89" s="12"/>
    </row>
    <row r="90" spans="1:16" ht="15.75">
      <c r="A90" s="13" t="s">
        <v>16</v>
      </c>
      <c r="B90" s="8" t="s">
        <v>167</v>
      </c>
      <c r="C90" s="8" t="s">
        <v>18</v>
      </c>
      <c r="D90" s="8" t="s">
        <v>170</v>
      </c>
      <c r="E90" s="8" t="s">
        <v>171</v>
      </c>
      <c r="F90" s="37">
        <v>44617</v>
      </c>
      <c r="G90" s="37">
        <v>44756</v>
      </c>
      <c r="H90" s="12"/>
      <c r="I90" s="12"/>
      <c r="J90" s="12"/>
      <c r="K90" s="12"/>
      <c r="L90" s="12"/>
      <c r="M90" s="133" t="s">
        <v>21</v>
      </c>
      <c r="N90" s="12"/>
      <c r="O90" s="12"/>
      <c r="P90" s="12"/>
    </row>
    <row r="91" spans="1:16" ht="15.75">
      <c r="A91" s="13" t="s">
        <v>16</v>
      </c>
      <c r="B91" s="8" t="s">
        <v>167</v>
      </c>
      <c r="C91" s="8" t="s">
        <v>18</v>
      </c>
      <c r="D91" s="8" t="s">
        <v>172</v>
      </c>
      <c r="E91" s="8" t="s">
        <v>173</v>
      </c>
      <c r="F91" s="37">
        <v>44617</v>
      </c>
      <c r="G91" s="37">
        <v>44653</v>
      </c>
      <c r="H91" s="12"/>
      <c r="I91" s="12"/>
      <c r="J91" s="12"/>
      <c r="K91" s="12"/>
      <c r="L91" s="12"/>
      <c r="M91" s="133" t="s">
        <v>21</v>
      </c>
      <c r="N91" s="12"/>
      <c r="O91" s="12"/>
      <c r="P91" s="12"/>
    </row>
    <row r="92" spans="1:16" ht="15.75">
      <c r="A92" s="13" t="s">
        <v>16</v>
      </c>
      <c r="B92" s="8" t="s">
        <v>167</v>
      </c>
      <c r="C92" s="8" t="s">
        <v>18</v>
      </c>
      <c r="D92" s="8" t="s">
        <v>174</v>
      </c>
      <c r="E92" s="8" t="s">
        <v>175</v>
      </c>
      <c r="F92" s="37">
        <v>44653</v>
      </c>
      <c r="G92" s="12"/>
      <c r="H92" s="12"/>
      <c r="I92" s="12"/>
      <c r="J92" s="12"/>
      <c r="K92" s="12"/>
      <c r="L92" s="12"/>
      <c r="M92" s="133" t="s">
        <v>21</v>
      </c>
      <c r="N92" s="12"/>
      <c r="O92" s="12"/>
      <c r="P92" s="12"/>
    </row>
    <row r="93" spans="1:16" ht="15.75">
      <c r="A93" s="13" t="s">
        <v>16</v>
      </c>
      <c r="B93" s="8" t="s">
        <v>167</v>
      </c>
      <c r="C93" s="8" t="s">
        <v>18</v>
      </c>
      <c r="D93" s="8" t="s">
        <v>176</v>
      </c>
      <c r="E93" s="8" t="s">
        <v>177</v>
      </c>
      <c r="F93" s="37">
        <v>44617</v>
      </c>
      <c r="G93" s="37">
        <v>44756</v>
      </c>
      <c r="H93" s="12"/>
      <c r="I93" s="12"/>
      <c r="J93" s="12"/>
      <c r="K93" s="12"/>
      <c r="L93" s="12"/>
      <c r="M93" s="133" t="s">
        <v>21</v>
      </c>
      <c r="N93" s="12"/>
      <c r="O93" s="12"/>
      <c r="P93" s="12"/>
    </row>
    <row r="94" spans="1:16" ht="14.25" customHeight="1">
      <c r="A94" s="13" t="s">
        <v>16</v>
      </c>
      <c r="B94" s="197" t="s">
        <v>164</v>
      </c>
      <c r="C94" s="8" t="s">
        <v>18</v>
      </c>
      <c r="D94" s="8" t="s">
        <v>178</v>
      </c>
      <c r="E94" s="8" t="s">
        <v>166</v>
      </c>
      <c r="F94" s="37">
        <v>44756</v>
      </c>
      <c r="G94" s="12"/>
      <c r="H94" s="12"/>
      <c r="I94" s="12"/>
      <c r="J94" s="12"/>
      <c r="K94" s="12"/>
      <c r="L94" s="12"/>
      <c r="M94" s="133" t="s">
        <v>21</v>
      </c>
      <c r="N94" s="12"/>
      <c r="O94" s="12"/>
      <c r="P94" s="12"/>
    </row>
    <row r="95" spans="1:16" ht="15.75">
      <c r="A95" s="13" t="s">
        <v>16</v>
      </c>
      <c r="B95" s="8" t="s">
        <v>167</v>
      </c>
      <c r="C95" s="8" t="s">
        <v>18</v>
      </c>
      <c r="D95" s="8" t="s">
        <v>179</v>
      </c>
      <c r="E95" s="8" t="s">
        <v>180</v>
      </c>
      <c r="F95" s="37">
        <v>44617</v>
      </c>
      <c r="G95" s="37">
        <v>44756</v>
      </c>
      <c r="H95" s="12"/>
      <c r="I95" s="12"/>
      <c r="J95" s="12"/>
      <c r="K95" s="12"/>
      <c r="L95" s="12"/>
      <c r="M95" s="133" t="s">
        <v>21</v>
      </c>
      <c r="N95" s="12"/>
      <c r="O95" s="12"/>
      <c r="P95" s="12"/>
    </row>
    <row r="96" spans="1:16" ht="15.75">
      <c r="A96" s="13" t="s">
        <v>16</v>
      </c>
      <c r="B96" s="8" t="s">
        <v>167</v>
      </c>
      <c r="C96" s="8" t="s">
        <v>18</v>
      </c>
      <c r="D96" s="8" t="s">
        <v>181</v>
      </c>
      <c r="E96" s="8" t="s">
        <v>182</v>
      </c>
      <c r="F96" s="37">
        <v>44617</v>
      </c>
      <c r="G96" s="37">
        <v>44756</v>
      </c>
      <c r="H96" s="12"/>
      <c r="I96" s="12"/>
      <c r="J96" s="12"/>
      <c r="K96" s="12"/>
      <c r="L96" s="12"/>
      <c r="M96" s="133" t="s">
        <v>21</v>
      </c>
      <c r="N96" s="12"/>
      <c r="O96" s="12"/>
      <c r="P96" s="12"/>
    </row>
    <row r="97" spans="1:16" ht="15.75">
      <c r="A97" s="13" t="s">
        <v>16</v>
      </c>
      <c r="B97" s="8" t="s">
        <v>167</v>
      </c>
      <c r="C97" s="8" t="s">
        <v>18</v>
      </c>
      <c r="D97" s="8" t="s">
        <v>183</v>
      </c>
      <c r="E97" s="8" t="s">
        <v>184</v>
      </c>
      <c r="F97" s="37">
        <v>44617</v>
      </c>
      <c r="G97" s="37">
        <v>44756</v>
      </c>
      <c r="H97" s="12"/>
      <c r="I97" s="12"/>
      <c r="J97" s="12"/>
      <c r="K97" s="12"/>
      <c r="L97" s="12"/>
      <c r="M97" s="133" t="s">
        <v>21</v>
      </c>
      <c r="N97" s="12"/>
      <c r="O97" s="12"/>
      <c r="P97" s="12"/>
    </row>
    <row r="98" spans="1:16" ht="15.75">
      <c r="A98" s="13" t="s">
        <v>16</v>
      </c>
      <c r="B98" s="8" t="s">
        <v>167</v>
      </c>
      <c r="C98" s="8" t="s">
        <v>18</v>
      </c>
      <c r="D98" s="8" t="s">
        <v>185</v>
      </c>
      <c r="E98" s="8" t="s">
        <v>186</v>
      </c>
      <c r="F98" s="37">
        <v>44617</v>
      </c>
      <c r="G98" s="37">
        <v>44653</v>
      </c>
      <c r="H98" s="38">
        <v>44827</v>
      </c>
      <c r="I98" s="12"/>
      <c r="J98" s="12"/>
      <c r="K98" s="12"/>
      <c r="L98" s="12"/>
      <c r="M98" s="133" t="s">
        <v>21</v>
      </c>
      <c r="N98" s="12"/>
      <c r="O98" s="12"/>
      <c r="P98" s="12"/>
    </row>
    <row r="99" spans="1:16" ht="15.75">
      <c r="A99" s="13" t="s">
        <v>16</v>
      </c>
      <c r="B99" s="8" t="s">
        <v>167</v>
      </c>
      <c r="C99" s="8" t="s">
        <v>18</v>
      </c>
      <c r="D99" s="8" t="s">
        <v>187</v>
      </c>
      <c r="E99" s="8" t="s">
        <v>188</v>
      </c>
      <c r="F99" s="37">
        <v>44617</v>
      </c>
      <c r="G99" s="37">
        <v>44756</v>
      </c>
      <c r="H99" s="38">
        <v>44827</v>
      </c>
      <c r="I99" s="12"/>
      <c r="J99" s="12"/>
      <c r="K99" s="12"/>
      <c r="L99" s="12"/>
      <c r="M99" s="133" t="s">
        <v>21</v>
      </c>
      <c r="N99" s="12"/>
      <c r="O99" s="12"/>
      <c r="P99" s="12"/>
    </row>
    <row r="100" spans="1:16" ht="15" customHeight="1">
      <c r="A100" s="13" t="s">
        <v>16</v>
      </c>
      <c r="B100" s="8" t="s">
        <v>161</v>
      </c>
      <c r="C100" s="8" t="s">
        <v>18</v>
      </c>
      <c r="D100" s="8" t="s">
        <v>189</v>
      </c>
      <c r="E100" s="8" t="s">
        <v>190</v>
      </c>
      <c r="F100" s="37">
        <v>44666</v>
      </c>
      <c r="G100" s="12"/>
      <c r="H100" s="12"/>
      <c r="I100" s="12"/>
      <c r="J100" s="12"/>
      <c r="K100" s="12"/>
      <c r="L100" s="12"/>
      <c r="M100" s="133" t="s">
        <v>21</v>
      </c>
      <c r="N100" s="12"/>
      <c r="O100" s="133" t="s">
        <v>21</v>
      </c>
      <c r="P100" s="77" t="s">
        <v>191</v>
      </c>
    </row>
    <row r="101" spans="1:16" ht="15" customHeight="1">
      <c r="A101" s="13" t="s">
        <v>16</v>
      </c>
      <c r="B101" s="8" t="s">
        <v>161</v>
      </c>
      <c r="C101" s="8" t="s">
        <v>18</v>
      </c>
      <c r="D101" s="8" t="s">
        <v>192</v>
      </c>
      <c r="E101" s="8" t="s">
        <v>193</v>
      </c>
      <c r="F101" s="37">
        <v>44666</v>
      </c>
      <c r="G101" s="12"/>
      <c r="H101" s="12"/>
      <c r="I101" s="12"/>
      <c r="J101" s="12"/>
      <c r="K101" s="12"/>
      <c r="L101" s="12"/>
      <c r="M101" s="133" t="s">
        <v>21</v>
      </c>
      <c r="N101" s="12"/>
      <c r="O101" s="133" t="s">
        <v>21</v>
      </c>
      <c r="P101" s="77" t="s">
        <v>191</v>
      </c>
    </row>
    <row r="102" spans="1:16" ht="15" customHeight="1">
      <c r="A102" s="13" t="s">
        <v>16</v>
      </c>
      <c r="B102" s="8" t="s">
        <v>161</v>
      </c>
      <c r="C102" s="8" t="s">
        <v>18</v>
      </c>
      <c r="D102" s="8" t="s">
        <v>194</v>
      </c>
      <c r="E102" s="8" t="s">
        <v>193</v>
      </c>
      <c r="F102" s="37">
        <v>44666</v>
      </c>
      <c r="G102" s="12"/>
      <c r="H102" s="12"/>
      <c r="I102" s="12"/>
      <c r="J102" s="12"/>
      <c r="K102" s="12"/>
      <c r="L102" s="12"/>
      <c r="M102" s="133" t="s">
        <v>21</v>
      </c>
      <c r="N102" s="12"/>
      <c r="O102" s="133" t="s">
        <v>21</v>
      </c>
      <c r="P102" s="77" t="s">
        <v>191</v>
      </c>
    </row>
    <row r="103" spans="1:16" ht="14.25" customHeight="1">
      <c r="A103" s="13" t="s">
        <v>16</v>
      </c>
      <c r="B103" s="8" t="s">
        <v>195</v>
      </c>
      <c r="C103" s="8" t="s">
        <v>18</v>
      </c>
      <c r="D103" s="8" t="s">
        <v>196</v>
      </c>
      <c r="E103" s="8" t="s">
        <v>163</v>
      </c>
      <c r="F103" s="37">
        <v>44728</v>
      </c>
      <c r="G103" s="12"/>
      <c r="H103" s="12"/>
      <c r="I103" s="12"/>
      <c r="J103" s="12"/>
      <c r="K103" s="12"/>
      <c r="L103" s="12"/>
      <c r="M103" s="12"/>
      <c r="N103" s="12"/>
      <c r="O103" s="12"/>
      <c r="P103" s="12"/>
    </row>
    <row r="104" spans="1:16" ht="14.25" customHeight="1">
      <c r="A104" s="13" t="s">
        <v>16</v>
      </c>
      <c r="B104" s="8" t="s">
        <v>195</v>
      </c>
      <c r="C104" s="8" t="s">
        <v>18</v>
      </c>
      <c r="D104" s="8" t="s">
        <v>197</v>
      </c>
      <c r="E104" s="8" t="s">
        <v>163</v>
      </c>
      <c r="F104" s="37">
        <v>44728</v>
      </c>
      <c r="G104" s="12"/>
      <c r="H104" s="12"/>
      <c r="I104" s="12"/>
      <c r="J104" s="12"/>
      <c r="K104" s="12"/>
      <c r="L104" s="12"/>
      <c r="M104" s="133"/>
      <c r="N104" s="190"/>
      <c r="O104" s="133"/>
      <c r="P104" s="190" t="s">
        <v>78</v>
      </c>
    </row>
    <row r="105" spans="1:16" ht="14.25" customHeight="1">
      <c r="A105" s="13" t="s">
        <v>16</v>
      </c>
      <c r="B105" s="8" t="s">
        <v>195</v>
      </c>
      <c r="C105" s="8" t="s">
        <v>18</v>
      </c>
      <c r="D105" s="8" t="s">
        <v>198</v>
      </c>
      <c r="E105" s="8" t="s">
        <v>199</v>
      </c>
      <c r="F105" s="37">
        <v>44728</v>
      </c>
      <c r="G105" s="38">
        <v>44839</v>
      </c>
      <c r="H105" s="12"/>
      <c r="I105" s="12"/>
      <c r="J105" s="12"/>
      <c r="K105" s="12"/>
      <c r="L105" s="12"/>
      <c r="M105" s="133" t="s">
        <v>21</v>
      </c>
      <c r="N105" s="190" t="s">
        <v>78</v>
      </c>
      <c r="O105" s="133" t="s">
        <v>21</v>
      </c>
      <c r="P105" s="190" t="s">
        <v>78</v>
      </c>
    </row>
    <row r="106" spans="1:16" ht="14.25" customHeight="1">
      <c r="A106" s="13" t="s">
        <v>16</v>
      </c>
      <c r="B106" s="8" t="s">
        <v>195</v>
      </c>
      <c r="C106" s="8" t="s">
        <v>18</v>
      </c>
      <c r="D106" s="8" t="s">
        <v>200</v>
      </c>
      <c r="E106" s="8" t="s">
        <v>201</v>
      </c>
      <c r="F106" s="37">
        <v>44728</v>
      </c>
      <c r="G106" s="12"/>
      <c r="H106" s="12"/>
      <c r="I106" s="12"/>
      <c r="J106" s="12"/>
      <c r="K106" s="12"/>
      <c r="L106" s="12"/>
      <c r="M106" s="133" t="s">
        <v>21</v>
      </c>
      <c r="N106" s="190" t="s">
        <v>78</v>
      </c>
      <c r="O106" s="133" t="s">
        <v>21</v>
      </c>
      <c r="P106" s="190" t="s">
        <v>78</v>
      </c>
    </row>
    <row r="107" spans="1:16" ht="14.25" customHeight="1">
      <c r="A107" s="13" t="s">
        <v>16</v>
      </c>
      <c r="B107" s="8" t="s">
        <v>195</v>
      </c>
      <c r="C107" s="8" t="s">
        <v>18</v>
      </c>
      <c r="D107" s="8" t="s">
        <v>202</v>
      </c>
      <c r="E107" s="8" t="s">
        <v>203</v>
      </c>
      <c r="F107" s="37">
        <v>44728</v>
      </c>
      <c r="G107" s="12"/>
      <c r="H107" s="12"/>
      <c r="I107" s="12"/>
      <c r="J107" s="12"/>
      <c r="K107" s="12"/>
      <c r="L107" s="12"/>
      <c r="M107" s="133" t="s">
        <v>21</v>
      </c>
      <c r="N107" s="190" t="s">
        <v>78</v>
      </c>
      <c r="O107" s="133" t="s">
        <v>21</v>
      </c>
      <c r="P107" s="190" t="s">
        <v>78</v>
      </c>
    </row>
    <row r="108" spans="1:16" ht="14.25" customHeight="1">
      <c r="A108" s="13" t="s">
        <v>16</v>
      </c>
      <c r="B108" s="8" t="s">
        <v>195</v>
      </c>
      <c r="C108" s="8" t="s">
        <v>18</v>
      </c>
      <c r="D108" s="8" t="s">
        <v>204</v>
      </c>
      <c r="E108" s="8" t="s">
        <v>205</v>
      </c>
      <c r="F108" s="37">
        <v>44728</v>
      </c>
      <c r="G108" s="12"/>
      <c r="H108" s="12"/>
      <c r="I108" s="12"/>
      <c r="J108" s="12"/>
      <c r="K108" s="12"/>
      <c r="L108" s="12"/>
      <c r="M108" s="133" t="s">
        <v>21</v>
      </c>
      <c r="N108" s="190" t="s">
        <v>78</v>
      </c>
      <c r="O108" s="133" t="s">
        <v>21</v>
      </c>
      <c r="P108" s="190" t="s">
        <v>78</v>
      </c>
    </row>
    <row r="109" spans="1:16" ht="14.25" customHeight="1">
      <c r="A109" s="13" t="s">
        <v>16</v>
      </c>
      <c r="B109" s="8" t="s">
        <v>195</v>
      </c>
      <c r="C109" s="8" t="s">
        <v>18</v>
      </c>
      <c r="D109" s="8" t="s">
        <v>206</v>
      </c>
      <c r="E109" s="8" t="s">
        <v>207</v>
      </c>
      <c r="F109" s="37">
        <v>44729</v>
      </c>
      <c r="G109" s="12"/>
      <c r="H109" s="12"/>
      <c r="I109" s="12"/>
      <c r="J109" s="12"/>
      <c r="K109" s="12"/>
      <c r="L109" s="12"/>
      <c r="M109" s="133" t="s">
        <v>21</v>
      </c>
      <c r="N109" s="190" t="s">
        <v>78</v>
      </c>
      <c r="O109" s="133" t="s">
        <v>21</v>
      </c>
      <c r="P109" s="190" t="s">
        <v>78</v>
      </c>
    </row>
    <row r="110" spans="1:16" ht="14.25" customHeight="1">
      <c r="A110" s="13" t="s">
        <v>16</v>
      </c>
      <c r="B110" s="8" t="s">
        <v>195</v>
      </c>
      <c r="C110" s="8" t="s">
        <v>18</v>
      </c>
      <c r="D110" s="8" t="s">
        <v>208</v>
      </c>
      <c r="E110" s="8" t="s">
        <v>209</v>
      </c>
      <c r="F110" s="37">
        <v>44730</v>
      </c>
      <c r="G110" s="12"/>
      <c r="H110" s="12"/>
      <c r="I110" s="12"/>
      <c r="J110" s="12"/>
      <c r="K110" s="12"/>
      <c r="L110" s="12"/>
      <c r="M110" s="133" t="s">
        <v>21</v>
      </c>
      <c r="N110" s="190" t="s">
        <v>78</v>
      </c>
      <c r="O110" s="133" t="s">
        <v>21</v>
      </c>
      <c r="P110" s="190" t="s">
        <v>78</v>
      </c>
    </row>
    <row r="111" spans="1:16" ht="14.25" customHeight="1">
      <c r="A111" s="13" t="s">
        <v>16</v>
      </c>
      <c r="B111" s="8" t="s">
        <v>195</v>
      </c>
      <c r="C111" s="8" t="s">
        <v>18</v>
      </c>
      <c r="D111" s="8" t="s">
        <v>210</v>
      </c>
      <c r="E111" s="8" t="s">
        <v>211</v>
      </c>
      <c r="F111" s="37">
        <v>44731</v>
      </c>
      <c r="G111" s="12"/>
      <c r="H111" s="12"/>
      <c r="I111" s="12"/>
      <c r="J111" s="12"/>
      <c r="K111" s="12"/>
      <c r="L111" s="12"/>
      <c r="M111" s="133" t="s">
        <v>21</v>
      </c>
      <c r="N111" s="190" t="s">
        <v>78</v>
      </c>
      <c r="O111" s="133" t="s">
        <v>21</v>
      </c>
      <c r="P111" s="190" t="s">
        <v>78</v>
      </c>
    </row>
    <row r="112" spans="1:16" ht="14.25" customHeight="1">
      <c r="A112" s="13" t="s">
        <v>16</v>
      </c>
      <c r="B112" s="8" t="s">
        <v>212</v>
      </c>
      <c r="C112" s="8" t="s">
        <v>18</v>
      </c>
      <c r="D112" s="8" t="s">
        <v>213</v>
      </c>
      <c r="E112" s="8" t="s">
        <v>214</v>
      </c>
      <c r="F112" s="37">
        <v>44634</v>
      </c>
      <c r="G112" s="12"/>
      <c r="H112" s="12"/>
      <c r="I112" s="12"/>
      <c r="J112" s="12"/>
      <c r="K112" s="12"/>
      <c r="L112" s="12"/>
      <c r="M112" s="12"/>
      <c r="N112" s="12"/>
      <c r="O112" s="12"/>
      <c r="P112" s="12"/>
    </row>
    <row r="113" spans="1:16" s="195" customFormat="1" ht="16.5" customHeight="1">
      <c r="A113" s="191" t="s">
        <v>16</v>
      </c>
      <c r="B113" s="192" t="s">
        <v>212</v>
      </c>
      <c r="C113" s="192" t="s">
        <v>18</v>
      </c>
      <c r="D113" s="192" t="s">
        <v>215</v>
      </c>
      <c r="E113" s="191" t="s">
        <v>216</v>
      </c>
      <c r="F113" s="193">
        <v>44635</v>
      </c>
      <c r="G113" s="194"/>
      <c r="H113" s="194"/>
      <c r="I113" s="194"/>
      <c r="J113" s="194"/>
      <c r="K113" s="194"/>
      <c r="L113" s="194"/>
      <c r="M113" s="194"/>
      <c r="N113" s="194"/>
      <c r="O113" s="194"/>
      <c r="P113" s="194"/>
    </row>
    <row r="114" spans="1:16" s="195" customFormat="1">
      <c r="A114" s="191" t="s">
        <v>16</v>
      </c>
      <c r="B114" s="192" t="s">
        <v>212</v>
      </c>
      <c r="C114" s="192" t="s">
        <v>18</v>
      </c>
      <c r="D114" s="192" t="s">
        <v>217</v>
      </c>
      <c r="E114" s="191" t="s">
        <v>218</v>
      </c>
      <c r="F114" s="193">
        <v>44634</v>
      </c>
      <c r="G114" s="194"/>
      <c r="H114" s="194"/>
      <c r="I114" s="194"/>
      <c r="J114" s="194"/>
      <c r="K114" s="194"/>
      <c r="L114" s="194"/>
      <c r="M114" s="194"/>
      <c r="N114" s="194"/>
      <c r="O114" s="194"/>
      <c r="P114" s="194"/>
    </row>
    <row r="148" spans="2:10">
      <c r="B148" s="115"/>
      <c r="C148" s="115"/>
      <c r="D148" s="115"/>
      <c r="E148" s="115"/>
      <c r="F148" s="115"/>
      <c r="G148" s="4"/>
      <c r="H148" s="4"/>
      <c r="I148" s="4"/>
      <c r="J148" s="4"/>
    </row>
    <row r="149" spans="2:10">
      <c r="B149" s="115"/>
      <c r="C149" s="115"/>
      <c r="D149" s="115"/>
      <c r="E149" s="115"/>
      <c r="F149" s="115"/>
      <c r="G149" s="4"/>
      <c r="H149" s="4"/>
      <c r="I149" s="4"/>
      <c r="J149" s="4"/>
    </row>
    <row r="150" spans="2:10">
      <c r="B150" s="115"/>
      <c r="C150" s="115"/>
      <c r="D150" s="115"/>
      <c r="E150" s="115"/>
      <c r="F150" s="115"/>
      <c r="G150" s="4"/>
      <c r="H150" s="4"/>
      <c r="I150" s="4"/>
      <c r="J150" s="4"/>
    </row>
    <row r="151" spans="2:10">
      <c r="B151" s="115"/>
      <c r="C151" s="115"/>
      <c r="D151" s="115"/>
      <c r="E151" s="115"/>
      <c r="F151" s="115"/>
      <c r="G151" s="4"/>
      <c r="H151" s="4"/>
      <c r="I151" s="4"/>
      <c r="J151" s="4"/>
    </row>
    <row r="152" spans="2:10">
      <c r="B152" s="115"/>
      <c r="C152" s="115"/>
      <c r="D152" s="115"/>
      <c r="E152" s="115"/>
      <c r="F152" s="115"/>
      <c r="G152" s="4"/>
      <c r="H152" s="4"/>
      <c r="I152" s="4"/>
      <c r="J152" s="4"/>
    </row>
    <row r="153" spans="2:10">
      <c r="D153" s="4" t="s">
        <v>219</v>
      </c>
    </row>
    <row r="154" spans="2:10">
      <c r="D154" s="10"/>
      <c r="E154" s="4" t="s">
        <v>220</v>
      </c>
      <c r="H154" s="4"/>
    </row>
    <row r="156" spans="2:10">
      <c r="D156" s="1"/>
      <c r="E156" s="4" t="s">
        <v>221</v>
      </c>
      <c r="H156" s="4"/>
    </row>
    <row r="158" spans="2:10">
      <c r="D158" s="2"/>
      <c r="E158" s="5" t="s">
        <v>222</v>
      </c>
      <c r="H158" s="5"/>
    </row>
    <row r="160" spans="2:10">
      <c r="D160" s="6"/>
      <c r="E160" s="4" t="s">
        <v>223</v>
      </c>
      <c r="H160" s="4"/>
    </row>
  </sheetData>
  <phoneticPr fontId="4" type="noConversion"/>
  <pageMargins left="0.7" right="0.7" top="0.75" bottom="0.75" header="0.3" footer="0.3"/>
  <pageSetup paperSize="8" scale="61" fitToHeight="0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C68A4F-0709-42C2-86C9-B12FDA0479F1}">
  <sheetPr>
    <tabColor theme="9"/>
    <pageSetUpPr fitToPage="1"/>
  </sheetPr>
  <dimension ref="A1:T97"/>
  <sheetViews>
    <sheetView zoomScaleNormal="100" workbookViewId="0">
      <selection activeCell="L17" sqref="L17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6" width="26.5703125" style="7" customWidth="1"/>
    <col min="17" max="17" width="16.42578125" style="7" bestFit="1" customWidth="1"/>
    <col min="18" max="18" width="23.85546875" style="7" bestFit="1" customWidth="1"/>
    <col min="19" max="19" width="16.42578125" style="7" bestFit="1" customWidth="1"/>
    <col min="20" max="20" width="23.85546875" style="7" bestFit="1" customWidth="1"/>
    <col min="21" max="16384" width="9.140625" style="7"/>
  </cols>
  <sheetData>
    <row r="1" spans="1:20">
      <c r="A1" s="34" t="s">
        <v>0</v>
      </c>
      <c r="B1" s="32" t="s">
        <v>1</v>
      </c>
      <c r="C1" s="32" t="s">
        <v>2</v>
      </c>
      <c r="D1" s="35" t="s">
        <v>224</v>
      </c>
      <c r="E1" s="55" t="s">
        <v>225</v>
      </c>
      <c r="F1" s="55" t="s">
        <v>226</v>
      </c>
      <c r="G1" s="55" t="s">
        <v>227</v>
      </c>
      <c r="H1" s="55" t="s">
        <v>228</v>
      </c>
      <c r="I1" s="55" t="s">
        <v>229</v>
      </c>
      <c r="J1" s="55" t="s">
        <v>230</v>
      </c>
      <c r="K1" s="56" t="s">
        <v>3</v>
      </c>
      <c r="L1" s="55" t="s">
        <v>605</v>
      </c>
      <c r="M1" s="36" t="s">
        <v>233</v>
      </c>
      <c r="N1" s="33" t="s">
        <v>845</v>
      </c>
      <c r="O1" s="35" t="s">
        <v>235</v>
      </c>
      <c r="P1" s="55" t="s">
        <v>810</v>
      </c>
      <c r="Q1" s="148" t="s">
        <v>12</v>
      </c>
      <c r="R1" s="146" t="s">
        <v>13</v>
      </c>
      <c r="S1" s="146" t="s">
        <v>14</v>
      </c>
      <c r="T1" s="146" t="s">
        <v>15</v>
      </c>
    </row>
    <row r="2" spans="1:20" ht="15.75">
      <c r="A2" s="13" t="s">
        <v>237</v>
      </c>
      <c r="B2" s="8" t="s">
        <v>608</v>
      </c>
      <c r="C2" s="8" t="s">
        <v>18</v>
      </c>
      <c r="D2" s="19">
        <v>376</v>
      </c>
      <c r="E2" s="8" t="s">
        <v>239</v>
      </c>
      <c r="F2" s="8" t="s">
        <v>240</v>
      </c>
      <c r="G2" s="28" t="s">
        <v>314</v>
      </c>
      <c r="H2" s="8" t="s">
        <v>288</v>
      </c>
      <c r="I2" s="8" t="s">
        <v>610</v>
      </c>
      <c r="J2" s="57" t="s">
        <v>846</v>
      </c>
      <c r="K2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376-IP-B4-05-DR-K-02013</v>
      </c>
      <c r="L2" s="8" t="s">
        <v>847</v>
      </c>
      <c r="M2" s="53" t="s">
        <v>292</v>
      </c>
      <c r="N2" s="25" t="s">
        <v>245</v>
      </c>
      <c r="O2" s="130" t="s">
        <v>246</v>
      </c>
      <c r="P2" s="131"/>
      <c r="Q2" s="133" t="s">
        <v>21</v>
      </c>
      <c r="R2" s="9"/>
      <c r="S2" s="9"/>
      <c r="T2" s="9"/>
    </row>
    <row r="3" spans="1:20" ht="15.75">
      <c r="A3" s="13" t="s">
        <v>237</v>
      </c>
      <c r="B3" s="8" t="s">
        <v>608</v>
      </c>
      <c r="C3" s="8" t="s">
        <v>18</v>
      </c>
      <c r="D3" s="19">
        <v>376</v>
      </c>
      <c r="E3" s="8" t="s">
        <v>239</v>
      </c>
      <c r="F3" s="8" t="s">
        <v>240</v>
      </c>
      <c r="G3" s="28" t="s">
        <v>314</v>
      </c>
      <c r="H3" s="8" t="s">
        <v>288</v>
      </c>
      <c r="I3" s="8" t="s">
        <v>610</v>
      </c>
      <c r="J3" s="57" t="s">
        <v>848</v>
      </c>
      <c r="K3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376-IP-B4-05-DR-K-04011</v>
      </c>
      <c r="L3" s="8" t="s">
        <v>849</v>
      </c>
      <c r="M3" s="53" t="s">
        <v>292</v>
      </c>
      <c r="N3" s="25" t="s">
        <v>245</v>
      </c>
      <c r="O3" s="130" t="s">
        <v>246</v>
      </c>
      <c r="P3" s="131"/>
      <c r="Q3" s="133" t="s">
        <v>21</v>
      </c>
      <c r="R3" s="9"/>
      <c r="S3" s="9"/>
      <c r="T3" s="9"/>
    </row>
    <row r="4" spans="1:20" ht="15.75">
      <c r="A4" s="13" t="s">
        <v>237</v>
      </c>
      <c r="B4" s="8" t="s">
        <v>608</v>
      </c>
      <c r="C4" s="8" t="s">
        <v>18</v>
      </c>
      <c r="D4" s="19">
        <v>376</v>
      </c>
      <c r="E4" s="8" t="s">
        <v>239</v>
      </c>
      <c r="F4" s="8" t="s">
        <v>240</v>
      </c>
      <c r="G4" s="28" t="s">
        <v>314</v>
      </c>
      <c r="H4" s="8" t="s">
        <v>288</v>
      </c>
      <c r="I4" s="8" t="s">
        <v>610</v>
      </c>
      <c r="J4" s="57" t="s">
        <v>850</v>
      </c>
      <c r="K4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376-IP-B4-05-DR-K-04012</v>
      </c>
      <c r="L4" s="8" t="s">
        <v>851</v>
      </c>
      <c r="M4" s="53" t="s">
        <v>292</v>
      </c>
      <c r="N4" s="25" t="s">
        <v>245</v>
      </c>
      <c r="O4" s="131"/>
      <c r="P4" s="131"/>
      <c r="Q4" s="133" t="s">
        <v>21</v>
      </c>
      <c r="R4" s="9"/>
      <c r="S4" s="9"/>
      <c r="T4" s="9"/>
    </row>
    <row r="5" spans="1:20" ht="15.75">
      <c r="A5" s="13" t="s">
        <v>237</v>
      </c>
      <c r="B5" s="8" t="s">
        <v>608</v>
      </c>
      <c r="C5" s="8" t="s">
        <v>18</v>
      </c>
      <c r="D5" s="19">
        <v>376</v>
      </c>
      <c r="E5" s="8" t="s">
        <v>239</v>
      </c>
      <c r="F5" s="8" t="s">
        <v>240</v>
      </c>
      <c r="G5" s="28" t="s">
        <v>314</v>
      </c>
      <c r="H5" s="8" t="s">
        <v>288</v>
      </c>
      <c r="I5" s="8" t="s">
        <v>610</v>
      </c>
      <c r="J5" s="57" t="s">
        <v>682</v>
      </c>
      <c r="K5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376-IP-B4-05-DR-K-21010</v>
      </c>
      <c r="L5" s="8" t="s">
        <v>852</v>
      </c>
      <c r="M5" s="53" t="s">
        <v>439</v>
      </c>
      <c r="N5" s="25" t="s">
        <v>245</v>
      </c>
      <c r="O5" s="130" t="s">
        <v>246</v>
      </c>
      <c r="P5" s="131"/>
      <c r="Q5" s="133" t="s">
        <v>21</v>
      </c>
      <c r="R5" s="9"/>
      <c r="S5" s="9"/>
      <c r="T5" s="9"/>
    </row>
    <row r="6" spans="1:20" ht="15.75">
      <c r="A6" s="13" t="s">
        <v>237</v>
      </c>
      <c r="B6" s="8" t="s">
        <v>608</v>
      </c>
      <c r="C6" s="8" t="s">
        <v>18</v>
      </c>
      <c r="D6" s="19">
        <v>376</v>
      </c>
      <c r="E6" s="8" t="s">
        <v>239</v>
      </c>
      <c r="F6" s="8" t="s">
        <v>240</v>
      </c>
      <c r="G6" s="28" t="s">
        <v>391</v>
      </c>
      <c r="H6" s="8" t="s">
        <v>288</v>
      </c>
      <c r="I6" s="8" t="s">
        <v>610</v>
      </c>
      <c r="J6" s="73" t="s">
        <v>853</v>
      </c>
      <c r="K6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376-IP-B4-ZZ-DR-K-22000</v>
      </c>
      <c r="L6" s="8" t="s">
        <v>854</v>
      </c>
      <c r="M6" s="53" t="s">
        <v>554</v>
      </c>
      <c r="N6" s="25" t="s">
        <v>245</v>
      </c>
      <c r="O6" s="131"/>
      <c r="P6" s="131"/>
      <c r="Q6" s="133" t="s">
        <v>21</v>
      </c>
      <c r="R6" s="9"/>
      <c r="S6" s="9"/>
      <c r="T6" s="9"/>
    </row>
    <row r="7" spans="1:20" ht="15.75">
      <c r="A7" s="13" t="s">
        <v>237</v>
      </c>
      <c r="B7" s="8" t="s">
        <v>608</v>
      </c>
      <c r="C7" s="8" t="s">
        <v>18</v>
      </c>
      <c r="D7" s="19">
        <v>376</v>
      </c>
      <c r="E7" s="8" t="s">
        <v>239</v>
      </c>
      <c r="F7" s="8" t="s">
        <v>240</v>
      </c>
      <c r="G7" s="28" t="s">
        <v>314</v>
      </c>
      <c r="H7" s="8" t="s">
        <v>288</v>
      </c>
      <c r="I7" s="8" t="s">
        <v>610</v>
      </c>
      <c r="J7" s="73" t="s">
        <v>694</v>
      </c>
      <c r="K7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376-IP-B4-05-DR-K-23001</v>
      </c>
      <c r="L7" s="74" t="s">
        <v>855</v>
      </c>
      <c r="M7" s="53" t="s">
        <v>439</v>
      </c>
      <c r="N7" s="25" t="s">
        <v>245</v>
      </c>
      <c r="O7" s="131"/>
      <c r="P7" s="131"/>
      <c r="Q7" s="133" t="s">
        <v>21</v>
      </c>
      <c r="R7" s="9"/>
      <c r="S7" s="9"/>
      <c r="T7" s="9"/>
    </row>
    <row r="8" spans="1:20" ht="15.75">
      <c r="A8" s="13" t="s">
        <v>237</v>
      </c>
      <c r="B8" s="8" t="s">
        <v>608</v>
      </c>
      <c r="C8" s="8" t="s">
        <v>18</v>
      </c>
      <c r="D8" s="19">
        <v>376</v>
      </c>
      <c r="E8" s="8" t="s">
        <v>239</v>
      </c>
      <c r="F8" s="8" t="s">
        <v>240</v>
      </c>
      <c r="G8" s="28" t="s">
        <v>314</v>
      </c>
      <c r="H8" s="8" t="s">
        <v>288</v>
      </c>
      <c r="I8" s="8" t="s">
        <v>610</v>
      </c>
      <c r="J8" s="73" t="s">
        <v>696</v>
      </c>
      <c r="K8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376-IP-B4-05-DR-K-23002</v>
      </c>
      <c r="L8" s="74" t="s">
        <v>856</v>
      </c>
      <c r="M8" s="53" t="s">
        <v>439</v>
      </c>
      <c r="N8" s="25" t="s">
        <v>245</v>
      </c>
      <c r="O8" s="131"/>
      <c r="P8" s="131"/>
      <c r="Q8" s="133" t="s">
        <v>21</v>
      </c>
      <c r="R8" s="9"/>
      <c r="S8" s="9"/>
      <c r="T8" s="9"/>
    </row>
    <row r="9" spans="1:20" ht="15.75">
      <c r="A9" s="13" t="s">
        <v>237</v>
      </c>
      <c r="B9" s="8" t="s">
        <v>608</v>
      </c>
      <c r="C9" s="8" t="s">
        <v>18</v>
      </c>
      <c r="D9" s="19">
        <v>376</v>
      </c>
      <c r="E9" s="8" t="s">
        <v>239</v>
      </c>
      <c r="F9" s="8" t="s">
        <v>240</v>
      </c>
      <c r="G9" s="28" t="s">
        <v>314</v>
      </c>
      <c r="H9" s="8" t="s">
        <v>288</v>
      </c>
      <c r="I9" s="8" t="s">
        <v>610</v>
      </c>
      <c r="J9" s="73" t="s">
        <v>698</v>
      </c>
      <c r="K9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376-IP-B4-05-DR-K-23003</v>
      </c>
      <c r="L9" s="74" t="s">
        <v>857</v>
      </c>
      <c r="M9" s="53" t="s">
        <v>439</v>
      </c>
      <c r="N9" s="25" t="s">
        <v>245</v>
      </c>
      <c r="O9" s="131"/>
      <c r="P9" s="131"/>
      <c r="Q9" s="133" t="s">
        <v>21</v>
      </c>
      <c r="R9" s="9"/>
      <c r="S9" s="9"/>
      <c r="T9" s="9"/>
    </row>
    <row r="10" spans="1:20" ht="15.75">
      <c r="A10" s="13" t="s">
        <v>237</v>
      </c>
      <c r="B10" s="8" t="s">
        <v>608</v>
      </c>
      <c r="C10" s="8" t="s">
        <v>18</v>
      </c>
      <c r="D10" s="19">
        <v>376</v>
      </c>
      <c r="E10" s="8" t="s">
        <v>239</v>
      </c>
      <c r="F10" s="8" t="s">
        <v>240</v>
      </c>
      <c r="G10" s="28" t="s">
        <v>314</v>
      </c>
      <c r="H10" s="8" t="s">
        <v>288</v>
      </c>
      <c r="I10" s="8" t="s">
        <v>610</v>
      </c>
      <c r="J10" s="73" t="s">
        <v>700</v>
      </c>
      <c r="K10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376-IP-B4-05-DR-K-23004</v>
      </c>
      <c r="L10" s="74" t="s">
        <v>858</v>
      </c>
      <c r="M10" s="53" t="s">
        <v>439</v>
      </c>
      <c r="N10" s="25" t="s">
        <v>245</v>
      </c>
      <c r="O10" s="131"/>
      <c r="P10" s="131"/>
      <c r="Q10" s="133" t="s">
        <v>21</v>
      </c>
      <c r="R10" s="9"/>
      <c r="S10" s="9"/>
      <c r="T10" s="9"/>
    </row>
    <row r="11" spans="1:20" ht="15.75">
      <c r="A11" s="13" t="s">
        <v>237</v>
      </c>
      <c r="B11" s="8" t="s">
        <v>608</v>
      </c>
      <c r="C11" s="8" t="s">
        <v>18</v>
      </c>
      <c r="D11" s="19">
        <v>376</v>
      </c>
      <c r="E11" s="8" t="s">
        <v>239</v>
      </c>
      <c r="F11" s="8" t="s">
        <v>240</v>
      </c>
      <c r="G11" s="28" t="s">
        <v>314</v>
      </c>
      <c r="H11" s="8" t="s">
        <v>288</v>
      </c>
      <c r="I11" s="8" t="s">
        <v>610</v>
      </c>
      <c r="J11" s="73" t="s">
        <v>702</v>
      </c>
      <c r="K11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376-IP-B4-05-DR-K-23005</v>
      </c>
      <c r="L11" s="74" t="s">
        <v>859</v>
      </c>
      <c r="M11" s="53" t="s">
        <v>439</v>
      </c>
      <c r="N11" s="25" t="s">
        <v>245</v>
      </c>
      <c r="O11" s="131"/>
      <c r="P11" s="131"/>
      <c r="Q11" s="133" t="s">
        <v>21</v>
      </c>
      <c r="R11" s="9"/>
      <c r="S11" s="9"/>
      <c r="T11" s="9"/>
    </row>
    <row r="12" spans="1:20" ht="15.75">
      <c r="A12" s="13" t="s">
        <v>237</v>
      </c>
      <c r="B12" s="8" t="s">
        <v>608</v>
      </c>
      <c r="C12" s="8" t="s">
        <v>18</v>
      </c>
      <c r="D12" s="19">
        <v>376</v>
      </c>
      <c r="E12" s="8" t="s">
        <v>239</v>
      </c>
      <c r="F12" s="8" t="s">
        <v>240</v>
      </c>
      <c r="G12" s="28" t="s">
        <v>314</v>
      </c>
      <c r="H12" s="8" t="s">
        <v>288</v>
      </c>
      <c r="I12" s="8" t="s">
        <v>610</v>
      </c>
      <c r="J12" s="73" t="s">
        <v>704</v>
      </c>
      <c r="K12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376-IP-B4-05-DR-K-23006</v>
      </c>
      <c r="L12" s="74" t="s">
        <v>860</v>
      </c>
      <c r="M12" s="53" t="s">
        <v>439</v>
      </c>
      <c r="N12" s="25" t="s">
        <v>245</v>
      </c>
      <c r="O12" s="131"/>
      <c r="P12" s="131"/>
      <c r="Q12" s="133" t="s">
        <v>21</v>
      </c>
      <c r="R12" s="9"/>
      <c r="S12" s="9"/>
      <c r="T12" s="9"/>
    </row>
    <row r="13" spans="1:20" ht="15.75">
      <c r="A13" s="13" t="s">
        <v>237</v>
      </c>
      <c r="B13" s="8" t="s">
        <v>608</v>
      </c>
      <c r="C13" s="8" t="s">
        <v>18</v>
      </c>
      <c r="D13" s="19">
        <v>376</v>
      </c>
      <c r="E13" s="8" t="s">
        <v>239</v>
      </c>
      <c r="F13" s="8" t="s">
        <v>240</v>
      </c>
      <c r="G13" s="28" t="s">
        <v>314</v>
      </c>
      <c r="H13" s="8" t="s">
        <v>288</v>
      </c>
      <c r="I13" s="8" t="s">
        <v>610</v>
      </c>
      <c r="J13" s="73" t="s">
        <v>706</v>
      </c>
      <c r="K13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376-IP-B4-05-DR-K-23007</v>
      </c>
      <c r="L13" s="74" t="s">
        <v>861</v>
      </c>
      <c r="M13" s="53" t="s">
        <v>439</v>
      </c>
      <c r="N13" s="25" t="s">
        <v>245</v>
      </c>
      <c r="O13" s="131"/>
      <c r="P13" s="131"/>
      <c r="Q13" s="133" t="s">
        <v>21</v>
      </c>
      <c r="R13" s="9"/>
      <c r="S13" s="9"/>
      <c r="T13" s="9"/>
    </row>
    <row r="14" spans="1:20" ht="15.75">
      <c r="A14" s="13" t="s">
        <v>237</v>
      </c>
      <c r="B14" s="8" t="s">
        <v>608</v>
      </c>
      <c r="C14" s="8" t="s">
        <v>18</v>
      </c>
      <c r="D14" s="19">
        <v>376</v>
      </c>
      <c r="E14" s="8" t="s">
        <v>239</v>
      </c>
      <c r="F14" s="8" t="s">
        <v>240</v>
      </c>
      <c r="G14" s="28" t="s">
        <v>314</v>
      </c>
      <c r="H14" s="8" t="s">
        <v>288</v>
      </c>
      <c r="I14" s="8" t="s">
        <v>610</v>
      </c>
      <c r="J14" s="73" t="s">
        <v>708</v>
      </c>
      <c r="K14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376-IP-B4-05-DR-K-23008</v>
      </c>
      <c r="L14" s="74" t="s">
        <v>862</v>
      </c>
      <c r="M14" s="53" t="s">
        <v>439</v>
      </c>
      <c r="N14" s="25" t="s">
        <v>245</v>
      </c>
      <c r="O14" s="131"/>
      <c r="P14" s="131"/>
      <c r="Q14" s="133" t="s">
        <v>21</v>
      </c>
      <c r="R14" s="9"/>
      <c r="S14" s="9"/>
      <c r="T14" s="9"/>
    </row>
    <row r="15" spans="1:20" ht="14.25" customHeight="1">
      <c r="A15" s="13" t="s">
        <v>237</v>
      </c>
      <c r="B15" s="8" t="s">
        <v>608</v>
      </c>
      <c r="C15" s="8" t="s">
        <v>18</v>
      </c>
      <c r="D15" s="19">
        <v>376</v>
      </c>
      <c r="E15" s="8" t="s">
        <v>239</v>
      </c>
      <c r="F15" s="8" t="s">
        <v>240</v>
      </c>
      <c r="G15" s="28" t="s">
        <v>314</v>
      </c>
      <c r="H15" s="8" t="s">
        <v>288</v>
      </c>
      <c r="I15" s="8" t="s">
        <v>610</v>
      </c>
      <c r="J15" s="73" t="s">
        <v>863</v>
      </c>
      <c r="K15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376-IP-B4-05-DR-K-16012</v>
      </c>
      <c r="L15" s="74" t="s">
        <v>864</v>
      </c>
      <c r="M15" s="53" t="s">
        <v>398</v>
      </c>
      <c r="N15" s="25" t="s">
        <v>245</v>
      </c>
      <c r="O15" s="131"/>
      <c r="P15" s="131"/>
      <c r="Q15" s="133" t="s">
        <v>21</v>
      </c>
      <c r="R15" s="9"/>
      <c r="S15" s="9"/>
      <c r="T15" s="9"/>
    </row>
    <row r="16" spans="1:20" ht="14.25" customHeight="1">
      <c r="A16" s="13" t="s">
        <v>237</v>
      </c>
      <c r="B16" s="8" t="s">
        <v>608</v>
      </c>
      <c r="C16" s="8" t="s">
        <v>18</v>
      </c>
      <c r="D16" s="19">
        <v>376</v>
      </c>
      <c r="E16" s="8" t="s">
        <v>239</v>
      </c>
      <c r="F16" s="8" t="s">
        <v>240</v>
      </c>
      <c r="G16" s="28" t="s">
        <v>314</v>
      </c>
      <c r="H16" s="8" t="s">
        <v>288</v>
      </c>
      <c r="I16" s="8" t="s">
        <v>610</v>
      </c>
      <c r="J16" s="73" t="s">
        <v>865</v>
      </c>
      <c r="K16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376-IP-B4-05-DR-K-21016</v>
      </c>
      <c r="L16" s="74" t="s">
        <v>691</v>
      </c>
      <c r="M16" s="53" t="s">
        <v>439</v>
      </c>
      <c r="N16" s="25" t="s">
        <v>245</v>
      </c>
      <c r="O16" s="131"/>
      <c r="P16" s="131"/>
      <c r="Q16" s="133" t="s">
        <v>21</v>
      </c>
      <c r="R16" s="9"/>
      <c r="S16" s="9"/>
      <c r="T16" s="9"/>
    </row>
    <row r="17" spans="1:20" ht="14.25" customHeight="1">
      <c r="A17" s="13" t="s">
        <v>237</v>
      </c>
      <c r="B17" s="8" t="s">
        <v>608</v>
      </c>
      <c r="C17" s="8" t="s">
        <v>18</v>
      </c>
      <c r="D17" s="19">
        <v>376</v>
      </c>
      <c r="E17" s="8" t="s">
        <v>239</v>
      </c>
      <c r="F17" s="8" t="s">
        <v>240</v>
      </c>
      <c r="G17" s="28" t="s">
        <v>314</v>
      </c>
      <c r="H17" s="8" t="s">
        <v>288</v>
      </c>
      <c r="I17" s="8" t="s">
        <v>610</v>
      </c>
      <c r="J17" s="73" t="s">
        <v>831</v>
      </c>
      <c r="K17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376-IP-B4-05-DR-K-23014</v>
      </c>
      <c r="L17" s="74" t="s">
        <v>866</v>
      </c>
      <c r="M17" s="53" t="s">
        <v>439</v>
      </c>
      <c r="N17" s="25" t="s">
        <v>245</v>
      </c>
      <c r="O17" s="131"/>
      <c r="P17" s="131"/>
      <c r="Q17" s="133" t="s">
        <v>21</v>
      </c>
      <c r="R17" s="9"/>
      <c r="S17" s="9"/>
      <c r="T17" s="9"/>
    </row>
    <row r="18" spans="1:20" ht="14.25" customHeight="1">
      <c r="A18" s="13" t="s">
        <v>237</v>
      </c>
      <c r="B18" s="8" t="s">
        <v>608</v>
      </c>
      <c r="C18" s="8" t="s">
        <v>18</v>
      </c>
      <c r="D18" s="19">
        <v>376</v>
      </c>
      <c r="E18" s="8" t="s">
        <v>239</v>
      </c>
      <c r="F18" s="8" t="s">
        <v>240</v>
      </c>
      <c r="G18" s="28" t="s">
        <v>314</v>
      </c>
      <c r="H18" s="8" t="s">
        <v>288</v>
      </c>
      <c r="I18" s="8" t="s">
        <v>610</v>
      </c>
      <c r="J18" s="73" t="s">
        <v>833</v>
      </c>
      <c r="K18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376-IP-B4-05-DR-K-23015</v>
      </c>
      <c r="L18" s="74" t="s">
        <v>867</v>
      </c>
      <c r="M18" s="53" t="s">
        <v>439</v>
      </c>
      <c r="N18" s="25" t="s">
        <v>245</v>
      </c>
      <c r="O18" s="131"/>
      <c r="P18" s="131"/>
      <c r="Q18" s="133" t="s">
        <v>21</v>
      </c>
      <c r="R18" s="9"/>
      <c r="S18" s="9"/>
      <c r="T18" s="9"/>
    </row>
    <row r="19" spans="1:20" ht="14.25" customHeight="1">
      <c r="A19" s="13" t="s">
        <v>237</v>
      </c>
      <c r="B19" s="8" t="s">
        <v>608</v>
      </c>
      <c r="C19" s="8" t="s">
        <v>18</v>
      </c>
      <c r="D19" s="19">
        <v>376</v>
      </c>
      <c r="E19" s="8" t="s">
        <v>239</v>
      </c>
      <c r="F19" s="8" t="s">
        <v>240</v>
      </c>
      <c r="G19" s="28" t="s">
        <v>391</v>
      </c>
      <c r="H19" s="8" t="s">
        <v>288</v>
      </c>
      <c r="I19" s="8" t="s">
        <v>610</v>
      </c>
      <c r="J19" s="73" t="s">
        <v>868</v>
      </c>
      <c r="K19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376-IP-B4-ZZ-DR-K-24001</v>
      </c>
      <c r="L19" s="74" t="s">
        <v>869</v>
      </c>
      <c r="M19" s="53" t="s">
        <v>439</v>
      </c>
      <c r="N19" s="25" t="s">
        <v>245</v>
      </c>
      <c r="O19" s="131"/>
      <c r="P19" s="131"/>
      <c r="Q19" s="133" t="s">
        <v>21</v>
      </c>
      <c r="R19" s="9"/>
      <c r="S19" s="9"/>
      <c r="T19" s="9"/>
    </row>
    <row r="20" spans="1:20" ht="14.25" customHeight="1">
      <c r="A20" s="13" t="s">
        <v>237</v>
      </c>
      <c r="B20" s="8" t="s">
        <v>608</v>
      </c>
      <c r="C20" s="8" t="s">
        <v>18</v>
      </c>
      <c r="D20" s="19">
        <v>376</v>
      </c>
      <c r="E20" s="8" t="s">
        <v>239</v>
      </c>
      <c r="F20" s="8" t="s">
        <v>240</v>
      </c>
      <c r="G20" s="28" t="s">
        <v>314</v>
      </c>
      <c r="H20" s="8" t="s">
        <v>288</v>
      </c>
      <c r="I20" s="8" t="s">
        <v>610</v>
      </c>
      <c r="J20" s="73" t="s">
        <v>870</v>
      </c>
      <c r="K20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376-IP-B4-05-DR-K-24002</v>
      </c>
      <c r="L20" s="74" t="s">
        <v>871</v>
      </c>
      <c r="M20" s="53" t="s">
        <v>439</v>
      </c>
      <c r="N20" s="25" t="s">
        <v>245</v>
      </c>
      <c r="O20" s="131"/>
      <c r="P20" s="131"/>
      <c r="Q20" s="133" t="s">
        <v>21</v>
      </c>
      <c r="R20" s="9"/>
      <c r="S20" s="9"/>
      <c r="T20" s="9"/>
    </row>
    <row r="21" spans="1:20" ht="14.25" customHeight="1">
      <c r="A21" s="13" t="s">
        <v>237</v>
      </c>
      <c r="B21" s="8" t="s">
        <v>608</v>
      </c>
      <c r="C21" s="8" t="s">
        <v>18</v>
      </c>
      <c r="D21" s="19">
        <v>376</v>
      </c>
      <c r="E21" s="8" t="s">
        <v>239</v>
      </c>
      <c r="F21" s="8" t="s">
        <v>240</v>
      </c>
      <c r="G21" s="28" t="s">
        <v>314</v>
      </c>
      <c r="H21" s="8" t="s">
        <v>288</v>
      </c>
      <c r="I21" s="8" t="s">
        <v>610</v>
      </c>
      <c r="J21" s="73" t="s">
        <v>722</v>
      </c>
      <c r="K21" s="75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376-IP-B4-05-DR-K-28001</v>
      </c>
      <c r="L21" s="74" t="s">
        <v>872</v>
      </c>
      <c r="M21" s="53" t="s">
        <v>439</v>
      </c>
      <c r="N21" s="1"/>
      <c r="O21" s="131"/>
      <c r="P21" s="130" t="s">
        <v>246</v>
      </c>
      <c r="Q21" s="133" t="s">
        <v>21</v>
      </c>
      <c r="R21" s="9"/>
      <c r="S21" s="9"/>
      <c r="T21" s="9"/>
    </row>
    <row r="22" spans="1:20" ht="14.25" customHeight="1">
      <c r="A22" s="13" t="s">
        <v>237</v>
      </c>
      <c r="B22" s="8" t="s">
        <v>608</v>
      </c>
      <c r="C22" s="8" t="s">
        <v>18</v>
      </c>
      <c r="D22" s="19">
        <v>376</v>
      </c>
      <c r="E22" s="8" t="s">
        <v>239</v>
      </c>
      <c r="F22" s="8" t="s">
        <v>240</v>
      </c>
      <c r="G22" s="28" t="s">
        <v>314</v>
      </c>
      <c r="H22" s="8" t="s">
        <v>288</v>
      </c>
      <c r="I22" s="8" t="s">
        <v>610</v>
      </c>
      <c r="J22" s="73" t="s">
        <v>873</v>
      </c>
      <c r="K22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376-IP-B4-05-DR-K-28101</v>
      </c>
      <c r="L22" s="74" t="s">
        <v>874</v>
      </c>
      <c r="M22" s="53" t="s">
        <v>439</v>
      </c>
      <c r="N22" s="25" t="s">
        <v>245</v>
      </c>
      <c r="O22" s="131"/>
      <c r="P22" s="131"/>
      <c r="Q22" s="133" t="s">
        <v>21</v>
      </c>
      <c r="R22" s="9"/>
      <c r="S22" s="9"/>
      <c r="T22" s="9"/>
    </row>
    <row r="23" spans="1:20" ht="14.25" customHeight="1">
      <c r="A23" s="13" t="s">
        <v>237</v>
      </c>
      <c r="B23" s="8" t="s">
        <v>608</v>
      </c>
      <c r="C23" s="8" t="s">
        <v>18</v>
      </c>
      <c r="D23" s="19">
        <v>376</v>
      </c>
      <c r="E23" s="8" t="s">
        <v>239</v>
      </c>
      <c r="F23" s="8" t="s">
        <v>240</v>
      </c>
      <c r="G23" s="28" t="s">
        <v>314</v>
      </c>
      <c r="H23" s="8" t="s">
        <v>288</v>
      </c>
      <c r="I23" s="8" t="s">
        <v>610</v>
      </c>
      <c r="J23" s="73" t="s">
        <v>875</v>
      </c>
      <c r="K23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376-IP-B4-05-DR-K-30000</v>
      </c>
      <c r="L23" s="74" t="s">
        <v>876</v>
      </c>
      <c r="M23" s="53" t="s">
        <v>554</v>
      </c>
      <c r="N23" s="25" t="s">
        <v>245</v>
      </c>
      <c r="O23" s="131"/>
      <c r="P23" s="131"/>
      <c r="Q23" s="133" t="s">
        <v>21</v>
      </c>
      <c r="R23" s="9"/>
      <c r="S23" s="9"/>
      <c r="T23" s="9"/>
    </row>
    <row r="24" spans="1:20" ht="14.25" customHeight="1">
      <c r="A24" s="13" t="s">
        <v>237</v>
      </c>
      <c r="B24" s="8" t="s">
        <v>608</v>
      </c>
      <c r="C24" s="8" t="s">
        <v>18</v>
      </c>
      <c r="D24" s="19">
        <v>376</v>
      </c>
      <c r="E24" s="8" t="s">
        <v>239</v>
      </c>
      <c r="F24" s="8" t="s">
        <v>240</v>
      </c>
      <c r="G24" s="28" t="s">
        <v>314</v>
      </c>
      <c r="H24" s="8" t="s">
        <v>288</v>
      </c>
      <c r="I24" s="8" t="s">
        <v>610</v>
      </c>
      <c r="J24" s="73" t="s">
        <v>877</v>
      </c>
      <c r="K24" s="8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376-IP-B4-05-DR-K-30001</v>
      </c>
      <c r="L24" s="74" t="s">
        <v>878</v>
      </c>
      <c r="M24" s="53" t="s">
        <v>554</v>
      </c>
      <c r="N24" s="25" t="s">
        <v>245</v>
      </c>
      <c r="O24" s="131"/>
      <c r="P24" s="131"/>
      <c r="Q24" s="133" t="s">
        <v>21</v>
      </c>
      <c r="R24" s="9"/>
      <c r="S24" s="9"/>
      <c r="T24" s="9"/>
    </row>
    <row r="25" spans="1:20" ht="15.75">
      <c r="A25" s="40" t="s">
        <v>237</v>
      </c>
      <c r="B25" s="22" t="s">
        <v>608</v>
      </c>
      <c r="C25" s="22" t="s">
        <v>18</v>
      </c>
      <c r="D25" s="22">
        <v>376</v>
      </c>
      <c r="E25" s="8" t="s">
        <v>239</v>
      </c>
      <c r="F25" s="8" t="s">
        <v>240</v>
      </c>
      <c r="G25" s="28" t="s">
        <v>314</v>
      </c>
      <c r="H25" s="8" t="s">
        <v>242</v>
      </c>
      <c r="I25" s="8" t="s">
        <v>610</v>
      </c>
      <c r="J25" s="76" t="s">
        <v>622</v>
      </c>
      <c r="K25" s="75" t="str">
        <f>CONCATENATE(Tabela13451819202122232425[[#This Row],[Nr ]],"-",Tabela13451819202122232425[[#This Row],[Autor]],"-",Tabela13451819202122232425[[#This Row],[Strefa]],"-",Tabela13451819202122232425[[#This Row],[Poziom]],"-",Tabela13451819202122232425[[#This Row],[Typ]],"-",Tabela13451819202122232425[[#This Row],[Branża]],"-",Tabela13451819202122232425[[#This Row],[Pakiet]])</f>
        <v>376-IP-B4-05-TD-K-00001</v>
      </c>
      <c r="L25" s="75" t="s">
        <v>879</v>
      </c>
      <c r="M25" s="54" t="s">
        <v>66</v>
      </c>
      <c r="N25" s="25" t="s">
        <v>245</v>
      </c>
      <c r="O25" s="130" t="s">
        <v>246</v>
      </c>
      <c r="P25" s="131"/>
      <c r="Q25" s="133" t="s">
        <v>21</v>
      </c>
      <c r="R25" s="9"/>
      <c r="S25" s="9"/>
      <c r="T25" s="9"/>
    </row>
    <row r="27" spans="1:20">
      <c r="N27" s="4" t="s">
        <v>219</v>
      </c>
    </row>
    <row r="28" spans="1:20">
      <c r="N28" s="10"/>
      <c r="O28" s="4" t="s">
        <v>220</v>
      </c>
      <c r="P28" s="4"/>
    </row>
    <row r="30" spans="1:20">
      <c r="N30" s="1"/>
      <c r="O30" s="4" t="s">
        <v>221</v>
      </c>
      <c r="P30" s="4"/>
    </row>
    <row r="32" spans="1:20">
      <c r="N32" s="2"/>
      <c r="O32" s="5" t="s">
        <v>222</v>
      </c>
      <c r="P32" s="5"/>
    </row>
    <row r="34" spans="11:16">
      <c r="N34" s="6"/>
      <c r="O34" s="4" t="s">
        <v>223</v>
      </c>
      <c r="P34" s="4"/>
    </row>
    <row r="35" spans="11:16">
      <c r="K35" s="7" t="s">
        <v>604</v>
      </c>
    </row>
    <row r="42" spans="11:16" ht="14.25" customHeight="1"/>
    <row r="43" spans="11:16" ht="14.25" customHeight="1"/>
    <row r="44" spans="11:16" ht="14.25" customHeight="1"/>
    <row r="45" spans="11:16" ht="14.25" customHeight="1"/>
    <row r="46" spans="11:16" ht="14.25" customHeight="1"/>
    <row r="47" spans="11:16" ht="14.25" customHeight="1"/>
    <row r="48" spans="11:16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91" spans="15:16">
      <c r="O91" s="4"/>
      <c r="P91" s="4"/>
    </row>
    <row r="93" spans="15:16">
      <c r="O93" s="4"/>
      <c r="P93" s="4"/>
    </row>
    <row r="95" spans="15:16">
      <c r="O95" s="5"/>
      <c r="P95" s="5"/>
    </row>
    <row r="97" spans="15:16">
      <c r="O97" s="4"/>
      <c r="P97" s="4"/>
    </row>
  </sheetData>
  <phoneticPr fontId="4" type="noConversion"/>
  <pageMargins left="0.7" right="0.7" top="0.75" bottom="0.75" header="0.3" footer="0.3"/>
  <pageSetup paperSize="9" scale="40" fitToHeight="0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CE101D-DF64-4D74-933E-D9F70AF46416}">
  <sheetPr codeName="Arkusz6">
    <tabColor theme="9"/>
    <pageSetUpPr fitToPage="1"/>
  </sheetPr>
  <dimension ref="A1:T98"/>
  <sheetViews>
    <sheetView topLeftCell="E1" zoomScaleNormal="100" workbookViewId="0">
      <selection activeCell="S4" sqref="S4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5" width="26.5703125" style="7" customWidth="1"/>
    <col min="16" max="16" width="23.5703125" style="7" customWidth="1"/>
    <col min="17" max="17" width="16.42578125" style="7" bestFit="1" customWidth="1"/>
    <col min="18" max="18" width="23.85546875" style="7" bestFit="1" customWidth="1"/>
    <col min="19" max="19" width="16.42578125" style="7" bestFit="1" customWidth="1"/>
    <col min="20" max="20" width="23.85546875" style="7" bestFit="1" customWidth="1"/>
    <col min="21" max="16384" width="9.140625" style="7"/>
  </cols>
  <sheetData>
    <row r="1" spans="1:20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33" t="s">
        <v>809</v>
      </c>
      <c r="O1" s="55" t="s">
        <v>235</v>
      </c>
      <c r="P1" s="149" t="s">
        <v>880</v>
      </c>
      <c r="Q1" s="147" t="s">
        <v>12</v>
      </c>
      <c r="R1" s="152" t="s">
        <v>13</v>
      </c>
      <c r="S1" s="152" t="s">
        <v>14</v>
      </c>
      <c r="T1" s="152" t="s">
        <v>15</v>
      </c>
    </row>
    <row r="2" spans="1:20" ht="15.75">
      <c r="A2" s="13" t="s">
        <v>237</v>
      </c>
      <c r="B2" s="8" t="s">
        <v>881</v>
      </c>
      <c r="C2" s="8" t="s">
        <v>18</v>
      </c>
      <c r="D2" s="19">
        <v>376</v>
      </c>
      <c r="E2" s="60" t="s">
        <v>239</v>
      </c>
      <c r="F2" s="60" t="s">
        <v>241</v>
      </c>
      <c r="G2" s="60" t="s">
        <v>241</v>
      </c>
      <c r="H2" s="60" t="s">
        <v>242</v>
      </c>
      <c r="I2" s="60" t="s">
        <v>882</v>
      </c>
      <c r="J2" s="65">
        <v>98001</v>
      </c>
      <c r="K2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376-IP-XX-XX-TD-M-98001</v>
      </c>
      <c r="L2" s="19" t="s">
        <v>883</v>
      </c>
      <c r="M2" s="26" t="s">
        <v>66</v>
      </c>
      <c r="N2" s="25" t="s">
        <v>245</v>
      </c>
      <c r="O2" s="9"/>
      <c r="P2" s="150"/>
      <c r="Q2" s="9"/>
      <c r="R2" s="9"/>
      <c r="S2" s="133" t="s">
        <v>21</v>
      </c>
      <c r="T2" s="9"/>
    </row>
    <row r="3" spans="1:20" ht="15.75">
      <c r="A3" s="13" t="s">
        <v>237</v>
      </c>
      <c r="B3" s="8" t="s">
        <v>881</v>
      </c>
      <c r="C3" s="8" t="s">
        <v>18</v>
      </c>
      <c r="D3" s="19">
        <v>376</v>
      </c>
      <c r="E3" s="60" t="s">
        <v>239</v>
      </c>
      <c r="F3" s="60" t="s">
        <v>240</v>
      </c>
      <c r="G3" s="60" t="s">
        <v>287</v>
      </c>
      <c r="H3" s="60" t="s">
        <v>288</v>
      </c>
      <c r="I3" s="60" t="s">
        <v>882</v>
      </c>
      <c r="J3" s="65" t="s">
        <v>622</v>
      </c>
      <c r="K3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376-IP-B4-B1-DR-M-00001</v>
      </c>
      <c r="L3" s="8" t="s">
        <v>884</v>
      </c>
      <c r="M3" s="30" t="s">
        <v>292</v>
      </c>
      <c r="N3" s="25" t="s">
        <v>245</v>
      </c>
      <c r="O3" s="9"/>
      <c r="P3" s="130" t="s">
        <v>246</v>
      </c>
      <c r="Q3" s="9"/>
      <c r="R3" s="9"/>
      <c r="S3" s="133" t="s">
        <v>21</v>
      </c>
      <c r="T3" s="9"/>
    </row>
    <row r="4" spans="1:20" ht="15.75">
      <c r="A4" s="13" t="s">
        <v>237</v>
      </c>
      <c r="B4" s="8" t="s">
        <v>881</v>
      </c>
      <c r="C4" s="8" t="s">
        <v>18</v>
      </c>
      <c r="D4" s="19">
        <v>376</v>
      </c>
      <c r="E4" s="60" t="s">
        <v>239</v>
      </c>
      <c r="F4" s="60" t="s">
        <v>240</v>
      </c>
      <c r="G4" s="60" t="s">
        <v>885</v>
      </c>
      <c r="H4" s="60" t="s">
        <v>288</v>
      </c>
      <c r="I4" s="60" t="s">
        <v>882</v>
      </c>
      <c r="J4" s="65" t="s">
        <v>261</v>
      </c>
      <c r="K4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376-IP-B4-.00-DR-M-00002</v>
      </c>
      <c r="L4" s="8" t="s">
        <v>886</v>
      </c>
      <c r="M4" s="30" t="s">
        <v>292</v>
      </c>
      <c r="N4" s="25" t="s">
        <v>245</v>
      </c>
      <c r="O4" s="9"/>
      <c r="P4" s="130" t="s">
        <v>246</v>
      </c>
      <c r="Q4" s="9"/>
      <c r="R4" s="9"/>
      <c r="S4" s="133" t="s">
        <v>21</v>
      </c>
      <c r="T4" s="9"/>
    </row>
    <row r="5" spans="1:20" ht="15.75">
      <c r="A5" s="13" t="s">
        <v>237</v>
      </c>
      <c r="B5" s="8" t="s">
        <v>881</v>
      </c>
      <c r="C5" s="8" t="s">
        <v>18</v>
      </c>
      <c r="D5" s="19">
        <v>376</v>
      </c>
      <c r="E5" s="60" t="s">
        <v>239</v>
      </c>
      <c r="F5" s="60" t="s">
        <v>240</v>
      </c>
      <c r="G5" s="60" t="s">
        <v>887</v>
      </c>
      <c r="H5" s="60" t="s">
        <v>288</v>
      </c>
      <c r="I5" s="60" t="s">
        <v>882</v>
      </c>
      <c r="J5" s="65" t="s">
        <v>263</v>
      </c>
      <c r="K5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376-IP-B4-.01-DR-M-00003</v>
      </c>
      <c r="L5" s="8" t="s">
        <v>888</v>
      </c>
      <c r="M5" s="30" t="s">
        <v>292</v>
      </c>
      <c r="N5" s="25" t="s">
        <v>245</v>
      </c>
      <c r="O5" s="9"/>
      <c r="P5" s="130" t="s">
        <v>246</v>
      </c>
      <c r="Q5" s="9"/>
      <c r="R5" s="9"/>
      <c r="S5" s="133" t="s">
        <v>21</v>
      </c>
      <c r="T5" s="9"/>
    </row>
    <row r="6" spans="1:20" ht="15.75">
      <c r="A6" s="13" t="s">
        <v>237</v>
      </c>
      <c r="B6" s="8" t="s">
        <v>881</v>
      </c>
      <c r="C6" s="8" t="s">
        <v>18</v>
      </c>
      <c r="D6" s="19">
        <v>376</v>
      </c>
      <c r="E6" s="60" t="s">
        <v>239</v>
      </c>
      <c r="F6" s="60" t="s">
        <v>240</v>
      </c>
      <c r="G6" s="60" t="s">
        <v>889</v>
      </c>
      <c r="H6" s="60" t="s">
        <v>288</v>
      </c>
      <c r="I6" s="60" t="s">
        <v>882</v>
      </c>
      <c r="J6" s="65" t="s">
        <v>265</v>
      </c>
      <c r="K6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376-IP-B4-.02-DR-M-00004</v>
      </c>
      <c r="L6" s="8" t="s">
        <v>890</v>
      </c>
      <c r="M6" s="30" t="s">
        <v>292</v>
      </c>
      <c r="N6" s="25" t="s">
        <v>245</v>
      </c>
      <c r="O6" s="97" t="s">
        <v>246</v>
      </c>
      <c r="P6" s="150"/>
      <c r="Q6" s="9"/>
      <c r="R6" s="9"/>
      <c r="S6" s="133" t="s">
        <v>21</v>
      </c>
      <c r="T6" s="9"/>
    </row>
    <row r="7" spans="1:20" ht="15.75">
      <c r="A7" s="13" t="s">
        <v>237</v>
      </c>
      <c r="B7" s="8" t="s">
        <v>881</v>
      </c>
      <c r="C7" s="8" t="s">
        <v>18</v>
      </c>
      <c r="D7" s="19">
        <v>376</v>
      </c>
      <c r="E7" s="60" t="s">
        <v>239</v>
      </c>
      <c r="F7" s="60" t="s">
        <v>240</v>
      </c>
      <c r="G7" s="60" t="s">
        <v>891</v>
      </c>
      <c r="H7" s="60" t="s">
        <v>288</v>
      </c>
      <c r="I7" s="60" t="s">
        <v>882</v>
      </c>
      <c r="J7" s="65" t="s">
        <v>267</v>
      </c>
      <c r="K7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376-IP-B4-.03-DR-M-00005</v>
      </c>
      <c r="L7" s="8" t="s">
        <v>892</v>
      </c>
      <c r="M7" s="30" t="s">
        <v>292</v>
      </c>
      <c r="N7" s="25" t="s">
        <v>245</v>
      </c>
      <c r="O7" s="9"/>
      <c r="P7" s="130" t="s">
        <v>246</v>
      </c>
      <c r="Q7" s="9"/>
      <c r="R7" s="9"/>
      <c r="S7" s="133" t="s">
        <v>21</v>
      </c>
      <c r="T7" s="9"/>
    </row>
    <row r="8" spans="1:20" ht="15.75">
      <c r="A8" s="13" t="s">
        <v>237</v>
      </c>
      <c r="B8" s="8" t="s">
        <v>881</v>
      </c>
      <c r="C8" s="8" t="s">
        <v>18</v>
      </c>
      <c r="D8" s="19">
        <v>376</v>
      </c>
      <c r="E8" s="60" t="s">
        <v>239</v>
      </c>
      <c r="F8" s="60" t="s">
        <v>240</v>
      </c>
      <c r="G8" s="60" t="s">
        <v>287</v>
      </c>
      <c r="H8" s="60" t="s">
        <v>288</v>
      </c>
      <c r="I8" s="60" t="s">
        <v>882</v>
      </c>
      <c r="J8" s="65" t="s">
        <v>269</v>
      </c>
      <c r="K8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376-IP-B4-B1-DR-M-00006</v>
      </c>
      <c r="L8" s="8" t="s">
        <v>893</v>
      </c>
      <c r="M8" s="30" t="s">
        <v>292</v>
      </c>
      <c r="N8" s="25" t="s">
        <v>245</v>
      </c>
      <c r="O8" s="9"/>
      <c r="P8" s="150"/>
      <c r="Q8" s="9"/>
      <c r="R8" s="9"/>
      <c r="S8" s="133" t="s">
        <v>21</v>
      </c>
      <c r="T8" s="9"/>
    </row>
    <row r="9" spans="1:20" ht="15.75">
      <c r="A9" s="13" t="s">
        <v>237</v>
      </c>
      <c r="B9" s="8" t="s">
        <v>881</v>
      </c>
      <c r="C9" s="8" t="s">
        <v>18</v>
      </c>
      <c r="D9" s="19">
        <v>376</v>
      </c>
      <c r="E9" s="60" t="s">
        <v>239</v>
      </c>
      <c r="F9" s="60" t="s">
        <v>240</v>
      </c>
      <c r="G9" s="60" t="s">
        <v>885</v>
      </c>
      <c r="H9" s="60" t="s">
        <v>288</v>
      </c>
      <c r="I9" s="60" t="s">
        <v>882</v>
      </c>
      <c r="J9" s="65" t="s">
        <v>271</v>
      </c>
      <c r="K9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376-IP-B4-.00-DR-M-00007</v>
      </c>
      <c r="L9" s="8" t="s">
        <v>894</v>
      </c>
      <c r="M9" s="30" t="s">
        <v>292</v>
      </c>
      <c r="N9" s="25" t="s">
        <v>245</v>
      </c>
      <c r="O9" s="9"/>
      <c r="P9" s="150"/>
      <c r="Q9" s="9"/>
      <c r="R9" s="9"/>
      <c r="S9" s="133" t="s">
        <v>21</v>
      </c>
      <c r="T9" s="9"/>
    </row>
    <row r="10" spans="1:20" ht="15.75">
      <c r="A10" s="13" t="s">
        <v>237</v>
      </c>
      <c r="B10" s="8" t="s">
        <v>881</v>
      </c>
      <c r="C10" s="8" t="s">
        <v>18</v>
      </c>
      <c r="D10" s="19">
        <v>376</v>
      </c>
      <c r="E10" s="60" t="s">
        <v>239</v>
      </c>
      <c r="F10" s="60" t="s">
        <v>240</v>
      </c>
      <c r="G10" s="60" t="s">
        <v>887</v>
      </c>
      <c r="H10" s="60" t="s">
        <v>288</v>
      </c>
      <c r="I10" s="60" t="s">
        <v>882</v>
      </c>
      <c r="J10" s="65" t="s">
        <v>273</v>
      </c>
      <c r="K10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376-IP-B4-.01-DR-M-00008</v>
      </c>
      <c r="L10" s="8" t="s">
        <v>895</v>
      </c>
      <c r="M10" s="30" t="s">
        <v>292</v>
      </c>
      <c r="N10" s="25" t="s">
        <v>245</v>
      </c>
      <c r="O10" s="9"/>
      <c r="P10" s="150"/>
      <c r="Q10" s="9"/>
      <c r="R10" s="9"/>
      <c r="S10" s="133" t="s">
        <v>21</v>
      </c>
      <c r="T10" s="9"/>
    </row>
    <row r="11" spans="1:20" ht="15.75">
      <c r="A11" s="13" t="s">
        <v>237</v>
      </c>
      <c r="B11" s="8" t="s">
        <v>881</v>
      </c>
      <c r="C11" s="8" t="s">
        <v>18</v>
      </c>
      <c r="D11" s="19">
        <v>376</v>
      </c>
      <c r="E11" s="60" t="s">
        <v>239</v>
      </c>
      <c r="F11" s="60" t="s">
        <v>240</v>
      </c>
      <c r="G11" s="60" t="s">
        <v>889</v>
      </c>
      <c r="H11" s="60" t="s">
        <v>288</v>
      </c>
      <c r="I11" s="60" t="s">
        <v>882</v>
      </c>
      <c r="J11" s="65" t="s">
        <v>275</v>
      </c>
      <c r="K11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376-IP-B4-.02-DR-M-00009</v>
      </c>
      <c r="L11" s="8" t="s">
        <v>896</v>
      </c>
      <c r="M11" s="30" t="s">
        <v>292</v>
      </c>
      <c r="N11" s="25" t="s">
        <v>245</v>
      </c>
      <c r="O11" s="9"/>
      <c r="P11" s="150"/>
      <c r="Q11" s="9"/>
      <c r="R11" s="9"/>
      <c r="S11" s="133" t="s">
        <v>21</v>
      </c>
      <c r="T11" s="9"/>
    </row>
    <row r="12" spans="1:20" ht="15.75">
      <c r="A12" s="13" t="s">
        <v>237</v>
      </c>
      <c r="B12" s="8" t="s">
        <v>881</v>
      </c>
      <c r="C12" s="8" t="s">
        <v>18</v>
      </c>
      <c r="D12" s="19">
        <v>376</v>
      </c>
      <c r="E12" s="60" t="s">
        <v>239</v>
      </c>
      <c r="F12" s="60" t="s">
        <v>240</v>
      </c>
      <c r="G12" s="60" t="s">
        <v>891</v>
      </c>
      <c r="H12" s="60" t="s">
        <v>288</v>
      </c>
      <c r="I12" s="60" t="s">
        <v>882</v>
      </c>
      <c r="J12" s="65" t="s">
        <v>277</v>
      </c>
      <c r="K12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376-IP-B4-.03-DR-M-00010</v>
      </c>
      <c r="L12" s="8" t="s">
        <v>897</v>
      </c>
      <c r="M12" s="30" t="s">
        <v>292</v>
      </c>
      <c r="N12" s="25" t="s">
        <v>245</v>
      </c>
      <c r="O12" s="9"/>
      <c r="P12" s="150"/>
      <c r="Q12" s="9"/>
      <c r="R12" s="9"/>
      <c r="S12" s="133" t="s">
        <v>21</v>
      </c>
      <c r="T12" s="9"/>
    </row>
    <row r="13" spans="1:20" ht="15.75">
      <c r="A13" s="13" t="s">
        <v>237</v>
      </c>
      <c r="B13" s="8" t="s">
        <v>881</v>
      </c>
      <c r="C13" s="8" t="s">
        <v>18</v>
      </c>
      <c r="D13" s="19">
        <v>376</v>
      </c>
      <c r="E13" s="60" t="s">
        <v>239</v>
      </c>
      <c r="F13" s="60" t="s">
        <v>240</v>
      </c>
      <c r="G13" s="60" t="s">
        <v>287</v>
      </c>
      <c r="H13" s="60" t="s">
        <v>288</v>
      </c>
      <c r="I13" s="60" t="s">
        <v>882</v>
      </c>
      <c r="J13" s="65" t="s">
        <v>279</v>
      </c>
      <c r="K13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376-IP-B4-B1-DR-M-00011</v>
      </c>
      <c r="L13" s="8" t="s">
        <v>898</v>
      </c>
      <c r="M13" s="30" t="s">
        <v>292</v>
      </c>
      <c r="N13" s="25" t="s">
        <v>245</v>
      </c>
      <c r="O13" s="9"/>
      <c r="P13" s="150"/>
      <c r="Q13" s="9"/>
      <c r="R13" s="9"/>
      <c r="S13" s="133" t="s">
        <v>21</v>
      </c>
      <c r="T13" s="9"/>
    </row>
    <row r="14" spans="1:20" ht="15" customHeight="1">
      <c r="A14" s="13" t="s">
        <v>237</v>
      </c>
      <c r="B14" s="8" t="s">
        <v>881</v>
      </c>
      <c r="C14" s="8" t="s">
        <v>18</v>
      </c>
      <c r="D14" s="19">
        <v>376</v>
      </c>
      <c r="E14" s="60" t="s">
        <v>239</v>
      </c>
      <c r="F14" s="60" t="s">
        <v>240</v>
      </c>
      <c r="G14" s="60" t="s">
        <v>885</v>
      </c>
      <c r="H14" s="60" t="s">
        <v>288</v>
      </c>
      <c r="I14" s="60" t="s">
        <v>882</v>
      </c>
      <c r="J14" s="65" t="s">
        <v>281</v>
      </c>
      <c r="K14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376-IP-B4-.00-DR-M-00012</v>
      </c>
      <c r="L14" s="8" t="s">
        <v>899</v>
      </c>
      <c r="M14" s="30" t="s">
        <v>292</v>
      </c>
      <c r="N14" s="25" t="s">
        <v>245</v>
      </c>
      <c r="O14" s="9"/>
      <c r="P14" s="150"/>
      <c r="Q14" s="9"/>
      <c r="R14" s="9"/>
      <c r="S14" s="133" t="s">
        <v>21</v>
      </c>
      <c r="T14" s="9"/>
    </row>
    <row r="15" spans="1:20" ht="15" customHeight="1">
      <c r="A15" s="13" t="s">
        <v>237</v>
      </c>
      <c r="B15" s="8" t="s">
        <v>881</v>
      </c>
      <c r="C15" s="8" t="s">
        <v>18</v>
      </c>
      <c r="D15" s="19">
        <v>376</v>
      </c>
      <c r="E15" s="60" t="s">
        <v>239</v>
      </c>
      <c r="F15" s="60" t="s">
        <v>240</v>
      </c>
      <c r="G15" s="60" t="s">
        <v>887</v>
      </c>
      <c r="H15" s="60" t="s">
        <v>288</v>
      </c>
      <c r="I15" s="60" t="s">
        <v>882</v>
      </c>
      <c r="J15" s="65" t="s">
        <v>283</v>
      </c>
      <c r="K15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376-IP-B4-.01-DR-M-00013</v>
      </c>
      <c r="L15" s="8" t="s">
        <v>900</v>
      </c>
      <c r="M15" s="30" t="s">
        <v>292</v>
      </c>
      <c r="N15" s="25" t="s">
        <v>245</v>
      </c>
      <c r="O15" s="9"/>
      <c r="P15" s="150"/>
      <c r="Q15" s="9"/>
      <c r="R15" s="9"/>
      <c r="S15" s="133" t="s">
        <v>21</v>
      </c>
      <c r="T15" s="9"/>
    </row>
    <row r="16" spans="1:20" ht="15" customHeight="1">
      <c r="A16" s="13" t="s">
        <v>237</v>
      </c>
      <c r="B16" s="8" t="s">
        <v>881</v>
      </c>
      <c r="C16" s="8" t="s">
        <v>18</v>
      </c>
      <c r="D16" s="19">
        <v>376</v>
      </c>
      <c r="E16" s="60" t="s">
        <v>239</v>
      </c>
      <c r="F16" s="60" t="s">
        <v>240</v>
      </c>
      <c r="G16" s="60" t="s">
        <v>889</v>
      </c>
      <c r="H16" s="60" t="s">
        <v>288</v>
      </c>
      <c r="I16" s="60" t="s">
        <v>882</v>
      </c>
      <c r="J16" s="65" t="s">
        <v>285</v>
      </c>
      <c r="K16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376-IP-B4-.02-DR-M-00014</v>
      </c>
      <c r="L16" s="8" t="s">
        <v>901</v>
      </c>
      <c r="M16" s="30" t="s">
        <v>292</v>
      </c>
      <c r="N16" s="25" t="s">
        <v>245</v>
      </c>
      <c r="O16" s="9"/>
      <c r="P16" s="150"/>
      <c r="Q16" s="9"/>
      <c r="R16" s="9"/>
      <c r="S16" s="133" t="s">
        <v>21</v>
      </c>
      <c r="T16" s="9"/>
    </row>
    <row r="17" spans="1:20" ht="15.75">
      <c r="A17" s="13" t="s">
        <v>237</v>
      </c>
      <c r="B17" s="8" t="s">
        <v>881</v>
      </c>
      <c r="C17" s="8" t="s">
        <v>18</v>
      </c>
      <c r="D17" s="19">
        <v>376</v>
      </c>
      <c r="E17" s="60" t="s">
        <v>239</v>
      </c>
      <c r="F17" s="60" t="s">
        <v>240</v>
      </c>
      <c r="G17" s="60" t="s">
        <v>891</v>
      </c>
      <c r="H17" s="60" t="s">
        <v>288</v>
      </c>
      <c r="I17" s="60" t="s">
        <v>882</v>
      </c>
      <c r="J17" s="65" t="s">
        <v>902</v>
      </c>
      <c r="K17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376-IP-B4-.03-DR-M-00015</v>
      </c>
      <c r="L17" s="8" t="s">
        <v>903</v>
      </c>
      <c r="M17" s="30" t="s">
        <v>292</v>
      </c>
      <c r="N17" s="25" t="s">
        <v>245</v>
      </c>
      <c r="O17" s="9"/>
      <c r="P17" s="150"/>
      <c r="Q17" s="9"/>
      <c r="R17" s="9"/>
      <c r="S17" s="133" t="s">
        <v>21</v>
      </c>
      <c r="T17" s="9"/>
    </row>
    <row r="18" spans="1:20" ht="15.75">
      <c r="A18" s="13" t="s">
        <v>237</v>
      </c>
      <c r="B18" s="8" t="s">
        <v>881</v>
      </c>
      <c r="C18" s="8" t="s">
        <v>18</v>
      </c>
      <c r="D18" s="19">
        <v>376</v>
      </c>
      <c r="E18" s="60" t="s">
        <v>239</v>
      </c>
      <c r="F18" s="60" t="s">
        <v>241</v>
      </c>
      <c r="G18" s="60" t="s">
        <v>241</v>
      </c>
      <c r="H18" s="60" t="s">
        <v>288</v>
      </c>
      <c r="I18" s="60" t="s">
        <v>882</v>
      </c>
      <c r="J18" s="65" t="s">
        <v>904</v>
      </c>
      <c r="K18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376-IP-XX-XX-DR-M-00016</v>
      </c>
      <c r="L18" s="8" t="s">
        <v>905</v>
      </c>
      <c r="M18" s="26" t="s">
        <v>66</v>
      </c>
      <c r="N18" s="25" t="s">
        <v>245</v>
      </c>
      <c r="O18" s="9"/>
      <c r="P18" s="150"/>
      <c r="Q18" s="9"/>
      <c r="R18" s="9"/>
      <c r="S18" s="133" t="s">
        <v>21</v>
      </c>
      <c r="T18" s="9"/>
    </row>
    <row r="19" spans="1:20" ht="15.75">
      <c r="A19" s="13" t="s">
        <v>237</v>
      </c>
      <c r="B19" s="8" t="s">
        <v>881</v>
      </c>
      <c r="C19" s="8" t="s">
        <v>18</v>
      </c>
      <c r="D19" s="19">
        <v>376</v>
      </c>
      <c r="E19" s="60" t="s">
        <v>239</v>
      </c>
      <c r="F19" s="60" t="s">
        <v>241</v>
      </c>
      <c r="G19" s="60" t="s">
        <v>241</v>
      </c>
      <c r="H19" s="60" t="s">
        <v>288</v>
      </c>
      <c r="I19" s="60" t="s">
        <v>882</v>
      </c>
      <c r="J19" s="65" t="s">
        <v>906</v>
      </c>
      <c r="K19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376-IP-XX-XX-DR-M-00017</v>
      </c>
      <c r="L19" s="8" t="s">
        <v>907</v>
      </c>
      <c r="M19" s="26" t="s">
        <v>66</v>
      </c>
      <c r="N19" s="25" t="s">
        <v>245</v>
      </c>
      <c r="O19" s="9"/>
      <c r="P19" s="150"/>
      <c r="Q19" s="9"/>
      <c r="R19" s="9"/>
      <c r="S19" s="133" t="s">
        <v>21</v>
      </c>
      <c r="T19" s="9"/>
    </row>
    <row r="20" spans="1:20" ht="15.75">
      <c r="A20" s="13" t="s">
        <v>237</v>
      </c>
      <c r="B20" s="8" t="s">
        <v>881</v>
      </c>
      <c r="C20" s="8" t="s">
        <v>18</v>
      </c>
      <c r="D20" s="19">
        <v>376</v>
      </c>
      <c r="E20" s="60" t="s">
        <v>239</v>
      </c>
      <c r="F20" s="60" t="s">
        <v>241</v>
      </c>
      <c r="G20" s="60" t="s">
        <v>241</v>
      </c>
      <c r="H20" s="60" t="s">
        <v>288</v>
      </c>
      <c r="I20" s="60" t="s">
        <v>882</v>
      </c>
      <c r="J20" s="65" t="s">
        <v>908</v>
      </c>
      <c r="K20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376-IP-XX-XX-DR-M-00018</v>
      </c>
      <c r="L20" s="8" t="s">
        <v>909</v>
      </c>
      <c r="M20" s="26" t="s">
        <v>66</v>
      </c>
      <c r="N20" s="25" t="s">
        <v>245</v>
      </c>
      <c r="O20" s="9"/>
      <c r="P20" s="150"/>
      <c r="Q20" s="9"/>
      <c r="R20" s="9"/>
      <c r="S20" s="133" t="s">
        <v>21</v>
      </c>
      <c r="T20" s="9"/>
    </row>
    <row r="21" spans="1:20" ht="15.75">
      <c r="A21" s="13" t="s">
        <v>237</v>
      </c>
      <c r="B21" s="8" t="s">
        <v>881</v>
      </c>
      <c r="C21" s="8" t="s">
        <v>18</v>
      </c>
      <c r="D21" s="19">
        <v>376</v>
      </c>
      <c r="E21" s="60" t="s">
        <v>239</v>
      </c>
      <c r="F21" s="59" t="s">
        <v>240</v>
      </c>
      <c r="G21" s="60" t="s">
        <v>241</v>
      </c>
      <c r="H21" s="60" t="s">
        <v>373</v>
      </c>
      <c r="I21" s="60" t="s">
        <v>882</v>
      </c>
      <c r="J21" s="61">
        <v>98011</v>
      </c>
      <c r="K21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376-IP-B4-XX-SH-M-98011</v>
      </c>
      <c r="L21" s="8" t="s">
        <v>910</v>
      </c>
      <c r="M21" s="26" t="s">
        <v>66</v>
      </c>
      <c r="N21" s="25" t="s">
        <v>245</v>
      </c>
      <c r="O21" s="97" t="s">
        <v>246</v>
      </c>
      <c r="P21" s="150"/>
      <c r="Q21" s="9"/>
      <c r="R21" s="9"/>
      <c r="S21" s="133" t="s">
        <v>21</v>
      </c>
      <c r="T21" s="9"/>
    </row>
    <row r="22" spans="1:20" ht="15.75">
      <c r="A22" s="13" t="s">
        <v>237</v>
      </c>
      <c r="B22" s="8" t="s">
        <v>881</v>
      </c>
      <c r="C22" s="8" t="s">
        <v>18</v>
      </c>
      <c r="D22" s="19">
        <v>376</v>
      </c>
      <c r="E22" s="60" t="s">
        <v>239</v>
      </c>
      <c r="F22" s="59" t="s">
        <v>240</v>
      </c>
      <c r="G22" s="60" t="s">
        <v>241</v>
      </c>
      <c r="H22" s="60" t="s">
        <v>373</v>
      </c>
      <c r="I22" s="60" t="s">
        <v>882</v>
      </c>
      <c r="J22" s="61">
        <v>98012</v>
      </c>
      <c r="K22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376-IP-B4-XX-SH-M-98012</v>
      </c>
      <c r="L22" s="8" t="s">
        <v>911</v>
      </c>
      <c r="M22" s="26" t="s">
        <v>66</v>
      </c>
      <c r="N22" s="25" t="s">
        <v>245</v>
      </c>
      <c r="O22" s="97" t="s">
        <v>246</v>
      </c>
      <c r="P22" s="150"/>
      <c r="Q22" s="9"/>
      <c r="R22" s="9"/>
      <c r="S22" s="133" t="s">
        <v>21</v>
      </c>
      <c r="T22" s="9"/>
    </row>
    <row r="23" spans="1:20" ht="15.75">
      <c r="A23" s="13" t="s">
        <v>237</v>
      </c>
      <c r="B23" s="8" t="s">
        <v>881</v>
      </c>
      <c r="C23" s="8" t="s">
        <v>18</v>
      </c>
      <c r="D23" s="19">
        <v>376</v>
      </c>
      <c r="E23" s="60" t="s">
        <v>239</v>
      </c>
      <c r="F23" s="59" t="s">
        <v>240</v>
      </c>
      <c r="G23" s="60" t="s">
        <v>241</v>
      </c>
      <c r="H23" s="60" t="s">
        <v>373</v>
      </c>
      <c r="I23" s="60" t="s">
        <v>882</v>
      </c>
      <c r="J23" s="61">
        <v>98013</v>
      </c>
      <c r="K23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376-IP-B4-XX-SH-M-98013</v>
      </c>
      <c r="L23" s="8" t="s">
        <v>912</v>
      </c>
      <c r="M23" s="26" t="s">
        <v>66</v>
      </c>
      <c r="N23" s="25" t="s">
        <v>245</v>
      </c>
      <c r="O23" s="97" t="s">
        <v>246</v>
      </c>
      <c r="P23" s="150"/>
      <c r="Q23" s="9"/>
      <c r="R23" s="9"/>
      <c r="S23" s="133" t="s">
        <v>21</v>
      </c>
      <c r="T23" s="9"/>
    </row>
    <row r="24" spans="1:20" ht="15.75">
      <c r="A24" s="13" t="s">
        <v>237</v>
      </c>
      <c r="B24" s="8" t="s">
        <v>881</v>
      </c>
      <c r="C24" s="8" t="s">
        <v>18</v>
      </c>
      <c r="D24" s="19">
        <v>376</v>
      </c>
      <c r="E24" s="60" t="s">
        <v>239</v>
      </c>
      <c r="F24" s="60" t="s">
        <v>240</v>
      </c>
      <c r="G24" s="60" t="s">
        <v>885</v>
      </c>
      <c r="H24" s="60" t="s">
        <v>373</v>
      </c>
      <c r="I24" s="60" t="s">
        <v>882</v>
      </c>
      <c r="J24" s="65" t="s">
        <v>913</v>
      </c>
      <c r="K24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376-IP-B4-.00-SH-M-98201</v>
      </c>
      <c r="L24" s="8" t="s">
        <v>914</v>
      </c>
      <c r="M24" s="26" t="s">
        <v>66</v>
      </c>
      <c r="N24" s="25" t="s">
        <v>245</v>
      </c>
      <c r="O24" s="9"/>
      <c r="P24" s="130" t="s">
        <v>246</v>
      </c>
      <c r="Q24" s="9"/>
      <c r="R24" s="9"/>
      <c r="S24" s="133" t="s">
        <v>21</v>
      </c>
      <c r="T24" s="9"/>
    </row>
    <row r="25" spans="1:20" ht="15.75">
      <c r="A25" s="13" t="s">
        <v>237</v>
      </c>
      <c r="B25" s="8" t="s">
        <v>881</v>
      </c>
      <c r="C25" s="8" t="s">
        <v>18</v>
      </c>
      <c r="D25" s="19">
        <v>376</v>
      </c>
      <c r="E25" s="60" t="s">
        <v>239</v>
      </c>
      <c r="F25" s="60" t="s">
        <v>240</v>
      </c>
      <c r="G25" s="60" t="s">
        <v>889</v>
      </c>
      <c r="H25" s="60" t="s">
        <v>373</v>
      </c>
      <c r="I25" s="60" t="s">
        <v>882</v>
      </c>
      <c r="J25" s="65" t="s">
        <v>915</v>
      </c>
      <c r="K25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376-IP-B4-.02-SH-M-98202</v>
      </c>
      <c r="L25" s="8" t="s">
        <v>916</v>
      </c>
      <c r="M25" s="26" t="s">
        <v>66</v>
      </c>
      <c r="N25" s="25" t="s">
        <v>245</v>
      </c>
      <c r="O25" s="9"/>
      <c r="P25" s="150"/>
      <c r="Q25" s="9"/>
      <c r="R25" s="9"/>
      <c r="S25" s="133" t="s">
        <v>21</v>
      </c>
      <c r="T25" s="9"/>
    </row>
    <row r="26" spans="1:20" ht="15.75">
      <c r="A26" s="13" t="s">
        <v>237</v>
      </c>
      <c r="B26" s="8" t="s">
        <v>881</v>
      </c>
      <c r="C26" s="8" t="s">
        <v>18</v>
      </c>
      <c r="D26" s="19">
        <v>376</v>
      </c>
      <c r="E26" s="60" t="s">
        <v>239</v>
      </c>
      <c r="F26" s="60" t="s">
        <v>240</v>
      </c>
      <c r="G26" s="59" t="s">
        <v>891</v>
      </c>
      <c r="H26" s="60" t="s">
        <v>373</v>
      </c>
      <c r="I26" s="60" t="s">
        <v>882</v>
      </c>
      <c r="J26" s="65" t="s">
        <v>917</v>
      </c>
      <c r="K26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376-IP-B4-.03-SH-M-98203</v>
      </c>
      <c r="L26" s="8" t="s">
        <v>918</v>
      </c>
      <c r="M26" s="26" t="s">
        <v>66</v>
      </c>
      <c r="N26" s="25" t="s">
        <v>245</v>
      </c>
      <c r="O26" s="9"/>
      <c r="P26" s="150"/>
      <c r="Q26" s="9"/>
      <c r="R26" s="9"/>
      <c r="S26" s="133" t="s">
        <v>21</v>
      </c>
      <c r="T26" s="9"/>
    </row>
    <row r="27" spans="1:20" ht="15.75">
      <c r="A27" s="13" t="s">
        <v>237</v>
      </c>
      <c r="B27" s="8" t="s">
        <v>881</v>
      </c>
      <c r="C27" s="8" t="s">
        <v>18</v>
      </c>
      <c r="D27" s="19">
        <v>376</v>
      </c>
      <c r="E27" s="60" t="s">
        <v>239</v>
      </c>
      <c r="F27" s="60" t="s">
        <v>240</v>
      </c>
      <c r="G27" s="59" t="s">
        <v>889</v>
      </c>
      <c r="H27" s="60" t="s">
        <v>373</v>
      </c>
      <c r="I27" s="60" t="s">
        <v>882</v>
      </c>
      <c r="J27" s="65" t="s">
        <v>919</v>
      </c>
      <c r="K27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376-IP-B4-.02-SH-M-98204</v>
      </c>
      <c r="L27" s="8" t="s">
        <v>920</v>
      </c>
      <c r="M27" s="26" t="s">
        <v>66</v>
      </c>
      <c r="N27" s="25" t="s">
        <v>245</v>
      </c>
      <c r="O27" s="97" t="s">
        <v>246</v>
      </c>
      <c r="P27" s="150"/>
      <c r="Q27" s="9"/>
      <c r="R27" s="9"/>
      <c r="S27" s="133" t="s">
        <v>21</v>
      </c>
      <c r="T27" s="9"/>
    </row>
    <row r="28" spans="1:20" ht="15.75">
      <c r="A28" s="13" t="s">
        <v>237</v>
      </c>
      <c r="B28" s="8" t="s">
        <v>881</v>
      </c>
      <c r="C28" s="8" t="s">
        <v>18</v>
      </c>
      <c r="D28" s="19">
        <v>376</v>
      </c>
      <c r="E28" s="60" t="s">
        <v>239</v>
      </c>
      <c r="F28" s="60" t="s">
        <v>240</v>
      </c>
      <c r="G28" s="59" t="s">
        <v>887</v>
      </c>
      <c r="H28" s="60" t="s">
        <v>373</v>
      </c>
      <c r="I28" s="60" t="s">
        <v>882</v>
      </c>
      <c r="J28" s="65" t="s">
        <v>921</v>
      </c>
      <c r="K28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376-IP-B4-.01-SH-M-98205</v>
      </c>
      <c r="L28" s="8" t="s">
        <v>922</v>
      </c>
      <c r="M28" s="26" t="s">
        <v>66</v>
      </c>
      <c r="N28" s="25" t="s">
        <v>245</v>
      </c>
      <c r="O28" s="9"/>
      <c r="P28" s="150"/>
      <c r="Q28" s="9"/>
      <c r="R28" s="9"/>
      <c r="S28" s="133" t="s">
        <v>21</v>
      </c>
      <c r="T28" s="9"/>
    </row>
    <row r="29" spans="1:20" ht="15.75">
      <c r="A29" s="13" t="s">
        <v>237</v>
      </c>
      <c r="B29" s="8" t="s">
        <v>881</v>
      </c>
      <c r="C29" s="8" t="s">
        <v>18</v>
      </c>
      <c r="D29" s="19">
        <v>376</v>
      </c>
      <c r="E29" s="60" t="s">
        <v>239</v>
      </c>
      <c r="F29" s="60" t="s">
        <v>240</v>
      </c>
      <c r="G29" s="59" t="s">
        <v>891</v>
      </c>
      <c r="H29" s="60" t="s">
        <v>373</v>
      </c>
      <c r="I29" s="60" t="s">
        <v>882</v>
      </c>
      <c r="J29" s="65" t="s">
        <v>923</v>
      </c>
      <c r="K29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376-IP-B4-.03-SH-M-98206</v>
      </c>
      <c r="L29" s="8" t="s">
        <v>924</v>
      </c>
      <c r="M29" s="26" t="s">
        <v>66</v>
      </c>
      <c r="N29" s="25" t="s">
        <v>245</v>
      </c>
      <c r="O29" s="9"/>
      <c r="P29" s="130" t="s">
        <v>246</v>
      </c>
      <c r="Q29" s="9"/>
      <c r="R29" s="9"/>
      <c r="S29" s="133" t="s">
        <v>21</v>
      </c>
      <c r="T29" s="9"/>
    </row>
    <row r="30" spans="1:20" ht="15.75">
      <c r="A30" s="13" t="s">
        <v>237</v>
      </c>
      <c r="B30" s="8" t="s">
        <v>881</v>
      </c>
      <c r="C30" s="8" t="s">
        <v>18</v>
      </c>
      <c r="D30" s="19">
        <v>376</v>
      </c>
      <c r="E30" s="60" t="s">
        <v>239</v>
      </c>
      <c r="F30" s="60" t="s">
        <v>240</v>
      </c>
      <c r="G30" s="59" t="s">
        <v>889</v>
      </c>
      <c r="H30" s="60" t="s">
        <v>373</v>
      </c>
      <c r="I30" s="60" t="s">
        <v>882</v>
      </c>
      <c r="J30" s="65" t="s">
        <v>925</v>
      </c>
      <c r="K30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376-IP-B4-.02-SH-M-98207</v>
      </c>
      <c r="L30" s="8" t="s">
        <v>926</v>
      </c>
      <c r="M30" s="26" t="s">
        <v>66</v>
      </c>
      <c r="N30" s="25" t="s">
        <v>245</v>
      </c>
      <c r="O30" s="9"/>
      <c r="P30" s="130" t="s">
        <v>246</v>
      </c>
      <c r="Q30" s="9"/>
      <c r="R30" s="9"/>
      <c r="S30" s="133" t="s">
        <v>21</v>
      </c>
      <c r="T30" s="9"/>
    </row>
    <row r="31" spans="1:20" ht="15.75">
      <c r="A31" s="13" t="s">
        <v>237</v>
      </c>
      <c r="B31" s="8" t="s">
        <v>881</v>
      </c>
      <c r="C31" s="8" t="s">
        <v>18</v>
      </c>
      <c r="D31" s="19">
        <v>376</v>
      </c>
      <c r="E31" s="60" t="s">
        <v>239</v>
      </c>
      <c r="F31" s="60" t="s">
        <v>240</v>
      </c>
      <c r="G31" s="59" t="s">
        <v>887</v>
      </c>
      <c r="H31" s="60" t="s">
        <v>373</v>
      </c>
      <c r="I31" s="60" t="s">
        <v>882</v>
      </c>
      <c r="J31" s="65" t="s">
        <v>927</v>
      </c>
      <c r="K31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376-IP-B4-.01-SH-M-98208</v>
      </c>
      <c r="L31" s="8" t="s">
        <v>928</v>
      </c>
      <c r="M31" s="26" t="s">
        <v>66</v>
      </c>
      <c r="N31" s="25" t="s">
        <v>245</v>
      </c>
      <c r="O31" s="9"/>
      <c r="P31" s="150"/>
      <c r="Q31" s="9"/>
      <c r="R31" s="9"/>
      <c r="S31" s="133" t="s">
        <v>21</v>
      </c>
      <c r="T31" s="9"/>
    </row>
    <row r="32" spans="1:20" ht="15.75">
      <c r="A32" s="13" t="s">
        <v>237</v>
      </c>
      <c r="B32" s="8" t="s">
        <v>881</v>
      </c>
      <c r="C32" s="8" t="s">
        <v>18</v>
      </c>
      <c r="D32" s="19">
        <v>376</v>
      </c>
      <c r="E32" s="60" t="s">
        <v>239</v>
      </c>
      <c r="F32" s="60" t="s">
        <v>240</v>
      </c>
      <c r="G32" s="59" t="s">
        <v>887</v>
      </c>
      <c r="H32" s="60" t="s">
        <v>373</v>
      </c>
      <c r="I32" s="60" t="s">
        <v>882</v>
      </c>
      <c r="J32" s="65" t="s">
        <v>929</v>
      </c>
      <c r="K32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376-IP-B4-.01-SH-M-98209</v>
      </c>
      <c r="L32" s="8" t="s">
        <v>930</v>
      </c>
      <c r="M32" s="26" t="s">
        <v>66</v>
      </c>
      <c r="N32" s="25" t="s">
        <v>245</v>
      </c>
      <c r="O32" s="9"/>
      <c r="P32" s="150"/>
      <c r="Q32" s="9"/>
      <c r="R32" s="9"/>
      <c r="S32" s="133" t="s">
        <v>21</v>
      </c>
      <c r="T32" s="9"/>
    </row>
    <row r="33" spans="1:20" ht="15.75">
      <c r="A33" s="13" t="s">
        <v>237</v>
      </c>
      <c r="B33" s="8" t="s">
        <v>881</v>
      </c>
      <c r="C33" s="8" t="s">
        <v>18</v>
      </c>
      <c r="D33" s="19">
        <v>376</v>
      </c>
      <c r="E33" s="60" t="s">
        <v>239</v>
      </c>
      <c r="F33" s="60" t="s">
        <v>240</v>
      </c>
      <c r="G33" s="59" t="s">
        <v>885</v>
      </c>
      <c r="H33" s="60" t="s">
        <v>373</v>
      </c>
      <c r="I33" s="60" t="s">
        <v>882</v>
      </c>
      <c r="J33" s="65" t="s">
        <v>931</v>
      </c>
      <c r="K33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376-IP-B4-.00-SH-M-98210</v>
      </c>
      <c r="L33" s="8" t="s">
        <v>932</v>
      </c>
      <c r="M33" s="26" t="s">
        <v>66</v>
      </c>
      <c r="N33" s="25" t="s">
        <v>245</v>
      </c>
      <c r="O33" s="9"/>
      <c r="P33" s="150"/>
      <c r="Q33" s="9"/>
      <c r="R33" s="9"/>
      <c r="S33" s="133" t="s">
        <v>21</v>
      </c>
      <c r="T33" s="9"/>
    </row>
    <row r="34" spans="1:20" ht="15.75">
      <c r="A34" s="13" t="s">
        <v>237</v>
      </c>
      <c r="B34" s="8" t="s">
        <v>881</v>
      </c>
      <c r="C34" s="8" t="s">
        <v>18</v>
      </c>
      <c r="D34" s="19">
        <v>376</v>
      </c>
      <c r="E34" s="60" t="s">
        <v>239</v>
      </c>
      <c r="F34" s="60" t="s">
        <v>240</v>
      </c>
      <c r="G34" s="59" t="s">
        <v>885</v>
      </c>
      <c r="H34" s="60" t="s">
        <v>373</v>
      </c>
      <c r="I34" s="60" t="s">
        <v>882</v>
      </c>
      <c r="J34" s="65" t="s">
        <v>933</v>
      </c>
      <c r="K34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376-IP-B4-.00-SH-M-98211</v>
      </c>
      <c r="L34" s="8" t="s">
        <v>934</v>
      </c>
      <c r="M34" s="26" t="s">
        <v>66</v>
      </c>
      <c r="N34" s="25" t="s">
        <v>245</v>
      </c>
      <c r="O34" s="9"/>
      <c r="P34" s="150"/>
      <c r="Q34" s="9"/>
      <c r="R34" s="9"/>
      <c r="S34" s="133" t="s">
        <v>21</v>
      </c>
      <c r="T34" s="9"/>
    </row>
    <row r="35" spans="1:20" ht="15.75">
      <c r="A35" s="13" t="s">
        <v>237</v>
      </c>
      <c r="B35" s="8" t="s">
        <v>881</v>
      </c>
      <c r="C35" s="8" t="s">
        <v>18</v>
      </c>
      <c r="D35" s="19">
        <v>376</v>
      </c>
      <c r="E35" s="60" t="s">
        <v>239</v>
      </c>
      <c r="F35" s="60" t="s">
        <v>240</v>
      </c>
      <c r="G35" s="59" t="s">
        <v>887</v>
      </c>
      <c r="H35" s="60" t="s">
        <v>373</v>
      </c>
      <c r="I35" s="60" t="s">
        <v>882</v>
      </c>
      <c r="J35" s="65" t="s">
        <v>935</v>
      </c>
      <c r="K35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376-IP-B4-.01-SH-M-98212</v>
      </c>
      <c r="L35" s="8" t="s">
        <v>936</v>
      </c>
      <c r="M35" s="26" t="s">
        <v>66</v>
      </c>
      <c r="N35" s="25" t="s">
        <v>245</v>
      </c>
      <c r="O35" s="9"/>
      <c r="P35" s="150"/>
      <c r="Q35" s="9"/>
      <c r="R35" s="9"/>
      <c r="S35" s="133" t="s">
        <v>21</v>
      </c>
      <c r="T35" s="9"/>
    </row>
    <row r="36" spans="1:20" ht="15.75">
      <c r="A36" s="13" t="s">
        <v>237</v>
      </c>
      <c r="B36" s="8" t="s">
        <v>881</v>
      </c>
      <c r="C36" s="8" t="s">
        <v>18</v>
      </c>
      <c r="D36" s="19">
        <v>376</v>
      </c>
      <c r="E36" s="60" t="s">
        <v>239</v>
      </c>
      <c r="F36" s="60" t="s">
        <v>240</v>
      </c>
      <c r="G36" s="59" t="s">
        <v>287</v>
      </c>
      <c r="H36" s="60" t="s">
        <v>373</v>
      </c>
      <c r="I36" s="60" t="s">
        <v>882</v>
      </c>
      <c r="J36" s="65" t="s">
        <v>937</v>
      </c>
      <c r="K36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376-IP-B4-B1-SH-M-98213</v>
      </c>
      <c r="L36" s="8" t="s">
        <v>938</v>
      </c>
      <c r="M36" s="26" t="s">
        <v>66</v>
      </c>
      <c r="N36" s="25" t="s">
        <v>245</v>
      </c>
      <c r="O36" s="9"/>
      <c r="P36" s="130" t="s">
        <v>246</v>
      </c>
      <c r="Q36" s="9"/>
      <c r="R36" s="9"/>
      <c r="S36" s="133" t="s">
        <v>21</v>
      </c>
      <c r="T36" s="9"/>
    </row>
    <row r="37" spans="1:20" ht="15.75">
      <c r="A37" s="13" t="s">
        <v>237</v>
      </c>
      <c r="B37" s="8" t="s">
        <v>881</v>
      </c>
      <c r="C37" s="8" t="s">
        <v>18</v>
      </c>
      <c r="D37" s="19">
        <v>376</v>
      </c>
      <c r="E37" s="60" t="s">
        <v>239</v>
      </c>
      <c r="F37" s="60" t="s">
        <v>240</v>
      </c>
      <c r="G37" s="59" t="s">
        <v>287</v>
      </c>
      <c r="H37" s="60" t="s">
        <v>373</v>
      </c>
      <c r="I37" s="60" t="s">
        <v>882</v>
      </c>
      <c r="J37" s="65" t="s">
        <v>939</v>
      </c>
      <c r="K37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376-IP-B4-B1-SH-M-98214</v>
      </c>
      <c r="L37" s="8" t="s">
        <v>940</v>
      </c>
      <c r="M37" s="26" t="s">
        <v>66</v>
      </c>
      <c r="N37" s="25" t="s">
        <v>245</v>
      </c>
      <c r="O37" s="9"/>
      <c r="P37" s="150"/>
      <c r="Q37" s="9"/>
      <c r="R37" s="9"/>
      <c r="S37" s="133" t="s">
        <v>21</v>
      </c>
      <c r="T37" s="9"/>
    </row>
    <row r="38" spans="1:20" ht="15.75">
      <c r="A38" s="13" t="s">
        <v>237</v>
      </c>
      <c r="B38" s="8" t="s">
        <v>881</v>
      </c>
      <c r="C38" s="8" t="s">
        <v>18</v>
      </c>
      <c r="D38" s="19">
        <v>376</v>
      </c>
      <c r="E38" s="60" t="s">
        <v>239</v>
      </c>
      <c r="F38" s="60" t="s">
        <v>240</v>
      </c>
      <c r="G38" s="59" t="s">
        <v>287</v>
      </c>
      <c r="H38" s="60" t="s">
        <v>373</v>
      </c>
      <c r="I38" s="60" t="s">
        <v>882</v>
      </c>
      <c r="J38" s="65" t="s">
        <v>941</v>
      </c>
      <c r="K38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376-IP-B4-B1-SH-M-98215</v>
      </c>
      <c r="L38" s="8" t="s">
        <v>942</v>
      </c>
      <c r="M38" s="26" t="s">
        <v>66</v>
      </c>
      <c r="N38" s="25" t="s">
        <v>245</v>
      </c>
      <c r="O38" s="9"/>
      <c r="P38" s="150"/>
      <c r="Q38" s="9"/>
      <c r="R38" s="9"/>
      <c r="S38" s="133" t="s">
        <v>21</v>
      </c>
      <c r="T38" s="9"/>
    </row>
    <row r="39" spans="1:20" ht="15.75">
      <c r="A39" s="13" t="s">
        <v>237</v>
      </c>
      <c r="B39" s="8" t="s">
        <v>881</v>
      </c>
      <c r="C39" s="8" t="s">
        <v>18</v>
      </c>
      <c r="D39" s="19">
        <v>376</v>
      </c>
      <c r="E39" s="60" t="s">
        <v>239</v>
      </c>
      <c r="F39" s="60" t="s">
        <v>240</v>
      </c>
      <c r="G39" s="59" t="s">
        <v>287</v>
      </c>
      <c r="H39" s="60" t="s">
        <v>373</v>
      </c>
      <c r="I39" s="60" t="s">
        <v>882</v>
      </c>
      <c r="J39" s="65" t="s">
        <v>943</v>
      </c>
      <c r="K39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376-IP-B4-B1-SH-M-98216</v>
      </c>
      <c r="L39" s="8" t="s">
        <v>944</v>
      </c>
      <c r="M39" s="26" t="s">
        <v>66</v>
      </c>
      <c r="N39" s="25" t="s">
        <v>245</v>
      </c>
      <c r="O39" s="9"/>
      <c r="P39" s="130" t="s">
        <v>246</v>
      </c>
      <c r="Q39" s="9"/>
      <c r="R39" s="9"/>
      <c r="S39" s="133" t="s">
        <v>21</v>
      </c>
      <c r="T39" s="9"/>
    </row>
    <row r="40" spans="1:20" ht="15.75">
      <c r="A40" s="13" t="s">
        <v>237</v>
      </c>
      <c r="B40" s="8" t="s">
        <v>881</v>
      </c>
      <c r="C40" s="8" t="s">
        <v>18</v>
      </c>
      <c r="D40" s="19">
        <v>376</v>
      </c>
      <c r="E40" s="60" t="s">
        <v>239</v>
      </c>
      <c r="F40" s="60" t="s">
        <v>240</v>
      </c>
      <c r="G40" s="59" t="s">
        <v>287</v>
      </c>
      <c r="H40" s="60" t="s">
        <v>373</v>
      </c>
      <c r="I40" s="60" t="s">
        <v>882</v>
      </c>
      <c r="J40" s="65" t="s">
        <v>945</v>
      </c>
      <c r="K40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376-IP-B4-B1-SH-M-98217</v>
      </c>
      <c r="L40" s="8" t="s">
        <v>946</v>
      </c>
      <c r="M40" s="26" t="s">
        <v>66</v>
      </c>
      <c r="N40" s="25" t="s">
        <v>245</v>
      </c>
      <c r="O40" s="9"/>
      <c r="P40" s="150"/>
      <c r="Q40" s="9"/>
      <c r="R40" s="9"/>
      <c r="S40" s="133" t="s">
        <v>21</v>
      </c>
      <c r="T40" s="9"/>
    </row>
    <row r="41" spans="1:20" ht="15.75">
      <c r="A41" s="13" t="s">
        <v>237</v>
      </c>
      <c r="B41" s="8" t="s">
        <v>881</v>
      </c>
      <c r="C41" s="8" t="s">
        <v>18</v>
      </c>
      <c r="D41" s="19">
        <v>376</v>
      </c>
      <c r="E41" s="60" t="s">
        <v>239</v>
      </c>
      <c r="F41" s="60" t="s">
        <v>240</v>
      </c>
      <c r="G41" s="59" t="s">
        <v>287</v>
      </c>
      <c r="H41" s="60" t="s">
        <v>373</v>
      </c>
      <c r="I41" s="60" t="s">
        <v>882</v>
      </c>
      <c r="J41" s="65" t="s">
        <v>947</v>
      </c>
      <c r="K41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376-IP-B4-B1-SH-M-98218</v>
      </c>
      <c r="L41" s="8" t="s">
        <v>948</v>
      </c>
      <c r="M41" s="26" t="s">
        <v>66</v>
      </c>
      <c r="N41" s="25" t="s">
        <v>245</v>
      </c>
      <c r="O41" s="9"/>
      <c r="P41" s="130" t="s">
        <v>246</v>
      </c>
      <c r="Q41" s="9"/>
      <c r="R41" s="9"/>
      <c r="S41" s="133" t="s">
        <v>21</v>
      </c>
      <c r="T41" s="9"/>
    </row>
    <row r="42" spans="1:20" ht="14.25" customHeight="1">
      <c r="A42" s="13" t="s">
        <v>237</v>
      </c>
      <c r="B42" s="8" t="s">
        <v>881</v>
      </c>
      <c r="C42" s="8" t="s">
        <v>18</v>
      </c>
      <c r="D42" s="19">
        <v>376</v>
      </c>
      <c r="E42" s="60" t="s">
        <v>239</v>
      </c>
      <c r="F42" s="60" t="s">
        <v>240</v>
      </c>
      <c r="G42" s="59" t="s">
        <v>287</v>
      </c>
      <c r="H42" s="60" t="s">
        <v>373</v>
      </c>
      <c r="I42" s="60" t="s">
        <v>882</v>
      </c>
      <c r="J42" s="65" t="s">
        <v>949</v>
      </c>
      <c r="K42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376-IP-B4-B1-SH-M-98219</v>
      </c>
      <c r="L42" s="8" t="s">
        <v>950</v>
      </c>
      <c r="M42" s="26" t="s">
        <v>66</v>
      </c>
      <c r="N42" s="25" t="s">
        <v>245</v>
      </c>
      <c r="O42" s="9"/>
      <c r="P42" s="150"/>
      <c r="Q42" s="9"/>
      <c r="R42" s="9"/>
      <c r="S42" s="133" t="s">
        <v>21</v>
      </c>
      <c r="T42" s="9"/>
    </row>
    <row r="43" spans="1:20" ht="14.25" customHeight="1">
      <c r="A43" s="13" t="s">
        <v>237</v>
      </c>
      <c r="B43" s="8" t="s">
        <v>881</v>
      </c>
      <c r="C43" s="8" t="s">
        <v>18</v>
      </c>
      <c r="D43" s="19">
        <v>376</v>
      </c>
      <c r="E43" s="60" t="s">
        <v>239</v>
      </c>
      <c r="F43" s="60" t="s">
        <v>240</v>
      </c>
      <c r="G43" s="59" t="s">
        <v>287</v>
      </c>
      <c r="H43" s="60" t="s">
        <v>373</v>
      </c>
      <c r="I43" s="60" t="s">
        <v>882</v>
      </c>
      <c r="J43" s="65" t="s">
        <v>951</v>
      </c>
      <c r="K43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376-IP-B4-B1-SH-M-98220</v>
      </c>
      <c r="L43" s="8" t="s">
        <v>952</v>
      </c>
      <c r="M43" s="26" t="s">
        <v>66</v>
      </c>
      <c r="N43" s="25" t="s">
        <v>245</v>
      </c>
      <c r="O43" s="9"/>
      <c r="P43" s="150"/>
      <c r="Q43" s="9"/>
      <c r="R43" s="9"/>
      <c r="S43" s="133" t="s">
        <v>21</v>
      </c>
      <c r="T43" s="9"/>
    </row>
    <row r="44" spans="1:20" ht="14.25" customHeight="1">
      <c r="A44" s="13" t="s">
        <v>237</v>
      </c>
      <c r="B44" s="8" t="s">
        <v>881</v>
      </c>
      <c r="C44" s="8" t="s">
        <v>18</v>
      </c>
      <c r="D44" s="19">
        <v>376</v>
      </c>
      <c r="E44" s="60" t="s">
        <v>239</v>
      </c>
      <c r="F44" s="60" t="s">
        <v>240</v>
      </c>
      <c r="G44" s="59" t="s">
        <v>287</v>
      </c>
      <c r="H44" s="60" t="s">
        <v>373</v>
      </c>
      <c r="I44" s="60" t="s">
        <v>882</v>
      </c>
      <c r="J44" s="65" t="s">
        <v>953</v>
      </c>
      <c r="K44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376-IP-B4-B1-SH-M-98221</v>
      </c>
      <c r="L44" s="8" t="s">
        <v>954</v>
      </c>
      <c r="M44" s="26" t="s">
        <v>66</v>
      </c>
      <c r="N44" s="25" t="s">
        <v>245</v>
      </c>
      <c r="O44" s="9"/>
      <c r="P44" s="150"/>
      <c r="Q44" s="9"/>
      <c r="R44" s="9"/>
      <c r="S44" s="133" t="s">
        <v>21</v>
      </c>
      <c r="T44" s="9"/>
    </row>
    <row r="45" spans="1:20" ht="14.25" customHeight="1">
      <c r="A45" s="13" t="s">
        <v>237</v>
      </c>
      <c r="B45" s="8" t="s">
        <v>881</v>
      </c>
      <c r="C45" s="8" t="s">
        <v>18</v>
      </c>
      <c r="D45" s="19">
        <v>376</v>
      </c>
      <c r="E45" s="60" t="s">
        <v>239</v>
      </c>
      <c r="F45" s="60" t="s">
        <v>240</v>
      </c>
      <c r="G45" s="59" t="s">
        <v>241</v>
      </c>
      <c r="H45" s="60" t="s">
        <v>373</v>
      </c>
      <c r="I45" s="60" t="s">
        <v>882</v>
      </c>
      <c r="J45" s="65" t="s">
        <v>955</v>
      </c>
      <c r="K45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376-IP-B4-XX-SH-M-98222</v>
      </c>
      <c r="L45" s="8" t="s">
        <v>956</v>
      </c>
      <c r="M45" s="26" t="s">
        <v>66</v>
      </c>
      <c r="N45" s="25" t="s">
        <v>245</v>
      </c>
      <c r="O45" s="9"/>
      <c r="P45" s="130" t="s">
        <v>246</v>
      </c>
      <c r="Q45" s="9"/>
      <c r="R45" s="9"/>
      <c r="S45" s="133" t="s">
        <v>21</v>
      </c>
      <c r="T45" s="9"/>
    </row>
    <row r="46" spans="1:20" ht="14.25" customHeight="1">
      <c r="A46" s="13" t="s">
        <v>237</v>
      </c>
      <c r="B46" s="8" t="s">
        <v>881</v>
      </c>
      <c r="C46" s="8" t="s">
        <v>18</v>
      </c>
      <c r="D46" s="19">
        <v>376</v>
      </c>
      <c r="E46" s="60" t="s">
        <v>239</v>
      </c>
      <c r="F46" s="60" t="s">
        <v>240</v>
      </c>
      <c r="G46" s="59" t="s">
        <v>241</v>
      </c>
      <c r="H46" s="60" t="s">
        <v>373</v>
      </c>
      <c r="I46" s="60" t="s">
        <v>882</v>
      </c>
      <c r="J46" s="65" t="s">
        <v>957</v>
      </c>
      <c r="K46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376-IP-B4-XX-SH-M-98223</v>
      </c>
      <c r="L46" s="8" t="s">
        <v>958</v>
      </c>
      <c r="M46" s="26" t="s">
        <v>66</v>
      </c>
      <c r="N46" s="25" t="s">
        <v>245</v>
      </c>
      <c r="O46" s="9"/>
      <c r="P46" s="150"/>
      <c r="Q46" s="9"/>
      <c r="R46" s="9"/>
      <c r="S46" s="133" t="s">
        <v>21</v>
      </c>
      <c r="T46" s="9"/>
    </row>
    <row r="47" spans="1:20" ht="14.25" customHeight="1">
      <c r="A47" s="13" t="s">
        <v>237</v>
      </c>
      <c r="B47" s="8" t="s">
        <v>881</v>
      </c>
      <c r="C47" s="8" t="s">
        <v>18</v>
      </c>
      <c r="D47" s="19">
        <v>376</v>
      </c>
      <c r="E47" s="60" t="s">
        <v>239</v>
      </c>
      <c r="F47" s="60" t="s">
        <v>240</v>
      </c>
      <c r="G47" s="59" t="s">
        <v>241</v>
      </c>
      <c r="H47" s="60" t="s">
        <v>373</v>
      </c>
      <c r="I47" s="60" t="s">
        <v>882</v>
      </c>
      <c r="J47" s="65" t="s">
        <v>959</v>
      </c>
      <c r="K47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376-IP-B4-XX-SH-M-98224</v>
      </c>
      <c r="L47" s="8" t="s">
        <v>960</v>
      </c>
      <c r="M47" s="26" t="s">
        <v>66</v>
      </c>
      <c r="N47" s="25" t="s">
        <v>245</v>
      </c>
      <c r="O47" s="9"/>
      <c r="P47" s="130" t="s">
        <v>246</v>
      </c>
      <c r="Q47" s="9"/>
      <c r="R47" s="9"/>
      <c r="S47" s="133" t="s">
        <v>21</v>
      </c>
      <c r="T47" s="9"/>
    </row>
    <row r="48" spans="1:20" ht="14.25" customHeight="1">
      <c r="A48" s="13" t="s">
        <v>237</v>
      </c>
      <c r="B48" s="8" t="s">
        <v>881</v>
      </c>
      <c r="C48" s="8" t="s">
        <v>18</v>
      </c>
      <c r="D48" s="19">
        <v>376</v>
      </c>
      <c r="E48" s="60" t="s">
        <v>239</v>
      </c>
      <c r="F48" s="60" t="s">
        <v>240</v>
      </c>
      <c r="G48" s="59" t="s">
        <v>241</v>
      </c>
      <c r="H48" s="59" t="s">
        <v>242</v>
      </c>
      <c r="I48" s="60" t="s">
        <v>882</v>
      </c>
      <c r="J48" s="61">
        <v>98002</v>
      </c>
      <c r="K48" s="8" t="str">
        <f>CONCATENATE(Tabela13459[[#This Row],[Nr ]],"-",Tabela13459[[#This Row],[Autor]],"-",Tabela13459[[#This Row],[Strefa]],"-",Tabela13459[[#This Row],[Poziom]],"-",Tabela13459[[#This Row],[Typ]],"-",Tabela13459[[#This Row],[Branża]],"-",Tabela13459[[#This Row],[Pakiet]])</f>
        <v>376-IP-B4-XX-TD-M-98002</v>
      </c>
      <c r="L48" s="8" t="s">
        <v>961</v>
      </c>
      <c r="M48" s="26" t="s">
        <v>66</v>
      </c>
      <c r="N48" s="25" t="s">
        <v>245</v>
      </c>
      <c r="O48" s="9"/>
      <c r="P48" s="150"/>
      <c r="Q48" s="9"/>
      <c r="R48" s="9"/>
      <c r="S48" s="133" t="s">
        <v>21</v>
      </c>
      <c r="T48" s="9"/>
    </row>
    <row r="49" spans="14:15" ht="14.25" customHeight="1">
      <c r="N49" s="4" t="s">
        <v>219</v>
      </c>
    </row>
    <row r="50" spans="14:15" ht="14.25" customHeight="1">
      <c r="N50" s="10"/>
      <c r="O50" s="4" t="s">
        <v>220</v>
      </c>
    </row>
    <row r="51" spans="14:15" ht="14.25" customHeight="1"/>
    <row r="52" spans="14:15" ht="14.25" customHeight="1">
      <c r="N52" s="1"/>
      <c r="O52" s="4" t="s">
        <v>221</v>
      </c>
    </row>
    <row r="53" spans="14:15" ht="14.25" customHeight="1"/>
    <row r="54" spans="14:15" ht="14.25" customHeight="1">
      <c r="N54" s="2"/>
      <c r="O54" s="5" t="s">
        <v>222</v>
      </c>
    </row>
    <row r="55" spans="14:15" ht="14.25" customHeight="1"/>
    <row r="56" spans="14:15" ht="14.25" customHeight="1">
      <c r="N56" s="6"/>
      <c r="O56" s="4" t="s">
        <v>223</v>
      </c>
    </row>
    <row r="92" spans="15:15">
      <c r="O92" s="4"/>
    </row>
    <row r="94" spans="15:15">
      <c r="O94" s="4"/>
    </row>
    <row r="96" spans="15:15">
      <c r="O96" s="5"/>
    </row>
    <row r="98" spans="15:15">
      <c r="O98" s="4"/>
    </row>
  </sheetData>
  <phoneticPr fontId="4" type="noConversion"/>
  <pageMargins left="0.7" right="0.7" top="0.75" bottom="0.75" header="0.3" footer="0.3"/>
  <pageSetup paperSize="9" scale="42" fitToHeight="0" orientation="landscape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E6873A-59B6-47FB-A106-20C7594943D7}">
  <sheetPr codeName="Arkusz8">
    <tabColor theme="9"/>
    <pageSetUpPr fitToPage="1"/>
  </sheetPr>
  <dimension ref="A1:U94"/>
  <sheetViews>
    <sheetView zoomScaleNormal="100" workbookViewId="0">
      <selection activeCell="Q18" sqref="Q18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29" style="7" customWidth="1"/>
    <col min="12" max="12" width="42.28515625" style="7" bestFit="1" customWidth="1"/>
    <col min="13" max="13" width="9.140625" style="27" bestFit="1" customWidth="1"/>
    <col min="14" max="14" width="18" style="7" customWidth="1"/>
    <col min="15" max="15" width="17.85546875" style="7" customWidth="1"/>
    <col min="16" max="16" width="21.140625" style="7" customWidth="1"/>
    <col min="17" max="17" width="25.85546875" style="7" customWidth="1"/>
    <col min="18" max="18" width="12.28515625" style="7" customWidth="1"/>
    <col min="19" max="19" width="18" style="7" customWidth="1"/>
    <col min="20" max="20" width="16.42578125" style="7" bestFit="1" customWidth="1"/>
    <col min="21" max="21" width="18.85546875" style="7" customWidth="1"/>
    <col min="22" max="16384" width="9.140625" style="7"/>
  </cols>
  <sheetData>
    <row r="1" spans="1:21" ht="27">
      <c r="A1" s="198" t="s">
        <v>0</v>
      </c>
      <c r="B1" s="199" t="s">
        <v>1</v>
      </c>
      <c r="C1" s="199" t="s">
        <v>2</v>
      </c>
      <c r="D1" s="200" t="s">
        <v>224</v>
      </c>
      <c r="E1" s="200" t="s">
        <v>225</v>
      </c>
      <c r="F1" s="200" t="s">
        <v>226</v>
      </c>
      <c r="G1" s="200" t="s">
        <v>227</v>
      </c>
      <c r="H1" s="200" t="s">
        <v>228</v>
      </c>
      <c r="I1" s="200" t="s">
        <v>229</v>
      </c>
      <c r="J1" s="200" t="s">
        <v>230</v>
      </c>
      <c r="K1" s="199" t="s">
        <v>3</v>
      </c>
      <c r="L1" s="200" t="s">
        <v>605</v>
      </c>
      <c r="M1" s="201" t="s">
        <v>233</v>
      </c>
      <c r="N1" s="202" t="s">
        <v>962</v>
      </c>
      <c r="O1" s="200" t="s">
        <v>235</v>
      </c>
      <c r="P1" s="203" t="s">
        <v>963</v>
      </c>
      <c r="Q1" s="203" t="s">
        <v>964</v>
      </c>
      <c r="R1" s="204" t="s">
        <v>12</v>
      </c>
      <c r="S1" s="205" t="s">
        <v>13</v>
      </c>
      <c r="T1" s="205" t="s">
        <v>14</v>
      </c>
      <c r="U1" s="205" t="s">
        <v>15</v>
      </c>
    </row>
    <row r="2" spans="1:21" ht="15.75">
      <c r="A2" s="13" t="s">
        <v>237</v>
      </c>
      <c r="B2" s="8" t="s">
        <v>965</v>
      </c>
      <c r="C2" s="8" t="s">
        <v>18</v>
      </c>
      <c r="D2" s="8">
        <v>376</v>
      </c>
      <c r="E2" s="80" t="s">
        <v>239</v>
      </c>
      <c r="F2" s="80" t="s">
        <v>240</v>
      </c>
      <c r="G2" s="59" t="s">
        <v>241</v>
      </c>
      <c r="H2" s="59" t="s">
        <v>242</v>
      </c>
      <c r="I2" s="59" t="s">
        <v>966</v>
      </c>
      <c r="J2" s="81">
        <v>57101</v>
      </c>
      <c r="K2" s="8" t="str">
        <f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f>
        <v>376-IP-B4-XX-TD-W-57101</v>
      </c>
      <c r="L2" s="8" t="s">
        <v>967</v>
      </c>
      <c r="M2" s="48" t="s">
        <v>66</v>
      </c>
      <c r="N2" s="25" t="s">
        <v>245</v>
      </c>
      <c r="O2" s="130" t="s">
        <v>246</v>
      </c>
      <c r="P2" s="130" t="s">
        <v>257</v>
      </c>
      <c r="Q2" s="130" t="s">
        <v>968</v>
      </c>
      <c r="R2" s="9"/>
      <c r="S2" s="9"/>
      <c r="T2" s="133" t="s">
        <v>21</v>
      </c>
      <c r="U2" s="9"/>
    </row>
    <row r="3" spans="1:21" ht="15.75">
      <c r="A3" s="13" t="s">
        <v>237</v>
      </c>
      <c r="B3" s="8" t="s">
        <v>965</v>
      </c>
      <c r="C3" s="8" t="s">
        <v>18</v>
      </c>
      <c r="D3" s="8">
        <v>376</v>
      </c>
      <c r="E3" s="80" t="s">
        <v>239</v>
      </c>
      <c r="F3" s="80" t="s">
        <v>240</v>
      </c>
      <c r="G3" s="59" t="s">
        <v>287</v>
      </c>
      <c r="H3" s="59" t="s">
        <v>288</v>
      </c>
      <c r="I3" s="59" t="s">
        <v>966</v>
      </c>
      <c r="J3" s="81">
        <v>57001</v>
      </c>
      <c r="K3" s="8" t="str">
        <f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f>
        <v>376-IP-B4-B1-DR-W-57001</v>
      </c>
      <c r="L3" s="8" t="s">
        <v>969</v>
      </c>
      <c r="M3" s="48" t="s">
        <v>292</v>
      </c>
      <c r="N3" s="25" t="s">
        <v>245</v>
      </c>
      <c r="O3" s="130" t="s">
        <v>246</v>
      </c>
      <c r="P3" s="130" t="s">
        <v>306</v>
      </c>
      <c r="Q3" s="130" t="s">
        <v>970</v>
      </c>
      <c r="R3" s="9"/>
      <c r="S3" s="9"/>
      <c r="T3" s="133" t="s">
        <v>21</v>
      </c>
      <c r="U3" s="9"/>
    </row>
    <row r="4" spans="1:21" ht="15.75">
      <c r="A4" s="13" t="s">
        <v>237</v>
      </c>
      <c r="B4" s="8" t="s">
        <v>965</v>
      </c>
      <c r="C4" s="8" t="s">
        <v>18</v>
      </c>
      <c r="D4" s="8">
        <v>376</v>
      </c>
      <c r="E4" s="80" t="s">
        <v>239</v>
      </c>
      <c r="F4" s="80" t="s">
        <v>240</v>
      </c>
      <c r="G4" s="61" t="s">
        <v>245</v>
      </c>
      <c r="H4" s="59" t="s">
        <v>288</v>
      </c>
      <c r="I4" s="59" t="s">
        <v>966</v>
      </c>
      <c r="J4" s="81">
        <v>57002</v>
      </c>
      <c r="K4" s="8" t="str">
        <f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f>
        <v>376-IP-B4-00-DR-W-57002</v>
      </c>
      <c r="L4" s="8" t="s">
        <v>971</v>
      </c>
      <c r="M4" s="48" t="s">
        <v>292</v>
      </c>
      <c r="N4" s="25" t="s">
        <v>245</v>
      </c>
      <c r="O4" s="130" t="s">
        <v>246</v>
      </c>
      <c r="P4" s="155"/>
      <c r="Q4" s="154" t="s">
        <v>972</v>
      </c>
      <c r="R4" s="9"/>
      <c r="S4" s="9"/>
      <c r="T4" s="133" t="s">
        <v>21</v>
      </c>
      <c r="U4" s="9"/>
    </row>
    <row r="5" spans="1:21" ht="15.75">
      <c r="A5" s="13" t="s">
        <v>237</v>
      </c>
      <c r="B5" s="8" t="s">
        <v>965</v>
      </c>
      <c r="C5" s="8" t="s">
        <v>18</v>
      </c>
      <c r="D5" s="8">
        <v>376</v>
      </c>
      <c r="E5" s="80" t="s">
        <v>239</v>
      </c>
      <c r="F5" s="80" t="s">
        <v>240</v>
      </c>
      <c r="G5" s="61" t="s">
        <v>246</v>
      </c>
      <c r="H5" s="59" t="s">
        <v>288</v>
      </c>
      <c r="I5" s="59" t="s">
        <v>966</v>
      </c>
      <c r="J5" s="81">
        <v>57003</v>
      </c>
      <c r="K5" s="8" t="str">
        <f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f>
        <v>376-IP-B4-01-DR-W-57003</v>
      </c>
      <c r="L5" s="8" t="s">
        <v>973</v>
      </c>
      <c r="M5" s="48" t="s">
        <v>292</v>
      </c>
      <c r="N5" s="25" t="s">
        <v>245</v>
      </c>
      <c r="O5" s="130" t="s">
        <v>246</v>
      </c>
      <c r="P5" s="155"/>
      <c r="Q5" s="154" t="s">
        <v>972</v>
      </c>
      <c r="R5" s="133"/>
      <c r="S5" s="9"/>
      <c r="T5" s="133" t="s">
        <v>21</v>
      </c>
      <c r="U5" s="9"/>
    </row>
    <row r="6" spans="1:21" ht="15.75">
      <c r="A6" s="13" t="s">
        <v>237</v>
      </c>
      <c r="B6" s="8" t="s">
        <v>965</v>
      </c>
      <c r="C6" s="8" t="s">
        <v>18</v>
      </c>
      <c r="D6" s="8">
        <v>376</v>
      </c>
      <c r="E6" s="80" t="s">
        <v>239</v>
      </c>
      <c r="F6" s="80" t="s">
        <v>240</v>
      </c>
      <c r="G6" s="61" t="s">
        <v>257</v>
      </c>
      <c r="H6" s="59" t="s">
        <v>288</v>
      </c>
      <c r="I6" s="59" t="s">
        <v>966</v>
      </c>
      <c r="J6" s="81">
        <v>57004</v>
      </c>
      <c r="K6" s="8" t="str">
        <f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f>
        <v>376-IP-B4-02-DR-W-57004</v>
      </c>
      <c r="L6" s="8" t="s">
        <v>974</v>
      </c>
      <c r="M6" s="48" t="s">
        <v>292</v>
      </c>
      <c r="N6" s="25" t="s">
        <v>245</v>
      </c>
      <c r="O6" s="130" t="s">
        <v>246</v>
      </c>
      <c r="P6" s="155"/>
      <c r="Q6" s="154" t="s">
        <v>972</v>
      </c>
      <c r="R6" s="9"/>
      <c r="S6" s="9"/>
      <c r="T6" s="133" t="s">
        <v>21</v>
      </c>
      <c r="U6" s="9"/>
    </row>
    <row r="7" spans="1:21" ht="15.75">
      <c r="A7" s="13" t="s">
        <v>237</v>
      </c>
      <c r="B7" s="8" t="s">
        <v>965</v>
      </c>
      <c r="C7" s="8" t="s">
        <v>18</v>
      </c>
      <c r="D7" s="8">
        <v>376</v>
      </c>
      <c r="E7" s="80" t="s">
        <v>239</v>
      </c>
      <c r="F7" s="80" t="s">
        <v>240</v>
      </c>
      <c r="G7" s="61" t="s">
        <v>306</v>
      </c>
      <c r="H7" s="59" t="s">
        <v>288</v>
      </c>
      <c r="I7" s="59" t="s">
        <v>966</v>
      </c>
      <c r="J7" s="81">
        <v>57005</v>
      </c>
      <c r="K7" s="8" t="str">
        <f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f>
        <v>376-IP-B4-03-DR-W-57005</v>
      </c>
      <c r="L7" s="8" t="s">
        <v>975</v>
      </c>
      <c r="M7" s="48" t="s">
        <v>292</v>
      </c>
      <c r="N7" s="25" t="s">
        <v>245</v>
      </c>
      <c r="O7" s="130" t="s">
        <v>246</v>
      </c>
      <c r="P7" s="155"/>
      <c r="Q7" s="154" t="s">
        <v>972</v>
      </c>
      <c r="R7" s="9"/>
      <c r="S7" s="9"/>
      <c r="T7" s="133" t="s">
        <v>21</v>
      </c>
      <c r="U7" s="9"/>
    </row>
    <row r="8" spans="1:21" ht="15.75">
      <c r="A8" s="13" t="s">
        <v>237</v>
      </c>
      <c r="B8" s="8" t="s">
        <v>965</v>
      </c>
      <c r="C8" s="8" t="s">
        <v>18</v>
      </c>
      <c r="D8" s="8">
        <v>376</v>
      </c>
      <c r="E8" s="80" t="s">
        <v>239</v>
      </c>
      <c r="F8" s="80" t="s">
        <v>240</v>
      </c>
      <c r="G8" s="61" t="s">
        <v>310</v>
      </c>
      <c r="H8" s="59" t="s">
        <v>288</v>
      </c>
      <c r="I8" s="59" t="s">
        <v>966</v>
      </c>
      <c r="J8" s="81">
        <v>57006</v>
      </c>
      <c r="K8" s="8" t="str">
        <f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f>
        <v>376-IP-B4-04-DR-W-57006</v>
      </c>
      <c r="L8" s="8" t="s">
        <v>976</v>
      </c>
      <c r="M8" s="48" t="s">
        <v>292</v>
      </c>
      <c r="N8" s="25" t="s">
        <v>245</v>
      </c>
      <c r="O8" s="130" t="s">
        <v>246</v>
      </c>
      <c r="P8" s="155"/>
      <c r="Q8" s="154" t="s">
        <v>972</v>
      </c>
      <c r="R8" s="9"/>
      <c r="S8" s="9"/>
      <c r="T8" s="133" t="s">
        <v>21</v>
      </c>
      <c r="U8" s="9"/>
    </row>
    <row r="9" spans="1:21" ht="15.75">
      <c r="A9" s="13" t="s">
        <v>237</v>
      </c>
      <c r="B9" s="8" t="s">
        <v>965</v>
      </c>
      <c r="C9" s="8" t="s">
        <v>18</v>
      </c>
      <c r="D9" s="8">
        <v>376</v>
      </c>
      <c r="E9" s="80" t="s">
        <v>239</v>
      </c>
      <c r="F9" s="80" t="s">
        <v>240</v>
      </c>
      <c r="G9" s="61" t="s">
        <v>314</v>
      </c>
      <c r="H9" s="59" t="s">
        <v>288</v>
      </c>
      <c r="I9" s="59" t="s">
        <v>966</v>
      </c>
      <c r="J9" s="81">
        <v>57007</v>
      </c>
      <c r="K9" s="8" t="str">
        <f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f>
        <v>376-IP-B4-05-DR-W-57007</v>
      </c>
      <c r="L9" s="8" t="s">
        <v>977</v>
      </c>
      <c r="M9" s="48" t="s">
        <v>292</v>
      </c>
      <c r="N9" s="25" t="s">
        <v>245</v>
      </c>
      <c r="O9" s="130" t="s">
        <v>246</v>
      </c>
      <c r="P9" s="130" t="s">
        <v>306</v>
      </c>
      <c r="Q9" s="130" t="s">
        <v>970</v>
      </c>
      <c r="R9" s="9"/>
      <c r="S9" s="9"/>
      <c r="T9" s="133" t="s">
        <v>21</v>
      </c>
      <c r="U9" s="9"/>
    </row>
    <row r="10" spans="1:21" ht="15.75">
      <c r="A10" s="13" t="s">
        <v>237</v>
      </c>
      <c r="B10" s="8" t="s">
        <v>965</v>
      </c>
      <c r="C10" s="8" t="s">
        <v>18</v>
      </c>
      <c r="D10" s="8">
        <v>376</v>
      </c>
      <c r="E10" s="80" t="s">
        <v>239</v>
      </c>
      <c r="F10" s="80" t="s">
        <v>240</v>
      </c>
      <c r="G10" s="61" t="s">
        <v>391</v>
      </c>
      <c r="H10" s="59" t="s">
        <v>978</v>
      </c>
      <c r="I10" s="59" t="s">
        <v>966</v>
      </c>
      <c r="J10" s="81">
        <v>57008</v>
      </c>
      <c r="K10" s="8" t="str">
        <f>CONCATENATE(Tabela1345910[[#This Row],[Nr ]],"-",Tabela1345910[[#This Row],[Autor]],"-",Tabela1345910[[#This Row],[Strefa]],"-",Tabela1345910[[#This Row],[Poziom]],"-",Tabela1345910[[#This Row],[Typ]],"-",Tabela1345910[[#This Row],[Branża]],"-",Tabela1345910[[#This Row],[Pakiet]])</f>
        <v>376-IP-B4-ZZ-SD-W-57008</v>
      </c>
      <c r="L10" s="8" t="s">
        <v>979</v>
      </c>
      <c r="M10" s="48" t="s">
        <v>66</v>
      </c>
      <c r="N10" s="25" t="s">
        <v>245</v>
      </c>
      <c r="O10" s="151" t="s">
        <v>246</v>
      </c>
      <c r="P10" s="155"/>
      <c r="Q10" s="154" t="s">
        <v>972</v>
      </c>
      <c r="R10" s="9"/>
      <c r="S10" s="9"/>
      <c r="T10" s="133" t="s">
        <v>21</v>
      </c>
      <c r="U10" s="9"/>
    </row>
    <row r="12" spans="1:21">
      <c r="N12" s="4" t="s">
        <v>219</v>
      </c>
    </row>
    <row r="13" spans="1:21" ht="27">
      <c r="N13" s="10"/>
      <c r="O13" s="4" t="s">
        <v>220</v>
      </c>
      <c r="P13" s="4"/>
      <c r="Q13" s="4"/>
    </row>
    <row r="15" spans="1:21">
      <c r="N15" s="1"/>
      <c r="O15" s="4" t="s">
        <v>221</v>
      </c>
      <c r="P15" s="4"/>
      <c r="Q15" s="4"/>
    </row>
    <row r="16" spans="1:21" ht="15" customHeight="1"/>
    <row r="17" spans="14:17" ht="15" customHeight="1">
      <c r="N17" s="2"/>
      <c r="O17" s="5" t="s">
        <v>222</v>
      </c>
      <c r="P17" s="5"/>
      <c r="Q17" s="5"/>
    </row>
    <row r="18" spans="14:17" ht="15" customHeight="1"/>
    <row r="19" spans="14:17">
      <c r="N19" s="6"/>
      <c r="O19" s="4" t="s">
        <v>223</v>
      </c>
      <c r="P19" s="4"/>
      <c r="Q19" s="4"/>
    </row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88" spans="15:17">
      <c r="O88" s="4"/>
      <c r="P88" s="4"/>
      <c r="Q88" s="4"/>
    </row>
    <row r="90" spans="15:17">
      <c r="O90" s="4"/>
      <c r="P90" s="4"/>
      <c r="Q90" s="4"/>
    </row>
    <row r="92" spans="15:17">
      <c r="O92" s="5"/>
      <c r="P92" s="5"/>
      <c r="Q92" s="5"/>
    </row>
    <row r="94" spans="15:17">
      <c r="O94" s="4"/>
      <c r="P94" s="4"/>
      <c r="Q94" s="4"/>
    </row>
  </sheetData>
  <pageMargins left="0.7" right="0.7" top="0.75" bottom="0.75" header="0.3" footer="0.3"/>
  <pageSetup paperSize="9" scale="44" fitToHeight="0" orientation="landscape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A8FC33-7B3D-42C9-BA6B-CD0CF1A0859A}">
  <sheetPr>
    <tabColor theme="9"/>
    <pageSetUpPr fitToPage="1"/>
  </sheetPr>
  <dimension ref="A1:V110"/>
  <sheetViews>
    <sheetView topLeftCell="G4" zoomScaleNormal="100" workbookViewId="0">
      <selection activeCell="R3" sqref="R3"/>
    </sheetView>
  </sheetViews>
  <sheetFormatPr defaultColWidth="9.140625" defaultRowHeight="13.5"/>
  <cols>
    <col min="1" max="1" width="10.42578125" style="7" bestFit="1" customWidth="1"/>
    <col min="2" max="2" width="23.570312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8" style="7" bestFit="1" customWidth="1"/>
    <col min="12" max="12" width="45.42578125" style="7" customWidth="1"/>
    <col min="13" max="13" width="9.140625" style="27" bestFit="1" customWidth="1"/>
    <col min="14" max="14" width="17.85546875" style="7" customWidth="1"/>
    <col min="15" max="16" width="16.28515625" style="7" customWidth="1"/>
    <col min="17" max="17" width="17.140625" style="7" customWidth="1"/>
    <col min="18" max="18" width="29.140625" style="7" customWidth="1"/>
    <col min="19" max="19" width="14.85546875" style="7" customWidth="1"/>
    <col min="20" max="20" width="16.42578125" style="7" bestFit="1" customWidth="1"/>
    <col min="21" max="21" width="21.85546875" style="7" customWidth="1"/>
    <col min="22" max="22" width="21.140625" style="7" customWidth="1"/>
    <col min="23" max="23" width="35.85546875" style="7" customWidth="1"/>
    <col min="24" max="16384" width="9.140625" style="7"/>
  </cols>
  <sheetData>
    <row r="1" spans="1:22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33" t="s">
        <v>809</v>
      </c>
      <c r="O1" s="35" t="s">
        <v>235</v>
      </c>
      <c r="P1" s="35" t="s">
        <v>980</v>
      </c>
      <c r="Q1" s="35" t="s">
        <v>981</v>
      </c>
      <c r="R1" s="134" t="s">
        <v>982</v>
      </c>
      <c r="S1" s="147" t="s">
        <v>12</v>
      </c>
      <c r="T1" s="152" t="s">
        <v>13</v>
      </c>
      <c r="U1" s="152" t="s">
        <v>14</v>
      </c>
      <c r="V1" s="152" t="s">
        <v>15</v>
      </c>
    </row>
    <row r="2" spans="1:22" ht="15.75">
      <c r="A2" s="13" t="s">
        <v>237</v>
      </c>
      <c r="B2" s="8" t="s">
        <v>983</v>
      </c>
      <c r="C2" s="8" t="s">
        <v>18</v>
      </c>
      <c r="D2" s="19">
        <v>376</v>
      </c>
      <c r="E2" s="19" t="s">
        <v>239</v>
      </c>
      <c r="F2" s="59" t="s">
        <v>240</v>
      </c>
      <c r="G2" s="61" t="s">
        <v>241</v>
      </c>
      <c r="H2" s="59" t="s">
        <v>242</v>
      </c>
      <c r="I2" s="59" t="s">
        <v>984</v>
      </c>
      <c r="J2" s="59">
        <v>50001</v>
      </c>
      <c r="K2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376-IP-B4-XX-TD-S-50001</v>
      </c>
      <c r="L2" s="8" t="s">
        <v>985</v>
      </c>
      <c r="M2" s="26" t="s">
        <v>66</v>
      </c>
      <c r="N2" s="25" t="s">
        <v>245</v>
      </c>
      <c r="O2" s="111" t="s">
        <v>245</v>
      </c>
      <c r="P2" s="111"/>
      <c r="Q2" s="6"/>
      <c r="R2" s="130" t="s">
        <v>246</v>
      </c>
      <c r="S2" s="178" t="s">
        <v>21</v>
      </c>
      <c r="T2" s="179"/>
      <c r="U2" s="178" t="s">
        <v>21</v>
      </c>
      <c r="V2" s="9"/>
    </row>
    <row r="3" spans="1:22" ht="37.5" customHeight="1">
      <c r="A3" s="13" t="s">
        <v>237</v>
      </c>
      <c r="B3" s="8" t="s">
        <v>983</v>
      </c>
      <c r="C3" s="8" t="s">
        <v>18</v>
      </c>
      <c r="D3" s="19">
        <v>376</v>
      </c>
      <c r="E3" s="19" t="s">
        <v>239</v>
      </c>
      <c r="F3" s="59" t="s">
        <v>240</v>
      </c>
      <c r="G3" s="61" t="s">
        <v>287</v>
      </c>
      <c r="H3" s="59" t="s">
        <v>288</v>
      </c>
      <c r="I3" s="59" t="s">
        <v>984</v>
      </c>
      <c r="J3" s="59">
        <v>52001</v>
      </c>
      <c r="K3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376-IP-B4-B1-DR-S-52001</v>
      </c>
      <c r="L3" s="8" t="s">
        <v>986</v>
      </c>
      <c r="M3" s="30" t="s">
        <v>292</v>
      </c>
      <c r="N3" s="25" t="s">
        <v>246</v>
      </c>
      <c r="O3" s="97" t="s">
        <v>306</v>
      </c>
      <c r="P3" s="97"/>
      <c r="Q3" s="97" t="s">
        <v>310</v>
      </c>
      <c r="R3" s="130" t="s">
        <v>314</v>
      </c>
      <c r="S3" s="178" t="s">
        <v>21</v>
      </c>
      <c r="T3" s="182" t="s">
        <v>987</v>
      </c>
      <c r="U3" s="178" t="s">
        <v>21</v>
      </c>
      <c r="V3" s="182" t="s">
        <v>988</v>
      </c>
    </row>
    <row r="4" spans="1:22" ht="15.75">
      <c r="A4" s="13" t="s">
        <v>237</v>
      </c>
      <c r="B4" s="8" t="s">
        <v>983</v>
      </c>
      <c r="C4" s="8" t="s">
        <v>18</v>
      </c>
      <c r="D4" s="19">
        <v>376</v>
      </c>
      <c r="E4" s="19" t="s">
        <v>239</v>
      </c>
      <c r="F4" s="59" t="s">
        <v>240</v>
      </c>
      <c r="G4" s="61" t="s">
        <v>287</v>
      </c>
      <c r="H4" s="59" t="s">
        <v>288</v>
      </c>
      <c r="I4" s="59" t="s">
        <v>984</v>
      </c>
      <c r="J4" s="59">
        <v>52002</v>
      </c>
      <c r="K4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376-IP-B4-B1-DR-S-52002</v>
      </c>
      <c r="L4" s="8" t="s">
        <v>989</v>
      </c>
      <c r="M4" s="30" t="s">
        <v>292</v>
      </c>
      <c r="N4" s="25" t="s">
        <v>245</v>
      </c>
      <c r="O4" s="97" t="s">
        <v>257</v>
      </c>
      <c r="P4" s="97"/>
      <c r="Q4" s="97" t="s">
        <v>306</v>
      </c>
      <c r="R4" s="130" t="s">
        <v>310</v>
      </c>
      <c r="S4" s="9"/>
      <c r="T4" s="179"/>
      <c r="U4" s="178" t="s">
        <v>21</v>
      </c>
      <c r="V4" s="9"/>
    </row>
    <row r="5" spans="1:22" ht="15.75">
      <c r="A5" s="13" t="s">
        <v>237</v>
      </c>
      <c r="B5" s="8" t="s">
        <v>983</v>
      </c>
      <c r="C5" s="8" t="s">
        <v>18</v>
      </c>
      <c r="D5" s="19">
        <v>376</v>
      </c>
      <c r="E5" s="19" t="s">
        <v>239</v>
      </c>
      <c r="F5" s="59" t="s">
        <v>240</v>
      </c>
      <c r="G5" s="61" t="s">
        <v>287</v>
      </c>
      <c r="H5" s="59" t="s">
        <v>288</v>
      </c>
      <c r="I5" s="59" t="s">
        <v>984</v>
      </c>
      <c r="J5" s="59">
        <v>50003</v>
      </c>
      <c r="K5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376-IP-B4-B1-DR-S-50003</v>
      </c>
      <c r="L5" s="8" t="s">
        <v>990</v>
      </c>
      <c r="M5" s="30" t="s">
        <v>292</v>
      </c>
      <c r="N5" s="25" t="s">
        <v>245</v>
      </c>
      <c r="O5" s="97" t="s">
        <v>257</v>
      </c>
      <c r="P5" s="97"/>
      <c r="Q5" s="6"/>
      <c r="R5" s="130" t="s">
        <v>306</v>
      </c>
      <c r="S5" s="9"/>
      <c r="T5" s="179"/>
      <c r="U5" s="178" t="s">
        <v>21</v>
      </c>
      <c r="V5" s="9"/>
    </row>
    <row r="6" spans="1:22" ht="15.75">
      <c r="A6" s="13" t="s">
        <v>237</v>
      </c>
      <c r="B6" s="8" t="s">
        <v>983</v>
      </c>
      <c r="C6" s="8" t="s">
        <v>18</v>
      </c>
      <c r="D6" s="19">
        <v>376</v>
      </c>
      <c r="E6" s="19" t="s">
        <v>239</v>
      </c>
      <c r="F6" s="59" t="s">
        <v>240</v>
      </c>
      <c r="G6" s="61" t="s">
        <v>245</v>
      </c>
      <c r="H6" s="59" t="s">
        <v>288</v>
      </c>
      <c r="I6" s="59" t="s">
        <v>984</v>
      </c>
      <c r="J6" s="59">
        <v>50004</v>
      </c>
      <c r="K6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376-IP-B4-00-DR-S-50004</v>
      </c>
      <c r="L6" s="8" t="s">
        <v>991</v>
      </c>
      <c r="M6" s="30" t="s">
        <v>292</v>
      </c>
      <c r="N6" s="25" t="s">
        <v>245</v>
      </c>
      <c r="O6" s="97" t="s">
        <v>257</v>
      </c>
      <c r="P6" s="97"/>
      <c r="Q6" s="6"/>
      <c r="R6" s="131"/>
      <c r="S6" s="9"/>
      <c r="T6" s="179"/>
      <c r="U6" s="178" t="s">
        <v>21</v>
      </c>
      <c r="V6" s="9"/>
    </row>
    <row r="7" spans="1:22" ht="15.75">
      <c r="A7" s="13" t="s">
        <v>237</v>
      </c>
      <c r="B7" s="8" t="s">
        <v>983</v>
      </c>
      <c r="C7" s="8" t="s">
        <v>18</v>
      </c>
      <c r="D7" s="19">
        <v>376</v>
      </c>
      <c r="E7" s="19" t="s">
        <v>239</v>
      </c>
      <c r="F7" s="59" t="s">
        <v>240</v>
      </c>
      <c r="G7" s="59" t="s">
        <v>246</v>
      </c>
      <c r="H7" s="59" t="s">
        <v>288</v>
      </c>
      <c r="I7" s="59" t="s">
        <v>984</v>
      </c>
      <c r="J7" s="59">
        <v>50005</v>
      </c>
      <c r="K7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376-IP-B4-01-DR-S-50005</v>
      </c>
      <c r="L7" s="8" t="s">
        <v>992</v>
      </c>
      <c r="M7" s="30" t="s">
        <v>292</v>
      </c>
      <c r="N7" s="25" t="s">
        <v>245</v>
      </c>
      <c r="O7" s="97" t="s">
        <v>257</v>
      </c>
      <c r="P7" s="97"/>
      <c r="Q7" s="97" t="s">
        <v>306</v>
      </c>
      <c r="R7" s="131"/>
      <c r="S7" s="9"/>
      <c r="T7" s="179"/>
      <c r="U7" s="178" t="s">
        <v>21</v>
      </c>
      <c r="V7" s="9"/>
    </row>
    <row r="8" spans="1:22" ht="15.75">
      <c r="A8" s="13" t="s">
        <v>237</v>
      </c>
      <c r="B8" s="8" t="s">
        <v>983</v>
      </c>
      <c r="C8" s="8" t="s">
        <v>18</v>
      </c>
      <c r="D8" s="19">
        <v>376</v>
      </c>
      <c r="E8" s="19" t="s">
        <v>239</v>
      </c>
      <c r="F8" s="59" t="s">
        <v>240</v>
      </c>
      <c r="G8" s="61" t="s">
        <v>257</v>
      </c>
      <c r="H8" s="59" t="s">
        <v>288</v>
      </c>
      <c r="I8" s="59" t="s">
        <v>984</v>
      </c>
      <c r="J8" s="59">
        <v>50006</v>
      </c>
      <c r="K8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376-IP-B4-02-DR-S-50006</v>
      </c>
      <c r="L8" s="8" t="s">
        <v>993</v>
      </c>
      <c r="M8" s="30" t="s">
        <v>292</v>
      </c>
      <c r="N8" s="25" t="s">
        <v>245</v>
      </c>
      <c r="O8" s="97" t="s">
        <v>257</v>
      </c>
      <c r="P8" s="97"/>
      <c r="Q8" s="6"/>
      <c r="R8" s="131"/>
      <c r="S8" s="9"/>
      <c r="T8" s="179"/>
      <c r="U8" s="178" t="s">
        <v>21</v>
      </c>
      <c r="V8" s="9"/>
    </row>
    <row r="9" spans="1:22" ht="15.75">
      <c r="A9" s="13" t="s">
        <v>237</v>
      </c>
      <c r="B9" s="8" t="s">
        <v>983</v>
      </c>
      <c r="C9" s="8" t="s">
        <v>18</v>
      </c>
      <c r="D9" s="19">
        <v>376</v>
      </c>
      <c r="E9" s="19" t="s">
        <v>239</v>
      </c>
      <c r="F9" s="59" t="s">
        <v>240</v>
      </c>
      <c r="G9" s="59" t="s">
        <v>306</v>
      </c>
      <c r="H9" s="59" t="s">
        <v>288</v>
      </c>
      <c r="I9" s="59" t="s">
        <v>984</v>
      </c>
      <c r="J9" s="59">
        <v>50007</v>
      </c>
      <c r="K9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376-IP-B4-03-DR-S-50007</v>
      </c>
      <c r="L9" s="8" t="s">
        <v>994</v>
      </c>
      <c r="M9" s="30" t="s">
        <v>292</v>
      </c>
      <c r="N9" s="25" t="s">
        <v>245</v>
      </c>
      <c r="O9" s="97" t="s">
        <v>257</v>
      </c>
      <c r="P9" s="97"/>
      <c r="Q9" s="6"/>
      <c r="R9" s="131"/>
      <c r="S9" s="9"/>
      <c r="T9" s="179"/>
      <c r="U9" s="178" t="s">
        <v>21</v>
      </c>
      <c r="V9" s="9"/>
    </row>
    <row r="10" spans="1:22" ht="15.75">
      <c r="A10" s="13" t="s">
        <v>237</v>
      </c>
      <c r="B10" s="8" t="s">
        <v>983</v>
      </c>
      <c r="C10" s="8" t="s">
        <v>18</v>
      </c>
      <c r="D10" s="19">
        <v>376</v>
      </c>
      <c r="E10" s="19" t="s">
        <v>239</v>
      </c>
      <c r="F10" s="59" t="s">
        <v>240</v>
      </c>
      <c r="G10" s="61" t="s">
        <v>310</v>
      </c>
      <c r="H10" s="59" t="s">
        <v>288</v>
      </c>
      <c r="I10" s="59" t="s">
        <v>984</v>
      </c>
      <c r="J10" s="59">
        <v>50008</v>
      </c>
      <c r="K10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376-IP-B4-04-DR-S-50008</v>
      </c>
      <c r="L10" s="8" t="s">
        <v>995</v>
      </c>
      <c r="M10" s="30" t="s">
        <v>292</v>
      </c>
      <c r="N10" s="25" t="s">
        <v>245</v>
      </c>
      <c r="O10" s="97" t="s">
        <v>257</v>
      </c>
      <c r="P10" s="97"/>
      <c r="Q10" s="6"/>
      <c r="R10" s="131"/>
      <c r="S10" s="9"/>
      <c r="T10" s="179"/>
      <c r="U10" s="178" t="s">
        <v>21</v>
      </c>
      <c r="V10" s="9"/>
    </row>
    <row r="11" spans="1:22" ht="15.75">
      <c r="A11" s="13" t="s">
        <v>237</v>
      </c>
      <c r="B11" s="8" t="s">
        <v>983</v>
      </c>
      <c r="C11" s="8" t="s">
        <v>18</v>
      </c>
      <c r="D11" s="19">
        <v>376</v>
      </c>
      <c r="E11" s="19" t="s">
        <v>239</v>
      </c>
      <c r="F11" s="59" t="s">
        <v>240</v>
      </c>
      <c r="G11" s="59" t="s">
        <v>314</v>
      </c>
      <c r="H11" s="59" t="s">
        <v>288</v>
      </c>
      <c r="I11" s="59" t="s">
        <v>984</v>
      </c>
      <c r="J11" s="59">
        <v>50009</v>
      </c>
      <c r="K11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376-IP-B4-05-DR-S-50009</v>
      </c>
      <c r="L11" s="8" t="s">
        <v>996</v>
      </c>
      <c r="M11" s="30" t="s">
        <v>292</v>
      </c>
      <c r="N11" s="25" t="s">
        <v>245</v>
      </c>
      <c r="O11" s="97" t="s">
        <v>257</v>
      </c>
      <c r="P11" s="97"/>
      <c r="Q11" s="6"/>
      <c r="R11" s="131"/>
      <c r="S11" s="9"/>
      <c r="T11" s="179"/>
      <c r="U11" s="178" t="s">
        <v>21</v>
      </c>
      <c r="V11" s="9"/>
    </row>
    <row r="12" spans="1:22" ht="15.75">
      <c r="A12" s="13" t="s">
        <v>237</v>
      </c>
      <c r="B12" s="8" t="s">
        <v>983</v>
      </c>
      <c r="C12" s="8" t="s">
        <v>18</v>
      </c>
      <c r="D12" s="19">
        <v>376</v>
      </c>
      <c r="E12" s="19" t="s">
        <v>239</v>
      </c>
      <c r="F12" s="59" t="s">
        <v>240</v>
      </c>
      <c r="G12" s="61" t="s">
        <v>997</v>
      </c>
      <c r="H12" s="59" t="s">
        <v>288</v>
      </c>
      <c r="I12" s="59" t="s">
        <v>984</v>
      </c>
      <c r="J12" s="59">
        <v>50010</v>
      </c>
      <c r="K12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376-IP-B4-06-DR-S-50010</v>
      </c>
      <c r="L12" s="8" t="s">
        <v>998</v>
      </c>
      <c r="M12" s="30" t="s">
        <v>292</v>
      </c>
      <c r="N12" s="25" t="s">
        <v>245</v>
      </c>
      <c r="O12" s="97" t="s">
        <v>257</v>
      </c>
      <c r="P12" s="97"/>
      <c r="Q12" s="6"/>
      <c r="R12" s="131"/>
      <c r="S12" s="9"/>
      <c r="T12" s="179"/>
      <c r="U12" s="178" t="s">
        <v>21</v>
      </c>
      <c r="V12" s="9"/>
    </row>
    <row r="13" spans="1:22" ht="41.25" customHeight="1">
      <c r="A13" s="13" t="s">
        <v>237</v>
      </c>
      <c r="B13" s="8" t="s">
        <v>983</v>
      </c>
      <c r="C13" s="8" t="s">
        <v>18</v>
      </c>
      <c r="D13" s="19">
        <v>376</v>
      </c>
      <c r="E13" s="19" t="s">
        <v>239</v>
      </c>
      <c r="F13" s="59" t="s">
        <v>240</v>
      </c>
      <c r="G13" s="61" t="s">
        <v>287</v>
      </c>
      <c r="H13" s="59" t="s">
        <v>288</v>
      </c>
      <c r="I13" s="59" t="s">
        <v>984</v>
      </c>
      <c r="J13" s="59">
        <v>52011</v>
      </c>
      <c r="K13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376-IP-B4-B1-DR-S-52011</v>
      </c>
      <c r="L13" s="8" t="s">
        <v>999</v>
      </c>
      <c r="M13" s="30" t="s">
        <v>292</v>
      </c>
      <c r="N13" s="25" t="s">
        <v>246</v>
      </c>
      <c r="O13" s="97" t="s">
        <v>306</v>
      </c>
      <c r="P13" s="97"/>
      <c r="Q13" s="111" t="s">
        <v>306</v>
      </c>
      <c r="R13" s="131"/>
      <c r="S13" s="178" t="s">
        <v>21</v>
      </c>
      <c r="T13" s="179"/>
      <c r="U13" s="178" t="s">
        <v>21</v>
      </c>
      <c r="V13" s="182" t="s">
        <v>1000</v>
      </c>
    </row>
    <row r="14" spans="1:22" ht="41.25" customHeight="1">
      <c r="A14" s="13" t="s">
        <v>237</v>
      </c>
      <c r="B14" s="8" t="s">
        <v>983</v>
      </c>
      <c r="C14" s="8" t="s">
        <v>18</v>
      </c>
      <c r="D14" s="19">
        <v>376</v>
      </c>
      <c r="E14" s="19" t="s">
        <v>239</v>
      </c>
      <c r="F14" s="59" t="s">
        <v>240</v>
      </c>
      <c r="G14" s="61" t="s">
        <v>287</v>
      </c>
      <c r="H14" s="59" t="s">
        <v>288</v>
      </c>
      <c r="I14" s="59" t="s">
        <v>984</v>
      </c>
      <c r="J14" s="59">
        <v>52012</v>
      </c>
      <c r="K14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376-IP-B4-B1-DR-S-52012</v>
      </c>
      <c r="L14" s="8" t="s">
        <v>1001</v>
      </c>
      <c r="M14" s="30" t="s">
        <v>292</v>
      </c>
      <c r="N14" s="25" t="s">
        <v>245</v>
      </c>
      <c r="O14" s="97" t="s">
        <v>257</v>
      </c>
      <c r="P14" s="97"/>
      <c r="Q14" s="6"/>
      <c r="R14" s="131"/>
      <c r="S14" s="178" t="s">
        <v>21</v>
      </c>
      <c r="T14" s="179"/>
      <c r="U14" s="178" t="s">
        <v>21</v>
      </c>
      <c r="V14" s="182" t="s">
        <v>1000</v>
      </c>
    </row>
    <row r="15" spans="1:22" ht="15.75">
      <c r="A15" s="13" t="s">
        <v>237</v>
      </c>
      <c r="B15" s="8" t="s">
        <v>983</v>
      </c>
      <c r="C15" s="8" t="s">
        <v>18</v>
      </c>
      <c r="D15" s="19">
        <v>376</v>
      </c>
      <c r="E15" s="19" t="s">
        <v>239</v>
      </c>
      <c r="F15" s="59" t="s">
        <v>240</v>
      </c>
      <c r="G15" s="61" t="s">
        <v>287</v>
      </c>
      <c r="H15" s="59" t="s">
        <v>288</v>
      </c>
      <c r="I15" s="59" t="s">
        <v>984</v>
      </c>
      <c r="J15" s="59">
        <v>50013</v>
      </c>
      <c r="K15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376-IP-B4-B1-DR-S-50013</v>
      </c>
      <c r="L15" s="8" t="s">
        <v>1002</v>
      </c>
      <c r="M15" s="30" t="s">
        <v>292</v>
      </c>
      <c r="N15" s="25" t="s">
        <v>245</v>
      </c>
      <c r="O15" s="97" t="s">
        <v>257</v>
      </c>
      <c r="P15" s="97"/>
      <c r="Q15" s="6"/>
      <c r="R15" s="131"/>
      <c r="S15" s="9"/>
      <c r="T15" s="179"/>
      <c r="U15" s="178" t="s">
        <v>21</v>
      </c>
      <c r="V15" s="9"/>
    </row>
    <row r="16" spans="1:22" ht="15.75">
      <c r="A16" s="13" t="s">
        <v>237</v>
      </c>
      <c r="B16" s="8" t="s">
        <v>983</v>
      </c>
      <c r="C16" s="8" t="s">
        <v>18</v>
      </c>
      <c r="D16" s="19">
        <v>376</v>
      </c>
      <c r="E16" s="19" t="s">
        <v>239</v>
      </c>
      <c r="F16" s="59" t="s">
        <v>240</v>
      </c>
      <c r="G16" s="61" t="s">
        <v>287</v>
      </c>
      <c r="H16" s="59" t="s">
        <v>288</v>
      </c>
      <c r="I16" s="59" t="s">
        <v>984</v>
      </c>
      <c r="J16" s="59">
        <v>50014</v>
      </c>
      <c r="K16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376-IP-B4-B1-DR-S-50014</v>
      </c>
      <c r="L16" s="8" t="s">
        <v>1003</v>
      </c>
      <c r="M16" s="30" t="s">
        <v>292</v>
      </c>
      <c r="N16" s="25" t="s">
        <v>245</v>
      </c>
      <c r="O16" s="97" t="s">
        <v>257</v>
      </c>
      <c r="P16" s="97"/>
      <c r="Q16" s="6"/>
      <c r="R16" s="131"/>
      <c r="S16" s="9"/>
      <c r="T16" s="179"/>
      <c r="U16" s="178" t="s">
        <v>21</v>
      </c>
      <c r="V16" s="9"/>
    </row>
    <row r="17" spans="1:22" ht="15.75">
      <c r="A17" s="13" t="s">
        <v>237</v>
      </c>
      <c r="B17" s="8" t="s">
        <v>983</v>
      </c>
      <c r="C17" s="8" t="s">
        <v>18</v>
      </c>
      <c r="D17" s="19">
        <v>376</v>
      </c>
      <c r="E17" s="19" t="s">
        <v>239</v>
      </c>
      <c r="F17" s="59" t="s">
        <v>240</v>
      </c>
      <c r="G17" s="61" t="s">
        <v>287</v>
      </c>
      <c r="H17" s="59" t="s">
        <v>288</v>
      </c>
      <c r="I17" s="59" t="s">
        <v>984</v>
      </c>
      <c r="J17" s="59">
        <v>50015</v>
      </c>
      <c r="K17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376-IP-B4-B1-DR-S-50015</v>
      </c>
      <c r="L17" s="8" t="s">
        <v>1004</v>
      </c>
      <c r="M17" s="30" t="s">
        <v>292</v>
      </c>
      <c r="N17" s="25" t="s">
        <v>245</v>
      </c>
      <c r="O17" s="97" t="s">
        <v>257</v>
      </c>
      <c r="P17" s="97"/>
      <c r="Q17" s="6"/>
      <c r="R17" s="131"/>
      <c r="S17" s="9"/>
      <c r="T17" s="179"/>
      <c r="U17" s="178" t="s">
        <v>21</v>
      </c>
      <c r="V17" s="9"/>
    </row>
    <row r="18" spans="1:22" ht="15.75">
      <c r="A18" s="13" t="s">
        <v>237</v>
      </c>
      <c r="B18" s="8" t="s">
        <v>983</v>
      </c>
      <c r="C18" s="8" t="s">
        <v>18</v>
      </c>
      <c r="D18" s="19">
        <v>376</v>
      </c>
      <c r="E18" s="19" t="s">
        <v>239</v>
      </c>
      <c r="F18" s="59" t="s">
        <v>240</v>
      </c>
      <c r="G18" s="61" t="s">
        <v>314</v>
      </c>
      <c r="H18" s="59" t="s">
        <v>288</v>
      </c>
      <c r="I18" s="59" t="s">
        <v>984</v>
      </c>
      <c r="J18" s="59">
        <v>51016</v>
      </c>
      <c r="K18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376-IP-B4-05-DR-S-51016</v>
      </c>
      <c r="L18" s="8" t="s">
        <v>1005</v>
      </c>
      <c r="M18" s="30" t="s">
        <v>292</v>
      </c>
      <c r="N18" s="25" t="s">
        <v>245</v>
      </c>
      <c r="O18" s="97" t="s">
        <v>306</v>
      </c>
      <c r="P18" s="97"/>
      <c r="Q18" s="6"/>
      <c r="R18" s="131"/>
      <c r="S18" s="9"/>
      <c r="T18" s="179"/>
      <c r="U18" s="178" t="s">
        <v>21</v>
      </c>
      <c r="V18" s="9"/>
    </row>
    <row r="19" spans="1:22" ht="15.75">
      <c r="A19" s="13" t="s">
        <v>237</v>
      </c>
      <c r="B19" s="8" t="s">
        <v>983</v>
      </c>
      <c r="C19" s="8" t="s">
        <v>18</v>
      </c>
      <c r="D19" s="19">
        <v>376</v>
      </c>
      <c r="E19" s="19" t="s">
        <v>239</v>
      </c>
      <c r="F19" s="59" t="s">
        <v>240</v>
      </c>
      <c r="G19" s="59" t="s">
        <v>241</v>
      </c>
      <c r="H19" s="59" t="s">
        <v>978</v>
      </c>
      <c r="I19" s="59" t="s">
        <v>984</v>
      </c>
      <c r="J19" s="59">
        <v>50017</v>
      </c>
      <c r="K19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376-IP-B4-XX-SD-S-50017</v>
      </c>
      <c r="L19" s="8" t="s">
        <v>1006</v>
      </c>
      <c r="M19" s="26" t="s">
        <v>66</v>
      </c>
      <c r="N19" s="25" t="s">
        <v>245</v>
      </c>
      <c r="O19" s="111" t="s">
        <v>246</v>
      </c>
      <c r="P19" s="111"/>
      <c r="Q19" s="6"/>
      <c r="R19" s="131"/>
      <c r="S19" s="9"/>
      <c r="T19" s="179"/>
      <c r="U19" s="178" t="s">
        <v>21</v>
      </c>
      <c r="V19" s="9"/>
    </row>
    <row r="20" spans="1:22" ht="15.75">
      <c r="A20" s="13" t="s">
        <v>237</v>
      </c>
      <c r="B20" s="8" t="s">
        <v>983</v>
      </c>
      <c r="C20" s="8" t="s">
        <v>18</v>
      </c>
      <c r="D20" s="19">
        <v>376</v>
      </c>
      <c r="E20" s="19" t="s">
        <v>239</v>
      </c>
      <c r="F20" s="59" t="s">
        <v>240</v>
      </c>
      <c r="G20" s="59" t="s">
        <v>241</v>
      </c>
      <c r="H20" s="59" t="s">
        <v>978</v>
      </c>
      <c r="I20" s="59" t="s">
        <v>984</v>
      </c>
      <c r="J20" s="59">
        <v>51018</v>
      </c>
      <c r="K20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376-IP-B4-XX-SD-S-51018</v>
      </c>
      <c r="L20" s="8" t="s">
        <v>1007</v>
      </c>
      <c r="M20" s="26" t="s">
        <v>66</v>
      </c>
      <c r="N20" s="25" t="s">
        <v>245</v>
      </c>
      <c r="O20" s="111" t="s">
        <v>246</v>
      </c>
      <c r="P20" s="111"/>
      <c r="Q20" s="6"/>
      <c r="R20" s="131"/>
      <c r="S20" s="9"/>
      <c r="T20" s="179"/>
      <c r="U20" s="178" t="s">
        <v>21</v>
      </c>
      <c r="V20" s="9"/>
    </row>
    <row r="21" spans="1:22" ht="15.75">
      <c r="A21" s="13" t="s">
        <v>237</v>
      </c>
      <c r="B21" s="8" t="s">
        <v>983</v>
      </c>
      <c r="C21" s="8" t="s">
        <v>18</v>
      </c>
      <c r="D21" s="19">
        <v>376</v>
      </c>
      <c r="E21" s="19" t="s">
        <v>239</v>
      </c>
      <c r="F21" s="59" t="s">
        <v>240</v>
      </c>
      <c r="G21" s="59" t="s">
        <v>241</v>
      </c>
      <c r="H21" s="59" t="s">
        <v>978</v>
      </c>
      <c r="I21" s="59" t="s">
        <v>984</v>
      </c>
      <c r="J21" s="59">
        <v>51019</v>
      </c>
      <c r="K21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376-IP-B4-XX-SD-S-51019</v>
      </c>
      <c r="L21" s="8" t="s">
        <v>1008</v>
      </c>
      <c r="M21" s="26" t="s">
        <v>66</v>
      </c>
      <c r="N21" s="25" t="s">
        <v>245</v>
      </c>
      <c r="O21" s="111" t="s">
        <v>246</v>
      </c>
      <c r="P21" s="111"/>
      <c r="Q21" s="6"/>
      <c r="R21" s="131"/>
      <c r="S21" s="9"/>
      <c r="T21" s="179"/>
      <c r="U21" s="178" t="s">
        <v>21</v>
      </c>
      <c r="V21" s="9"/>
    </row>
    <row r="22" spans="1:22" ht="15.75">
      <c r="A22" s="13" t="s">
        <v>237</v>
      </c>
      <c r="B22" s="8" t="s">
        <v>983</v>
      </c>
      <c r="C22" s="8" t="s">
        <v>18</v>
      </c>
      <c r="D22" s="19">
        <v>376</v>
      </c>
      <c r="E22" s="19" t="s">
        <v>239</v>
      </c>
      <c r="F22" s="59" t="s">
        <v>240</v>
      </c>
      <c r="G22" s="59" t="s">
        <v>241</v>
      </c>
      <c r="H22" s="59" t="s">
        <v>978</v>
      </c>
      <c r="I22" s="59" t="s">
        <v>984</v>
      </c>
      <c r="J22" s="59">
        <v>52020</v>
      </c>
      <c r="K22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376-IP-B4-XX-SD-S-52020</v>
      </c>
      <c r="L22" s="8" t="s">
        <v>1009</v>
      </c>
      <c r="M22" s="26" t="s">
        <v>66</v>
      </c>
      <c r="N22" s="25" t="s">
        <v>245</v>
      </c>
      <c r="O22" s="111" t="s">
        <v>246</v>
      </c>
      <c r="P22" s="111"/>
      <c r="Q22" s="6"/>
      <c r="R22" s="131"/>
      <c r="S22" s="9"/>
      <c r="T22" s="179"/>
      <c r="U22" s="178" t="s">
        <v>21</v>
      </c>
      <c r="V22" s="9"/>
    </row>
    <row r="23" spans="1:22" ht="15.75">
      <c r="A23" s="13" t="s">
        <v>237</v>
      </c>
      <c r="B23" s="8" t="s">
        <v>983</v>
      </c>
      <c r="C23" s="8" t="s">
        <v>18</v>
      </c>
      <c r="D23" s="19">
        <v>376</v>
      </c>
      <c r="E23" s="19" t="s">
        <v>239</v>
      </c>
      <c r="F23" s="59" t="s">
        <v>240</v>
      </c>
      <c r="G23" s="59" t="s">
        <v>241</v>
      </c>
      <c r="H23" s="59" t="s">
        <v>978</v>
      </c>
      <c r="I23" s="59" t="s">
        <v>984</v>
      </c>
      <c r="J23" s="59">
        <v>50021</v>
      </c>
      <c r="K23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376-IP-B4-XX-SD-S-50021</v>
      </c>
      <c r="L23" s="8" t="s">
        <v>1010</v>
      </c>
      <c r="M23" s="26" t="s">
        <v>66</v>
      </c>
      <c r="N23" s="25" t="s">
        <v>245</v>
      </c>
      <c r="O23" s="111" t="s">
        <v>246</v>
      </c>
      <c r="P23" s="111"/>
      <c r="Q23" s="6"/>
      <c r="R23" s="131"/>
      <c r="S23" s="9"/>
      <c r="T23" s="179"/>
      <c r="U23" s="178" t="s">
        <v>21</v>
      </c>
      <c r="V23" s="9"/>
    </row>
    <row r="24" spans="1:22" ht="15.75">
      <c r="A24" s="13" t="s">
        <v>237</v>
      </c>
      <c r="B24" s="8" t="s">
        <v>983</v>
      </c>
      <c r="C24" s="8" t="s">
        <v>18</v>
      </c>
      <c r="D24" s="19">
        <v>376</v>
      </c>
      <c r="E24" s="19" t="s">
        <v>239</v>
      </c>
      <c r="F24" s="59" t="s">
        <v>240</v>
      </c>
      <c r="G24" s="59" t="s">
        <v>241</v>
      </c>
      <c r="H24" s="59" t="s">
        <v>288</v>
      </c>
      <c r="I24" s="59" t="s">
        <v>984</v>
      </c>
      <c r="J24" s="59">
        <v>52022</v>
      </c>
      <c r="K24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376-IP-B4-XX-DR-S-52022</v>
      </c>
      <c r="L24" s="8" t="s">
        <v>1011</v>
      </c>
      <c r="M24" s="26" t="s">
        <v>66</v>
      </c>
      <c r="N24" s="25" t="s">
        <v>245</v>
      </c>
      <c r="O24" s="111" t="s">
        <v>246</v>
      </c>
      <c r="P24" s="111"/>
      <c r="Q24" s="6"/>
      <c r="R24" s="131"/>
      <c r="S24" s="9"/>
      <c r="T24" s="179"/>
      <c r="U24" s="178" t="s">
        <v>21</v>
      </c>
      <c r="V24" s="9"/>
    </row>
    <row r="25" spans="1:22" ht="15.75">
      <c r="A25" s="13" t="s">
        <v>237</v>
      </c>
      <c r="B25" s="8" t="s">
        <v>983</v>
      </c>
      <c r="C25" s="8" t="s">
        <v>18</v>
      </c>
      <c r="D25" s="19">
        <v>376</v>
      </c>
      <c r="E25" s="19" t="s">
        <v>239</v>
      </c>
      <c r="F25" s="59" t="s">
        <v>240</v>
      </c>
      <c r="G25" s="60" t="s">
        <v>241</v>
      </c>
      <c r="H25" s="60" t="s">
        <v>550</v>
      </c>
      <c r="I25" s="59" t="s">
        <v>984</v>
      </c>
      <c r="J25" s="59">
        <v>50023</v>
      </c>
      <c r="K25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376-IP-B4-XX-DE-S-50023</v>
      </c>
      <c r="L25" s="8" t="s">
        <v>1012</v>
      </c>
      <c r="M25" s="26" t="s">
        <v>66</v>
      </c>
      <c r="N25" s="25" t="s">
        <v>245</v>
      </c>
      <c r="O25" s="111" t="s">
        <v>245</v>
      </c>
      <c r="P25" s="111"/>
      <c r="Q25" s="6"/>
      <c r="R25" s="131"/>
      <c r="S25" s="9"/>
      <c r="T25" s="179"/>
      <c r="U25" s="178" t="s">
        <v>21</v>
      </c>
      <c r="V25" s="9"/>
    </row>
    <row r="26" spans="1:22" ht="15.75">
      <c r="A26" s="13" t="s">
        <v>237</v>
      </c>
      <c r="B26" s="8" t="s">
        <v>983</v>
      </c>
      <c r="C26" s="8" t="s">
        <v>18</v>
      </c>
      <c r="D26" s="19">
        <v>376</v>
      </c>
      <c r="E26" s="19" t="s">
        <v>239</v>
      </c>
      <c r="F26" s="59" t="s">
        <v>240</v>
      </c>
      <c r="G26" s="59" t="s">
        <v>241</v>
      </c>
      <c r="H26" s="60" t="s">
        <v>550</v>
      </c>
      <c r="I26" s="59" t="s">
        <v>984</v>
      </c>
      <c r="J26" s="59">
        <v>50024</v>
      </c>
      <c r="K26" s="8" t="str">
        <f>CONCATENATE(Tabela13459107[[#This Row],[Nr ]],"-",Tabela13459107[[#This Row],[Autor]],"-",Tabela13459107[[#This Row],[Strefa]],"-",Tabela13459107[[#This Row],[Poziom]],"-",Tabela13459107[[#This Row],[Typ]],"-",Tabela13459107[[#This Row],[Branża]],"-",Tabela13459107[[#This Row],[Pakiet]])</f>
        <v>376-IP-B4-XX-DE-S-50024</v>
      </c>
      <c r="L26" s="8" t="s">
        <v>1013</v>
      </c>
      <c r="M26" s="26" t="s">
        <v>66</v>
      </c>
      <c r="N26" s="25" t="s">
        <v>245</v>
      </c>
      <c r="O26" s="111" t="s">
        <v>246</v>
      </c>
      <c r="P26" s="111"/>
      <c r="Q26" s="6"/>
      <c r="R26" s="131"/>
      <c r="S26" s="9"/>
      <c r="T26" s="179"/>
      <c r="U26" s="178" t="s">
        <v>21</v>
      </c>
      <c r="V26" s="9"/>
    </row>
    <row r="28" spans="1:22">
      <c r="N28" s="4" t="s">
        <v>219</v>
      </c>
    </row>
    <row r="29" spans="1:22" ht="27">
      <c r="N29" s="10"/>
      <c r="O29" s="4" t="s">
        <v>220</v>
      </c>
      <c r="P29" s="4"/>
    </row>
    <row r="31" spans="1:22" ht="15" customHeight="1">
      <c r="N31" s="1"/>
      <c r="O31" s="4" t="s">
        <v>221</v>
      </c>
      <c r="P31" s="4"/>
    </row>
    <row r="32" spans="1:22" ht="15" customHeight="1"/>
    <row r="33" spans="14:16" ht="15" customHeight="1">
      <c r="N33" s="2"/>
      <c r="O33" s="5" t="s">
        <v>222</v>
      </c>
      <c r="P33" s="5"/>
    </row>
    <row r="35" spans="14:16">
      <c r="N35" s="6"/>
      <c r="O35" s="4" t="s">
        <v>223</v>
      </c>
      <c r="P35" s="4"/>
    </row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104" spans="15:16" ht="27">
      <c r="O104" s="4" t="s">
        <v>220</v>
      </c>
      <c r="P104" s="4"/>
    </row>
    <row r="106" spans="15:16">
      <c r="O106" s="4" t="s">
        <v>221</v>
      </c>
      <c r="P106" s="4"/>
    </row>
    <row r="108" spans="15:16" ht="27">
      <c r="O108" s="5" t="s">
        <v>222</v>
      </c>
      <c r="P108" s="5"/>
    </row>
    <row r="110" spans="15:16">
      <c r="O110" s="4" t="s">
        <v>223</v>
      </c>
      <c r="P110" s="4"/>
    </row>
  </sheetData>
  <phoneticPr fontId="4" type="noConversion"/>
  <pageMargins left="0.25" right="0.25" top="0.75" bottom="0.75" header="0.3" footer="0.3"/>
  <pageSetup paperSize="9" scale="29" orientation="landscape" r:id="rId1"/>
  <ignoredErrors>
    <ignoredError sqref="G6:G12" numberStoredAsText="1"/>
  </ignoredErrors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4033F-096F-4514-8968-6156D653BA29}">
  <sheetPr>
    <tabColor theme="9"/>
    <pageSetUpPr fitToPage="1"/>
  </sheetPr>
  <dimension ref="A1:V132"/>
  <sheetViews>
    <sheetView topLeftCell="I1" zoomScaleNormal="100" workbookViewId="0">
      <selection activeCell="Q34" sqref="Q34"/>
    </sheetView>
  </sheetViews>
  <sheetFormatPr defaultColWidth="9.140625" defaultRowHeight="13.5"/>
  <cols>
    <col min="1" max="1" width="8.7109375" style="7" bestFit="1" customWidth="1"/>
    <col min="2" max="2" width="23.570312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8.42578125" style="7" bestFit="1" customWidth="1"/>
    <col min="12" max="12" width="48" style="7" bestFit="1" customWidth="1"/>
    <col min="13" max="13" width="9.140625" style="27" bestFit="1" customWidth="1"/>
    <col min="14" max="14" width="26" style="7" bestFit="1" customWidth="1"/>
    <col min="15" max="15" width="26.5703125" style="7" customWidth="1"/>
    <col min="16" max="16" width="12.5703125" style="7" customWidth="1"/>
    <col min="17" max="18" width="21.140625" style="7" customWidth="1"/>
    <col min="19" max="19" width="16.42578125" style="7" bestFit="1" customWidth="1"/>
    <col min="20" max="20" width="28.85546875" style="7" customWidth="1"/>
    <col min="21" max="21" width="16.42578125" style="7" bestFit="1" customWidth="1"/>
    <col min="22" max="22" width="28.85546875" style="7" customWidth="1"/>
    <col min="23" max="16384" width="9.140625" style="7"/>
  </cols>
  <sheetData>
    <row r="1" spans="1:22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33" t="s">
        <v>845</v>
      </c>
      <c r="O1" s="35" t="s">
        <v>235</v>
      </c>
      <c r="P1" s="134" t="s">
        <v>1014</v>
      </c>
      <c r="Q1" s="149" t="s">
        <v>1015</v>
      </c>
      <c r="R1" s="149" t="s">
        <v>1016</v>
      </c>
      <c r="S1" s="147" t="s">
        <v>12</v>
      </c>
      <c r="T1" s="152" t="s">
        <v>13</v>
      </c>
      <c r="U1" s="152" t="s">
        <v>14</v>
      </c>
      <c r="V1" s="152" t="s">
        <v>15</v>
      </c>
    </row>
    <row r="2" spans="1:22" ht="15">
      <c r="A2" s="13" t="s">
        <v>237</v>
      </c>
      <c r="B2" s="8" t="s">
        <v>1017</v>
      </c>
      <c r="C2" s="8" t="s">
        <v>18</v>
      </c>
      <c r="D2" s="19">
        <v>376</v>
      </c>
      <c r="E2" s="19" t="s">
        <v>239</v>
      </c>
      <c r="F2" s="59" t="s">
        <v>240</v>
      </c>
      <c r="G2" s="59" t="s">
        <v>241</v>
      </c>
      <c r="H2" s="59" t="s">
        <v>242</v>
      </c>
      <c r="I2" s="59" t="s">
        <v>1018</v>
      </c>
      <c r="J2" s="59">
        <v>56001</v>
      </c>
      <c r="K2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376-IP-B4-XX-TD-H-56001</v>
      </c>
      <c r="L2" s="8" t="s">
        <v>1019</v>
      </c>
      <c r="M2" s="26" t="s">
        <v>66</v>
      </c>
      <c r="N2" s="62" t="s">
        <v>245</v>
      </c>
      <c r="O2" s="97" t="s">
        <v>246</v>
      </c>
      <c r="P2" s="153"/>
      <c r="Q2" s="97" t="s">
        <v>257</v>
      </c>
      <c r="R2" s="144"/>
      <c r="S2" s="180" t="s">
        <v>21</v>
      </c>
      <c r="T2" s="9"/>
      <c r="U2" s="180" t="s">
        <v>21</v>
      </c>
      <c r="V2" s="9"/>
    </row>
    <row r="3" spans="1:22" ht="15">
      <c r="A3" s="13" t="s">
        <v>237</v>
      </c>
      <c r="B3" s="8" t="s">
        <v>1017</v>
      </c>
      <c r="C3" s="8" t="s">
        <v>18</v>
      </c>
      <c r="D3" s="19">
        <v>376</v>
      </c>
      <c r="E3" s="19" t="s">
        <v>239</v>
      </c>
      <c r="F3" s="59" t="s">
        <v>240</v>
      </c>
      <c r="G3" s="61" t="s">
        <v>287</v>
      </c>
      <c r="H3" s="59" t="s">
        <v>288</v>
      </c>
      <c r="I3" s="59" t="s">
        <v>1018</v>
      </c>
      <c r="J3" s="59">
        <v>56001</v>
      </c>
      <c r="K3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376-IP-B4-B1-DR-H-56001</v>
      </c>
      <c r="L3" s="8" t="s">
        <v>1020</v>
      </c>
      <c r="M3" s="30" t="s">
        <v>292</v>
      </c>
      <c r="N3" s="62" t="s">
        <v>245</v>
      </c>
      <c r="O3" s="97" t="s">
        <v>246</v>
      </c>
      <c r="P3" s="153"/>
      <c r="Q3" s="97" t="s">
        <v>257</v>
      </c>
      <c r="R3" s="144"/>
      <c r="S3" s="181"/>
      <c r="T3" s="9"/>
      <c r="U3" s="180" t="s">
        <v>21</v>
      </c>
      <c r="V3" s="9"/>
    </row>
    <row r="4" spans="1:22" ht="15">
      <c r="A4" s="13" t="s">
        <v>237</v>
      </c>
      <c r="B4" s="8" t="s">
        <v>1017</v>
      </c>
      <c r="C4" s="8" t="s">
        <v>18</v>
      </c>
      <c r="D4" s="19">
        <v>376</v>
      </c>
      <c r="E4" s="19" t="s">
        <v>239</v>
      </c>
      <c r="F4" s="59" t="s">
        <v>240</v>
      </c>
      <c r="G4" s="61" t="s">
        <v>245</v>
      </c>
      <c r="H4" s="59" t="s">
        <v>288</v>
      </c>
      <c r="I4" s="59" t="s">
        <v>1018</v>
      </c>
      <c r="J4" s="59">
        <v>56002</v>
      </c>
      <c r="K4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376-IP-B4-00-DR-H-56002</v>
      </c>
      <c r="L4" s="8" t="s">
        <v>1021</v>
      </c>
      <c r="M4" s="30" t="s">
        <v>292</v>
      </c>
      <c r="N4" s="62" t="s">
        <v>245</v>
      </c>
      <c r="O4" s="97" t="s">
        <v>246</v>
      </c>
      <c r="P4" s="153"/>
      <c r="Q4" s="153"/>
      <c r="R4" s="153"/>
      <c r="S4" s="181"/>
      <c r="T4" s="9"/>
      <c r="U4" s="180" t="s">
        <v>21</v>
      </c>
      <c r="V4" s="9"/>
    </row>
    <row r="5" spans="1:22" ht="15">
      <c r="A5" s="13" t="s">
        <v>237</v>
      </c>
      <c r="B5" s="8" t="s">
        <v>1017</v>
      </c>
      <c r="C5" s="8" t="s">
        <v>18</v>
      </c>
      <c r="D5" s="19">
        <v>376</v>
      </c>
      <c r="E5" s="19" t="s">
        <v>239</v>
      </c>
      <c r="F5" s="59" t="s">
        <v>240</v>
      </c>
      <c r="G5" s="61" t="s">
        <v>246</v>
      </c>
      <c r="H5" s="59" t="s">
        <v>288</v>
      </c>
      <c r="I5" s="59" t="s">
        <v>1018</v>
      </c>
      <c r="J5" s="59">
        <v>56003</v>
      </c>
      <c r="K5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376-IP-B4-01-DR-H-56003</v>
      </c>
      <c r="L5" s="8" t="s">
        <v>1022</v>
      </c>
      <c r="M5" s="30" t="s">
        <v>292</v>
      </c>
      <c r="N5" s="62" t="s">
        <v>245</v>
      </c>
      <c r="O5" s="97" t="s">
        <v>246</v>
      </c>
      <c r="P5" s="153"/>
      <c r="Q5" s="153"/>
      <c r="R5" s="153"/>
      <c r="S5" s="181"/>
      <c r="T5" s="9"/>
      <c r="U5" s="180" t="s">
        <v>21</v>
      </c>
      <c r="V5" s="9"/>
    </row>
    <row r="6" spans="1:22" ht="15">
      <c r="A6" s="13" t="s">
        <v>237</v>
      </c>
      <c r="B6" s="8" t="s">
        <v>1017</v>
      </c>
      <c r="C6" s="8" t="s">
        <v>18</v>
      </c>
      <c r="D6" s="19">
        <v>376</v>
      </c>
      <c r="E6" s="19" t="s">
        <v>239</v>
      </c>
      <c r="F6" s="59" t="s">
        <v>240</v>
      </c>
      <c r="G6" s="61" t="s">
        <v>257</v>
      </c>
      <c r="H6" s="59" t="s">
        <v>288</v>
      </c>
      <c r="I6" s="59" t="s">
        <v>1018</v>
      </c>
      <c r="J6" s="59">
        <v>56004</v>
      </c>
      <c r="K6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376-IP-B4-02-DR-H-56004</v>
      </c>
      <c r="L6" s="8" t="s">
        <v>1023</v>
      </c>
      <c r="M6" s="30" t="s">
        <v>292</v>
      </c>
      <c r="N6" s="62" t="s">
        <v>245</v>
      </c>
      <c r="O6" s="97" t="s">
        <v>246</v>
      </c>
      <c r="P6" s="153"/>
      <c r="Q6" s="153"/>
      <c r="R6" s="153"/>
      <c r="S6" s="181"/>
      <c r="T6" s="9"/>
      <c r="U6" s="180" t="s">
        <v>21</v>
      </c>
      <c r="V6" s="9"/>
    </row>
    <row r="7" spans="1:22" ht="15">
      <c r="A7" s="13" t="s">
        <v>237</v>
      </c>
      <c r="B7" s="8" t="s">
        <v>1017</v>
      </c>
      <c r="C7" s="8" t="s">
        <v>18</v>
      </c>
      <c r="D7" s="19">
        <v>376</v>
      </c>
      <c r="E7" s="19" t="s">
        <v>239</v>
      </c>
      <c r="F7" s="59" t="s">
        <v>240</v>
      </c>
      <c r="G7" s="61" t="s">
        <v>306</v>
      </c>
      <c r="H7" s="59" t="s">
        <v>288</v>
      </c>
      <c r="I7" s="59" t="s">
        <v>1018</v>
      </c>
      <c r="J7" s="59">
        <v>56005</v>
      </c>
      <c r="K7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376-IP-B4-03-DR-H-56005</v>
      </c>
      <c r="L7" s="8" t="s">
        <v>1024</v>
      </c>
      <c r="M7" s="30" t="s">
        <v>292</v>
      </c>
      <c r="N7" s="62" t="s">
        <v>245</v>
      </c>
      <c r="O7" s="97" t="s">
        <v>246</v>
      </c>
      <c r="P7" s="153"/>
      <c r="Q7" s="153"/>
      <c r="R7" s="153"/>
      <c r="S7" s="181"/>
      <c r="T7" s="9"/>
      <c r="U7" s="180" t="s">
        <v>21</v>
      </c>
      <c r="V7" s="9"/>
    </row>
    <row r="8" spans="1:22" ht="15">
      <c r="A8" s="13" t="s">
        <v>237</v>
      </c>
      <c r="B8" s="8" t="s">
        <v>1017</v>
      </c>
      <c r="C8" s="8" t="s">
        <v>18</v>
      </c>
      <c r="D8" s="19">
        <v>376</v>
      </c>
      <c r="E8" s="19" t="s">
        <v>239</v>
      </c>
      <c r="F8" s="59" t="s">
        <v>240</v>
      </c>
      <c r="G8" s="61" t="s">
        <v>310</v>
      </c>
      <c r="H8" s="59" t="s">
        <v>288</v>
      </c>
      <c r="I8" s="59" t="s">
        <v>1018</v>
      </c>
      <c r="J8" s="59">
        <v>56006</v>
      </c>
      <c r="K8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376-IP-B4-04-DR-H-56006</v>
      </c>
      <c r="L8" s="8" t="s">
        <v>1025</v>
      </c>
      <c r="M8" s="30" t="s">
        <v>292</v>
      </c>
      <c r="N8" s="62" t="s">
        <v>245</v>
      </c>
      <c r="O8" s="97" t="s">
        <v>246</v>
      </c>
      <c r="P8" s="153"/>
      <c r="Q8" s="153"/>
      <c r="R8" s="153"/>
      <c r="S8" s="181"/>
      <c r="T8" s="9"/>
      <c r="U8" s="180" t="s">
        <v>21</v>
      </c>
      <c r="V8" s="9"/>
    </row>
    <row r="9" spans="1:22" ht="15">
      <c r="A9" s="13" t="s">
        <v>237</v>
      </c>
      <c r="B9" s="8" t="s">
        <v>1017</v>
      </c>
      <c r="C9" s="8" t="s">
        <v>18</v>
      </c>
      <c r="D9" s="19">
        <v>376</v>
      </c>
      <c r="E9" s="19" t="s">
        <v>239</v>
      </c>
      <c r="F9" s="59" t="s">
        <v>240</v>
      </c>
      <c r="G9" s="61" t="s">
        <v>314</v>
      </c>
      <c r="H9" s="59" t="s">
        <v>288</v>
      </c>
      <c r="I9" s="59" t="s">
        <v>1018</v>
      </c>
      <c r="J9" s="59">
        <v>56007</v>
      </c>
      <c r="K9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376-IP-B4-05-DR-H-56007</v>
      </c>
      <c r="L9" s="8" t="s">
        <v>1026</v>
      </c>
      <c r="M9" s="30" t="s">
        <v>292</v>
      </c>
      <c r="N9" s="62" t="s">
        <v>245</v>
      </c>
      <c r="O9" s="97" t="s">
        <v>246</v>
      </c>
      <c r="P9" s="153"/>
      <c r="Q9" s="97" t="s">
        <v>257</v>
      </c>
      <c r="R9" s="144"/>
      <c r="S9" s="181"/>
      <c r="T9" s="9"/>
      <c r="U9" s="180" t="s">
        <v>21</v>
      </c>
      <c r="V9" s="9"/>
    </row>
    <row r="10" spans="1:22" ht="75" customHeight="1">
      <c r="A10" s="13" t="s">
        <v>237</v>
      </c>
      <c r="B10" s="8" t="s">
        <v>1017</v>
      </c>
      <c r="C10" s="8" t="s">
        <v>18</v>
      </c>
      <c r="D10" s="19">
        <v>376</v>
      </c>
      <c r="E10" s="19" t="s">
        <v>239</v>
      </c>
      <c r="F10" s="59" t="s">
        <v>240</v>
      </c>
      <c r="G10" s="61" t="s">
        <v>344</v>
      </c>
      <c r="H10" s="59" t="s">
        <v>288</v>
      </c>
      <c r="I10" s="59" t="s">
        <v>1018</v>
      </c>
      <c r="J10" s="59">
        <v>56008</v>
      </c>
      <c r="K10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376-IP-B4-RF-DR-H-56008</v>
      </c>
      <c r="L10" s="8" t="s">
        <v>1027</v>
      </c>
      <c r="M10" s="30" t="s">
        <v>292</v>
      </c>
      <c r="N10" s="62" t="s">
        <v>245</v>
      </c>
      <c r="O10" s="97" t="s">
        <v>246</v>
      </c>
      <c r="P10" s="154" t="s">
        <v>246</v>
      </c>
      <c r="Q10" s="153"/>
      <c r="R10" s="153"/>
      <c r="S10" s="180" t="s">
        <v>21</v>
      </c>
      <c r="T10" s="183" t="s">
        <v>1028</v>
      </c>
      <c r="U10" s="180" t="s">
        <v>21</v>
      </c>
      <c r="V10" s="182" t="s">
        <v>1029</v>
      </c>
    </row>
    <row r="11" spans="1:22" ht="15">
      <c r="A11" s="13" t="s">
        <v>237</v>
      </c>
      <c r="B11" s="8" t="s">
        <v>1017</v>
      </c>
      <c r="C11" s="8" t="s">
        <v>18</v>
      </c>
      <c r="D11" s="19">
        <v>376</v>
      </c>
      <c r="E11" s="19" t="s">
        <v>239</v>
      </c>
      <c r="F11" s="59" t="s">
        <v>240</v>
      </c>
      <c r="G11" s="59" t="s">
        <v>241</v>
      </c>
      <c r="H11" s="59" t="s">
        <v>288</v>
      </c>
      <c r="I11" s="59" t="s">
        <v>1018</v>
      </c>
      <c r="J11" s="59">
        <v>56009</v>
      </c>
      <c r="K11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376-IP-B4-XX-DR-H-56009</v>
      </c>
      <c r="L11" s="8" t="s">
        <v>1030</v>
      </c>
      <c r="M11" s="30" t="s">
        <v>292</v>
      </c>
      <c r="N11" s="62" t="s">
        <v>245</v>
      </c>
      <c r="O11" s="97" t="s">
        <v>246</v>
      </c>
      <c r="P11" s="153"/>
      <c r="Q11" s="153"/>
      <c r="R11" s="153"/>
      <c r="S11" s="9"/>
      <c r="T11" s="9"/>
      <c r="U11" s="180" t="s">
        <v>21</v>
      </c>
      <c r="V11" s="9"/>
    </row>
    <row r="12" spans="1:22" ht="15">
      <c r="A12" s="13" t="s">
        <v>237</v>
      </c>
      <c r="B12" s="8" t="s">
        <v>1017</v>
      </c>
      <c r="C12" s="8" t="s">
        <v>18</v>
      </c>
      <c r="D12" s="19">
        <v>376</v>
      </c>
      <c r="E12" s="19" t="s">
        <v>239</v>
      </c>
      <c r="F12" s="59" t="s">
        <v>240</v>
      </c>
      <c r="G12" s="61" t="s">
        <v>245</v>
      </c>
      <c r="H12" s="59" t="s">
        <v>288</v>
      </c>
      <c r="I12" s="59" t="s">
        <v>1018</v>
      </c>
      <c r="J12" s="59">
        <v>56010</v>
      </c>
      <c r="K12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376-IP-B4-00-DR-H-56010</v>
      </c>
      <c r="L12" s="8" t="s">
        <v>1031</v>
      </c>
      <c r="M12" s="30" t="s">
        <v>292</v>
      </c>
      <c r="N12" s="62" t="s">
        <v>245</v>
      </c>
      <c r="O12" s="97" t="s">
        <v>246</v>
      </c>
      <c r="P12" s="153"/>
      <c r="Q12" s="153"/>
      <c r="R12" s="153"/>
      <c r="S12" s="9"/>
      <c r="T12" s="9"/>
      <c r="U12" s="180" t="s">
        <v>21</v>
      </c>
      <c r="V12" s="9"/>
    </row>
    <row r="13" spans="1:22" ht="15">
      <c r="A13" s="13" t="s">
        <v>237</v>
      </c>
      <c r="B13" s="8" t="s">
        <v>1017</v>
      </c>
      <c r="C13" s="8" t="s">
        <v>18</v>
      </c>
      <c r="D13" s="19">
        <v>376</v>
      </c>
      <c r="E13" s="19" t="s">
        <v>239</v>
      </c>
      <c r="F13" s="59" t="s">
        <v>240</v>
      </c>
      <c r="G13" s="61" t="s">
        <v>246</v>
      </c>
      <c r="H13" s="59" t="s">
        <v>288</v>
      </c>
      <c r="I13" s="59" t="s">
        <v>1018</v>
      </c>
      <c r="J13" s="59">
        <v>56011</v>
      </c>
      <c r="K13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376-IP-B4-01-DR-H-56011</v>
      </c>
      <c r="L13" s="8" t="s">
        <v>1032</v>
      </c>
      <c r="M13" s="30" t="s">
        <v>292</v>
      </c>
      <c r="N13" s="62" t="s">
        <v>245</v>
      </c>
      <c r="O13" s="97" t="s">
        <v>246</v>
      </c>
      <c r="P13" s="153"/>
      <c r="Q13" s="153"/>
      <c r="R13" s="153"/>
      <c r="S13" s="9"/>
      <c r="T13" s="9"/>
      <c r="U13" s="180" t="s">
        <v>21</v>
      </c>
      <c r="V13" s="9"/>
    </row>
    <row r="14" spans="1:22" ht="15">
      <c r="A14" s="13" t="s">
        <v>237</v>
      </c>
      <c r="B14" s="8" t="s">
        <v>1017</v>
      </c>
      <c r="C14" s="8" t="s">
        <v>18</v>
      </c>
      <c r="D14" s="19">
        <v>376</v>
      </c>
      <c r="E14" s="19" t="s">
        <v>239</v>
      </c>
      <c r="F14" s="59" t="s">
        <v>240</v>
      </c>
      <c r="G14" s="61" t="s">
        <v>257</v>
      </c>
      <c r="H14" s="59" t="s">
        <v>288</v>
      </c>
      <c r="I14" s="59" t="s">
        <v>1018</v>
      </c>
      <c r="J14" s="59">
        <v>56012</v>
      </c>
      <c r="K14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376-IP-B4-02-DR-H-56012</v>
      </c>
      <c r="L14" s="8" t="s">
        <v>1033</v>
      </c>
      <c r="M14" s="30" t="s">
        <v>292</v>
      </c>
      <c r="N14" s="62" t="s">
        <v>245</v>
      </c>
      <c r="O14" s="97" t="s">
        <v>246</v>
      </c>
      <c r="P14" s="153"/>
      <c r="Q14" s="153"/>
      <c r="R14" s="153"/>
      <c r="S14" s="9"/>
      <c r="T14" s="9"/>
      <c r="U14" s="180" t="s">
        <v>21</v>
      </c>
      <c r="V14" s="9"/>
    </row>
    <row r="15" spans="1:22" ht="15">
      <c r="A15" s="13" t="s">
        <v>237</v>
      </c>
      <c r="B15" s="8" t="s">
        <v>1017</v>
      </c>
      <c r="C15" s="8" t="s">
        <v>18</v>
      </c>
      <c r="D15" s="19">
        <v>376</v>
      </c>
      <c r="E15" s="19" t="s">
        <v>239</v>
      </c>
      <c r="F15" s="59" t="s">
        <v>240</v>
      </c>
      <c r="G15" s="61" t="s">
        <v>306</v>
      </c>
      <c r="H15" s="59" t="s">
        <v>288</v>
      </c>
      <c r="I15" s="59" t="s">
        <v>1018</v>
      </c>
      <c r="J15" s="59">
        <v>56013</v>
      </c>
      <c r="K15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376-IP-B4-03-DR-H-56013</v>
      </c>
      <c r="L15" s="8" t="s">
        <v>1034</v>
      </c>
      <c r="M15" s="30" t="s">
        <v>292</v>
      </c>
      <c r="N15" s="62" t="s">
        <v>245</v>
      </c>
      <c r="O15" s="97" t="s">
        <v>246</v>
      </c>
      <c r="P15" s="153"/>
      <c r="Q15" s="153"/>
      <c r="R15" s="153"/>
      <c r="S15" s="9"/>
      <c r="T15" s="9"/>
      <c r="U15" s="180" t="s">
        <v>21</v>
      </c>
      <c r="V15" s="9"/>
    </row>
    <row r="16" spans="1:22" ht="15">
      <c r="A16" s="13" t="s">
        <v>237</v>
      </c>
      <c r="B16" s="8" t="s">
        <v>1017</v>
      </c>
      <c r="C16" s="8" t="s">
        <v>18</v>
      </c>
      <c r="D16" s="19">
        <v>376</v>
      </c>
      <c r="E16" s="19" t="s">
        <v>239</v>
      </c>
      <c r="F16" s="59" t="s">
        <v>240</v>
      </c>
      <c r="G16" s="59" t="s">
        <v>241</v>
      </c>
      <c r="H16" s="59" t="s">
        <v>978</v>
      </c>
      <c r="I16" s="59" t="s">
        <v>1018</v>
      </c>
      <c r="J16" s="59">
        <v>56014</v>
      </c>
      <c r="K16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376-IP-B4-XX-SD-H-56014</v>
      </c>
      <c r="L16" s="8" t="s">
        <v>1035</v>
      </c>
      <c r="M16" s="26" t="s">
        <v>66</v>
      </c>
      <c r="N16" s="62" t="s">
        <v>245</v>
      </c>
      <c r="O16" s="111" t="s">
        <v>245</v>
      </c>
      <c r="P16" s="154" t="s">
        <v>246</v>
      </c>
      <c r="Q16" s="153"/>
      <c r="R16" s="153"/>
      <c r="S16" s="9"/>
      <c r="T16" s="9"/>
      <c r="U16" s="180" t="s">
        <v>21</v>
      </c>
      <c r="V16" s="9"/>
    </row>
    <row r="17" spans="1:22" ht="15">
      <c r="A17" s="13" t="s">
        <v>237</v>
      </c>
      <c r="B17" s="8" t="s">
        <v>1017</v>
      </c>
      <c r="C17" s="8" t="s">
        <v>18</v>
      </c>
      <c r="D17" s="19">
        <v>376</v>
      </c>
      <c r="E17" s="19" t="s">
        <v>239</v>
      </c>
      <c r="F17" s="59" t="s">
        <v>240</v>
      </c>
      <c r="G17" s="59" t="s">
        <v>287</v>
      </c>
      <c r="H17" s="59" t="s">
        <v>288</v>
      </c>
      <c r="I17" s="59" t="s">
        <v>1018</v>
      </c>
      <c r="J17" s="59">
        <v>56015</v>
      </c>
      <c r="K17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376-IP-B4-B1-DR-H-56015</v>
      </c>
      <c r="L17" s="8" t="s">
        <v>1036</v>
      </c>
      <c r="M17" s="30" t="s">
        <v>292</v>
      </c>
      <c r="N17" s="62" t="s">
        <v>245</v>
      </c>
      <c r="O17" s="97" t="s">
        <v>246</v>
      </c>
      <c r="P17" s="153"/>
      <c r="Q17" s="97" t="s">
        <v>257</v>
      </c>
      <c r="R17" s="144"/>
      <c r="S17" s="9"/>
      <c r="T17" s="9"/>
      <c r="U17" s="180" t="s">
        <v>21</v>
      </c>
      <c r="V17" s="9"/>
    </row>
    <row r="18" spans="1:22" ht="15">
      <c r="A18" s="13" t="s">
        <v>237</v>
      </c>
      <c r="B18" s="8" t="s">
        <v>1017</v>
      </c>
      <c r="C18" s="8" t="s">
        <v>18</v>
      </c>
      <c r="D18" s="19">
        <v>376</v>
      </c>
      <c r="E18" s="19" t="s">
        <v>239</v>
      </c>
      <c r="F18" s="61" t="s">
        <v>240</v>
      </c>
      <c r="G18" s="61" t="s">
        <v>245</v>
      </c>
      <c r="H18" s="59" t="s">
        <v>288</v>
      </c>
      <c r="I18" s="59" t="s">
        <v>1018</v>
      </c>
      <c r="J18" s="59">
        <v>56016</v>
      </c>
      <c r="K18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376-IP-B4-00-DR-H-56016</v>
      </c>
      <c r="L18" s="8" t="s">
        <v>1037</v>
      </c>
      <c r="M18" s="30" t="s">
        <v>292</v>
      </c>
      <c r="N18" s="62" t="s">
        <v>245</v>
      </c>
      <c r="O18" s="97" t="s">
        <v>246</v>
      </c>
      <c r="P18" s="153"/>
      <c r="Q18" s="153"/>
      <c r="R18" s="153"/>
      <c r="S18" s="9"/>
      <c r="T18" s="9"/>
      <c r="U18" s="180" t="s">
        <v>21</v>
      </c>
      <c r="V18" s="9"/>
    </row>
    <row r="19" spans="1:22" ht="15">
      <c r="A19" s="13" t="s">
        <v>237</v>
      </c>
      <c r="B19" s="8" t="s">
        <v>1017</v>
      </c>
      <c r="C19" s="8" t="s">
        <v>18</v>
      </c>
      <c r="D19" s="19">
        <v>376</v>
      </c>
      <c r="E19" s="19" t="s">
        <v>239</v>
      </c>
      <c r="F19" s="59" t="s">
        <v>240</v>
      </c>
      <c r="G19" s="61" t="s">
        <v>246</v>
      </c>
      <c r="H19" s="59" t="s">
        <v>288</v>
      </c>
      <c r="I19" s="59" t="s">
        <v>1018</v>
      </c>
      <c r="J19" s="59">
        <v>56017</v>
      </c>
      <c r="K19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376-IP-B4-01-DR-H-56017</v>
      </c>
      <c r="L19" s="8" t="s">
        <v>1038</v>
      </c>
      <c r="M19" s="30" t="s">
        <v>292</v>
      </c>
      <c r="N19" s="62" t="s">
        <v>245</v>
      </c>
      <c r="O19" s="97" t="s">
        <v>246</v>
      </c>
      <c r="P19" s="153"/>
      <c r="Q19" s="153"/>
      <c r="R19" s="153"/>
      <c r="S19" s="9"/>
      <c r="T19" s="9"/>
      <c r="U19" s="180" t="s">
        <v>21</v>
      </c>
      <c r="V19" s="9"/>
    </row>
    <row r="20" spans="1:22" ht="15">
      <c r="A20" s="13" t="s">
        <v>237</v>
      </c>
      <c r="B20" s="8" t="s">
        <v>1017</v>
      </c>
      <c r="C20" s="8" t="s">
        <v>18</v>
      </c>
      <c r="D20" s="19">
        <v>376</v>
      </c>
      <c r="E20" s="19" t="s">
        <v>239</v>
      </c>
      <c r="F20" s="59" t="s">
        <v>240</v>
      </c>
      <c r="G20" s="61" t="s">
        <v>257</v>
      </c>
      <c r="H20" s="59" t="s">
        <v>288</v>
      </c>
      <c r="I20" s="59" t="s">
        <v>1018</v>
      </c>
      <c r="J20" s="59">
        <v>56018</v>
      </c>
      <c r="K20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376-IP-B4-02-DR-H-56018</v>
      </c>
      <c r="L20" s="8" t="s">
        <v>1039</v>
      </c>
      <c r="M20" s="30" t="s">
        <v>292</v>
      </c>
      <c r="N20" s="62" t="s">
        <v>245</v>
      </c>
      <c r="O20" s="97" t="s">
        <v>246</v>
      </c>
      <c r="P20" s="153"/>
      <c r="Q20" s="153"/>
      <c r="R20" s="153"/>
      <c r="S20" s="9"/>
      <c r="T20" s="9"/>
      <c r="U20" s="180" t="s">
        <v>21</v>
      </c>
      <c r="V20" s="9"/>
    </row>
    <row r="21" spans="1:22" ht="15">
      <c r="A21" s="13" t="s">
        <v>237</v>
      </c>
      <c r="B21" s="8" t="s">
        <v>1017</v>
      </c>
      <c r="C21" s="8" t="s">
        <v>18</v>
      </c>
      <c r="D21" s="19">
        <v>376</v>
      </c>
      <c r="E21" s="19" t="s">
        <v>239</v>
      </c>
      <c r="F21" s="59" t="s">
        <v>240</v>
      </c>
      <c r="G21" s="61" t="s">
        <v>306</v>
      </c>
      <c r="H21" s="59" t="s">
        <v>288</v>
      </c>
      <c r="I21" s="59" t="s">
        <v>1018</v>
      </c>
      <c r="J21" s="59">
        <v>56019</v>
      </c>
      <c r="K21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376-IP-B4-03-DR-H-56019</v>
      </c>
      <c r="L21" s="8" t="s">
        <v>1040</v>
      </c>
      <c r="M21" s="30" t="s">
        <v>292</v>
      </c>
      <c r="N21" s="62" t="s">
        <v>245</v>
      </c>
      <c r="O21" s="97" t="s">
        <v>246</v>
      </c>
      <c r="P21" s="153"/>
      <c r="Q21" s="153"/>
      <c r="R21" s="153"/>
      <c r="S21" s="9"/>
      <c r="T21" s="9"/>
      <c r="U21" s="180" t="s">
        <v>21</v>
      </c>
      <c r="V21" s="9"/>
    </row>
    <row r="22" spans="1:22" ht="15">
      <c r="A22" s="13" t="s">
        <v>237</v>
      </c>
      <c r="B22" s="8" t="s">
        <v>1017</v>
      </c>
      <c r="C22" s="8" t="s">
        <v>18</v>
      </c>
      <c r="D22" s="19">
        <v>376</v>
      </c>
      <c r="E22" s="19" t="s">
        <v>239</v>
      </c>
      <c r="F22" s="59" t="s">
        <v>240</v>
      </c>
      <c r="G22" s="59" t="s">
        <v>241</v>
      </c>
      <c r="H22" s="59" t="s">
        <v>288</v>
      </c>
      <c r="I22" s="59" t="s">
        <v>1018</v>
      </c>
      <c r="J22" s="59">
        <v>56020</v>
      </c>
      <c r="K22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376-IP-B4-XX-DR-H-56020</v>
      </c>
      <c r="L22" s="8" t="s">
        <v>1041</v>
      </c>
      <c r="M22" s="30" t="s">
        <v>292</v>
      </c>
      <c r="N22" s="62" t="s">
        <v>245</v>
      </c>
      <c r="O22" s="97" t="s">
        <v>246</v>
      </c>
      <c r="P22" s="153"/>
      <c r="Q22" s="97" t="s">
        <v>257</v>
      </c>
      <c r="R22" s="144"/>
      <c r="S22" s="9"/>
      <c r="T22" s="9"/>
      <c r="U22" s="180" t="s">
        <v>21</v>
      </c>
      <c r="V22" s="9"/>
    </row>
    <row r="23" spans="1:22" ht="15">
      <c r="A23" s="13" t="s">
        <v>237</v>
      </c>
      <c r="B23" s="8" t="s">
        <v>1017</v>
      </c>
      <c r="C23" s="8" t="s">
        <v>18</v>
      </c>
      <c r="D23" s="19">
        <v>376</v>
      </c>
      <c r="E23" s="19" t="s">
        <v>239</v>
      </c>
      <c r="F23" s="59" t="s">
        <v>240</v>
      </c>
      <c r="G23" s="59" t="s">
        <v>241</v>
      </c>
      <c r="H23" s="59" t="s">
        <v>288</v>
      </c>
      <c r="I23" s="59" t="s">
        <v>1018</v>
      </c>
      <c r="J23" s="59">
        <v>56021</v>
      </c>
      <c r="K23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376-IP-B4-XX-DR-H-56021</v>
      </c>
      <c r="L23" s="8" t="s">
        <v>1042</v>
      </c>
      <c r="M23" s="30" t="s">
        <v>292</v>
      </c>
      <c r="N23" s="62" t="s">
        <v>245</v>
      </c>
      <c r="O23" s="97" t="s">
        <v>246</v>
      </c>
      <c r="P23" s="153"/>
      <c r="Q23" s="153"/>
      <c r="R23" s="153"/>
      <c r="S23" s="9"/>
      <c r="T23" s="9"/>
      <c r="U23" s="180" t="s">
        <v>21</v>
      </c>
      <c r="V23" s="9"/>
    </row>
    <row r="24" spans="1:22" ht="15">
      <c r="A24" s="13" t="s">
        <v>237</v>
      </c>
      <c r="B24" s="8" t="s">
        <v>1017</v>
      </c>
      <c r="C24" s="8" t="s">
        <v>18</v>
      </c>
      <c r="D24" s="19">
        <v>376</v>
      </c>
      <c r="E24" s="19" t="s">
        <v>239</v>
      </c>
      <c r="F24" s="59" t="s">
        <v>240</v>
      </c>
      <c r="G24" s="59" t="s">
        <v>241</v>
      </c>
      <c r="H24" s="59" t="s">
        <v>978</v>
      </c>
      <c r="I24" s="59" t="s">
        <v>1018</v>
      </c>
      <c r="J24" s="59">
        <v>56022</v>
      </c>
      <c r="K24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376-IP-B4-XX-SD-H-56022</v>
      </c>
      <c r="L24" s="8" t="s">
        <v>1043</v>
      </c>
      <c r="M24" s="26" t="s">
        <v>66</v>
      </c>
      <c r="N24" s="62" t="s">
        <v>245</v>
      </c>
      <c r="O24" s="111" t="s">
        <v>245</v>
      </c>
      <c r="P24" s="153"/>
      <c r="Q24" s="153"/>
      <c r="R24" s="153"/>
      <c r="S24" s="9"/>
      <c r="T24" s="9"/>
      <c r="U24" s="180" t="s">
        <v>21</v>
      </c>
      <c r="V24" s="9"/>
    </row>
    <row r="25" spans="1:22" ht="15">
      <c r="A25" s="13" t="s">
        <v>237</v>
      </c>
      <c r="B25" s="8" t="s">
        <v>1017</v>
      </c>
      <c r="C25" s="8" t="s">
        <v>18</v>
      </c>
      <c r="D25" s="19">
        <v>376</v>
      </c>
      <c r="E25" s="19" t="s">
        <v>239</v>
      </c>
      <c r="F25" s="59" t="s">
        <v>240</v>
      </c>
      <c r="G25" s="59" t="s">
        <v>241</v>
      </c>
      <c r="H25" s="59" t="s">
        <v>978</v>
      </c>
      <c r="I25" s="59" t="s">
        <v>1018</v>
      </c>
      <c r="J25" s="59">
        <v>56023</v>
      </c>
      <c r="K25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376-IP-B4-XX-SD-H-56023</v>
      </c>
      <c r="L25" s="8" t="s">
        <v>1044</v>
      </c>
      <c r="M25" s="26" t="s">
        <v>66</v>
      </c>
      <c r="N25" s="62" t="s">
        <v>245</v>
      </c>
      <c r="O25" s="111" t="s">
        <v>245</v>
      </c>
      <c r="P25" s="154" t="s">
        <v>246</v>
      </c>
      <c r="Q25" s="153"/>
      <c r="R25" s="153"/>
      <c r="S25" s="9"/>
      <c r="T25" s="9"/>
      <c r="U25" s="180" t="s">
        <v>21</v>
      </c>
      <c r="V25" s="9"/>
    </row>
    <row r="26" spans="1:22" ht="15">
      <c r="A26" s="13" t="s">
        <v>237</v>
      </c>
      <c r="B26" s="8" t="s">
        <v>1017</v>
      </c>
      <c r="C26" s="8" t="s">
        <v>18</v>
      </c>
      <c r="D26" s="19">
        <v>376</v>
      </c>
      <c r="E26" s="19" t="s">
        <v>239</v>
      </c>
      <c r="F26" s="59" t="s">
        <v>240</v>
      </c>
      <c r="G26" s="59" t="s">
        <v>241</v>
      </c>
      <c r="H26" s="59" t="s">
        <v>978</v>
      </c>
      <c r="I26" s="59" t="s">
        <v>1018</v>
      </c>
      <c r="J26" s="59">
        <v>56024</v>
      </c>
      <c r="K26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376-IP-B4-XX-SD-H-56024</v>
      </c>
      <c r="L26" s="8" t="s">
        <v>1045</v>
      </c>
      <c r="M26" s="26" t="s">
        <v>66</v>
      </c>
      <c r="N26" s="62" t="s">
        <v>245</v>
      </c>
      <c r="O26" s="111" t="s">
        <v>245</v>
      </c>
      <c r="P26" s="153"/>
      <c r="Q26" s="153"/>
      <c r="R26" s="153"/>
      <c r="S26" s="9"/>
      <c r="T26" s="9"/>
      <c r="U26" s="180" t="s">
        <v>21</v>
      </c>
      <c r="V26" s="9"/>
    </row>
    <row r="27" spans="1:22" ht="15">
      <c r="A27" s="13" t="s">
        <v>237</v>
      </c>
      <c r="B27" s="8" t="s">
        <v>1017</v>
      </c>
      <c r="C27" s="8" t="s">
        <v>18</v>
      </c>
      <c r="D27" s="19">
        <v>376</v>
      </c>
      <c r="E27" s="19" t="s">
        <v>239</v>
      </c>
      <c r="F27" s="59" t="s">
        <v>240</v>
      </c>
      <c r="G27" s="59" t="s">
        <v>287</v>
      </c>
      <c r="H27" s="59" t="s">
        <v>288</v>
      </c>
      <c r="I27" s="59" t="s">
        <v>1018</v>
      </c>
      <c r="J27" s="59">
        <v>56025</v>
      </c>
      <c r="K27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376-IP-B4-B1-DR-H-56025</v>
      </c>
      <c r="L27" s="8" t="s">
        <v>1046</v>
      </c>
      <c r="M27" s="30" t="s">
        <v>439</v>
      </c>
      <c r="N27" s="62" t="s">
        <v>245</v>
      </c>
      <c r="O27" s="97" t="s">
        <v>246</v>
      </c>
      <c r="P27" s="153"/>
      <c r="Q27" s="153"/>
      <c r="R27" s="153"/>
      <c r="S27" s="9"/>
      <c r="T27" s="9"/>
      <c r="U27" s="180" t="s">
        <v>21</v>
      </c>
      <c r="V27" s="9"/>
    </row>
    <row r="28" spans="1:22" ht="15">
      <c r="A28" s="13" t="s">
        <v>237</v>
      </c>
      <c r="B28" s="8" t="s">
        <v>1017</v>
      </c>
      <c r="C28" s="8" t="s">
        <v>18</v>
      </c>
      <c r="D28" s="19">
        <v>376</v>
      </c>
      <c r="E28" s="19" t="s">
        <v>239</v>
      </c>
      <c r="F28" s="59" t="s">
        <v>240</v>
      </c>
      <c r="G28" s="59" t="s">
        <v>287</v>
      </c>
      <c r="H28" s="59" t="s">
        <v>288</v>
      </c>
      <c r="I28" s="59" t="s">
        <v>1018</v>
      </c>
      <c r="J28" s="59">
        <v>56026</v>
      </c>
      <c r="K28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376-IP-B4-B1-DR-H-56026</v>
      </c>
      <c r="L28" s="8" t="s">
        <v>1047</v>
      </c>
      <c r="M28" s="26" t="s">
        <v>66</v>
      </c>
      <c r="N28" s="62" t="s">
        <v>245</v>
      </c>
      <c r="O28" s="97" t="s">
        <v>246</v>
      </c>
      <c r="P28" s="153"/>
      <c r="Q28" s="153"/>
      <c r="R28" s="153"/>
      <c r="S28" s="9"/>
      <c r="T28" s="9"/>
      <c r="U28" s="180" t="s">
        <v>21</v>
      </c>
      <c r="V28" s="9"/>
    </row>
    <row r="29" spans="1:22" ht="15">
      <c r="A29" s="13" t="s">
        <v>237</v>
      </c>
      <c r="B29" s="8" t="s">
        <v>1017</v>
      </c>
      <c r="C29" s="8" t="s">
        <v>18</v>
      </c>
      <c r="D29" s="19">
        <v>376</v>
      </c>
      <c r="E29" s="19" t="s">
        <v>239</v>
      </c>
      <c r="F29" s="59" t="s">
        <v>240</v>
      </c>
      <c r="G29" s="59" t="s">
        <v>287</v>
      </c>
      <c r="H29" s="59" t="s">
        <v>288</v>
      </c>
      <c r="I29" s="59" t="s">
        <v>1018</v>
      </c>
      <c r="J29" s="59">
        <v>56027</v>
      </c>
      <c r="K29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376-IP-B4-B1-DR-H-56027</v>
      </c>
      <c r="L29" s="8" t="s">
        <v>1048</v>
      </c>
      <c r="M29" s="30" t="s">
        <v>439</v>
      </c>
      <c r="N29" s="62" t="s">
        <v>245</v>
      </c>
      <c r="O29" s="97" t="s">
        <v>246</v>
      </c>
      <c r="P29" s="153"/>
      <c r="Q29" s="153"/>
      <c r="R29" s="153"/>
      <c r="S29" s="9"/>
      <c r="T29" s="9"/>
      <c r="U29" s="180" t="s">
        <v>21</v>
      </c>
      <c r="V29" s="9"/>
    </row>
    <row r="30" spans="1:22" ht="15">
      <c r="A30" s="13" t="s">
        <v>237</v>
      </c>
      <c r="B30" s="8" t="s">
        <v>1017</v>
      </c>
      <c r="C30" s="8" t="s">
        <v>18</v>
      </c>
      <c r="D30" s="19">
        <v>376</v>
      </c>
      <c r="E30" s="19" t="s">
        <v>239</v>
      </c>
      <c r="F30" s="59" t="s">
        <v>240</v>
      </c>
      <c r="G30" s="59" t="s">
        <v>241</v>
      </c>
      <c r="H30" s="59" t="s">
        <v>550</v>
      </c>
      <c r="I30" s="59" t="s">
        <v>1018</v>
      </c>
      <c r="J30" s="59">
        <v>56028</v>
      </c>
      <c r="K30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376-IP-B4-XX-DE-H-56028</v>
      </c>
      <c r="L30" s="8" t="s">
        <v>1049</v>
      </c>
      <c r="M30" s="26" t="s">
        <v>66</v>
      </c>
      <c r="N30" s="62" t="s">
        <v>245</v>
      </c>
      <c r="O30" s="111" t="s">
        <v>245</v>
      </c>
      <c r="P30" s="153"/>
      <c r="Q30" s="153"/>
      <c r="R30" s="153"/>
      <c r="S30" s="9"/>
      <c r="T30" s="9"/>
      <c r="U30" s="180" t="s">
        <v>21</v>
      </c>
      <c r="V30" s="9"/>
    </row>
    <row r="31" spans="1:22">
      <c r="A31" s="13" t="s">
        <v>237</v>
      </c>
      <c r="B31" s="8" t="s">
        <v>1017</v>
      </c>
      <c r="C31" s="8" t="s">
        <v>18</v>
      </c>
      <c r="D31" s="19">
        <v>376</v>
      </c>
      <c r="E31" s="19" t="s">
        <v>239</v>
      </c>
      <c r="F31" s="59" t="s">
        <v>240</v>
      </c>
      <c r="G31" s="59" t="s">
        <v>287</v>
      </c>
      <c r="H31" s="59" t="s">
        <v>288</v>
      </c>
      <c r="I31" s="59" t="s">
        <v>1018</v>
      </c>
      <c r="J31" s="59">
        <v>56029</v>
      </c>
      <c r="K31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376-IP-B4-B1-DR-H-56029</v>
      </c>
      <c r="L31" s="8" t="s">
        <v>1050</v>
      </c>
      <c r="M31" s="26" t="s">
        <v>66</v>
      </c>
      <c r="N31" s="143"/>
      <c r="O31" s="144"/>
      <c r="P31" s="144"/>
      <c r="Q31" s="153"/>
      <c r="R31" s="62" t="s">
        <v>245</v>
      </c>
      <c r="S31" s="9"/>
      <c r="T31" s="9"/>
      <c r="U31" s="207"/>
      <c r="V31" s="9"/>
    </row>
    <row r="32" spans="1:22" ht="15">
      <c r="A32" s="13" t="s">
        <v>237</v>
      </c>
      <c r="B32" s="8" t="s">
        <v>1017</v>
      </c>
      <c r="C32" s="8" t="s">
        <v>18</v>
      </c>
      <c r="D32" s="19">
        <v>376</v>
      </c>
      <c r="E32" s="19" t="s">
        <v>239</v>
      </c>
      <c r="F32" s="59" t="s">
        <v>240</v>
      </c>
      <c r="G32" s="59" t="s">
        <v>287</v>
      </c>
      <c r="H32" s="59" t="s">
        <v>288</v>
      </c>
      <c r="I32" s="59" t="s">
        <v>1051</v>
      </c>
      <c r="J32" s="59">
        <v>55001</v>
      </c>
      <c r="K32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376-IP-B4-B1-DR-C-55001</v>
      </c>
      <c r="L32" s="8" t="s">
        <v>1052</v>
      </c>
      <c r="M32" s="30" t="s">
        <v>292</v>
      </c>
      <c r="N32" s="62" t="s">
        <v>245</v>
      </c>
      <c r="O32" s="97" t="s">
        <v>246</v>
      </c>
      <c r="P32" s="153"/>
      <c r="Q32" s="153"/>
      <c r="R32" s="153"/>
      <c r="S32" s="9"/>
      <c r="T32" s="9"/>
      <c r="U32" s="180" t="s">
        <v>21</v>
      </c>
      <c r="V32" s="9"/>
    </row>
    <row r="33" spans="1:22" ht="15">
      <c r="A33" s="13" t="s">
        <v>237</v>
      </c>
      <c r="B33" s="8" t="s">
        <v>1017</v>
      </c>
      <c r="C33" s="8" t="s">
        <v>18</v>
      </c>
      <c r="D33" s="19">
        <v>376</v>
      </c>
      <c r="E33" s="19" t="s">
        <v>239</v>
      </c>
      <c r="F33" s="59" t="s">
        <v>240</v>
      </c>
      <c r="G33" s="61" t="s">
        <v>245</v>
      </c>
      <c r="H33" s="59" t="s">
        <v>288</v>
      </c>
      <c r="I33" s="59" t="s">
        <v>1051</v>
      </c>
      <c r="J33" s="59">
        <v>55002</v>
      </c>
      <c r="K33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376-IP-B4-00-DR-C-55002</v>
      </c>
      <c r="L33" s="8" t="s">
        <v>1053</v>
      </c>
      <c r="M33" s="30" t="s">
        <v>292</v>
      </c>
      <c r="N33" s="62" t="s">
        <v>245</v>
      </c>
      <c r="O33" s="97" t="s">
        <v>246</v>
      </c>
      <c r="P33" s="153"/>
      <c r="Q33" s="153"/>
      <c r="R33" s="153"/>
      <c r="S33" s="9"/>
      <c r="T33" s="9"/>
      <c r="U33" s="180" t="s">
        <v>21</v>
      </c>
      <c r="V33" s="9"/>
    </row>
    <row r="34" spans="1:22" ht="15">
      <c r="A34" s="13" t="s">
        <v>237</v>
      </c>
      <c r="B34" s="8" t="s">
        <v>1017</v>
      </c>
      <c r="C34" s="8" t="s">
        <v>18</v>
      </c>
      <c r="D34" s="19">
        <v>376</v>
      </c>
      <c r="E34" s="19" t="s">
        <v>239</v>
      </c>
      <c r="F34" s="59" t="s">
        <v>240</v>
      </c>
      <c r="G34" s="61" t="s">
        <v>246</v>
      </c>
      <c r="H34" s="59" t="s">
        <v>288</v>
      </c>
      <c r="I34" s="59" t="s">
        <v>1051</v>
      </c>
      <c r="J34" s="59">
        <v>55003</v>
      </c>
      <c r="K34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376-IP-B4-01-DR-C-55003</v>
      </c>
      <c r="L34" s="8" t="s">
        <v>1054</v>
      </c>
      <c r="M34" s="30" t="s">
        <v>292</v>
      </c>
      <c r="N34" s="62" t="s">
        <v>245</v>
      </c>
      <c r="O34" s="97" t="s">
        <v>246</v>
      </c>
      <c r="P34" s="153"/>
      <c r="Q34" s="153"/>
      <c r="R34" s="153"/>
      <c r="S34" s="9"/>
      <c r="T34" s="9"/>
      <c r="U34" s="180" t="s">
        <v>21</v>
      </c>
      <c r="V34" s="9"/>
    </row>
    <row r="35" spans="1:22" ht="15">
      <c r="A35" s="13" t="s">
        <v>237</v>
      </c>
      <c r="B35" s="8" t="s">
        <v>1017</v>
      </c>
      <c r="C35" s="8" t="s">
        <v>18</v>
      </c>
      <c r="D35" s="19">
        <v>376</v>
      </c>
      <c r="E35" s="19" t="s">
        <v>239</v>
      </c>
      <c r="F35" s="59" t="s">
        <v>240</v>
      </c>
      <c r="G35" s="61" t="s">
        <v>257</v>
      </c>
      <c r="H35" s="59" t="s">
        <v>288</v>
      </c>
      <c r="I35" s="59" t="s">
        <v>1051</v>
      </c>
      <c r="J35" s="59">
        <v>55004</v>
      </c>
      <c r="K35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376-IP-B4-02-DR-C-55004</v>
      </c>
      <c r="L35" s="8" t="s">
        <v>1055</v>
      </c>
      <c r="M35" s="30" t="s">
        <v>292</v>
      </c>
      <c r="N35" s="62" t="s">
        <v>245</v>
      </c>
      <c r="O35" s="97" t="s">
        <v>246</v>
      </c>
      <c r="P35" s="153"/>
      <c r="Q35" s="153"/>
      <c r="R35" s="153"/>
      <c r="S35" s="9"/>
      <c r="T35" s="9"/>
      <c r="U35" s="180" t="s">
        <v>21</v>
      </c>
      <c r="V35" s="9"/>
    </row>
    <row r="36" spans="1:22" ht="15">
      <c r="A36" s="13" t="s">
        <v>237</v>
      </c>
      <c r="B36" s="8" t="s">
        <v>1017</v>
      </c>
      <c r="C36" s="8" t="s">
        <v>18</v>
      </c>
      <c r="D36" s="19">
        <v>376</v>
      </c>
      <c r="E36" s="19" t="s">
        <v>239</v>
      </c>
      <c r="F36" s="59" t="s">
        <v>240</v>
      </c>
      <c r="G36" s="61" t="s">
        <v>306</v>
      </c>
      <c r="H36" s="59" t="s">
        <v>288</v>
      </c>
      <c r="I36" s="59" t="s">
        <v>1051</v>
      </c>
      <c r="J36" s="59">
        <v>55005</v>
      </c>
      <c r="K36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376-IP-B4-03-DR-C-55005</v>
      </c>
      <c r="L36" s="8" t="s">
        <v>1056</v>
      </c>
      <c r="M36" s="30" t="s">
        <v>292</v>
      </c>
      <c r="N36" s="62" t="s">
        <v>245</v>
      </c>
      <c r="O36" s="97" t="s">
        <v>246</v>
      </c>
      <c r="P36" s="153"/>
      <c r="Q36" s="153"/>
      <c r="R36" s="153"/>
      <c r="S36" s="9"/>
      <c r="T36" s="9"/>
      <c r="U36" s="180" t="s">
        <v>21</v>
      </c>
      <c r="V36" s="9"/>
    </row>
    <row r="37" spans="1:22" ht="15">
      <c r="A37" s="13" t="s">
        <v>237</v>
      </c>
      <c r="B37" s="8" t="s">
        <v>1017</v>
      </c>
      <c r="C37" s="8" t="s">
        <v>18</v>
      </c>
      <c r="D37" s="19">
        <v>376</v>
      </c>
      <c r="E37" s="19" t="s">
        <v>239</v>
      </c>
      <c r="F37" s="59" t="s">
        <v>240</v>
      </c>
      <c r="G37" s="61" t="s">
        <v>310</v>
      </c>
      <c r="H37" s="59" t="s">
        <v>288</v>
      </c>
      <c r="I37" s="59" t="s">
        <v>1051</v>
      </c>
      <c r="J37" s="59">
        <v>55006</v>
      </c>
      <c r="K37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376-IP-B4-04-DR-C-55006</v>
      </c>
      <c r="L37" s="8" t="s">
        <v>1057</v>
      </c>
      <c r="M37" s="30" t="s">
        <v>292</v>
      </c>
      <c r="N37" s="62" t="s">
        <v>245</v>
      </c>
      <c r="O37" s="97" t="s">
        <v>246</v>
      </c>
      <c r="P37" s="153"/>
      <c r="Q37" s="153"/>
      <c r="R37" s="153"/>
      <c r="S37" s="9"/>
      <c r="T37" s="9"/>
      <c r="U37" s="180" t="s">
        <v>21</v>
      </c>
      <c r="V37" s="9"/>
    </row>
    <row r="38" spans="1:22" ht="15">
      <c r="A38" s="13" t="s">
        <v>237</v>
      </c>
      <c r="B38" s="8" t="s">
        <v>1017</v>
      </c>
      <c r="C38" s="8" t="s">
        <v>18</v>
      </c>
      <c r="D38" s="19">
        <v>376</v>
      </c>
      <c r="E38" s="19" t="s">
        <v>239</v>
      </c>
      <c r="F38" s="59" t="s">
        <v>240</v>
      </c>
      <c r="G38" s="61" t="s">
        <v>314</v>
      </c>
      <c r="H38" s="59" t="s">
        <v>288</v>
      </c>
      <c r="I38" s="59" t="s">
        <v>1051</v>
      </c>
      <c r="J38" s="59">
        <v>55007</v>
      </c>
      <c r="K38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376-IP-B4-05-DR-C-55007</v>
      </c>
      <c r="L38" s="8" t="s">
        <v>1058</v>
      </c>
      <c r="M38" s="30" t="s">
        <v>292</v>
      </c>
      <c r="N38" s="62" t="s">
        <v>245</v>
      </c>
      <c r="O38" s="97" t="s">
        <v>246</v>
      </c>
      <c r="P38" s="153"/>
      <c r="Q38" s="153"/>
      <c r="R38" s="153"/>
      <c r="S38" s="9"/>
      <c r="T38" s="9"/>
      <c r="U38" s="180" t="s">
        <v>21</v>
      </c>
      <c r="V38" s="9"/>
    </row>
    <row r="39" spans="1:22" ht="15">
      <c r="A39" s="13" t="s">
        <v>237</v>
      </c>
      <c r="B39" s="8" t="s">
        <v>1017</v>
      </c>
      <c r="C39" s="8" t="s">
        <v>18</v>
      </c>
      <c r="D39" s="19">
        <v>376</v>
      </c>
      <c r="E39" s="19" t="s">
        <v>239</v>
      </c>
      <c r="F39" s="59" t="s">
        <v>240</v>
      </c>
      <c r="G39" s="59" t="s">
        <v>391</v>
      </c>
      <c r="H39" s="59" t="s">
        <v>288</v>
      </c>
      <c r="I39" s="59" t="s">
        <v>1051</v>
      </c>
      <c r="J39" s="59">
        <v>55008</v>
      </c>
      <c r="K39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376-IP-B4-ZZ-DR-C-55008</v>
      </c>
      <c r="L39" s="8" t="s">
        <v>1059</v>
      </c>
      <c r="M39" s="30" t="s">
        <v>292</v>
      </c>
      <c r="N39" s="62" t="s">
        <v>245</v>
      </c>
      <c r="O39" s="97" t="s">
        <v>246</v>
      </c>
      <c r="P39" s="153"/>
      <c r="Q39" s="153"/>
      <c r="R39" s="153"/>
      <c r="S39" s="9"/>
      <c r="T39" s="9"/>
      <c r="U39" s="180" t="s">
        <v>21</v>
      </c>
      <c r="V39" s="9"/>
    </row>
    <row r="40" spans="1:22" ht="15">
      <c r="A40" s="13" t="s">
        <v>237</v>
      </c>
      <c r="B40" s="8" t="s">
        <v>1017</v>
      </c>
      <c r="C40" s="8" t="s">
        <v>18</v>
      </c>
      <c r="D40" s="19">
        <v>376</v>
      </c>
      <c r="E40" s="19" t="s">
        <v>239</v>
      </c>
      <c r="F40" s="59" t="s">
        <v>240</v>
      </c>
      <c r="G40" s="59" t="s">
        <v>391</v>
      </c>
      <c r="H40" s="59" t="s">
        <v>288</v>
      </c>
      <c r="I40" s="59" t="s">
        <v>1051</v>
      </c>
      <c r="J40" s="59">
        <v>55009</v>
      </c>
      <c r="K40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376-IP-B4-ZZ-DR-C-55009</v>
      </c>
      <c r="L40" s="8" t="s">
        <v>1060</v>
      </c>
      <c r="M40" s="30" t="s">
        <v>292</v>
      </c>
      <c r="N40" s="62" t="s">
        <v>245</v>
      </c>
      <c r="O40" s="97" t="s">
        <v>246</v>
      </c>
      <c r="P40" s="153"/>
      <c r="Q40" s="153"/>
      <c r="R40" s="153"/>
      <c r="S40" s="9"/>
      <c r="T40" s="9"/>
      <c r="U40" s="180" t="s">
        <v>21</v>
      </c>
      <c r="V40" s="9"/>
    </row>
    <row r="41" spans="1:22" ht="15">
      <c r="A41" s="13" t="s">
        <v>237</v>
      </c>
      <c r="B41" s="8" t="s">
        <v>1017</v>
      </c>
      <c r="C41" s="8" t="s">
        <v>18</v>
      </c>
      <c r="D41" s="19">
        <v>376</v>
      </c>
      <c r="E41" s="19" t="s">
        <v>239</v>
      </c>
      <c r="F41" s="59" t="s">
        <v>240</v>
      </c>
      <c r="G41" s="59" t="s">
        <v>391</v>
      </c>
      <c r="H41" s="59" t="s">
        <v>288</v>
      </c>
      <c r="I41" s="59" t="s">
        <v>1051</v>
      </c>
      <c r="J41" s="59">
        <v>55010</v>
      </c>
      <c r="K41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376-IP-B4-ZZ-DR-C-55010</v>
      </c>
      <c r="L41" s="8" t="s">
        <v>1061</v>
      </c>
      <c r="M41" s="30" t="s">
        <v>292</v>
      </c>
      <c r="N41" s="62" t="s">
        <v>245</v>
      </c>
      <c r="O41" s="97" t="s">
        <v>246</v>
      </c>
      <c r="P41" s="153"/>
      <c r="Q41" s="153"/>
      <c r="R41" s="153"/>
      <c r="S41" s="9"/>
      <c r="T41" s="9"/>
      <c r="U41" s="180" t="s">
        <v>21</v>
      </c>
      <c r="V41" s="9"/>
    </row>
    <row r="42" spans="1:22" ht="15">
      <c r="A42" s="13" t="s">
        <v>237</v>
      </c>
      <c r="B42" s="8" t="s">
        <v>1017</v>
      </c>
      <c r="C42" s="8" t="s">
        <v>18</v>
      </c>
      <c r="D42" s="19">
        <v>376</v>
      </c>
      <c r="E42" s="19" t="s">
        <v>239</v>
      </c>
      <c r="F42" s="59" t="s">
        <v>240</v>
      </c>
      <c r="G42" s="59" t="s">
        <v>391</v>
      </c>
      <c r="H42" s="59" t="s">
        <v>288</v>
      </c>
      <c r="I42" s="59" t="s">
        <v>1051</v>
      </c>
      <c r="J42" s="59">
        <v>55011</v>
      </c>
      <c r="K42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376-IP-B4-ZZ-DR-C-55011</v>
      </c>
      <c r="L42" s="8" t="s">
        <v>1062</v>
      </c>
      <c r="M42" s="30" t="s">
        <v>292</v>
      </c>
      <c r="N42" s="62" t="s">
        <v>245</v>
      </c>
      <c r="O42" s="97" t="s">
        <v>246</v>
      </c>
      <c r="P42" s="153"/>
      <c r="Q42" s="153"/>
      <c r="R42" s="153"/>
      <c r="S42" s="9"/>
      <c r="T42" s="9"/>
      <c r="U42" s="180" t="s">
        <v>21</v>
      </c>
      <c r="V42" s="9"/>
    </row>
    <row r="43" spans="1:22" ht="15">
      <c r="A43" s="13" t="s">
        <v>237</v>
      </c>
      <c r="B43" s="8" t="s">
        <v>1017</v>
      </c>
      <c r="C43" s="8" t="s">
        <v>18</v>
      </c>
      <c r="D43" s="19">
        <v>376</v>
      </c>
      <c r="E43" s="19" t="s">
        <v>239</v>
      </c>
      <c r="F43" s="59" t="s">
        <v>240</v>
      </c>
      <c r="G43" s="59" t="s">
        <v>241</v>
      </c>
      <c r="H43" s="59" t="s">
        <v>978</v>
      </c>
      <c r="I43" s="59" t="s">
        <v>1051</v>
      </c>
      <c r="J43" s="59">
        <v>55012</v>
      </c>
      <c r="K43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376-IP-B4-XX-SD-C-55012</v>
      </c>
      <c r="L43" s="8" t="s">
        <v>1063</v>
      </c>
      <c r="M43" s="26" t="s">
        <v>66</v>
      </c>
      <c r="N43" s="62" t="s">
        <v>245</v>
      </c>
      <c r="O43" s="111" t="s">
        <v>245</v>
      </c>
      <c r="P43" s="153"/>
      <c r="Q43" s="153"/>
      <c r="R43" s="153"/>
      <c r="S43" s="9"/>
      <c r="T43" s="9"/>
      <c r="U43" s="180" t="s">
        <v>21</v>
      </c>
      <c r="V43" s="9"/>
    </row>
    <row r="44" spans="1:22" ht="15">
      <c r="A44" s="13" t="s">
        <v>237</v>
      </c>
      <c r="B44" s="8" t="s">
        <v>1017</v>
      </c>
      <c r="C44" s="8" t="s">
        <v>18</v>
      </c>
      <c r="D44" s="19">
        <v>376</v>
      </c>
      <c r="E44" s="19" t="s">
        <v>239</v>
      </c>
      <c r="F44" s="59" t="s">
        <v>240</v>
      </c>
      <c r="G44" s="61" t="s">
        <v>310</v>
      </c>
      <c r="H44" s="59" t="s">
        <v>288</v>
      </c>
      <c r="I44" s="59" t="s">
        <v>1051</v>
      </c>
      <c r="J44" s="59">
        <v>55013</v>
      </c>
      <c r="K44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376-IP-B4-04-DR-C-55013</v>
      </c>
      <c r="L44" s="8" t="s">
        <v>1064</v>
      </c>
      <c r="M44" s="30" t="s">
        <v>439</v>
      </c>
      <c r="N44" s="62" t="s">
        <v>245</v>
      </c>
      <c r="O44" s="97" t="s">
        <v>246</v>
      </c>
      <c r="P44" s="153"/>
      <c r="Q44" s="153"/>
      <c r="R44" s="153"/>
      <c r="S44" s="9"/>
      <c r="T44" s="9"/>
      <c r="U44" s="180" t="s">
        <v>21</v>
      </c>
      <c r="V44" s="9"/>
    </row>
    <row r="45" spans="1:22" ht="15">
      <c r="A45" s="13" t="s">
        <v>237</v>
      </c>
      <c r="B45" s="8" t="s">
        <v>1017</v>
      </c>
      <c r="C45" s="8" t="s">
        <v>18</v>
      </c>
      <c r="D45" s="19">
        <v>376</v>
      </c>
      <c r="E45" s="19" t="s">
        <v>239</v>
      </c>
      <c r="F45" s="59" t="s">
        <v>240</v>
      </c>
      <c r="G45" s="108" t="s">
        <v>310</v>
      </c>
      <c r="H45" s="59" t="s">
        <v>288</v>
      </c>
      <c r="I45" s="59" t="s">
        <v>1051</v>
      </c>
      <c r="J45" s="109">
        <v>55014</v>
      </c>
      <c r="K45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376-IP-B4-04-DR-C-55014</v>
      </c>
      <c r="L45" s="8" t="s">
        <v>1065</v>
      </c>
      <c r="M45" s="26" t="s">
        <v>66</v>
      </c>
      <c r="N45" s="62" t="s">
        <v>245</v>
      </c>
      <c r="O45" s="97" t="s">
        <v>246</v>
      </c>
      <c r="P45" s="153"/>
      <c r="Q45" s="153"/>
      <c r="R45" s="153"/>
      <c r="S45" s="9"/>
      <c r="T45" s="9"/>
      <c r="U45" s="180" t="s">
        <v>21</v>
      </c>
      <c r="V45" s="9"/>
    </row>
    <row r="46" spans="1:22" ht="15">
      <c r="A46" s="13"/>
      <c r="B46" s="8"/>
      <c r="C46" s="8"/>
      <c r="D46" s="8"/>
      <c r="E46" s="8"/>
      <c r="F46" s="120"/>
      <c r="G46" s="120"/>
      <c r="H46" s="120"/>
      <c r="I46" s="120"/>
      <c r="J46" s="120"/>
      <c r="K46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------</v>
      </c>
      <c r="L46" s="8"/>
      <c r="M46" s="26"/>
      <c r="N46" s="143"/>
      <c r="O46" s="144"/>
      <c r="P46" s="155"/>
      <c r="Q46" s="155"/>
      <c r="R46" s="155"/>
      <c r="S46" s="9"/>
      <c r="T46" s="9"/>
      <c r="U46" s="180" t="s">
        <v>21</v>
      </c>
      <c r="V46" s="9"/>
    </row>
    <row r="47" spans="1:22" ht="15.75">
      <c r="A47" s="137" t="s">
        <v>237</v>
      </c>
      <c r="B47" s="8" t="s">
        <v>1066</v>
      </c>
      <c r="C47" s="8" t="s">
        <v>18</v>
      </c>
      <c r="D47" s="138">
        <v>376</v>
      </c>
      <c r="E47" s="138" t="s">
        <v>239</v>
      </c>
      <c r="F47" s="59" t="s">
        <v>240</v>
      </c>
      <c r="G47" s="61" t="s">
        <v>241</v>
      </c>
      <c r="H47" s="59" t="s">
        <v>260</v>
      </c>
      <c r="I47" s="59" t="s">
        <v>984</v>
      </c>
      <c r="J47" s="59">
        <v>50000</v>
      </c>
      <c r="K47" s="8" t="str">
        <f>CONCATENATE(Tabela1345910717[[#This Row],[Nr ]],"-",Tabela1345910717[[#This Row],[Autor]],"-",Tabela1345910717[[#This Row],[Strefa]],"-",Tabela1345910717[[#This Row],[Poziom]],"-",Tabela1345910717[[#This Row],[Typ]],"-",Tabela1345910717[[#This Row],[Branża]],"-",Tabela1345910717[[#This Row],[Pakiet]])</f>
        <v>376-IP-B4-XX-SP-S-50000</v>
      </c>
      <c r="L47" s="8" t="s">
        <v>1067</v>
      </c>
      <c r="M47" s="26" t="s">
        <v>66</v>
      </c>
      <c r="N47" s="145"/>
      <c r="O47" s="62" t="s">
        <v>245</v>
      </c>
      <c r="P47" s="130" t="s">
        <v>246</v>
      </c>
      <c r="Q47" s="155"/>
      <c r="R47" s="155"/>
      <c r="S47" s="178" t="s">
        <v>21</v>
      </c>
      <c r="T47" s="9"/>
      <c r="U47" s="180" t="s">
        <v>21</v>
      </c>
      <c r="V47" s="9"/>
    </row>
    <row r="48" spans="1:22">
      <c r="A48" s="115"/>
      <c r="B48" s="115"/>
      <c r="C48" s="115"/>
      <c r="D48" s="115"/>
      <c r="E48" s="115"/>
      <c r="F48" s="139"/>
      <c r="G48" s="141"/>
      <c r="H48" s="139"/>
      <c r="I48" s="139"/>
      <c r="J48" s="139"/>
      <c r="K48" s="115"/>
      <c r="L48" s="115"/>
      <c r="M48" s="140"/>
      <c r="N48" s="142"/>
      <c r="O48" s="99"/>
      <c r="P48" s="99"/>
      <c r="Q48" s="99"/>
      <c r="R48" s="99"/>
    </row>
    <row r="49" spans="1:18">
      <c r="A49" s="115"/>
      <c r="B49" s="115"/>
      <c r="C49" s="115"/>
      <c r="D49" s="115"/>
      <c r="E49" s="115"/>
      <c r="F49" s="139"/>
      <c r="G49" s="141"/>
      <c r="H49" s="139"/>
      <c r="I49" s="139"/>
      <c r="J49" s="139"/>
      <c r="K49" s="115"/>
      <c r="L49" s="115"/>
      <c r="M49" s="140"/>
      <c r="N49" s="142"/>
      <c r="O49" s="99"/>
      <c r="P49" s="99"/>
      <c r="Q49" s="99"/>
      <c r="R49" s="99"/>
    </row>
    <row r="50" spans="1:18">
      <c r="N50" s="4" t="s">
        <v>219</v>
      </c>
    </row>
    <row r="51" spans="1:18">
      <c r="N51" s="10"/>
      <c r="O51" s="4" t="s">
        <v>220</v>
      </c>
    </row>
    <row r="53" spans="1:18">
      <c r="N53" s="1"/>
      <c r="O53" s="4" t="s">
        <v>221</v>
      </c>
    </row>
    <row r="54" spans="1:18" ht="15" customHeight="1"/>
    <row r="55" spans="1:18" ht="15" customHeight="1">
      <c r="N55" s="2"/>
      <c r="O55" s="5" t="s">
        <v>222</v>
      </c>
    </row>
    <row r="56" spans="1:18" ht="15" customHeight="1"/>
    <row r="57" spans="1:18">
      <c r="N57" s="6"/>
      <c r="O57" s="4" t="s">
        <v>223</v>
      </c>
    </row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126" spans="15:15">
      <c r="O126" s="4" t="s">
        <v>220</v>
      </c>
    </row>
    <row r="128" spans="15:15">
      <c r="O128" s="4" t="s">
        <v>221</v>
      </c>
    </row>
    <row r="130" spans="15:15">
      <c r="O130" s="5" t="s">
        <v>222</v>
      </c>
    </row>
    <row r="132" spans="15:15">
      <c r="O132" s="4" t="s">
        <v>223</v>
      </c>
    </row>
  </sheetData>
  <phoneticPr fontId="4" type="noConversion"/>
  <pageMargins left="0.25" right="0.25" top="0.75" bottom="0.75" header="0.3" footer="0.3"/>
  <pageSetup paperSize="9" scale="26" orientation="landscape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2BE7C-04CE-4C1E-BBD7-EC228FEF45F1}">
  <sheetPr codeName="Arkusz9">
    <tabColor theme="9"/>
    <pageSetUpPr fitToPage="1"/>
  </sheetPr>
  <dimension ref="A1:T254"/>
  <sheetViews>
    <sheetView tabSelected="1" topLeftCell="C100" zoomScaleNormal="100" workbookViewId="0">
      <selection activeCell="T130" sqref="T130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1" bestFit="1" customWidth="1"/>
    <col min="11" max="11" width="20.7109375" style="7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5" width="26.5703125" style="7" customWidth="1"/>
    <col min="16" max="16" width="26.5703125" style="157" customWidth="1"/>
    <col min="17" max="17" width="16.42578125" style="157" bestFit="1" customWidth="1"/>
    <col min="18" max="18" width="23.85546875" style="212" bestFit="1" customWidth="1"/>
    <col min="19" max="19" width="16.42578125" style="157" bestFit="1" customWidth="1"/>
    <col min="20" max="20" width="23.85546875" style="157" bestFit="1" customWidth="1"/>
    <col min="21" max="16384" width="9.140625" style="7"/>
  </cols>
  <sheetData>
    <row r="1" spans="1:20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69" t="s">
        <v>230</v>
      </c>
      <c r="K1" s="32" t="s">
        <v>3</v>
      </c>
      <c r="L1" s="35" t="s">
        <v>605</v>
      </c>
      <c r="M1" s="36" t="s">
        <v>233</v>
      </c>
      <c r="N1" s="33" t="s">
        <v>845</v>
      </c>
      <c r="O1" s="35" t="s">
        <v>235</v>
      </c>
      <c r="P1" s="161" t="s">
        <v>1068</v>
      </c>
      <c r="Q1" s="147" t="s">
        <v>12</v>
      </c>
      <c r="R1" s="209" t="s">
        <v>13</v>
      </c>
      <c r="S1" s="152" t="s">
        <v>14</v>
      </c>
      <c r="T1" s="152" t="s">
        <v>15</v>
      </c>
    </row>
    <row r="2" spans="1:20" s="68" customFormat="1" ht="15">
      <c r="A2" s="66" t="s">
        <v>237</v>
      </c>
      <c r="B2" s="59" t="s">
        <v>1069</v>
      </c>
      <c r="C2" s="59" t="s">
        <v>18</v>
      </c>
      <c r="D2" s="59">
        <v>376</v>
      </c>
      <c r="E2" s="59" t="s">
        <v>239</v>
      </c>
      <c r="F2" s="59" t="s">
        <v>240</v>
      </c>
      <c r="G2" s="59" t="s">
        <v>241</v>
      </c>
      <c r="H2" s="59" t="s">
        <v>242</v>
      </c>
      <c r="I2" s="59" t="s">
        <v>1070</v>
      </c>
      <c r="J2" s="70" t="s">
        <v>1071</v>
      </c>
      <c r="K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376-IP-B4-XX-TD-E-61000</v>
      </c>
      <c r="L2" s="59" t="s">
        <v>163</v>
      </c>
      <c r="M2" s="67" t="s">
        <v>66</v>
      </c>
      <c r="N2" s="25" t="s">
        <v>245</v>
      </c>
      <c r="O2" s="97" t="s">
        <v>246</v>
      </c>
      <c r="P2" s="159" t="s">
        <v>246</v>
      </c>
      <c r="Q2" s="162"/>
      <c r="R2" s="210"/>
      <c r="S2" s="208" t="s">
        <v>1072</v>
      </c>
      <c r="T2" s="162"/>
    </row>
    <row r="3" spans="1:20" s="68" customFormat="1" ht="15">
      <c r="A3" s="66" t="s">
        <v>237</v>
      </c>
      <c r="B3" s="59" t="s">
        <v>1069</v>
      </c>
      <c r="C3" s="59" t="s">
        <v>18</v>
      </c>
      <c r="D3" s="59">
        <v>376</v>
      </c>
      <c r="E3" s="59" t="s">
        <v>239</v>
      </c>
      <c r="F3" s="59" t="s">
        <v>240</v>
      </c>
      <c r="G3" s="59" t="s">
        <v>241</v>
      </c>
      <c r="H3" s="59" t="s">
        <v>260</v>
      </c>
      <c r="I3" s="59" t="s">
        <v>1070</v>
      </c>
      <c r="J3" s="70" t="s">
        <v>1071</v>
      </c>
      <c r="K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376-IP-B4-XX-SP-E-61000</v>
      </c>
      <c r="L3" s="59" t="s">
        <v>1073</v>
      </c>
      <c r="M3" s="67" t="s">
        <v>66</v>
      </c>
      <c r="N3" s="25" t="s">
        <v>245</v>
      </c>
      <c r="O3" s="110" t="s">
        <v>245</v>
      </c>
      <c r="P3" s="159" t="s">
        <v>245</v>
      </c>
      <c r="Q3" s="162"/>
      <c r="R3" s="210"/>
      <c r="S3" s="208" t="s">
        <v>1072</v>
      </c>
      <c r="T3" s="162"/>
    </row>
    <row r="4" spans="1:20" s="68" customFormat="1" ht="15">
      <c r="A4" s="66" t="s">
        <v>237</v>
      </c>
      <c r="B4" s="59" t="s">
        <v>1069</v>
      </c>
      <c r="C4" s="59" t="s">
        <v>18</v>
      </c>
      <c r="D4" s="59">
        <v>376</v>
      </c>
      <c r="E4" s="59" t="s">
        <v>239</v>
      </c>
      <c r="F4" s="59" t="s">
        <v>240</v>
      </c>
      <c r="G4" s="59" t="s">
        <v>241</v>
      </c>
      <c r="H4" s="59" t="s">
        <v>1074</v>
      </c>
      <c r="I4" s="59" t="s">
        <v>1070</v>
      </c>
      <c r="J4" s="70">
        <v>61001</v>
      </c>
      <c r="K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376-IP-B4-XX-CA-E-61001</v>
      </c>
      <c r="L4" s="59" t="s">
        <v>1075</v>
      </c>
      <c r="M4" s="67" t="s">
        <v>66</v>
      </c>
      <c r="N4" s="25" t="s">
        <v>245</v>
      </c>
      <c r="O4" s="110" t="s">
        <v>245</v>
      </c>
      <c r="P4" s="159" t="s">
        <v>245</v>
      </c>
      <c r="Q4" s="162"/>
      <c r="R4" s="210"/>
      <c r="S4" s="208" t="s">
        <v>1072</v>
      </c>
      <c r="T4" s="162"/>
    </row>
    <row r="5" spans="1:20" s="68" customFormat="1" ht="15">
      <c r="A5" s="66" t="s">
        <v>237</v>
      </c>
      <c r="B5" s="59" t="s">
        <v>1069</v>
      </c>
      <c r="C5" s="59" t="s">
        <v>18</v>
      </c>
      <c r="D5" s="59">
        <v>376</v>
      </c>
      <c r="E5" s="59" t="s">
        <v>239</v>
      </c>
      <c r="F5" s="59" t="s">
        <v>240</v>
      </c>
      <c r="G5" s="59" t="s">
        <v>241</v>
      </c>
      <c r="H5" s="59" t="s">
        <v>1074</v>
      </c>
      <c r="I5" s="59" t="s">
        <v>1070</v>
      </c>
      <c r="J5" s="70" t="s">
        <v>1076</v>
      </c>
      <c r="K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376-IP-B4-XX-CA-E-61002</v>
      </c>
      <c r="L5" s="59" t="s">
        <v>1077</v>
      </c>
      <c r="M5" s="67" t="s">
        <v>66</v>
      </c>
      <c r="N5" s="25" t="s">
        <v>245</v>
      </c>
      <c r="O5" s="110" t="s">
        <v>245</v>
      </c>
      <c r="P5" s="159" t="s">
        <v>245</v>
      </c>
      <c r="Q5" s="162"/>
      <c r="R5" s="210"/>
      <c r="S5" s="208" t="s">
        <v>1072</v>
      </c>
      <c r="T5" s="162"/>
    </row>
    <row r="6" spans="1:20" s="68" customFormat="1" ht="15">
      <c r="A6" s="66" t="s">
        <v>237</v>
      </c>
      <c r="B6" s="59" t="s">
        <v>1069</v>
      </c>
      <c r="C6" s="59" t="s">
        <v>18</v>
      </c>
      <c r="D6" s="59">
        <v>376</v>
      </c>
      <c r="E6" s="59" t="s">
        <v>239</v>
      </c>
      <c r="F6" s="59" t="s">
        <v>240</v>
      </c>
      <c r="G6" s="59" t="s">
        <v>241</v>
      </c>
      <c r="H6" s="59" t="s">
        <v>1074</v>
      </c>
      <c r="I6" s="59" t="s">
        <v>1070</v>
      </c>
      <c r="J6" s="70" t="s">
        <v>1078</v>
      </c>
      <c r="K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376-IP-B4-XX-CA-E-61003</v>
      </c>
      <c r="L6" s="59" t="s">
        <v>1079</v>
      </c>
      <c r="M6" s="67" t="s">
        <v>66</v>
      </c>
      <c r="N6" s="25" t="s">
        <v>245</v>
      </c>
      <c r="O6" s="110" t="s">
        <v>245</v>
      </c>
      <c r="P6" s="159" t="s">
        <v>245</v>
      </c>
      <c r="Q6" s="162"/>
      <c r="R6" s="210"/>
      <c r="S6" s="208" t="s">
        <v>1072</v>
      </c>
      <c r="T6" s="162"/>
    </row>
    <row r="7" spans="1:20" s="68" customFormat="1" ht="15" customHeight="1">
      <c r="A7" s="66" t="s">
        <v>237</v>
      </c>
      <c r="B7" s="59" t="s">
        <v>1069</v>
      </c>
      <c r="C7" s="59" t="s">
        <v>18</v>
      </c>
      <c r="D7" s="59">
        <v>376</v>
      </c>
      <c r="E7" s="59" t="s">
        <v>239</v>
      </c>
      <c r="F7" s="59" t="s">
        <v>240</v>
      </c>
      <c r="G7" s="59" t="s">
        <v>241</v>
      </c>
      <c r="H7" s="59" t="s">
        <v>978</v>
      </c>
      <c r="I7" s="59" t="s">
        <v>1070</v>
      </c>
      <c r="J7" s="70" t="s">
        <v>1080</v>
      </c>
      <c r="K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376-IP-B4-XX-SD-E-61001</v>
      </c>
      <c r="L7" s="59" t="s">
        <v>1081</v>
      </c>
      <c r="M7" s="67" t="s">
        <v>66</v>
      </c>
      <c r="N7" s="25" t="s">
        <v>245</v>
      </c>
      <c r="O7" s="97" t="s">
        <v>246</v>
      </c>
      <c r="P7" s="154" t="s">
        <v>257</v>
      </c>
      <c r="Q7" s="162"/>
      <c r="R7" s="210"/>
      <c r="S7" s="208" t="s">
        <v>1072</v>
      </c>
      <c r="T7" s="162"/>
    </row>
    <row r="8" spans="1:20" s="68" customFormat="1" ht="15" customHeight="1">
      <c r="A8" s="66" t="s">
        <v>237</v>
      </c>
      <c r="B8" s="59" t="s">
        <v>1069</v>
      </c>
      <c r="C8" s="59" t="s">
        <v>18</v>
      </c>
      <c r="D8" s="59">
        <v>376</v>
      </c>
      <c r="E8" s="59" t="s">
        <v>239</v>
      </c>
      <c r="F8" s="59" t="s">
        <v>240</v>
      </c>
      <c r="G8" s="59" t="s">
        <v>241</v>
      </c>
      <c r="H8" s="59" t="s">
        <v>978</v>
      </c>
      <c r="I8" s="59" t="s">
        <v>1070</v>
      </c>
      <c r="J8" s="70" t="s">
        <v>1076</v>
      </c>
      <c r="K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376-IP-B4-XX-SD-E-61002</v>
      </c>
      <c r="L8" s="59" t="s">
        <v>1082</v>
      </c>
      <c r="M8" s="67" t="s">
        <v>66</v>
      </c>
      <c r="N8" s="25" t="s">
        <v>245</v>
      </c>
      <c r="O8" s="206" t="s">
        <v>246</v>
      </c>
      <c r="P8" s="159" t="s">
        <v>245</v>
      </c>
      <c r="Q8" s="162"/>
      <c r="R8" s="210"/>
      <c r="S8" s="208" t="s">
        <v>1072</v>
      </c>
      <c r="T8" s="162"/>
    </row>
    <row r="9" spans="1:20" s="68" customFormat="1" ht="15" customHeight="1">
      <c r="A9" s="66" t="s">
        <v>237</v>
      </c>
      <c r="B9" s="59" t="s">
        <v>1069</v>
      </c>
      <c r="C9" s="59" t="s">
        <v>18</v>
      </c>
      <c r="D9" s="59">
        <v>376</v>
      </c>
      <c r="E9" s="59" t="s">
        <v>239</v>
      </c>
      <c r="F9" s="59" t="s">
        <v>240</v>
      </c>
      <c r="G9" s="59" t="s">
        <v>241</v>
      </c>
      <c r="H9" s="59" t="s">
        <v>978</v>
      </c>
      <c r="I9" s="59" t="s">
        <v>1070</v>
      </c>
      <c r="J9" s="70" t="s">
        <v>1078</v>
      </c>
      <c r="K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376-IP-B4-XX-SD-E-61003</v>
      </c>
      <c r="L9" s="59" t="s">
        <v>1083</v>
      </c>
      <c r="M9" s="67" t="s">
        <v>66</v>
      </c>
      <c r="N9" s="25" t="s">
        <v>245</v>
      </c>
      <c r="O9" s="174" t="s">
        <v>246</v>
      </c>
      <c r="P9" s="159" t="s">
        <v>246</v>
      </c>
      <c r="Q9" s="162"/>
      <c r="R9" s="210"/>
      <c r="S9" s="208" t="s">
        <v>1072</v>
      </c>
      <c r="T9" s="162"/>
    </row>
    <row r="10" spans="1:20" s="68" customFormat="1" ht="15">
      <c r="A10" s="66" t="s">
        <v>237</v>
      </c>
      <c r="B10" s="59" t="s">
        <v>1069</v>
      </c>
      <c r="C10" s="59" t="s">
        <v>18</v>
      </c>
      <c r="D10" s="59">
        <v>376</v>
      </c>
      <c r="E10" s="59" t="s">
        <v>239</v>
      </c>
      <c r="F10" s="59" t="s">
        <v>240</v>
      </c>
      <c r="G10" s="59" t="s">
        <v>241</v>
      </c>
      <c r="H10" s="59" t="s">
        <v>978</v>
      </c>
      <c r="I10" s="59" t="s">
        <v>1070</v>
      </c>
      <c r="J10" s="70">
        <v>61004</v>
      </c>
      <c r="K1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376-IP-B4-XX-SD-E-61004</v>
      </c>
      <c r="L10" s="59" t="s">
        <v>1084</v>
      </c>
      <c r="M10" s="67" t="s">
        <v>66</v>
      </c>
      <c r="N10" s="25" t="s">
        <v>245</v>
      </c>
      <c r="O10" s="206" t="s">
        <v>246</v>
      </c>
      <c r="P10" s="159" t="s">
        <v>245</v>
      </c>
      <c r="Q10" s="162"/>
      <c r="R10" s="210"/>
      <c r="S10" s="208" t="s">
        <v>1072</v>
      </c>
      <c r="T10" s="162"/>
    </row>
    <row r="11" spans="1:20" s="68" customFormat="1" ht="15">
      <c r="A11" s="66" t="s">
        <v>237</v>
      </c>
      <c r="B11" s="59" t="s">
        <v>1069</v>
      </c>
      <c r="C11" s="59" t="s">
        <v>18</v>
      </c>
      <c r="D11" s="59">
        <v>376</v>
      </c>
      <c r="E11" s="59" t="s">
        <v>239</v>
      </c>
      <c r="F11" s="59" t="s">
        <v>240</v>
      </c>
      <c r="G11" s="59" t="s">
        <v>287</v>
      </c>
      <c r="H11" s="59" t="s">
        <v>978</v>
      </c>
      <c r="I11" s="59" t="s">
        <v>1070</v>
      </c>
      <c r="J11" s="70" t="s">
        <v>1085</v>
      </c>
      <c r="K1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376-IP-B4-B1-SD-E-61004</v>
      </c>
      <c r="L11" s="59" t="s">
        <v>1086</v>
      </c>
      <c r="M11" s="67" t="s">
        <v>66</v>
      </c>
      <c r="N11" s="25" t="s">
        <v>245</v>
      </c>
      <c r="O11" s="97" t="s">
        <v>246</v>
      </c>
      <c r="P11" s="159" t="s">
        <v>246</v>
      </c>
      <c r="Q11" s="162"/>
      <c r="R11" s="210"/>
      <c r="S11" s="208" t="s">
        <v>1072</v>
      </c>
      <c r="T11" s="162"/>
    </row>
    <row r="12" spans="1:20" s="68" customFormat="1" ht="15">
      <c r="A12" s="66" t="s">
        <v>237</v>
      </c>
      <c r="B12" s="59" t="s">
        <v>1069</v>
      </c>
      <c r="C12" s="59" t="s">
        <v>18</v>
      </c>
      <c r="D12" s="59">
        <v>376</v>
      </c>
      <c r="E12" s="59" t="s">
        <v>239</v>
      </c>
      <c r="F12" s="59" t="s">
        <v>240</v>
      </c>
      <c r="G12" s="59" t="s">
        <v>287</v>
      </c>
      <c r="H12" s="59" t="s">
        <v>978</v>
      </c>
      <c r="I12" s="59" t="s">
        <v>1070</v>
      </c>
      <c r="J12" s="70" t="s">
        <v>1087</v>
      </c>
      <c r="K1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376-IP-B4-B1-SD-E-61005</v>
      </c>
      <c r="L12" s="59" t="s">
        <v>1088</v>
      </c>
      <c r="M12" s="67" t="s">
        <v>66</v>
      </c>
      <c r="N12" s="25" t="s">
        <v>245</v>
      </c>
      <c r="O12" s="97" t="s">
        <v>246</v>
      </c>
      <c r="P12" s="159" t="s">
        <v>246</v>
      </c>
      <c r="Q12" s="162"/>
      <c r="R12" s="210"/>
      <c r="S12" s="208" t="s">
        <v>1072</v>
      </c>
      <c r="T12" s="162"/>
    </row>
    <row r="13" spans="1:20" s="68" customFormat="1" ht="15">
      <c r="A13" s="66" t="s">
        <v>237</v>
      </c>
      <c r="B13" s="59" t="s">
        <v>1069</v>
      </c>
      <c r="C13" s="59" t="s">
        <v>18</v>
      </c>
      <c r="D13" s="59">
        <v>376</v>
      </c>
      <c r="E13" s="59" t="s">
        <v>239</v>
      </c>
      <c r="F13" s="59" t="s">
        <v>240</v>
      </c>
      <c r="G13" s="59" t="s">
        <v>287</v>
      </c>
      <c r="H13" s="59" t="s">
        <v>978</v>
      </c>
      <c r="I13" s="59" t="s">
        <v>1070</v>
      </c>
      <c r="J13" s="70" t="s">
        <v>1089</v>
      </c>
      <c r="K1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376-IP-B4-B1-SD-E-61006</v>
      </c>
      <c r="L13" s="59" t="s">
        <v>1090</v>
      </c>
      <c r="M13" s="67" t="s">
        <v>66</v>
      </c>
      <c r="N13" s="25" t="s">
        <v>245</v>
      </c>
      <c r="O13" s="97" t="s">
        <v>246</v>
      </c>
      <c r="P13" s="159" t="s">
        <v>246</v>
      </c>
      <c r="Q13" s="162"/>
      <c r="R13" s="210"/>
      <c r="S13" s="208" t="s">
        <v>1072</v>
      </c>
      <c r="T13" s="162"/>
    </row>
    <row r="14" spans="1:20" s="68" customFormat="1" ht="15">
      <c r="A14" s="66" t="s">
        <v>237</v>
      </c>
      <c r="B14" s="59" t="s">
        <v>1069</v>
      </c>
      <c r="C14" s="59" t="s">
        <v>18</v>
      </c>
      <c r="D14" s="59">
        <v>376</v>
      </c>
      <c r="E14" s="59" t="s">
        <v>239</v>
      </c>
      <c r="F14" s="59" t="s">
        <v>240</v>
      </c>
      <c r="G14" s="59" t="s">
        <v>287</v>
      </c>
      <c r="H14" s="59" t="s">
        <v>978</v>
      </c>
      <c r="I14" s="59" t="s">
        <v>1070</v>
      </c>
      <c r="J14" s="70" t="s">
        <v>1091</v>
      </c>
      <c r="K1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376-IP-B4-B1-SD-E-61007</v>
      </c>
      <c r="L14" s="59" t="s">
        <v>1092</v>
      </c>
      <c r="M14" s="67" t="s">
        <v>66</v>
      </c>
      <c r="N14" s="25" t="s">
        <v>245</v>
      </c>
      <c r="O14" s="97" t="s">
        <v>246</v>
      </c>
      <c r="P14" s="159" t="s">
        <v>246</v>
      </c>
      <c r="Q14" s="162"/>
      <c r="R14" s="210"/>
      <c r="S14" s="208" t="s">
        <v>1072</v>
      </c>
      <c r="T14" s="162"/>
    </row>
    <row r="15" spans="1:20" s="68" customFormat="1" ht="15">
      <c r="A15" s="66" t="s">
        <v>237</v>
      </c>
      <c r="B15" s="59" t="s">
        <v>1069</v>
      </c>
      <c r="C15" s="59" t="s">
        <v>18</v>
      </c>
      <c r="D15" s="59">
        <v>376</v>
      </c>
      <c r="E15" s="59" t="s">
        <v>239</v>
      </c>
      <c r="F15" s="59" t="s">
        <v>240</v>
      </c>
      <c r="G15" s="59" t="s">
        <v>287</v>
      </c>
      <c r="H15" s="59" t="s">
        <v>978</v>
      </c>
      <c r="I15" s="59" t="s">
        <v>1070</v>
      </c>
      <c r="J15" s="70" t="s">
        <v>1093</v>
      </c>
      <c r="K1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376-IP-B4-B1-SD-E-61008</v>
      </c>
      <c r="L15" s="59" t="s">
        <v>1094</v>
      </c>
      <c r="M15" s="67" t="s">
        <v>66</v>
      </c>
      <c r="N15" s="25" t="s">
        <v>245</v>
      </c>
      <c r="O15" s="97" t="s">
        <v>246</v>
      </c>
      <c r="P15" s="159" t="s">
        <v>246</v>
      </c>
      <c r="Q15" s="162"/>
      <c r="R15" s="210"/>
      <c r="S15" s="208" t="s">
        <v>1072</v>
      </c>
      <c r="T15" s="162"/>
    </row>
    <row r="16" spans="1:20" s="68" customFormat="1" ht="15">
      <c r="A16" s="66" t="s">
        <v>237</v>
      </c>
      <c r="B16" s="59" t="s">
        <v>1069</v>
      </c>
      <c r="C16" s="59" t="s">
        <v>18</v>
      </c>
      <c r="D16" s="59">
        <v>376</v>
      </c>
      <c r="E16" s="59" t="s">
        <v>239</v>
      </c>
      <c r="F16" s="59" t="s">
        <v>240</v>
      </c>
      <c r="G16" s="59" t="s">
        <v>287</v>
      </c>
      <c r="H16" s="59" t="s">
        <v>978</v>
      </c>
      <c r="I16" s="59" t="s">
        <v>1070</v>
      </c>
      <c r="J16" s="70" t="s">
        <v>1095</v>
      </c>
      <c r="K1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376-IP-B4-B1-SD-E-61009</v>
      </c>
      <c r="L16" s="59" t="s">
        <v>1096</v>
      </c>
      <c r="M16" s="67" t="s">
        <v>66</v>
      </c>
      <c r="N16" s="25" t="s">
        <v>245</v>
      </c>
      <c r="O16" s="97" t="s">
        <v>246</v>
      </c>
      <c r="P16" s="159" t="s">
        <v>246</v>
      </c>
      <c r="Q16" s="162"/>
      <c r="R16" s="210"/>
      <c r="S16" s="208" t="s">
        <v>1072</v>
      </c>
      <c r="T16" s="162"/>
    </row>
    <row r="17" spans="1:20" s="68" customFormat="1" ht="15">
      <c r="A17" s="66" t="s">
        <v>237</v>
      </c>
      <c r="B17" s="59" t="s">
        <v>1069</v>
      </c>
      <c r="C17" s="59" t="s">
        <v>18</v>
      </c>
      <c r="D17" s="59">
        <v>376</v>
      </c>
      <c r="E17" s="59" t="s">
        <v>239</v>
      </c>
      <c r="F17" s="59" t="s">
        <v>240</v>
      </c>
      <c r="G17" s="59" t="s">
        <v>287</v>
      </c>
      <c r="H17" s="59" t="s">
        <v>978</v>
      </c>
      <c r="I17" s="59" t="s">
        <v>1070</v>
      </c>
      <c r="J17" s="70" t="s">
        <v>1097</v>
      </c>
      <c r="K1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376-IP-B4-B1-SD-E-61010</v>
      </c>
      <c r="L17" s="59" t="s">
        <v>1098</v>
      </c>
      <c r="M17" s="67" t="s">
        <v>66</v>
      </c>
      <c r="N17" s="25" t="s">
        <v>245</v>
      </c>
      <c r="O17" s="97" t="s">
        <v>246</v>
      </c>
      <c r="P17" s="159" t="s">
        <v>246</v>
      </c>
      <c r="Q17" s="162"/>
      <c r="R17" s="210"/>
      <c r="S17" s="208" t="s">
        <v>1072</v>
      </c>
      <c r="T17" s="162"/>
    </row>
    <row r="18" spans="1:20" s="68" customFormat="1" ht="15">
      <c r="A18" s="66" t="s">
        <v>237</v>
      </c>
      <c r="B18" s="59" t="s">
        <v>1069</v>
      </c>
      <c r="C18" s="59" t="s">
        <v>18</v>
      </c>
      <c r="D18" s="59">
        <v>376</v>
      </c>
      <c r="E18" s="59" t="s">
        <v>239</v>
      </c>
      <c r="F18" s="59" t="s">
        <v>240</v>
      </c>
      <c r="G18" s="59" t="s">
        <v>287</v>
      </c>
      <c r="H18" s="59" t="s">
        <v>978</v>
      </c>
      <c r="I18" s="59" t="s">
        <v>1070</v>
      </c>
      <c r="J18" s="70" t="s">
        <v>1099</v>
      </c>
      <c r="K1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376-IP-B4-B1-SD-E-61011</v>
      </c>
      <c r="L18" s="59" t="s">
        <v>1100</v>
      </c>
      <c r="M18" s="67" t="s">
        <v>66</v>
      </c>
      <c r="N18" s="25" t="s">
        <v>245</v>
      </c>
      <c r="O18" s="97" t="s">
        <v>246</v>
      </c>
      <c r="P18" s="159" t="s">
        <v>246</v>
      </c>
      <c r="Q18" s="162"/>
      <c r="R18" s="210"/>
      <c r="S18" s="208" t="s">
        <v>1072</v>
      </c>
      <c r="T18" s="162"/>
    </row>
    <row r="19" spans="1:20" s="68" customFormat="1" ht="15">
      <c r="A19" s="66" t="s">
        <v>237</v>
      </c>
      <c r="B19" s="59" t="s">
        <v>1069</v>
      </c>
      <c r="C19" s="59" t="s">
        <v>18</v>
      </c>
      <c r="D19" s="59">
        <v>376</v>
      </c>
      <c r="E19" s="59" t="s">
        <v>239</v>
      </c>
      <c r="F19" s="59" t="s">
        <v>240</v>
      </c>
      <c r="G19" s="59" t="s">
        <v>287</v>
      </c>
      <c r="H19" s="59" t="s">
        <v>978</v>
      </c>
      <c r="I19" s="59" t="s">
        <v>1070</v>
      </c>
      <c r="J19" s="70" t="s">
        <v>1101</v>
      </c>
      <c r="K1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376-IP-B4-B1-SD-E-61012</v>
      </c>
      <c r="L19" s="59" t="s">
        <v>1102</v>
      </c>
      <c r="M19" s="67" t="s">
        <v>66</v>
      </c>
      <c r="N19" s="25" t="s">
        <v>245</v>
      </c>
      <c r="O19" s="97" t="s">
        <v>246</v>
      </c>
      <c r="P19" s="159" t="s">
        <v>246</v>
      </c>
      <c r="Q19" s="162"/>
      <c r="R19" s="210"/>
      <c r="S19" s="208" t="s">
        <v>1072</v>
      </c>
      <c r="T19" s="162"/>
    </row>
    <row r="20" spans="1:20" s="68" customFormat="1" ht="15">
      <c r="A20" s="66" t="s">
        <v>237</v>
      </c>
      <c r="B20" s="59" t="s">
        <v>1069</v>
      </c>
      <c r="C20" s="59" t="s">
        <v>18</v>
      </c>
      <c r="D20" s="59">
        <v>376</v>
      </c>
      <c r="E20" s="59" t="s">
        <v>239</v>
      </c>
      <c r="F20" s="59" t="s">
        <v>240</v>
      </c>
      <c r="G20" s="59" t="s">
        <v>287</v>
      </c>
      <c r="H20" s="59" t="s">
        <v>978</v>
      </c>
      <c r="I20" s="59" t="s">
        <v>1070</v>
      </c>
      <c r="J20" s="70" t="s">
        <v>1103</v>
      </c>
      <c r="K2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376-IP-B4-B1-SD-E-61013</v>
      </c>
      <c r="L20" s="59" t="s">
        <v>1104</v>
      </c>
      <c r="M20" s="67" t="s">
        <v>66</v>
      </c>
      <c r="N20" s="25" t="s">
        <v>245</v>
      </c>
      <c r="O20" s="97" t="s">
        <v>246</v>
      </c>
      <c r="P20" s="159" t="s">
        <v>246</v>
      </c>
      <c r="Q20" s="162"/>
      <c r="R20" s="210"/>
      <c r="S20" s="208" t="s">
        <v>1072</v>
      </c>
      <c r="T20" s="162"/>
    </row>
    <row r="21" spans="1:20" s="68" customFormat="1" ht="15">
      <c r="A21" s="66" t="s">
        <v>237</v>
      </c>
      <c r="B21" s="59" t="s">
        <v>1069</v>
      </c>
      <c r="C21" s="59" t="s">
        <v>18</v>
      </c>
      <c r="D21" s="59">
        <v>376</v>
      </c>
      <c r="E21" s="59" t="s">
        <v>239</v>
      </c>
      <c r="F21" s="59" t="s">
        <v>240</v>
      </c>
      <c r="G21" s="59" t="s">
        <v>287</v>
      </c>
      <c r="H21" s="59" t="s">
        <v>978</v>
      </c>
      <c r="I21" s="59" t="s">
        <v>1070</v>
      </c>
      <c r="J21" s="70" t="s">
        <v>1105</v>
      </c>
      <c r="K2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376-IP-B4-B1-SD-E-61111</v>
      </c>
      <c r="L21" s="59" t="s">
        <v>1106</v>
      </c>
      <c r="M21" s="67" t="s">
        <v>66</v>
      </c>
      <c r="N21" s="25" t="s">
        <v>245</v>
      </c>
      <c r="O21" s="97" t="s">
        <v>246</v>
      </c>
      <c r="P21" s="159" t="s">
        <v>246</v>
      </c>
      <c r="Q21" s="162"/>
      <c r="R21" s="210"/>
      <c r="S21" s="208" t="s">
        <v>1072</v>
      </c>
      <c r="T21" s="162"/>
    </row>
    <row r="22" spans="1:20" s="68" customFormat="1" ht="15">
      <c r="A22" s="66" t="s">
        <v>237</v>
      </c>
      <c r="B22" s="59" t="s">
        <v>1069</v>
      </c>
      <c r="C22" s="59" t="s">
        <v>18</v>
      </c>
      <c r="D22" s="59">
        <v>376</v>
      </c>
      <c r="E22" s="59" t="s">
        <v>239</v>
      </c>
      <c r="F22" s="59" t="s">
        <v>240</v>
      </c>
      <c r="G22" s="59" t="s">
        <v>287</v>
      </c>
      <c r="H22" s="59" t="s">
        <v>978</v>
      </c>
      <c r="I22" s="59" t="s">
        <v>1070</v>
      </c>
      <c r="J22" s="70" t="s">
        <v>1107</v>
      </c>
      <c r="K2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376-IP-B4-B1-SD-E-61311</v>
      </c>
      <c r="L22" s="59" t="s">
        <v>1108</v>
      </c>
      <c r="M22" s="67" t="s">
        <v>66</v>
      </c>
      <c r="N22" s="25" t="s">
        <v>245</v>
      </c>
      <c r="O22" s="97" t="s">
        <v>246</v>
      </c>
      <c r="P22" s="159" t="s">
        <v>246</v>
      </c>
      <c r="Q22" s="162"/>
      <c r="R22" s="210"/>
      <c r="S22" s="208" t="s">
        <v>1072</v>
      </c>
      <c r="T22" s="162"/>
    </row>
    <row r="23" spans="1:20" s="68" customFormat="1" ht="15">
      <c r="A23" s="66" t="s">
        <v>237</v>
      </c>
      <c r="B23" s="59" t="s">
        <v>1069</v>
      </c>
      <c r="C23" s="59" t="s">
        <v>18</v>
      </c>
      <c r="D23" s="59">
        <v>376</v>
      </c>
      <c r="E23" s="59" t="s">
        <v>239</v>
      </c>
      <c r="F23" s="59" t="s">
        <v>240</v>
      </c>
      <c r="G23" s="59" t="s">
        <v>287</v>
      </c>
      <c r="H23" s="59" t="s">
        <v>978</v>
      </c>
      <c r="I23" s="59" t="s">
        <v>1070</v>
      </c>
      <c r="J23" s="70" t="s">
        <v>1109</v>
      </c>
      <c r="K2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376-IP-B4-B1-SD-E-61211</v>
      </c>
      <c r="L23" s="59" t="s">
        <v>1110</v>
      </c>
      <c r="M23" s="67" t="s">
        <v>66</v>
      </c>
      <c r="N23" s="25" t="s">
        <v>245</v>
      </c>
      <c r="O23" s="97" t="s">
        <v>246</v>
      </c>
      <c r="P23" s="159" t="s">
        <v>246</v>
      </c>
      <c r="Q23" s="162"/>
      <c r="R23" s="210"/>
      <c r="S23" s="208" t="s">
        <v>1072</v>
      </c>
      <c r="T23" s="162"/>
    </row>
    <row r="24" spans="1:20" s="68" customFormat="1" ht="15">
      <c r="A24" s="66" t="s">
        <v>237</v>
      </c>
      <c r="B24" s="59" t="s">
        <v>1069</v>
      </c>
      <c r="C24" s="59" t="s">
        <v>18</v>
      </c>
      <c r="D24" s="59">
        <v>376</v>
      </c>
      <c r="E24" s="59" t="s">
        <v>239</v>
      </c>
      <c r="F24" s="59" t="s">
        <v>240</v>
      </c>
      <c r="G24" s="59" t="s">
        <v>287</v>
      </c>
      <c r="H24" s="59" t="s">
        <v>978</v>
      </c>
      <c r="I24" s="59" t="s">
        <v>1070</v>
      </c>
      <c r="J24" s="70" t="s">
        <v>1111</v>
      </c>
      <c r="K2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376-IP-B4-B1-SD-E-61112</v>
      </c>
      <c r="L24" s="59" t="s">
        <v>1112</v>
      </c>
      <c r="M24" s="67" t="s">
        <v>66</v>
      </c>
      <c r="N24" s="25" t="s">
        <v>245</v>
      </c>
      <c r="O24" s="97" t="s">
        <v>246</v>
      </c>
      <c r="P24" s="159" t="s">
        <v>246</v>
      </c>
      <c r="Q24" s="162"/>
      <c r="R24" s="210"/>
      <c r="S24" s="208" t="s">
        <v>1072</v>
      </c>
      <c r="T24" s="162"/>
    </row>
    <row r="25" spans="1:20" s="68" customFormat="1" ht="15">
      <c r="A25" s="66" t="s">
        <v>237</v>
      </c>
      <c r="B25" s="59" t="s">
        <v>1069</v>
      </c>
      <c r="C25" s="59" t="s">
        <v>18</v>
      </c>
      <c r="D25" s="59">
        <v>376</v>
      </c>
      <c r="E25" s="59" t="s">
        <v>239</v>
      </c>
      <c r="F25" s="59" t="s">
        <v>240</v>
      </c>
      <c r="G25" s="59" t="s">
        <v>287</v>
      </c>
      <c r="H25" s="59" t="s">
        <v>978</v>
      </c>
      <c r="I25" s="59" t="s">
        <v>1070</v>
      </c>
      <c r="J25" s="70" t="s">
        <v>1113</v>
      </c>
      <c r="K2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376-IP-B4-B1-SD-E-61312</v>
      </c>
      <c r="L25" s="59" t="s">
        <v>1114</v>
      </c>
      <c r="M25" s="67" t="s">
        <v>66</v>
      </c>
      <c r="N25" s="25" t="s">
        <v>245</v>
      </c>
      <c r="O25" s="97" t="s">
        <v>246</v>
      </c>
      <c r="P25" s="159" t="s">
        <v>246</v>
      </c>
      <c r="Q25" s="162"/>
      <c r="R25" s="210"/>
      <c r="S25" s="208" t="s">
        <v>1072</v>
      </c>
      <c r="T25" s="162"/>
    </row>
    <row r="26" spans="1:20" s="68" customFormat="1" ht="15">
      <c r="A26" s="66" t="s">
        <v>237</v>
      </c>
      <c r="B26" s="59" t="s">
        <v>1069</v>
      </c>
      <c r="C26" s="59" t="s">
        <v>18</v>
      </c>
      <c r="D26" s="59">
        <v>376</v>
      </c>
      <c r="E26" s="59" t="s">
        <v>239</v>
      </c>
      <c r="F26" s="59" t="s">
        <v>240</v>
      </c>
      <c r="G26" s="59" t="s">
        <v>287</v>
      </c>
      <c r="H26" s="59" t="s">
        <v>978</v>
      </c>
      <c r="I26" s="59" t="s">
        <v>1070</v>
      </c>
      <c r="J26" s="70" t="s">
        <v>1115</v>
      </c>
      <c r="K2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376-IP-B4-B1-SD-E-61212</v>
      </c>
      <c r="L26" s="59" t="s">
        <v>1116</v>
      </c>
      <c r="M26" s="67" t="s">
        <v>66</v>
      </c>
      <c r="N26" s="25" t="s">
        <v>245</v>
      </c>
      <c r="O26" s="97" t="s">
        <v>246</v>
      </c>
      <c r="P26" s="159" t="s">
        <v>246</v>
      </c>
      <c r="Q26" s="162"/>
      <c r="R26" s="210"/>
      <c r="S26" s="208" t="s">
        <v>1072</v>
      </c>
      <c r="T26" s="162"/>
    </row>
    <row r="27" spans="1:20" s="68" customFormat="1" ht="15">
      <c r="A27" s="66" t="s">
        <v>237</v>
      </c>
      <c r="B27" s="59" t="s">
        <v>1069</v>
      </c>
      <c r="C27" s="59" t="s">
        <v>18</v>
      </c>
      <c r="D27" s="59">
        <v>376</v>
      </c>
      <c r="E27" s="59" t="s">
        <v>239</v>
      </c>
      <c r="F27" s="59" t="s">
        <v>240</v>
      </c>
      <c r="G27" s="59" t="s">
        <v>287</v>
      </c>
      <c r="H27" s="59" t="s">
        <v>978</v>
      </c>
      <c r="I27" s="59" t="s">
        <v>1070</v>
      </c>
      <c r="J27" s="70" t="s">
        <v>1117</v>
      </c>
      <c r="K2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376-IP-B4-B1-SD-E-61113</v>
      </c>
      <c r="L27" s="59" t="s">
        <v>1118</v>
      </c>
      <c r="M27" s="67" t="s">
        <v>66</v>
      </c>
      <c r="N27" s="25" t="s">
        <v>245</v>
      </c>
      <c r="O27" s="97" t="s">
        <v>246</v>
      </c>
      <c r="P27" s="159" t="s">
        <v>246</v>
      </c>
      <c r="Q27" s="162"/>
      <c r="R27" s="210"/>
      <c r="S27" s="208" t="s">
        <v>1072</v>
      </c>
      <c r="T27" s="162"/>
    </row>
    <row r="28" spans="1:20" s="68" customFormat="1" ht="15">
      <c r="A28" s="66" t="s">
        <v>237</v>
      </c>
      <c r="B28" s="59" t="s">
        <v>1069</v>
      </c>
      <c r="C28" s="59" t="s">
        <v>18</v>
      </c>
      <c r="D28" s="59">
        <v>376</v>
      </c>
      <c r="E28" s="59" t="s">
        <v>239</v>
      </c>
      <c r="F28" s="59" t="s">
        <v>240</v>
      </c>
      <c r="G28" s="59" t="s">
        <v>287</v>
      </c>
      <c r="H28" s="59" t="s">
        <v>978</v>
      </c>
      <c r="I28" s="59" t="s">
        <v>1070</v>
      </c>
      <c r="J28" s="70" t="s">
        <v>1119</v>
      </c>
      <c r="K2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376-IP-B4-B1-SD-E-61313</v>
      </c>
      <c r="L28" s="59" t="s">
        <v>1120</v>
      </c>
      <c r="M28" s="67" t="s">
        <v>66</v>
      </c>
      <c r="N28" s="25" t="s">
        <v>245</v>
      </c>
      <c r="O28" s="97" t="s">
        <v>246</v>
      </c>
      <c r="P28" s="159" t="s">
        <v>246</v>
      </c>
      <c r="Q28" s="162"/>
      <c r="R28" s="210"/>
      <c r="S28" s="208" t="s">
        <v>1072</v>
      </c>
      <c r="T28" s="162"/>
    </row>
    <row r="29" spans="1:20" s="68" customFormat="1" ht="15">
      <c r="A29" s="66" t="s">
        <v>237</v>
      </c>
      <c r="B29" s="59" t="s">
        <v>1069</v>
      </c>
      <c r="C29" s="59" t="s">
        <v>18</v>
      </c>
      <c r="D29" s="59">
        <v>376</v>
      </c>
      <c r="E29" s="59" t="s">
        <v>239</v>
      </c>
      <c r="F29" s="59" t="s">
        <v>240</v>
      </c>
      <c r="G29" s="59" t="s">
        <v>287</v>
      </c>
      <c r="H29" s="59" t="s">
        <v>978</v>
      </c>
      <c r="I29" s="59" t="s">
        <v>1070</v>
      </c>
      <c r="J29" s="70" t="s">
        <v>1121</v>
      </c>
      <c r="K2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376-IP-B4-B1-SD-E-61213</v>
      </c>
      <c r="L29" s="59" t="s">
        <v>1122</v>
      </c>
      <c r="M29" s="67" t="s">
        <v>66</v>
      </c>
      <c r="N29" s="25" t="s">
        <v>245</v>
      </c>
      <c r="O29" s="97" t="s">
        <v>246</v>
      </c>
      <c r="P29" s="159" t="s">
        <v>246</v>
      </c>
      <c r="Q29" s="162"/>
      <c r="R29" s="210"/>
      <c r="S29" s="208" t="s">
        <v>1072</v>
      </c>
      <c r="T29" s="162"/>
    </row>
    <row r="30" spans="1:20" s="68" customFormat="1" ht="14.25" customHeight="1">
      <c r="A30" s="66" t="s">
        <v>237</v>
      </c>
      <c r="B30" s="59" t="s">
        <v>1069</v>
      </c>
      <c r="C30" s="59" t="s">
        <v>18</v>
      </c>
      <c r="D30" s="59">
        <v>376</v>
      </c>
      <c r="E30" s="59" t="s">
        <v>239</v>
      </c>
      <c r="F30" s="59" t="s">
        <v>240</v>
      </c>
      <c r="G30" s="59" t="s">
        <v>245</v>
      </c>
      <c r="H30" s="59" t="s">
        <v>978</v>
      </c>
      <c r="I30" s="59" t="s">
        <v>1070</v>
      </c>
      <c r="J30" s="70" t="s">
        <v>1123</v>
      </c>
      <c r="K3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376-IP-B4-00-SD-E-61121</v>
      </c>
      <c r="L30" s="59" t="s">
        <v>1124</v>
      </c>
      <c r="M30" s="67" t="s">
        <v>66</v>
      </c>
      <c r="N30" s="25" t="s">
        <v>245</v>
      </c>
      <c r="O30" s="97" t="s">
        <v>246</v>
      </c>
      <c r="P30" s="159" t="s">
        <v>246</v>
      </c>
      <c r="Q30" s="162"/>
      <c r="R30" s="210"/>
      <c r="S30" s="208" t="s">
        <v>1072</v>
      </c>
      <c r="T30" s="162"/>
    </row>
    <row r="31" spans="1:20" s="68" customFormat="1" ht="14.25" customHeight="1">
      <c r="A31" s="66" t="s">
        <v>237</v>
      </c>
      <c r="B31" s="59" t="s">
        <v>1069</v>
      </c>
      <c r="C31" s="59" t="s">
        <v>18</v>
      </c>
      <c r="D31" s="59">
        <v>376</v>
      </c>
      <c r="E31" s="59" t="s">
        <v>239</v>
      </c>
      <c r="F31" s="59" t="s">
        <v>240</v>
      </c>
      <c r="G31" s="59" t="s">
        <v>245</v>
      </c>
      <c r="H31" s="59" t="s">
        <v>978</v>
      </c>
      <c r="I31" s="59" t="s">
        <v>1070</v>
      </c>
      <c r="J31" s="70" t="s">
        <v>1125</v>
      </c>
      <c r="K3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376-IP-B4-00-SD-E-61321</v>
      </c>
      <c r="L31" s="59" t="s">
        <v>1126</v>
      </c>
      <c r="M31" s="67" t="s">
        <v>66</v>
      </c>
      <c r="N31" s="25" t="s">
        <v>245</v>
      </c>
      <c r="O31" s="97" t="s">
        <v>246</v>
      </c>
      <c r="P31" s="159" t="s">
        <v>246</v>
      </c>
      <c r="Q31" s="162"/>
      <c r="R31" s="210"/>
      <c r="S31" s="208" t="s">
        <v>1072</v>
      </c>
      <c r="T31" s="162"/>
    </row>
    <row r="32" spans="1:20" s="68" customFormat="1" ht="14.25" customHeight="1">
      <c r="A32" s="66" t="s">
        <v>237</v>
      </c>
      <c r="B32" s="59" t="s">
        <v>1069</v>
      </c>
      <c r="C32" s="59" t="s">
        <v>18</v>
      </c>
      <c r="D32" s="59">
        <v>376</v>
      </c>
      <c r="E32" s="59" t="s">
        <v>239</v>
      </c>
      <c r="F32" s="59" t="s">
        <v>240</v>
      </c>
      <c r="G32" s="59" t="s">
        <v>245</v>
      </c>
      <c r="H32" s="59" t="s">
        <v>978</v>
      </c>
      <c r="I32" s="59" t="s">
        <v>1070</v>
      </c>
      <c r="J32" s="70" t="s">
        <v>1127</v>
      </c>
      <c r="K3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376-IP-B4-00-SD-E-61221</v>
      </c>
      <c r="L32" s="59" t="s">
        <v>1128</v>
      </c>
      <c r="M32" s="67" t="s">
        <v>66</v>
      </c>
      <c r="N32" s="25" t="s">
        <v>245</v>
      </c>
      <c r="O32" s="97" t="s">
        <v>246</v>
      </c>
      <c r="P32" s="159" t="s">
        <v>246</v>
      </c>
      <c r="Q32" s="162"/>
      <c r="R32" s="210"/>
      <c r="S32" s="208" t="s">
        <v>1072</v>
      </c>
      <c r="T32" s="162"/>
    </row>
    <row r="33" spans="1:20" s="68" customFormat="1" ht="14.25" customHeight="1">
      <c r="A33" s="66" t="s">
        <v>237</v>
      </c>
      <c r="B33" s="59" t="s">
        <v>1069</v>
      </c>
      <c r="C33" s="59" t="s">
        <v>18</v>
      </c>
      <c r="D33" s="59">
        <v>376</v>
      </c>
      <c r="E33" s="59" t="s">
        <v>239</v>
      </c>
      <c r="F33" s="59" t="s">
        <v>240</v>
      </c>
      <c r="G33" s="59" t="s">
        <v>245</v>
      </c>
      <c r="H33" s="59" t="s">
        <v>978</v>
      </c>
      <c r="I33" s="59" t="s">
        <v>1070</v>
      </c>
      <c r="J33" s="70" t="s">
        <v>1129</v>
      </c>
      <c r="K3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376-IP-B4-00-SD-E-61122</v>
      </c>
      <c r="L33" s="59" t="s">
        <v>1130</v>
      </c>
      <c r="M33" s="67" t="s">
        <v>66</v>
      </c>
      <c r="N33" s="25" t="s">
        <v>245</v>
      </c>
      <c r="O33" s="97" t="s">
        <v>246</v>
      </c>
      <c r="P33" s="159" t="s">
        <v>246</v>
      </c>
      <c r="Q33" s="162"/>
      <c r="R33" s="210"/>
      <c r="S33" s="208" t="s">
        <v>1072</v>
      </c>
      <c r="T33" s="162"/>
    </row>
    <row r="34" spans="1:20" s="68" customFormat="1" ht="14.25" customHeight="1">
      <c r="A34" s="66" t="s">
        <v>237</v>
      </c>
      <c r="B34" s="59" t="s">
        <v>1069</v>
      </c>
      <c r="C34" s="59" t="s">
        <v>18</v>
      </c>
      <c r="D34" s="59">
        <v>376</v>
      </c>
      <c r="E34" s="59" t="s">
        <v>239</v>
      </c>
      <c r="F34" s="59" t="s">
        <v>240</v>
      </c>
      <c r="G34" s="59" t="s">
        <v>245</v>
      </c>
      <c r="H34" s="59" t="s">
        <v>978</v>
      </c>
      <c r="I34" s="59" t="s">
        <v>1070</v>
      </c>
      <c r="J34" s="70" t="s">
        <v>1131</v>
      </c>
      <c r="K3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376-IP-B4-00-SD-E-61322</v>
      </c>
      <c r="L34" s="59" t="s">
        <v>1132</v>
      </c>
      <c r="M34" s="67" t="s">
        <v>66</v>
      </c>
      <c r="N34" s="25" t="s">
        <v>245</v>
      </c>
      <c r="O34" s="97" t="s">
        <v>246</v>
      </c>
      <c r="P34" s="159" t="s">
        <v>246</v>
      </c>
      <c r="Q34" s="162"/>
      <c r="R34" s="210"/>
      <c r="S34" s="208" t="s">
        <v>1072</v>
      </c>
      <c r="T34" s="162"/>
    </row>
    <row r="35" spans="1:20" s="68" customFormat="1" ht="14.25" customHeight="1">
      <c r="A35" s="66" t="s">
        <v>237</v>
      </c>
      <c r="B35" s="59" t="s">
        <v>1069</v>
      </c>
      <c r="C35" s="59" t="s">
        <v>18</v>
      </c>
      <c r="D35" s="59">
        <v>376</v>
      </c>
      <c r="E35" s="59" t="s">
        <v>239</v>
      </c>
      <c r="F35" s="59" t="s">
        <v>240</v>
      </c>
      <c r="G35" s="59" t="s">
        <v>245</v>
      </c>
      <c r="H35" s="59" t="s">
        <v>978</v>
      </c>
      <c r="I35" s="59" t="s">
        <v>1070</v>
      </c>
      <c r="J35" s="70" t="s">
        <v>1133</v>
      </c>
      <c r="K3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376-IP-B4-00-SD-E-61222</v>
      </c>
      <c r="L35" s="59" t="s">
        <v>1134</v>
      </c>
      <c r="M35" s="67" t="s">
        <v>66</v>
      </c>
      <c r="N35" s="25" t="s">
        <v>245</v>
      </c>
      <c r="O35" s="97" t="s">
        <v>246</v>
      </c>
      <c r="P35" s="159" t="s">
        <v>246</v>
      </c>
      <c r="Q35" s="162"/>
      <c r="R35" s="210"/>
      <c r="S35" s="208" t="s">
        <v>1072</v>
      </c>
      <c r="T35" s="162"/>
    </row>
    <row r="36" spans="1:20" s="68" customFormat="1" ht="14.25" customHeight="1">
      <c r="A36" s="66" t="s">
        <v>237</v>
      </c>
      <c r="B36" s="59" t="s">
        <v>1069</v>
      </c>
      <c r="C36" s="59" t="s">
        <v>18</v>
      </c>
      <c r="D36" s="59">
        <v>376</v>
      </c>
      <c r="E36" s="59" t="s">
        <v>239</v>
      </c>
      <c r="F36" s="59" t="s">
        <v>240</v>
      </c>
      <c r="G36" s="59" t="s">
        <v>245</v>
      </c>
      <c r="H36" s="59" t="s">
        <v>978</v>
      </c>
      <c r="I36" s="59" t="s">
        <v>1070</v>
      </c>
      <c r="J36" s="70" t="s">
        <v>1135</v>
      </c>
      <c r="K3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376-IP-B4-00-SD-E-61123</v>
      </c>
      <c r="L36" s="59" t="s">
        <v>1136</v>
      </c>
      <c r="M36" s="67" t="s">
        <v>66</v>
      </c>
      <c r="N36" s="25" t="s">
        <v>245</v>
      </c>
      <c r="O36" s="97" t="s">
        <v>246</v>
      </c>
      <c r="P36" s="159" t="s">
        <v>246</v>
      </c>
      <c r="Q36" s="162"/>
      <c r="R36" s="210"/>
      <c r="S36" s="208" t="s">
        <v>1072</v>
      </c>
      <c r="T36" s="162"/>
    </row>
    <row r="37" spans="1:20" s="68" customFormat="1" ht="14.25" customHeight="1">
      <c r="A37" s="66" t="s">
        <v>237</v>
      </c>
      <c r="B37" s="59" t="s">
        <v>1069</v>
      </c>
      <c r="C37" s="59" t="s">
        <v>18</v>
      </c>
      <c r="D37" s="59">
        <v>376</v>
      </c>
      <c r="E37" s="59" t="s">
        <v>239</v>
      </c>
      <c r="F37" s="59" t="s">
        <v>240</v>
      </c>
      <c r="G37" s="59" t="s">
        <v>245</v>
      </c>
      <c r="H37" s="59" t="s">
        <v>978</v>
      </c>
      <c r="I37" s="59" t="s">
        <v>1070</v>
      </c>
      <c r="J37" s="70" t="s">
        <v>1137</v>
      </c>
      <c r="K3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376-IP-B4-00-SD-E-61323</v>
      </c>
      <c r="L37" s="59" t="s">
        <v>1138</v>
      </c>
      <c r="M37" s="67" t="s">
        <v>66</v>
      </c>
      <c r="N37" s="25" t="s">
        <v>245</v>
      </c>
      <c r="O37" s="97" t="s">
        <v>246</v>
      </c>
      <c r="P37" s="159" t="s">
        <v>246</v>
      </c>
      <c r="Q37" s="162"/>
      <c r="R37" s="210"/>
      <c r="S37" s="208" t="s">
        <v>1072</v>
      </c>
      <c r="T37" s="162"/>
    </row>
    <row r="38" spans="1:20" s="68" customFormat="1" ht="14.25" customHeight="1">
      <c r="A38" s="66" t="s">
        <v>237</v>
      </c>
      <c r="B38" s="59" t="s">
        <v>1069</v>
      </c>
      <c r="C38" s="59" t="s">
        <v>18</v>
      </c>
      <c r="D38" s="59">
        <v>376</v>
      </c>
      <c r="E38" s="59" t="s">
        <v>239</v>
      </c>
      <c r="F38" s="59" t="s">
        <v>240</v>
      </c>
      <c r="G38" s="59" t="s">
        <v>245</v>
      </c>
      <c r="H38" s="59" t="s">
        <v>978</v>
      </c>
      <c r="I38" s="59" t="s">
        <v>1070</v>
      </c>
      <c r="J38" s="70" t="s">
        <v>1139</v>
      </c>
      <c r="K3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376-IP-B4-00-SD-E-61223</v>
      </c>
      <c r="L38" s="59" t="s">
        <v>1140</v>
      </c>
      <c r="M38" s="67" t="s">
        <v>66</v>
      </c>
      <c r="N38" s="25" t="s">
        <v>245</v>
      </c>
      <c r="O38" s="97" t="s">
        <v>246</v>
      </c>
      <c r="P38" s="159" t="s">
        <v>246</v>
      </c>
      <c r="Q38" s="162"/>
      <c r="R38" s="210"/>
      <c r="S38" s="208" t="s">
        <v>1072</v>
      </c>
      <c r="T38" s="162"/>
    </row>
    <row r="39" spans="1:20" s="68" customFormat="1" ht="14.25" customHeight="1">
      <c r="A39" s="66" t="s">
        <v>237</v>
      </c>
      <c r="B39" s="59" t="s">
        <v>1069</v>
      </c>
      <c r="C39" s="59" t="s">
        <v>18</v>
      </c>
      <c r="D39" s="59">
        <v>376</v>
      </c>
      <c r="E39" s="59" t="s">
        <v>239</v>
      </c>
      <c r="F39" s="59" t="s">
        <v>240</v>
      </c>
      <c r="G39" s="59" t="s">
        <v>246</v>
      </c>
      <c r="H39" s="59" t="s">
        <v>978</v>
      </c>
      <c r="I39" s="59" t="s">
        <v>1070</v>
      </c>
      <c r="J39" s="70" t="s">
        <v>1141</v>
      </c>
      <c r="K3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376-IP-B4-01-SD-E-61131</v>
      </c>
      <c r="L39" s="59" t="s">
        <v>1142</v>
      </c>
      <c r="M39" s="67" t="s">
        <v>66</v>
      </c>
      <c r="N39" s="25" t="s">
        <v>245</v>
      </c>
      <c r="O39" s="97" t="s">
        <v>246</v>
      </c>
      <c r="P39" s="159" t="s">
        <v>246</v>
      </c>
      <c r="Q39" s="162"/>
      <c r="R39" s="210"/>
      <c r="S39" s="208" t="s">
        <v>1072</v>
      </c>
      <c r="T39" s="162"/>
    </row>
    <row r="40" spans="1:20" s="68" customFormat="1" ht="14.25" customHeight="1">
      <c r="A40" s="66" t="s">
        <v>237</v>
      </c>
      <c r="B40" s="59" t="s">
        <v>1069</v>
      </c>
      <c r="C40" s="59" t="s">
        <v>18</v>
      </c>
      <c r="D40" s="59">
        <v>376</v>
      </c>
      <c r="E40" s="59" t="s">
        <v>239</v>
      </c>
      <c r="F40" s="59" t="s">
        <v>240</v>
      </c>
      <c r="G40" s="59" t="s">
        <v>246</v>
      </c>
      <c r="H40" s="59" t="s">
        <v>978</v>
      </c>
      <c r="I40" s="59" t="s">
        <v>1070</v>
      </c>
      <c r="J40" s="70" t="s">
        <v>1143</v>
      </c>
      <c r="K4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376-IP-B4-01-SD-E-61331</v>
      </c>
      <c r="L40" s="59" t="s">
        <v>1144</v>
      </c>
      <c r="M40" s="67" t="s">
        <v>66</v>
      </c>
      <c r="N40" s="25" t="s">
        <v>245</v>
      </c>
      <c r="O40" s="97" t="s">
        <v>246</v>
      </c>
      <c r="P40" s="159" t="s">
        <v>246</v>
      </c>
      <c r="Q40" s="162"/>
      <c r="R40" s="210"/>
      <c r="S40" s="208" t="s">
        <v>1072</v>
      </c>
      <c r="T40" s="162"/>
    </row>
    <row r="41" spans="1:20" s="68" customFormat="1" ht="14.25" customHeight="1">
      <c r="A41" s="66" t="s">
        <v>237</v>
      </c>
      <c r="B41" s="59" t="s">
        <v>1069</v>
      </c>
      <c r="C41" s="59" t="s">
        <v>18</v>
      </c>
      <c r="D41" s="59">
        <v>376</v>
      </c>
      <c r="E41" s="59" t="s">
        <v>239</v>
      </c>
      <c r="F41" s="59" t="s">
        <v>240</v>
      </c>
      <c r="G41" s="59" t="s">
        <v>246</v>
      </c>
      <c r="H41" s="59" t="s">
        <v>978</v>
      </c>
      <c r="I41" s="59" t="s">
        <v>1070</v>
      </c>
      <c r="J41" s="70" t="s">
        <v>1145</v>
      </c>
      <c r="K4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376-IP-B4-01-SD-E-61231</v>
      </c>
      <c r="L41" s="59" t="s">
        <v>1146</v>
      </c>
      <c r="M41" s="67" t="s">
        <v>66</v>
      </c>
      <c r="N41" s="25" t="s">
        <v>245</v>
      </c>
      <c r="O41" s="97" t="s">
        <v>246</v>
      </c>
      <c r="P41" s="159" t="s">
        <v>246</v>
      </c>
      <c r="Q41" s="162"/>
      <c r="R41" s="210"/>
      <c r="S41" s="208" t="s">
        <v>1072</v>
      </c>
      <c r="T41" s="162"/>
    </row>
    <row r="42" spans="1:20" s="68" customFormat="1" ht="14.25" customHeight="1">
      <c r="A42" s="66" t="s">
        <v>237</v>
      </c>
      <c r="B42" s="59" t="s">
        <v>1069</v>
      </c>
      <c r="C42" s="59" t="s">
        <v>18</v>
      </c>
      <c r="D42" s="59">
        <v>376</v>
      </c>
      <c r="E42" s="59" t="s">
        <v>239</v>
      </c>
      <c r="F42" s="59" t="s">
        <v>240</v>
      </c>
      <c r="G42" s="59" t="s">
        <v>246</v>
      </c>
      <c r="H42" s="59" t="s">
        <v>978</v>
      </c>
      <c r="I42" s="59" t="s">
        <v>1070</v>
      </c>
      <c r="J42" s="70" t="s">
        <v>1147</v>
      </c>
      <c r="K4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376-IP-B4-01-SD-E-61132</v>
      </c>
      <c r="L42" s="59" t="s">
        <v>1148</v>
      </c>
      <c r="M42" s="67" t="s">
        <v>66</v>
      </c>
      <c r="N42" s="25" t="s">
        <v>245</v>
      </c>
      <c r="O42" s="97" t="s">
        <v>246</v>
      </c>
      <c r="P42" s="159" t="s">
        <v>246</v>
      </c>
      <c r="Q42" s="162"/>
      <c r="R42" s="210"/>
      <c r="S42" s="208" t="s">
        <v>1072</v>
      </c>
      <c r="T42" s="162"/>
    </row>
    <row r="43" spans="1:20" s="68" customFormat="1" ht="14.25" customHeight="1">
      <c r="A43" s="66" t="s">
        <v>237</v>
      </c>
      <c r="B43" s="59" t="s">
        <v>1069</v>
      </c>
      <c r="C43" s="59" t="s">
        <v>18</v>
      </c>
      <c r="D43" s="59">
        <v>376</v>
      </c>
      <c r="E43" s="59" t="s">
        <v>239</v>
      </c>
      <c r="F43" s="59" t="s">
        <v>240</v>
      </c>
      <c r="G43" s="59" t="s">
        <v>246</v>
      </c>
      <c r="H43" s="59" t="s">
        <v>978</v>
      </c>
      <c r="I43" s="59" t="s">
        <v>1070</v>
      </c>
      <c r="J43" s="70" t="s">
        <v>1149</v>
      </c>
      <c r="K4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376-IP-B4-01-SD-E-61332</v>
      </c>
      <c r="L43" s="59" t="s">
        <v>1150</v>
      </c>
      <c r="M43" s="67" t="s">
        <v>66</v>
      </c>
      <c r="N43" s="25" t="s">
        <v>245</v>
      </c>
      <c r="O43" s="97" t="s">
        <v>246</v>
      </c>
      <c r="P43" s="159" t="s">
        <v>246</v>
      </c>
      <c r="Q43" s="162"/>
      <c r="R43" s="210"/>
      <c r="S43" s="208" t="s">
        <v>1072</v>
      </c>
      <c r="T43" s="162"/>
    </row>
    <row r="44" spans="1:20" s="68" customFormat="1" ht="15">
      <c r="A44" s="66" t="s">
        <v>237</v>
      </c>
      <c r="B44" s="59" t="s">
        <v>1069</v>
      </c>
      <c r="C44" s="59" t="s">
        <v>18</v>
      </c>
      <c r="D44" s="59">
        <v>376</v>
      </c>
      <c r="E44" s="59" t="s">
        <v>239</v>
      </c>
      <c r="F44" s="59" t="s">
        <v>240</v>
      </c>
      <c r="G44" s="59" t="s">
        <v>246</v>
      </c>
      <c r="H44" s="59" t="s">
        <v>978</v>
      </c>
      <c r="I44" s="59" t="s">
        <v>1070</v>
      </c>
      <c r="J44" s="70" t="s">
        <v>1151</v>
      </c>
      <c r="K4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376-IP-B4-01-SD-E-61232</v>
      </c>
      <c r="L44" s="59" t="s">
        <v>1152</v>
      </c>
      <c r="M44" s="67" t="s">
        <v>66</v>
      </c>
      <c r="N44" s="25" t="s">
        <v>245</v>
      </c>
      <c r="O44" s="97" t="s">
        <v>246</v>
      </c>
      <c r="P44" s="159" t="s">
        <v>246</v>
      </c>
      <c r="Q44" s="162"/>
      <c r="R44" s="210"/>
      <c r="S44" s="208" t="s">
        <v>1072</v>
      </c>
      <c r="T44" s="162"/>
    </row>
    <row r="45" spans="1:20" s="68" customFormat="1" ht="15">
      <c r="A45" s="66" t="s">
        <v>237</v>
      </c>
      <c r="B45" s="59" t="s">
        <v>1069</v>
      </c>
      <c r="C45" s="59" t="s">
        <v>18</v>
      </c>
      <c r="D45" s="59">
        <v>376</v>
      </c>
      <c r="E45" s="59" t="s">
        <v>239</v>
      </c>
      <c r="F45" s="59" t="s">
        <v>240</v>
      </c>
      <c r="G45" s="59" t="s">
        <v>246</v>
      </c>
      <c r="H45" s="59" t="s">
        <v>978</v>
      </c>
      <c r="I45" s="59" t="s">
        <v>1070</v>
      </c>
      <c r="J45" s="70" t="s">
        <v>1153</v>
      </c>
      <c r="K4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376-IP-B4-01-SD-E-61133</v>
      </c>
      <c r="L45" s="59" t="s">
        <v>1154</v>
      </c>
      <c r="M45" s="67" t="s">
        <v>66</v>
      </c>
      <c r="N45" s="25" t="s">
        <v>245</v>
      </c>
      <c r="O45" s="97" t="s">
        <v>246</v>
      </c>
      <c r="P45" s="159" t="s">
        <v>246</v>
      </c>
      <c r="Q45" s="162"/>
      <c r="R45" s="210"/>
      <c r="S45" s="208" t="s">
        <v>1072</v>
      </c>
      <c r="T45" s="162"/>
    </row>
    <row r="46" spans="1:20" s="68" customFormat="1" ht="15">
      <c r="A46" s="66" t="s">
        <v>237</v>
      </c>
      <c r="B46" s="59" t="s">
        <v>1069</v>
      </c>
      <c r="C46" s="59" t="s">
        <v>18</v>
      </c>
      <c r="D46" s="59">
        <v>376</v>
      </c>
      <c r="E46" s="59" t="s">
        <v>239</v>
      </c>
      <c r="F46" s="59" t="s">
        <v>240</v>
      </c>
      <c r="G46" s="59" t="s">
        <v>246</v>
      </c>
      <c r="H46" s="59" t="s">
        <v>978</v>
      </c>
      <c r="I46" s="59" t="s">
        <v>1070</v>
      </c>
      <c r="J46" s="70" t="s">
        <v>1155</v>
      </c>
      <c r="K4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376-IP-B4-01-SD-E-61333</v>
      </c>
      <c r="L46" s="59" t="s">
        <v>1156</v>
      </c>
      <c r="M46" s="67" t="s">
        <v>66</v>
      </c>
      <c r="N46" s="25" t="s">
        <v>245</v>
      </c>
      <c r="O46" s="97" t="s">
        <v>246</v>
      </c>
      <c r="P46" s="159" t="s">
        <v>246</v>
      </c>
      <c r="Q46" s="162"/>
      <c r="R46" s="210"/>
      <c r="S46" s="208" t="s">
        <v>1072</v>
      </c>
      <c r="T46" s="162"/>
    </row>
    <row r="47" spans="1:20" s="68" customFormat="1" ht="15">
      <c r="A47" s="66" t="s">
        <v>237</v>
      </c>
      <c r="B47" s="59" t="s">
        <v>1069</v>
      </c>
      <c r="C47" s="59" t="s">
        <v>18</v>
      </c>
      <c r="D47" s="59">
        <v>376</v>
      </c>
      <c r="E47" s="59" t="s">
        <v>239</v>
      </c>
      <c r="F47" s="59" t="s">
        <v>240</v>
      </c>
      <c r="G47" s="59" t="s">
        <v>246</v>
      </c>
      <c r="H47" s="59" t="s">
        <v>978</v>
      </c>
      <c r="I47" s="59" t="s">
        <v>1070</v>
      </c>
      <c r="J47" s="70" t="s">
        <v>1157</v>
      </c>
      <c r="K4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376-IP-B4-01-SD-E-61233</v>
      </c>
      <c r="L47" s="59" t="s">
        <v>1158</v>
      </c>
      <c r="M47" s="67" t="s">
        <v>66</v>
      </c>
      <c r="N47" s="25" t="s">
        <v>245</v>
      </c>
      <c r="O47" s="97" t="s">
        <v>246</v>
      </c>
      <c r="P47" s="159" t="s">
        <v>246</v>
      </c>
      <c r="Q47" s="162"/>
      <c r="R47" s="210"/>
      <c r="S47" s="208" t="s">
        <v>1072</v>
      </c>
      <c r="T47" s="162"/>
    </row>
    <row r="48" spans="1:20" s="68" customFormat="1" ht="15">
      <c r="A48" s="66" t="s">
        <v>237</v>
      </c>
      <c r="B48" s="59" t="s">
        <v>1069</v>
      </c>
      <c r="C48" s="59" t="s">
        <v>18</v>
      </c>
      <c r="D48" s="59">
        <v>376</v>
      </c>
      <c r="E48" s="59" t="s">
        <v>239</v>
      </c>
      <c r="F48" s="59" t="s">
        <v>240</v>
      </c>
      <c r="G48" s="59" t="s">
        <v>257</v>
      </c>
      <c r="H48" s="59" t="s">
        <v>978</v>
      </c>
      <c r="I48" s="59" t="s">
        <v>1070</v>
      </c>
      <c r="J48" s="70" t="s">
        <v>1159</v>
      </c>
      <c r="K4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376-IP-B4-02-SD-E-61141</v>
      </c>
      <c r="L48" s="59" t="s">
        <v>1160</v>
      </c>
      <c r="M48" s="67" t="s">
        <v>66</v>
      </c>
      <c r="N48" s="25" t="s">
        <v>245</v>
      </c>
      <c r="O48" s="97" t="s">
        <v>246</v>
      </c>
      <c r="P48" s="159" t="s">
        <v>246</v>
      </c>
      <c r="Q48" s="162"/>
      <c r="R48" s="210"/>
      <c r="S48" s="208" t="s">
        <v>1072</v>
      </c>
      <c r="T48" s="162"/>
    </row>
    <row r="49" spans="1:20" s="68" customFormat="1" ht="15">
      <c r="A49" s="66" t="s">
        <v>237</v>
      </c>
      <c r="B49" s="59" t="s">
        <v>1069</v>
      </c>
      <c r="C49" s="59" t="s">
        <v>18</v>
      </c>
      <c r="D49" s="59">
        <v>376</v>
      </c>
      <c r="E49" s="59" t="s">
        <v>239</v>
      </c>
      <c r="F49" s="59" t="s">
        <v>240</v>
      </c>
      <c r="G49" s="59" t="s">
        <v>257</v>
      </c>
      <c r="H49" s="59" t="s">
        <v>978</v>
      </c>
      <c r="I49" s="59" t="s">
        <v>1070</v>
      </c>
      <c r="J49" s="70" t="s">
        <v>1161</v>
      </c>
      <c r="K4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376-IP-B4-02-SD-E-61341</v>
      </c>
      <c r="L49" s="59" t="s">
        <v>1162</v>
      </c>
      <c r="M49" s="67" t="s">
        <v>66</v>
      </c>
      <c r="N49" s="25" t="s">
        <v>245</v>
      </c>
      <c r="O49" s="97" t="s">
        <v>246</v>
      </c>
      <c r="P49" s="159" t="s">
        <v>246</v>
      </c>
      <c r="Q49" s="162"/>
      <c r="R49" s="210"/>
      <c r="S49" s="208" t="s">
        <v>1072</v>
      </c>
      <c r="T49" s="162"/>
    </row>
    <row r="50" spans="1:20" s="68" customFormat="1" ht="15">
      <c r="A50" s="66" t="s">
        <v>237</v>
      </c>
      <c r="B50" s="59" t="s">
        <v>1069</v>
      </c>
      <c r="C50" s="59" t="s">
        <v>18</v>
      </c>
      <c r="D50" s="59">
        <v>376</v>
      </c>
      <c r="E50" s="59" t="s">
        <v>239</v>
      </c>
      <c r="F50" s="59" t="s">
        <v>240</v>
      </c>
      <c r="G50" s="59" t="s">
        <v>257</v>
      </c>
      <c r="H50" s="59" t="s">
        <v>978</v>
      </c>
      <c r="I50" s="59" t="s">
        <v>1070</v>
      </c>
      <c r="J50" s="70" t="s">
        <v>1163</v>
      </c>
      <c r="K5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376-IP-B4-02-SD-E-61241</v>
      </c>
      <c r="L50" s="59" t="s">
        <v>1164</v>
      </c>
      <c r="M50" s="67" t="s">
        <v>66</v>
      </c>
      <c r="N50" s="25" t="s">
        <v>245</v>
      </c>
      <c r="O50" s="97" t="s">
        <v>246</v>
      </c>
      <c r="P50" s="159" t="s">
        <v>246</v>
      </c>
      <c r="Q50" s="162"/>
      <c r="R50" s="210"/>
      <c r="S50" s="208" t="s">
        <v>1072</v>
      </c>
      <c r="T50" s="162"/>
    </row>
    <row r="51" spans="1:20" s="68" customFormat="1" ht="15">
      <c r="A51" s="66" t="s">
        <v>237</v>
      </c>
      <c r="B51" s="59" t="s">
        <v>1069</v>
      </c>
      <c r="C51" s="59" t="s">
        <v>18</v>
      </c>
      <c r="D51" s="59">
        <v>376</v>
      </c>
      <c r="E51" s="59" t="s">
        <v>239</v>
      </c>
      <c r="F51" s="59" t="s">
        <v>240</v>
      </c>
      <c r="G51" s="59" t="s">
        <v>257</v>
      </c>
      <c r="H51" s="59" t="s">
        <v>978</v>
      </c>
      <c r="I51" s="59" t="s">
        <v>1070</v>
      </c>
      <c r="J51" s="70" t="s">
        <v>1165</v>
      </c>
      <c r="K5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376-IP-B4-02-SD-E-61142</v>
      </c>
      <c r="L51" s="59" t="s">
        <v>1166</v>
      </c>
      <c r="M51" s="67" t="s">
        <v>66</v>
      </c>
      <c r="N51" s="25" t="s">
        <v>245</v>
      </c>
      <c r="O51" s="97" t="s">
        <v>246</v>
      </c>
      <c r="P51" s="159" t="s">
        <v>246</v>
      </c>
      <c r="Q51" s="162"/>
      <c r="R51" s="210"/>
      <c r="S51" s="208" t="s">
        <v>1072</v>
      </c>
      <c r="T51" s="162"/>
    </row>
    <row r="52" spans="1:20" s="68" customFormat="1" ht="15">
      <c r="A52" s="66" t="s">
        <v>237</v>
      </c>
      <c r="B52" s="59" t="s">
        <v>1069</v>
      </c>
      <c r="C52" s="59" t="s">
        <v>18</v>
      </c>
      <c r="D52" s="59">
        <v>376</v>
      </c>
      <c r="E52" s="59" t="s">
        <v>239</v>
      </c>
      <c r="F52" s="59" t="s">
        <v>240</v>
      </c>
      <c r="G52" s="59" t="s">
        <v>257</v>
      </c>
      <c r="H52" s="59" t="s">
        <v>978</v>
      </c>
      <c r="I52" s="59" t="s">
        <v>1070</v>
      </c>
      <c r="J52" s="70" t="s">
        <v>1167</v>
      </c>
      <c r="K5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376-IP-B4-02-SD-E-61342</v>
      </c>
      <c r="L52" s="59" t="s">
        <v>1168</v>
      </c>
      <c r="M52" s="67" t="s">
        <v>66</v>
      </c>
      <c r="N52" s="25" t="s">
        <v>245</v>
      </c>
      <c r="O52" s="97" t="s">
        <v>246</v>
      </c>
      <c r="P52" s="159" t="s">
        <v>246</v>
      </c>
      <c r="Q52" s="162"/>
      <c r="R52" s="210"/>
      <c r="S52" s="208" t="s">
        <v>1072</v>
      </c>
      <c r="T52" s="162"/>
    </row>
    <row r="53" spans="1:20" s="68" customFormat="1" ht="15">
      <c r="A53" s="66" t="s">
        <v>237</v>
      </c>
      <c r="B53" s="59" t="s">
        <v>1069</v>
      </c>
      <c r="C53" s="59" t="s">
        <v>18</v>
      </c>
      <c r="D53" s="59">
        <v>376</v>
      </c>
      <c r="E53" s="59" t="s">
        <v>239</v>
      </c>
      <c r="F53" s="59" t="s">
        <v>240</v>
      </c>
      <c r="G53" s="59" t="s">
        <v>257</v>
      </c>
      <c r="H53" s="59" t="s">
        <v>978</v>
      </c>
      <c r="I53" s="59" t="s">
        <v>1070</v>
      </c>
      <c r="J53" s="70" t="s">
        <v>1169</v>
      </c>
      <c r="K5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376-IP-B4-02-SD-E-61242</v>
      </c>
      <c r="L53" s="59" t="s">
        <v>1170</v>
      </c>
      <c r="M53" s="67" t="s">
        <v>66</v>
      </c>
      <c r="N53" s="25" t="s">
        <v>245</v>
      </c>
      <c r="O53" s="97" t="s">
        <v>246</v>
      </c>
      <c r="P53" s="159" t="s">
        <v>246</v>
      </c>
      <c r="Q53" s="162"/>
      <c r="R53" s="210"/>
      <c r="S53" s="208" t="s">
        <v>1072</v>
      </c>
      <c r="T53" s="162"/>
    </row>
    <row r="54" spans="1:20" s="68" customFormat="1" ht="15">
      <c r="A54" s="66" t="s">
        <v>237</v>
      </c>
      <c r="B54" s="59" t="s">
        <v>1069</v>
      </c>
      <c r="C54" s="59" t="s">
        <v>18</v>
      </c>
      <c r="D54" s="59">
        <v>376</v>
      </c>
      <c r="E54" s="59" t="s">
        <v>239</v>
      </c>
      <c r="F54" s="59" t="s">
        <v>240</v>
      </c>
      <c r="G54" s="59" t="s">
        <v>257</v>
      </c>
      <c r="H54" s="59" t="s">
        <v>978</v>
      </c>
      <c r="I54" s="59" t="s">
        <v>1070</v>
      </c>
      <c r="J54" s="70" t="s">
        <v>1171</v>
      </c>
      <c r="K5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376-IP-B4-02-SD-E-61143</v>
      </c>
      <c r="L54" s="59" t="s">
        <v>1172</v>
      </c>
      <c r="M54" s="67" t="s">
        <v>66</v>
      </c>
      <c r="N54" s="25" t="s">
        <v>245</v>
      </c>
      <c r="O54" s="97" t="s">
        <v>246</v>
      </c>
      <c r="P54" s="159" t="s">
        <v>246</v>
      </c>
      <c r="Q54" s="162"/>
      <c r="R54" s="210"/>
      <c r="S54" s="208" t="s">
        <v>1072</v>
      </c>
      <c r="T54" s="162"/>
    </row>
    <row r="55" spans="1:20" s="68" customFormat="1" ht="15">
      <c r="A55" s="66" t="s">
        <v>237</v>
      </c>
      <c r="B55" s="59" t="s">
        <v>1069</v>
      </c>
      <c r="C55" s="59" t="s">
        <v>18</v>
      </c>
      <c r="D55" s="59">
        <v>376</v>
      </c>
      <c r="E55" s="59" t="s">
        <v>239</v>
      </c>
      <c r="F55" s="59" t="s">
        <v>240</v>
      </c>
      <c r="G55" s="59" t="s">
        <v>257</v>
      </c>
      <c r="H55" s="59" t="s">
        <v>978</v>
      </c>
      <c r="I55" s="59" t="s">
        <v>1070</v>
      </c>
      <c r="J55" s="70" t="s">
        <v>1173</v>
      </c>
      <c r="K5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376-IP-B4-02-SD-E-61343</v>
      </c>
      <c r="L55" s="59" t="s">
        <v>1174</v>
      </c>
      <c r="M55" s="67" t="s">
        <v>66</v>
      </c>
      <c r="N55" s="25" t="s">
        <v>245</v>
      </c>
      <c r="O55" s="97" t="s">
        <v>246</v>
      </c>
      <c r="P55" s="159" t="s">
        <v>246</v>
      </c>
      <c r="Q55" s="162"/>
      <c r="R55" s="210"/>
      <c r="S55" s="208" t="s">
        <v>1072</v>
      </c>
      <c r="T55" s="162"/>
    </row>
    <row r="56" spans="1:20" s="68" customFormat="1" ht="15">
      <c r="A56" s="66" t="s">
        <v>237</v>
      </c>
      <c r="B56" s="59" t="s">
        <v>1069</v>
      </c>
      <c r="C56" s="59" t="s">
        <v>18</v>
      </c>
      <c r="D56" s="59">
        <v>376</v>
      </c>
      <c r="E56" s="59" t="s">
        <v>239</v>
      </c>
      <c r="F56" s="59" t="s">
        <v>240</v>
      </c>
      <c r="G56" s="59" t="s">
        <v>257</v>
      </c>
      <c r="H56" s="59" t="s">
        <v>978</v>
      </c>
      <c r="I56" s="59" t="s">
        <v>1070</v>
      </c>
      <c r="J56" s="70" t="s">
        <v>1175</v>
      </c>
      <c r="K5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376-IP-B4-02-SD-E-61243</v>
      </c>
      <c r="L56" s="59" t="s">
        <v>1176</v>
      </c>
      <c r="M56" s="67" t="s">
        <v>66</v>
      </c>
      <c r="N56" s="25" t="s">
        <v>245</v>
      </c>
      <c r="O56" s="97" t="s">
        <v>246</v>
      </c>
      <c r="P56" s="159" t="s">
        <v>246</v>
      </c>
      <c r="Q56" s="162"/>
      <c r="R56" s="210"/>
      <c r="S56" s="208" t="s">
        <v>1072</v>
      </c>
      <c r="T56" s="162"/>
    </row>
    <row r="57" spans="1:20" s="68" customFormat="1" ht="15">
      <c r="A57" s="66" t="s">
        <v>237</v>
      </c>
      <c r="B57" s="59" t="s">
        <v>1069</v>
      </c>
      <c r="C57" s="59" t="s">
        <v>18</v>
      </c>
      <c r="D57" s="59">
        <v>376</v>
      </c>
      <c r="E57" s="59" t="s">
        <v>239</v>
      </c>
      <c r="F57" s="59" t="s">
        <v>240</v>
      </c>
      <c r="G57" s="59" t="s">
        <v>306</v>
      </c>
      <c r="H57" s="59" t="s">
        <v>978</v>
      </c>
      <c r="I57" s="59" t="s">
        <v>1070</v>
      </c>
      <c r="J57" s="70" t="s">
        <v>1177</v>
      </c>
      <c r="K5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376-IP-B4-03-SD-E-61151</v>
      </c>
      <c r="L57" s="59" t="s">
        <v>1178</v>
      </c>
      <c r="M57" s="67" t="s">
        <v>66</v>
      </c>
      <c r="N57" s="25" t="s">
        <v>245</v>
      </c>
      <c r="O57" s="97" t="s">
        <v>246</v>
      </c>
      <c r="P57" s="159" t="s">
        <v>246</v>
      </c>
      <c r="Q57" s="162"/>
      <c r="R57" s="210"/>
      <c r="S57" s="208" t="s">
        <v>1072</v>
      </c>
      <c r="T57" s="162"/>
    </row>
    <row r="58" spans="1:20" s="68" customFormat="1" ht="15">
      <c r="A58" s="66" t="s">
        <v>237</v>
      </c>
      <c r="B58" s="59" t="s">
        <v>1069</v>
      </c>
      <c r="C58" s="59" t="s">
        <v>18</v>
      </c>
      <c r="D58" s="59">
        <v>376</v>
      </c>
      <c r="E58" s="59" t="s">
        <v>239</v>
      </c>
      <c r="F58" s="59" t="s">
        <v>240</v>
      </c>
      <c r="G58" s="59" t="s">
        <v>306</v>
      </c>
      <c r="H58" s="59" t="s">
        <v>978</v>
      </c>
      <c r="I58" s="59" t="s">
        <v>1070</v>
      </c>
      <c r="J58" s="70" t="s">
        <v>1179</v>
      </c>
      <c r="K5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376-IP-B4-03-SD-E-61351</v>
      </c>
      <c r="L58" s="59" t="s">
        <v>1180</v>
      </c>
      <c r="M58" s="67" t="s">
        <v>66</v>
      </c>
      <c r="N58" s="25" t="s">
        <v>245</v>
      </c>
      <c r="O58" s="97" t="s">
        <v>246</v>
      </c>
      <c r="P58" s="159" t="s">
        <v>246</v>
      </c>
      <c r="Q58" s="162"/>
      <c r="R58" s="210"/>
      <c r="S58" s="208" t="s">
        <v>1072</v>
      </c>
      <c r="T58" s="162"/>
    </row>
    <row r="59" spans="1:20" s="68" customFormat="1" ht="15">
      <c r="A59" s="66" t="s">
        <v>237</v>
      </c>
      <c r="B59" s="59" t="s">
        <v>1069</v>
      </c>
      <c r="C59" s="59" t="s">
        <v>18</v>
      </c>
      <c r="D59" s="59">
        <v>376</v>
      </c>
      <c r="E59" s="59" t="s">
        <v>239</v>
      </c>
      <c r="F59" s="59" t="s">
        <v>240</v>
      </c>
      <c r="G59" s="59" t="s">
        <v>306</v>
      </c>
      <c r="H59" s="59" t="s">
        <v>978</v>
      </c>
      <c r="I59" s="59" t="s">
        <v>1070</v>
      </c>
      <c r="J59" s="70" t="s">
        <v>1181</v>
      </c>
      <c r="K5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376-IP-B4-03-SD-E-61251</v>
      </c>
      <c r="L59" s="59" t="s">
        <v>1182</v>
      </c>
      <c r="M59" s="67" t="s">
        <v>66</v>
      </c>
      <c r="N59" s="25" t="s">
        <v>245</v>
      </c>
      <c r="O59" s="97" t="s">
        <v>246</v>
      </c>
      <c r="P59" s="159" t="s">
        <v>246</v>
      </c>
      <c r="Q59" s="162"/>
      <c r="R59" s="210"/>
      <c r="S59" s="208" t="s">
        <v>1072</v>
      </c>
      <c r="T59" s="162"/>
    </row>
    <row r="60" spans="1:20" s="68" customFormat="1" ht="15">
      <c r="A60" s="66" t="s">
        <v>237</v>
      </c>
      <c r="B60" s="59" t="s">
        <v>1069</v>
      </c>
      <c r="C60" s="59" t="s">
        <v>18</v>
      </c>
      <c r="D60" s="59">
        <v>376</v>
      </c>
      <c r="E60" s="59" t="s">
        <v>239</v>
      </c>
      <c r="F60" s="59" t="s">
        <v>240</v>
      </c>
      <c r="G60" s="59" t="s">
        <v>306</v>
      </c>
      <c r="H60" s="59" t="s">
        <v>978</v>
      </c>
      <c r="I60" s="59" t="s">
        <v>1070</v>
      </c>
      <c r="J60" s="70" t="s">
        <v>1183</v>
      </c>
      <c r="K6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376-IP-B4-03-SD-E-61152</v>
      </c>
      <c r="L60" s="59" t="s">
        <v>1184</v>
      </c>
      <c r="M60" s="67" t="s">
        <v>66</v>
      </c>
      <c r="N60" s="25" t="s">
        <v>245</v>
      </c>
      <c r="O60" s="97" t="s">
        <v>246</v>
      </c>
      <c r="P60" s="159" t="s">
        <v>246</v>
      </c>
      <c r="Q60" s="162"/>
      <c r="R60" s="210"/>
      <c r="S60" s="208" t="s">
        <v>1072</v>
      </c>
      <c r="T60" s="162"/>
    </row>
    <row r="61" spans="1:20" s="68" customFormat="1" ht="15">
      <c r="A61" s="66" t="s">
        <v>237</v>
      </c>
      <c r="B61" s="59" t="s">
        <v>1069</v>
      </c>
      <c r="C61" s="59" t="s">
        <v>18</v>
      </c>
      <c r="D61" s="59">
        <v>376</v>
      </c>
      <c r="E61" s="59" t="s">
        <v>239</v>
      </c>
      <c r="F61" s="59" t="s">
        <v>240</v>
      </c>
      <c r="G61" s="59" t="s">
        <v>306</v>
      </c>
      <c r="H61" s="59" t="s">
        <v>978</v>
      </c>
      <c r="I61" s="59" t="s">
        <v>1070</v>
      </c>
      <c r="J61" s="70" t="s">
        <v>1185</v>
      </c>
      <c r="K6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376-IP-B4-03-SD-E-61352</v>
      </c>
      <c r="L61" s="59" t="s">
        <v>1186</v>
      </c>
      <c r="M61" s="67" t="s">
        <v>66</v>
      </c>
      <c r="N61" s="25" t="s">
        <v>245</v>
      </c>
      <c r="O61" s="97" t="s">
        <v>246</v>
      </c>
      <c r="P61" s="159" t="s">
        <v>246</v>
      </c>
      <c r="Q61" s="162"/>
      <c r="R61" s="210"/>
      <c r="S61" s="208" t="s">
        <v>1072</v>
      </c>
      <c r="T61" s="162"/>
    </row>
    <row r="62" spans="1:20" s="68" customFormat="1" ht="15">
      <c r="A62" s="66" t="s">
        <v>237</v>
      </c>
      <c r="B62" s="59" t="s">
        <v>1069</v>
      </c>
      <c r="C62" s="59" t="s">
        <v>18</v>
      </c>
      <c r="D62" s="59">
        <v>376</v>
      </c>
      <c r="E62" s="59" t="s">
        <v>239</v>
      </c>
      <c r="F62" s="59" t="s">
        <v>240</v>
      </c>
      <c r="G62" s="59" t="s">
        <v>306</v>
      </c>
      <c r="H62" s="59" t="s">
        <v>978</v>
      </c>
      <c r="I62" s="59" t="s">
        <v>1070</v>
      </c>
      <c r="J62" s="70" t="s">
        <v>1187</v>
      </c>
      <c r="K6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376-IP-B4-03-SD-E-61252</v>
      </c>
      <c r="L62" s="59" t="s">
        <v>1188</v>
      </c>
      <c r="M62" s="67" t="s">
        <v>66</v>
      </c>
      <c r="N62" s="25" t="s">
        <v>245</v>
      </c>
      <c r="O62" s="97" t="s">
        <v>246</v>
      </c>
      <c r="P62" s="159" t="s">
        <v>246</v>
      </c>
      <c r="Q62" s="162"/>
      <c r="R62" s="210"/>
      <c r="S62" s="208" t="s">
        <v>1072</v>
      </c>
      <c r="T62" s="162"/>
    </row>
    <row r="63" spans="1:20" s="68" customFormat="1" ht="15">
      <c r="A63" s="66" t="s">
        <v>237</v>
      </c>
      <c r="B63" s="59" t="s">
        <v>1069</v>
      </c>
      <c r="C63" s="59" t="s">
        <v>18</v>
      </c>
      <c r="D63" s="59">
        <v>376</v>
      </c>
      <c r="E63" s="59" t="s">
        <v>239</v>
      </c>
      <c r="F63" s="59" t="s">
        <v>240</v>
      </c>
      <c r="G63" s="59" t="s">
        <v>306</v>
      </c>
      <c r="H63" s="59" t="s">
        <v>978</v>
      </c>
      <c r="I63" s="59" t="s">
        <v>1070</v>
      </c>
      <c r="J63" s="70" t="s">
        <v>1189</v>
      </c>
      <c r="K6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376-IP-B4-03-SD-E-61153</v>
      </c>
      <c r="L63" s="59" t="s">
        <v>1190</v>
      </c>
      <c r="M63" s="67" t="s">
        <v>66</v>
      </c>
      <c r="N63" s="25" t="s">
        <v>245</v>
      </c>
      <c r="O63" s="97" t="s">
        <v>246</v>
      </c>
      <c r="P63" s="159" t="s">
        <v>246</v>
      </c>
      <c r="Q63" s="162"/>
      <c r="R63" s="210"/>
      <c r="S63" s="208" t="s">
        <v>1072</v>
      </c>
      <c r="T63" s="162"/>
    </row>
    <row r="64" spans="1:20" s="68" customFormat="1" ht="15">
      <c r="A64" s="66" t="s">
        <v>237</v>
      </c>
      <c r="B64" s="59" t="s">
        <v>1069</v>
      </c>
      <c r="C64" s="59" t="s">
        <v>18</v>
      </c>
      <c r="D64" s="59">
        <v>376</v>
      </c>
      <c r="E64" s="59" t="s">
        <v>239</v>
      </c>
      <c r="F64" s="59" t="s">
        <v>240</v>
      </c>
      <c r="G64" s="59" t="s">
        <v>306</v>
      </c>
      <c r="H64" s="59" t="s">
        <v>978</v>
      </c>
      <c r="I64" s="59" t="s">
        <v>1070</v>
      </c>
      <c r="J64" s="70" t="s">
        <v>1191</v>
      </c>
      <c r="K6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376-IP-B4-03-SD-E-61353</v>
      </c>
      <c r="L64" s="59" t="s">
        <v>1192</v>
      </c>
      <c r="M64" s="67" t="s">
        <v>66</v>
      </c>
      <c r="N64" s="25" t="s">
        <v>245</v>
      </c>
      <c r="O64" s="97" t="s">
        <v>246</v>
      </c>
      <c r="P64" s="159" t="s">
        <v>246</v>
      </c>
      <c r="Q64" s="162"/>
      <c r="R64" s="210"/>
      <c r="S64" s="208" t="s">
        <v>1072</v>
      </c>
      <c r="T64" s="162"/>
    </row>
    <row r="65" spans="1:20" s="68" customFormat="1" ht="15">
      <c r="A65" s="66" t="s">
        <v>237</v>
      </c>
      <c r="B65" s="59" t="s">
        <v>1069</v>
      </c>
      <c r="C65" s="59" t="s">
        <v>18</v>
      </c>
      <c r="D65" s="59">
        <v>376</v>
      </c>
      <c r="E65" s="59" t="s">
        <v>239</v>
      </c>
      <c r="F65" s="59" t="s">
        <v>240</v>
      </c>
      <c r="G65" s="59" t="s">
        <v>306</v>
      </c>
      <c r="H65" s="59" t="s">
        <v>978</v>
      </c>
      <c r="I65" s="59" t="s">
        <v>1070</v>
      </c>
      <c r="J65" s="70" t="s">
        <v>1193</v>
      </c>
      <c r="K6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376-IP-B4-03-SD-E-61253</v>
      </c>
      <c r="L65" s="59" t="s">
        <v>1194</v>
      </c>
      <c r="M65" s="67" t="s">
        <v>66</v>
      </c>
      <c r="N65" s="25" t="s">
        <v>245</v>
      </c>
      <c r="O65" s="97" t="s">
        <v>246</v>
      </c>
      <c r="P65" s="159" t="s">
        <v>246</v>
      </c>
      <c r="Q65" s="162"/>
      <c r="R65" s="210"/>
      <c r="S65" s="208" t="s">
        <v>1072</v>
      </c>
      <c r="T65" s="162"/>
    </row>
    <row r="66" spans="1:20" s="68" customFormat="1" ht="15">
      <c r="A66" s="66" t="s">
        <v>237</v>
      </c>
      <c r="B66" s="59" t="s">
        <v>1069</v>
      </c>
      <c r="C66" s="59" t="s">
        <v>18</v>
      </c>
      <c r="D66" s="59">
        <v>376</v>
      </c>
      <c r="E66" s="59" t="s">
        <v>239</v>
      </c>
      <c r="F66" s="59" t="s">
        <v>240</v>
      </c>
      <c r="G66" s="59" t="s">
        <v>310</v>
      </c>
      <c r="H66" s="59" t="s">
        <v>978</v>
      </c>
      <c r="I66" s="59" t="s">
        <v>1070</v>
      </c>
      <c r="J66" s="70" t="s">
        <v>1195</v>
      </c>
      <c r="K6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376-IP-B4-04-SD-E-61161</v>
      </c>
      <c r="L66" s="59" t="s">
        <v>1196</v>
      </c>
      <c r="M66" s="67" t="s">
        <v>66</v>
      </c>
      <c r="N66" s="25" t="s">
        <v>245</v>
      </c>
      <c r="O66" s="97" t="s">
        <v>246</v>
      </c>
      <c r="P66" s="159" t="s">
        <v>246</v>
      </c>
      <c r="Q66" s="162"/>
      <c r="R66" s="210"/>
      <c r="S66" s="208" t="s">
        <v>1072</v>
      </c>
      <c r="T66" s="162"/>
    </row>
    <row r="67" spans="1:20" s="68" customFormat="1" ht="15">
      <c r="A67" s="66" t="s">
        <v>237</v>
      </c>
      <c r="B67" s="59" t="s">
        <v>1069</v>
      </c>
      <c r="C67" s="59" t="s">
        <v>18</v>
      </c>
      <c r="D67" s="59">
        <v>376</v>
      </c>
      <c r="E67" s="59" t="s">
        <v>239</v>
      </c>
      <c r="F67" s="59" t="s">
        <v>240</v>
      </c>
      <c r="G67" s="59" t="s">
        <v>310</v>
      </c>
      <c r="H67" s="59" t="s">
        <v>978</v>
      </c>
      <c r="I67" s="59" t="s">
        <v>1070</v>
      </c>
      <c r="J67" s="70" t="s">
        <v>1197</v>
      </c>
      <c r="K6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376-IP-B4-04-SD-E-61162</v>
      </c>
      <c r="L67" s="59" t="s">
        <v>1198</v>
      </c>
      <c r="M67" s="67" t="s">
        <v>66</v>
      </c>
      <c r="N67" s="25" t="s">
        <v>245</v>
      </c>
      <c r="O67" s="97" t="s">
        <v>246</v>
      </c>
      <c r="P67" s="159" t="s">
        <v>246</v>
      </c>
      <c r="Q67" s="162"/>
      <c r="R67" s="210"/>
      <c r="S67" s="208" t="s">
        <v>1072</v>
      </c>
      <c r="T67" s="162"/>
    </row>
    <row r="68" spans="1:20" s="68" customFormat="1" ht="15">
      <c r="A68" s="66" t="s">
        <v>237</v>
      </c>
      <c r="B68" s="59" t="s">
        <v>1069</v>
      </c>
      <c r="C68" s="59" t="s">
        <v>18</v>
      </c>
      <c r="D68" s="59">
        <v>376</v>
      </c>
      <c r="E68" s="59" t="s">
        <v>239</v>
      </c>
      <c r="F68" s="59" t="s">
        <v>240</v>
      </c>
      <c r="G68" s="59" t="s">
        <v>310</v>
      </c>
      <c r="H68" s="59" t="s">
        <v>978</v>
      </c>
      <c r="I68" s="59" t="s">
        <v>1070</v>
      </c>
      <c r="J68" s="70" t="s">
        <v>1199</v>
      </c>
      <c r="K6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376-IP-B4-04-SD-E-61163</v>
      </c>
      <c r="L68" s="59" t="s">
        <v>1200</v>
      </c>
      <c r="M68" s="67" t="s">
        <v>66</v>
      </c>
      <c r="N68" s="25" t="s">
        <v>245</v>
      </c>
      <c r="O68" s="97" t="s">
        <v>246</v>
      </c>
      <c r="P68" s="159" t="s">
        <v>246</v>
      </c>
      <c r="Q68" s="162"/>
      <c r="R68" s="210"/>
      <c r="S68" s="208" t="s">
        <v>1072</v>
      </c>
      <c r="T68" s="162"/>
    </row>
    <row r="69" spans="1:20" s="68" customFormat="1" ht="15">
      <c r="A69" s="66" t="s">
        <v>237</v>
      </c>
      <c r="B69" s="59" t="s">
        <v>1069</v>
      </c>
      <c r="C69" s="59" t="s">
        <v>18</v>
      </c>
      <c r="D69" s="59">
        <v>376</v>
      </c>
      <c r="E69" s="59" t="s">
        <v>239</v>
      </c>
      <c r="F69" s="59" t="s">
        <v>240</v>
      </c>
      <c r="G69" s="59" t="s">
        <v>310</v>
      </c>
      <c r="H69" s="59" t="s">
        <v>978</v>
      </c>
      <c r="I69" s="59" t="s">
        <v>1070</v>
      </c>
      <c r="J69" s="70" t="s">
        <v>1201</v>
      </c>
      <c r="K6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376-IP-B4-04-SD-E-61561</v>
      </c>
      <c r="L69" s="59" t="s">
        <v>1202</v>
      </c>
      <c r="M69" s="67" t="s">
        <v>66</v>
      </c>
      <c r="N69" s="25" t="s">
        <v>245</v>
      </c>
      <c r="O69" s="97" t="s">
        <v>246</v>
      </c>
      <c r="P69" s="159" t="s">
        <v>246</v>
      </c>
      <c r="Q69" s="162"/>
      <c r="R69" s="210"/>
      <c r="S69" s="208" t="s">
        <v>1072</v>
      </c>
      <c r="T69" s="162"/>
    </row>
    <row r="70" spans="1:20" s="68" customFormat="1" ht="15">
      <c r="A70" s="66" t="s">
        <v>237</v>
      </c>
      <c r="B70" s="59" t="s">
        <v>1069</v>
      </c>
      <c r="C70" s="59" t="s">
        <v>18</v>
      </c>
      <c r="D70" s="59">
        <v>376</v>
      </c>
      <c r="E70" s="59" t="s">
        <v>239</v>
      </c>
      <c r="F70" s="59" t="s">
        <v>240</v>
      </c>
      <c r="G70" s="59" t="s">
        <v>310</v>
      </c>
      <c r="H70" s="59" t="s">
        <v>978</v>
      </c>
      <c r="I70" s="59" t="s">
        <v>1070</v>
      </c>
      <c r="J70" s="70" t="s">
        <v>1201</v>
      </c>
      <c r="K7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376-IP-B4-04-SD-E-61561</v>
      </c>
      <c r="L70" s="59" t="s">
        <v>1203</v>
      </c>
      <c r="M70" s="67" t="s">
        <v>66</v>
      </c>
      <c r="N70" s="25" t="s">
        <v>245</v>
      </c>
      <c r="O70" s="97" t="s">
        <v>246</v>
      </c>
      <c r="P70" s="159" t="s">
        <v>246</v>
      </c>
      <c r="Q70" s="162"/>
      <c r="R70" s="210"/>
      <c r="S70" s="208" t="s">
        <v>1072</v>
      </c>
      <c r="T70" s="162"/>
    </row>
    <row r="71" spans="1:20" s="68" customFormat="1" ht="15">
      <c r="A71" s="66" t="s">
        <v>237</v>
      </c>
      <c r="B71" s="59" t="s">
        <v>1069</v>
      </c>
      <c r="C71" s="59" t="s">
        <v>18</v>
      </c>
      <c r="D71" s="59">
        <v>376</v>
      </c>
      <c r="E71" s="59" t="s">
        <v>239</v>
      </c>
      <c r="F71" s="59" t="s">
        <v>240</v>
      </c>
      <c r="G71" s="59" t="s">
        <v>310</v>
      </c>
      <c r="H71" s="59" t="s">
        <v>978</v>
      </c>
      <c r="I71" s="59" t="s">
        <v>1070</v>
      </c>
      <c r="J71" s="70" t="s">
        <v>1201</v>
      </c>
      <c r="K7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376-IP-B4-04-SD-E-61561</v>
      </c>
      <c r="L71" s="59" t="s">
        <v>1204</v>
      </c>
      <c r="M71" s="67" t="s">
        <v>66</v>
      </c>
      <c r="N71" s="25" t="s">
        <v>245</v>
      </c>
      <c r="O71" s="97" t="s">
        <v>246</v>
      </c>
      <c r="P71" s="159" t="s">
        <v>246</v>
      </c>
      <c r="Q71" s="162"/>
      <c r="R71" s="210"/>
      <c r="S71" s="208" t="s">
        <v>1072</v>
      </c>
      <c r="T71" s="162"/>
    </row>
    <row r="72" spans="1:20" s="68" customFormat="1" ht="15">
      <c r="A72" s="66" t="s">
        <v>237</v>
      </c>
      <c r="B72" s="59" t="s">
        <v>1069</v>
      </c>
      <c r="C72" s="59" t="s">
        <v>18</v>
      </c>
      <c r="D72" s="59">
        <v>376</v>
      </c>
      <c r="E72" s="59" t="s">
        <v>239</v>
      </c>
      <c r="F72" s="59" t="s">
        <v>240</v>
      </c>
      <c r="G72" s="59" t="s">
        <v>310</v>
      </c>
      <c r="H72" s="59" t="s">
        <v>978</v>
      </c>
      <c r="I72" s="59" t="s">
        <v>1070</v>
      </c>
      <c r="J72" s="70" t="s">
        <v>1201</v>
      </c>
      <c r="K7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376-IP-B4-04-SD-E-61561</v>
      </c>
      <c r="L72" s="59" t="s">
        <v>1205</v>
      </c>
      <c r="M72" s="67" t="s">
        <v>66</v>
      </c>
      <c r="N72" s="25" t="s">
        <v>245</v>
      </c>
      <c r="O72" s="97" t="s">
        <v>246</v>
      </c>
      <c r="P72" s="159" t="s">
        <v>246</v>
      </c>
      <c r="Q72" s="162"/>
      <c r="R72" s="210"/>
      <c r="S72" s="208" t="s">
        <v>1072</v>
      </c>
      <c r="T72" s="162"/>
    </row>
    <row r="73" spans="1:20" s="68" customFormat="1" ht="15">
      <c r="A73" s="66" t="s">
        <v>237</v>
      </c>
      <c r="B73" s="59" t="s">
        <v>1069</v>
      </c>
      <c r="C73" s="59" t="s">
        <v>18</v>
      </c>
      <c r="D73" s="59">
        <v>376</v>
      </c>
      <c r="E73" s="59" t="s">
        <v>239</v>
      </c>
      <c r="F73" s="59" t="s">
        <v>240</v>
      </c>
      <c r="G73" s="59" t="s">
        <v>310</v>
      </c>
      <c r="H73" s="59" t="s">
        <v>978</v>
      </c>
      <c r="I73" s="59" t="s">
        <v>1070</v>
      </c>
      <c r="J73" s="70" t="s">
        <v>1206</v>
      </c>
      <c r="K7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376-IP-B4-04-SD-E-61562</v>
      </c>
      <c r="L73" s="59" t="s">
        <v>1207</v>
      </c>
      <c r="M73" s="67" t="s">
        <v>66</v>
      </c>
      <c r="N73" s="25" t="s">
        <v>245</v>
      </c>
      <c r="O73" s="97" t="s">
        <v>246</v>
      </c>
      <c r="P73" s="159" t="s">
        <v>246</v>
      </c>
      <c r="Q73" s="162"/>
      <c r="R73" s="210"/>
      <c r="S73" s="208" t="s">
        <v>1072</v>
      </c>
      <c r="T73" s="162"/>
    </row>
    <row r="74" spans="1:20" s="68" customFormat="1" ht="15">
      <c r="A74" s="66" t="s">
        <v>237</v>
      </c>
      <c r="B74" s="59" t="s">
        <v>1069</v>
      </c>
      <c r="C74" s="59" t="s">
        <v>18</v>
      </c>
      <c r="D74" s="59">
        <v>376</v>
      </c>
      <c r="E74" s="59" t="s">
        <v>239</v>
      </c>
      <c r="F74" s="59" t="s">
        <v>240</v>
      </c>
      <c r="G74" s="59" t="s">
        <v>310</v>
      </c>
      <c r="H74" s="59" t="s">
        <v>978</v>
      </c>
      <c r="I74" s="59" t="s">
        <v>1070</v>
      </c>
      <c r="J74" s="70" t="s">
        <v>1206</v>
      </c>
      <c r="K7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376-IP-B4-04-SD-E-61562</v>
      </c>
      <c r="L74" s="59" t="s">
        <v>1208</v>
      </c>
      <c r="M74" s="67" t="s">
        <v>66</v>
      </c>
      <c r="N74" s="25" t="s">
        <v>245</v>
      </c>
      <c r="O74" s="97" t="s">
        <v>246</v>
      </c>
      <c r="P74" s="159" t="s">
        <v>246</v>
      </c>
      <c r="Q74" s="162"/>
      <c r="R74" s="210"/>
      <c r="S74" s="208" t="s">
        <v>1072</v>
      </c>
      <c r="T74" s="162"/>
    </row>
    <row r="75" spans="1:20" s="68" customFormat="1" ht="15">
      <c r="A75" s="66" t="s">
        <v>237</v>
      </c>
      <c r="B75" s="59" t="s">
        <v>1069</v>
      </c>
      <c r="C75" s="59" t="s">
        <v>18</v>
      </c>
      <c r="D75" s="59">
        <v>376</v>
      </c>
      <c r="E75" s="59" t="s">
        <v>239</v>
      </c>
      <c r="F75" s="59" t="s">
        <v>240</v>
      </c>
      <c r="G75" s="59" t="s">
        <v>310</v>
      </c>
      <c r="H75" s="59" t="s">
        <v>978</v>
      </c>
      <c r="I75" s="59" t="s">
        <v>1070</v>
      </c>
      <c r="J75" s="70" t="s">
        <v>1206</v>
      </c>
      <c r="K7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376-IP-B4-04-SD-E-61562</v>
      </c>
      <c r="L75" s="59" t="s">
        <v>1209</v>
      </c>
      <c r="M75" s="67" t="s">
        <v>66</v>
      </c>
      <c r="N75" s="25" t="s">
        <v>245</v>
      </c>
      <c r="O75" s="97" t="s">
        <v>246</v>
      </c>
      <c r="P75" s="159" t="s">
        <v>246</v>
      </c>
      <c r="Q75" s="162"/>
      <c r="R75" s="210"/>
      <c r="S75" s="208" t="s">
        <v>1072</v>
      </c>
      <c r="T75" s="162"/>
    </row>
    <row r="76" spans="1:20" s="68" customFormat="1" ht="15">
      <c r="A76" s="66" t="s">
        <v>237</v>
      </c>
      <c r="B76" s="59" t="s">
        <v>1069</v>
      </c>
      <c r="C76" s="59" t="s">
        <v>18</v>
      </c>
      <c r="D76" s="59">
        <v>376</v>
      </c>
      <c r="E76" s="59" t="s">
        <v>239</v>
      </c>
      <c r="F76" s="59" t="s">
        <v>240</v>
      </c>
      <c r="G76" s="59" t="s">
        <v>310</v>
      </c>
      <c r="H76" s="59" t="s">
        <v>978</v>
      </c>
      <c r="I76" s="59" t="s">
        <v>1070</v>
      </c>
      <c r="J76" s="70" t="s">
        <v>1210</v>
      </c>
      <c r="K7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376-IP-B4-04-SD-E-61563</v>
      </c>
      <c r="L76" s="59" t="s">
        <v>1211</v>
      </c>
      <c r="M76" s="67" t="s">
        <v>66</v>
      </c>
      <c r="N76" s="25" t="s">
        <v>245</v>
      </c>
      <c r="O76" s="97" t="s">
        <v>246</v>
      </c>
      <c r="P76" s="159" t="s">
        <v>246</v>
      </c>
      <c r="Q76" s="162"/>
      <c r="R76" s="210"/>
      <c r="S76" s="208" t="s">
        <v>1072</v>
      </c>
      <c r="T76" s="162"/>
    </row>
    <row r="77" spans="1:20" s="68" customFormat="1" ht="15">
      <c r="A77" s="66" t="s">
        <v>237</v>
      </c>
      <c r="B77" s="59" t="s">
        <v>1069</v>
      </c>
      <c r="C77" s="59" t="s">
        <v>18</v>
      </c>
      <c r="D77" s="59">
        <v>376</v>
      </c>
      <c r="E77" s="59" t="s">
        <v>239</v>
      </c>
      <c r="F77" s="59" t="s">
        <v>240</v>
      </c>
      <c r="G77" s="59" t="s">
        <v>310</v>
      </c>
      <c r="H77" s="59" t="s">
        <v>978</v>
      </c>
      <c r="I77" s="59" t="s">
        <v>1070</v>
      </c>
      <c r="J77" s="70" t="s">
        <v>1210</v>
      </c>
      <c r="K7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376-IP-B4-04-SD-E-61563</v>
      </c>
      <c r="L77" s="59" t="s">
        <v>1212</v>
      </c>
      <c r="M77" s="67" t="s">
        <v>66</v>
      </c>
      <c r="N77" s="25" t="s">
        <v>245</v>
      </c>
      <c r="O77" s="97" t="s">
        <v>246</v>
      </c>
      <c r="P77" s="159" t="s">
        <v>246</v>
      </c>
      <c r="Q77" s="162"/>
      <c r="R77" s="210"/>
      <c r="S77" s="208" t="s">
        <v>1072</v>
      </c>
      <c r="T77" s="162"/>
    </row>
    <row r="78" spans="1:20" s="68" customFormat="1" ht="15">
      <c r="A78" s="66" t="s">
        <v>237</v>
      </c>
      <c r="B78" s="59" t="s">
        <v>1069</v>
      </c>
      <c r="C78" s="59" t="s">
        <v>18</v>
      </c>
      <c r="D78" s="59">
        <v>376</v>
      </c>
      <c r="E78" s="59" t="s">
        <v>239</v>
      </c>
      <c r="F78" s="59" t="s">
        <v>240</v>
      </c>
      <c r="G78" s="59" t="s">
        <v>310</v>
      </c>
      <c r="H78" s="59" t="s">
        <v>978</v>
      </c>
      <c r="I78" s="59" t="s">
        <v>1070</v>
      </c>
      <c r="J78" s="70" t="s">
        <v>1210</v>
      </c>
      <c r="K7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376-IP-B4-04-SD-E-61563</v>
      </c>
      <c r="L78" s="59" t="s">
        <v>1213</v>
      </c>
      <c r="M78" s="67" t="s">
        <v>66</v>
      </c>
      <c r="N78" s="25" t="s">
        <v>245</v>
      </c>
      <c r="O78" s="97" t="s">
        <v>246</v>
      </c>
      <c r="P78" s="159" t="s">
        <v>246</v>
      </c>
      <c r="Q78" s="162"/>
      <c r="R78" s="210"/>
      <c r="S78" s="208" t="s">
        <v>1072</v>
      </c>
      <c r="T78" s="162"/>
    </row>
    <row r="79" spans="1:20" s="68" customFormat="1" ht="15">
      <c r="A79" s="66" t="s">
        <v>237</v>
      </c>
      <c r="B79" s="59" t="s">
        <v>1069</v>
      </c>
      <c r="C79" s="59" t="s">
        <v>18</v>
      </c>
      <c r="D79" s="59">
        <v>376</v>
      </c>
      <c r="E79" s="59" t="s">
        <v>239</v>
      </c>
      <c r="F79" s="59" t="s">
        <v>240</v>
      </c>
      <c r="G79" s="59" t="s">
        <v>310</v>
      </c>
      <c r="H79" s="59" t="s">
        <v>978</v>
      </c>
      <c r="I79" s="59" t="s">
        <v>1070</v>
      </c>
      <c r="J79" s="70" t="s">
        <v>1210</v>
      </c>
      <c r="K7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376-IP-B4-04-SD-E-61563</v>
      </c>
      <c r="L79" s="59" t="s">
        <v>1214</v>
      </c>
      <c r="M79" s="67" t="s">
        <v>66</v>
      </c>
      <c r="N79" s="25" t="s">
        <v>245</v>
      </c>
      <c r="O79" s="97" t="s">
        <v>246</v>
      </c>
      <c r="P79" s="159" t="s">
        <v>246</v>
      </c>
      <c r="Q79" s="162"/>
      <c r="R79" s="210"/>
      <c r="S79" s="208" t="s">
        <v>1072</v>
      </c>
      <c r="T79" s="162"/>
    </row>
    <row r="80" spans="1:20" s="68" customFormat="1" ht="15">
      <c r="A80" s="66" t="s">
        <v>237</v>
      </c>
      <c r="B80" s="59" t="s">
        <v>1069</v>
      </c>
      <c r="C80" s="59" t="s">
        <v>18</v>
      </c>
      <c r="D80" s="59">
        <v>376</v>
      </c>
      <c r="E80" s="59" t="s">
        <v>239</v>
      </c>
      <c r="F80" s="59" t="s">
        <v>240</v>
      </c>
      <c r="G80" s="59" t="s">
        <v>310</v>
      </c>
      <c r="H80" s="59" t="s">
        <v>978</v>
      </c>
      <c r="I80" s="59" t="s">
        <v>1070</v>
      </c>
      <c r="J80" s="70" t="s">
        <v>1210</v>
      </c>
      <c r="K8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376-IP-B4-04-SD-E-61563</v>
      </c>
      <c r="L80" s="59" t="s">
        <v>1215</v>
      </c>
      <c r="M80" s="67" t="s">
        <v>66</v>
      </c>
      <c r="N80" s="25" t="s">
        <v>245</v>
      </c>
      <c r="O80" s="97" t="s">
        <v>246</v>
      </c>
      <c r="P80" s="159" t="s">
        <v>246</v>
      </c>
      <c r="Q80" s="162"/>
      <c r="R80" s="210"/>
      <c r="S80" s="208" t="s">
        <v>1072</v>
      </c>
      <c r="T80" s="162"/>
    </row>
    <row r="81" spans="1:20" s="68" customFormat="1" ht="15">
      <c r="A81" s="66" t="s">
        <v>237</v>
      </c>
      <c r="B81" s="59" t="s">
        <v>1069</v>
      </c>
      <c r="C81" s="59" t="s">
        <v>18</v>
      </c>
      <c r="D81" s="59">
        <v>376</v>
      </c>
      <c r="E81" s="59" t="s">
        <v>239</v>
      </c>
      <c r="F81" s="59" t="s">
        <v>240</v>
      </c>
      <c r="G81" s="59" t="s">
        <v>287</v>
      </c>
      <c r="H81" s="59" t="s">
        <v>978</v>
      </c>
      <c r="I81" s="59" t="s">
        <v>1070</v>
      </c>
      <c r="J81" s="70" t="s">
        <v>1216</v>
      </c>
      <c r="K8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376-IP-B4-B1-SD-E-61413</v>
      </c>
      <c r="L81" s="59" t="s">
        <v>1217</v>
      </c>
      <c r="M81" s="67" t="s">
        <v>66</v>
      </c>
      <c r="N81" s="25" t="s">
        <v>245</v>
      </c>
      <c r="O81" s="97" t="s">
        <v>246</v>
      </c>
      <c r="P81" s="159" t="s">
        <v>246</v>
      </c>
      <c r="Q81" s="162"/>
      <c r="R81" s="210"/>
      <c r="S81" s="208" t="s">
        <v>1072</v>
      </c>
      <c r="T81" s="162"/>
    </row>
    <row r="82" spans="1:20" s="68" customFormat="1" ht="15">
      <c r="A82" s="66" t="s">
        <v>237</v>
      </c>
      <c r="B82" s="59" t="s">
        <v>1069</v>
      </c>
      <c r="C82" s="59" t="s">
        <v>18</v>
      </c>
      <c r="D82" s="59">
        <v>376</v>
      </c>
      <c r="E82" s="59" t="s">
        <v>239</v>
      </c>
      <c r="F82" s="59" t="s">
        <v>240</v>
      </c>
      <c r="G82" s="113" t="s">
        <v>310</v>
      </c>
      <c r="H82" s="59" t="s">
        <v>978</v>
      </c>
      <c r="I82" s="59" t="s">
        <v>1070</v>
      </c>
      <c r="J82" s="70" t="s">
        <v>1218</v>
      </c>
      <c r="K8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376-IP-B4-04-SD-E-61412</v>
      </c>
      <c r="L82" s="59" t="s">
        <v>1219</v>
      </c>
      <c r="M82" s="67" t="s">
        <v>66</v>
      </c>
      <c r="N82" s="25" t="s">
        <v>245</v>
      </c>
      <c r="O82" s="97" t="s">
        <v>246</v>
      </c>
      <c r="P82" s="159" t="s">
        <v>246</v>
      </c>
      <c r="Q82" s="162"/>
      <c r="R82" s="210"/>
      <c r="S82" s="208" t="s">
        <v>1072</v>
      </c>
      <c r="T82" s="162"/>
    </row>
    <row r="83" spans="1:20" s="68" customFormat="1" ht="15">
      <c r="A83" s="66" t="s">
        <v>237</v>
      </c>
      <c r="B83" s="59" t="s">
        <v>1069</v>
      </c>
      <c r="C83" s="59" t="s">
        <v>18</v>
      </c>
      <c r="D83" s="59">
        <v>376</v>
      </c>
      <c r="E83" s="59" t="s">
        <v>239</v>
      </c>
      <c r="F83" s="59" t="s">
        <v>240</v>
      </c>
      <c r="G83" s="59" t="s">
        <v>310</v>
      </c>
      <c r="H83" s="59" t="s">
        <v>978</v>
      </c>
      <c r="I83" s="59" t="s">
        <v>1070</v>
      </c>
      <c r="J83" s="70" t="s">
        <v>1220</v>
      </c>
      <c r="K8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376-IP-B4-04-SD-E-61461</v>
      </c>
      <c r="L83" s="59" t="s">
        <v>1221</v>
      </c>
      <c r="M83" s="67" t="s">
        <v>66</v>
      </c>
      <c r="N83" s="25" t="s">
        <v>245</v>
      </c>
      <c r="O83" s="97" t="s">
        <v>246</v>
      </c>
      <c r="P83" s="159" t="s">
        <v>246</v>
      </c>
      <c r="Q83" s="162"/>
      <c r="R83" s="210"/>
      <c r="S83" s="208" t="s">
        <v>1072</v>
      </c>
      <c r="T83" s="162"/>
    </row>
    <row r="84" spans="1:20" s="68" customFormat="1" ht="15">
      <c r="A84" s="66" t="s">
        <v>237</v>
      </c>
      <c r="B84" s="59" t="s">
        <v>1069</v>
      </c>
      <c r="C84" s="59" t="s">
        <v>18</v>
      </c>
      <c r="D84" s="59">
        <v>376</v>
      </c>
      <c r="E84" s="59" t="s">
        <v>239</v>
      </c>
      <c r="F84" s="59" t="s">
        <v>240</v>
      </c>
      <c r="G84" s="113" t="s">
        <v>310</v>
      </c>
      <c r="H84" s="59" t="s">
        <v>978</v>
      </c>
      <c r="I84" s="59" t="s">
        <v>1070</v>
      </c>
      <c r="J84" s="70" t="s">
        <v>1222</v>
      </c>
      <c r="K8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376-IP-B4-04-SD-E-61411</v>
      </c>
      <c r="L84" s="59" t="s">
        <v>1223</v>
      </c>
      <c r="M84" s="67" t="s">
        <v>66</v>
      </c>
      <c r="N84" s="25" t="s">
        <v>245</v>
      </c>
      <c r="O84" s="97" t="s">
        <v>246</v>
      </c>
      <c r="P84" s="159" t="s">
        <v>246</v>
      </c>
      <c r="Q84" s="162"/>
      <c r="R84" s="210"/>
      <c r="S84" s="208" t="s">
        <v>1072</v>
      </c>
      <c r="T84" s="162"/>
    </row>
    <row r="85" spans="1:20" s="68" customFormat="1" ht="15">
      <c r="A85" s="66" t="s">
        <v>237</v>
      </c>
      <c r="B85" s="59" t="s">
        <v>1069</v>
      </c>
      <c r="C85" s="59" t="s">
        <v>18</v>
      </c>
      <c r="D85" s="59">
        <v>376</v>
      </c>
      <c r="E85" s="59" t="s">
        <v>239</v>
      </c>
      <c r="F85" s="59" t="s">
        <v>240</v>
      </c>
      <c r="G85" s="113" t="s">
        <v>310</v>
      </c>
      <c r="H85" s="59" t="s">
        <v>978</v>
      </c>
      <c r="I85" s="59" t="s">
        <v>1070</v>
      </c>
      <c r="J85" s="70" t="s">
        <v>1224</v>
      </c>
      <c r="K8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376-IP-B4-04-SD-E-61472</v>
      </c>
      <c r="L85" s="59" t="s">
        <v>1225</v>
      </c>
      <c r="M85" s="67" t="s">
        <v>66</v>
      </c>
      <c r="N85" s="25" t="s">
        <v>245</v>
      </c>
      <c r="O85" s="97" t="s">
        <v>246</v>
      </c>
      <c r="P85" s="159" t="s">
        <v>246</v>
      </c>
      <c r="Q85" s="162"/>
      <c r="R85" s="210"/>
      <c r="S85" s="208" t="s">
        <v>1072</v>
      </c>
      <c r="T85" s="162"/>
    </row>
    <row r="86" spans="1:20" s="68" customFormat="1" ht="15">
      <c r="A86" s="66" t="s">
        <v>237</v>
      </c>
      <c r="B86" s="59" t="s">
        <v>1069</v>
      </c>
      <c r="C86" s="59" t="s">
        <v>18</v>
      </c>
      <c r="D86" s="59">
        <v>376</v>
      </c>
      <c r="E86" s="59" t="s">
        <v>239</v>
      </c>
      <c r="F86" s="59" t="s">
        <v>240</v>
      </c>
      <c r="G86" s="59" t="s">
        <v>310</v>
      </c>
      <c r="H86" s="59" t="s">
        <v>978</v>
      </c>
      <c r="I86" s="59" t="s">
        <v>1070</v>
      </c>
      <c r="J86" s="70" t="s">
        <v>1226</v>
      </c>
      <c r="K8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376-IP-B4-04-SD-E-61462</v>
      </c>
      <c r="L86" s="59" t="s">
        <v>1227</v>
      </c>
      <c r="M86" s="67" t="s">
        <v>66</v>
      </c>
      <c r="N86" s="25" t="s">
        <v>245</v>
      </c>
      <c r="O86" s="97" t="s">
        <v>246</v>
      </c>
      <c r="P86" s="159" t="s">
        <v>246</v>
      </c>
      <c r="Q86" s="162"/>
      <c r="R86" s="210"/>
      <c r="S86" s="208" t="s">
        <v>1072</v>
      </c>
      <c r="T86" s="162"/>
    </row>
    <row r="87" spans="1:20" s="68" customFormat="1" ht="15">
      <c r="A87" s="66" t="s">
        <v>237</v>
      </c>
      <c r="B87" s="59" t="s">
        <v>1069</v>
      </c>
      <c r="C87" s="59" t="s">
        <v>18</v>
      </c>
      <c r="D87" s="59">
        <v>376</v>
      </c>
      <c r="E87" s="59" t="s">
        <v>239</v>
      </c>
      <c r="F87" s="59" t="s">
        <v>240</v>
      </c>
      <c r="G87" s="59" t="s">
        <v>245</v>
      </c>
      <c r="H87" s="59" t="s">
        <v>978</v>
      </c>
      <c r="I87" s="59" t="s">
        <v>1070</v>
      </c>
      <c r="J87" s="70" t="s">
        <v>1228</v>
      </c>
      <c r="K8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376-IP-B4-00-SD-E-61622</v>
      </c>
      <c r="L87" s="59" t="s">
        <v>1229</v>
      </c>
      <c r="M87" s="67" t="s">
        <v>66</v>
      </c>
      <c r="N87" s="25" t="s">
        <v>245</v>
      </c>
      <c r="O87" s="97" t="s">
        <v>246</v>
      </c>
      <c r="P87" s="159" t="s">
        <v>246</v>
      </c>
      <c r="Q87" s="162"/>
      <c r="R87" s="210"/>
      <c r="S87" s="208" t="s">
        <v>1072</v>
      </c>
      <c r="T87" s="162"/>
    </row>
    <row r="88" spans="1:20" s="68" customFormat="1" ht="15">
      <c r="A88" s="66" t="s">
        <v>237</v>
      </c>
      <c r="B88" s="59" t="s">
        <v>1069</v>
      </c>
      <c r="C88" s="59" t="s">
        <v>18</v>
      </c>
      <c r="D88" s="59">
        <v>376</v>
      </c>
      <c r="E88" s="59" t="s">
        <v>239</v>
      </c>
      <c r="F88" s="59" t="s">
        <v>240</v>
      </c>
      <c r="G88" s="59" t="s">
        <v>245</v>
      </c>
      <c r="H88" s="59" t="s">
        <v>978</v>
      </c>
      <c r="I88" s="59" t="s">
        <v>1070</v>
      </c>
      <c r="J88" s="70" t="s">
        <v>1228</v>
      </c>
      <c r="K8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376-IP-B4-00-SD-E-61622</v>
      </c>
      <c r="L88" s="59" t="s">
        <v>1230</v>
      </c>
      <c r="M88" s="67" t="s">
        <v>66</v>
      </c>
      <c r="N88" s="25" t="s">
        <v>245</v>
      </c>
      <c r="O88" s="97" t="s">
        <v>246</v>
      </c>
      <c r="P88" s="159" t="s">
        <v>246</v>
      </c>
      <c r="Q88" s="162"/>
      <c r="R88" s="210"/>
      <c r="S88" s="208" t="s">
        <v>1072</v>
      </c>
      <c r="T88" s="162"/>
    </row>
    <row r="89" spans="1:20" s="68" customFormat="1" ht="15">
      <c r="A89" s="66" t="s">
        <v>237</v>
      </c>
      <c r="B89" s="59" t="s">
        <v>1069</v>
      </c>
      <c r="C89" s="59" t="s">
        <v>18</v>
      </c>
      <c r="D89" s="59">
        <v>376</v>
      </c>
      <c r="E89" s="59" t="s">
        <v>239</v>
      </c>
      <c r="F89" s="59" t="s">
        <v>240</v>
      </c>
      <c r="G89" s="59" t="s">
        <v>245</v>
      </c>
      <c r="H89" s="59" t="s">
        <v>978</v>
      </c>
      <c r="I89" s="59" t="s">
        <v>1070</v>
      </c>
      <c r="J89" s="70" t="s">
        <v>1228</v>
      </c>
      <c r="K8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376-IP-B4-00-SD-E-61622</v>
      </c>
      <c r="L89" s="59" t="s">
        <v>1231</v>
      </c>
      <c r="M89" s="67" t="s">
        <v>66</v>
      </c>
      <c r="N89" s="25" t="s">
        <v>245</v>
      </c>
      <c r="O89" s="97" t="s">
        <v>246</v>
      </c>
      <c r="P89" s="159" t="s">
        <v>246</v>
      </c>
      <c r="Q89" s="162"/>
      <c r="R89" s="210"/>
      <c r="S89" s="208" t="s">
        <v>1072</v>
      </c>
      <c r="T89" s="162"/>
    </row>
    <row r="90" spans="1:20" s="68" customFormat="1" ht="15">
      <c r="A90" s="66" t="s">
        <v>237</v>
      </c>
      <c r="B90" s="59" t="s">
        <v>1069</v>
      </c>
      <c r="C90" s="59" t="s">
        <v>18</v>
      </c>
      <c r="D90" s="59">
        <v>376</v>
      </c>
      <c r="E90" s="59" t="s">
        <v>239</v>
      </c>
      <c r="F90" s="59" t="s">
        <v>240</v>
      </c>
      <c r="G90" s="59" t="s">
        <v>245</v>
      </c>
      <c r="H90" s="59" t="s">
        <v>978</v>
      </c>
      <c r="I90" s="59" t="s">
        <v>1070</v>
      </c>
      <c r="J90" s="70" t="s">
        <v>1228</v>
      </c>
      <c r="K9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376-IP-B4-00-SD-E-61622</v>
      </c>
      <c r="L90" s="59" t="s">
        <v>1232</v>
      </c>
      <c r="M90" s="67" t="s">
        <v>66</v>
      </c>
      <c r="N90" s="25" t="s">
        <v>245</v>
      </c>
      <c r="O90" s="97" t="s">
        <v>246</v>
      </c>
      <c r="P90" s="159" t="s">
        <v>246</v>
      </c>
      <c r="Q90" s="162"/>
      <c r="R90" s="210"/>
      <c r="S90" s="208" t="s">
        <v>1072</v>
      </c>
      <c r="T90" s="162"/>
    </row>
    <row r="91" spans="1:20" s="68" customFormat="1" ht="15">
      <c r="A91" s="66" t="s">
        <v>237</v>
      </c>
      <c r="B91" s="59" t="s">
        <v>1069</v>
      </c>
      <c r="C91" s="59" t="s">
        <v>18</v>
      </c>
      <c r="D91" s="59">
        <v>376</v>
      </c>
      <c r="E91" s="59" t="s">
        <v>239</v>
      </c>
      <c r="F91" s="59" t="s">
        <v>240</v>
      </c>
      <c r="G91" s="59" t="s">
        <v>245</v>
      </c>
      <c r="H91" s="59" t="s">
        <v>978</v>
      </c>
      <c r="I91" s="59" t="s">
        <v>1070</v>
      </c>
      <c r="J91" s="70" t="s">
        <v>1233</v>
      </c>
      <c r="K9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376-IP-B4-00-SD-E-61623</v>
      </c>
      <c r="L91" s="59" t="s">
        <v>1234</v>
      </c>
      <c r="M91" s="67" t="s">
        <v>66</v>
      </c>
      <c r="N91" s="25" t="s">
        <v>245</v>
      </c>
      <c r="O91" s="97" t="s">
        <v>246</v>
      </c>
      <c r="P91" s="159" t="s">
        <v>246</v>
      </c>
      <c r="Q91" s="162"/>
      <c r="R91" s="210"/>
      <c r="S91" s="208" t="s">
        <v>1072</v>
      </c>
      <c r="T91" s="162"/>
    </row>
    <row r="92" spans="1:20" s="68" customFormat="1" ht="15">
      <c r="A92" s="66" t="s">
        <v>237</v>
      </c>
      <c r="B92" s="59" t="s">
        <v>1069</v>
      </c>
      <c r="C92" s="59" t="s">
        <v>18</v>
      </c>
      <c r="D92" s="59">
        <v>376</v>
      </c>
      <c r="E92" s="59" t="s">
        <v>239</v>
      </c>
      <c r="F92" s="59" t="s">
        <v>240</v>
      </c>
      <c r="G92" s="59" t="s">
        <v>245</v>
      </c>
      <c r="H92" s="59" t="s">
        <v>978</v>
      </c>
      <c r="I92" s="59" t="s">
        <v>1070</v>
      </c>
      <c r="J92" s="70" t="s">
        <v>1233</v>
      </c>
      <c r="K9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376-IP-B4-00-SD-E-61623</v>
      </c>
      <c r="L92" s="59" t="s">
        <v>1235</v>
      </c>
      <c r="M92" s="67" t="s">
        <v>66</v>
      </c>
      <c r="N92" s="25" t="s">
        <v>245</v>
      </c>
      <c r="O92" s="97" t="s">
        <v>246</v>
      </c>
      <c r="P92" s="159" t="s">
        <v>246</v>
      </c>
      <c r="Q92" s="162"/>
      <c r="R92" s="210"/>
      <c r="S92" s="208" t="s">
        <v>1072</v>
      </c>
      <c r="T92" s="162"/>
    </row>
    <row r="93" spans="1:20" s="68" customFormat="1" ht="15">
      <c r="A93" s="66" t="s">
        <v>237</v>
      </c>
      <c r="B93" s="59" t="s">
        <v>1069</v>
      </c>
      <c r="C93" s="59" t="s">
        <v>18</v>
      </c>
      <c r="D93" s="59">
        <v>376</v>
      </c>
      <c r="E93" s="59" t="s">
        <v>239</v>
      </c>
      <c r="F93" s="59" t="s">
        <v>240</v>
      </c>
      <c r="G93" s="59" t="s">
        <v>245</v>
      </c>
      <c r="H93" s="59" t="s">
        <v>978</v>
      </c>
      <c r="I93" s="59" t="s">
        <v>1070</v>
      </c>
      <c r="J93" s="70" t="s">
        <v>1233</v>
      </c>
      <c r="K9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376-IP-B4-00-SD-E-61623</v>
      </c>
      <c r="L93" s="59" t="s">
        <v>1236</v>
      </c>
      <c r="M93" s="67" t="s">
        <v>66</v>
      </c>
      <c r="N93" s="25" t="s">
        <v>245</v>
      </c>
      <c r="O93" s="97" t="s">
        <v>246</v>
      </c>
      <c r="P93" s="159" t="s">
        <v>246</v>
      </c>
      <c r="Q93" s="162"/>
      <c r="R93" s="210"/>
      <c r="S93" s="208" t="s">
        <v>1072</v>
      </c>
      <c r="T93" s="162"/>
    </row>
    <row r="94" spans="1:20" s="68" customFormat="1" ht="15">
      <c r="A94" s="66" t="s">
        <v>237</v>
      </c>
      <c r="B94" s="59" t="s">
        <v>1069</v>
      </c>
      <c r="C94" s="59" t="s">
        <v>18</v>
      </c>
      <c r="D94" s="59">
        <v>376</v>
      </c>
      <c r="E94" s="59" t="s">
        <v>239</v>
      </c>
      <c r="F94" s="59" t="s">
        <v>240</v>
      </c>
      <c r="G94" s="59" t="s">
        <v>245</v>
      </c>
      <c r="H94" s="59" t="s">
        <v>978</v>
      </c>
      <c r="I94" s="59" t="s">
        <v>1070</v>
      </c>
      <c r="J94" s="70" t="s">
        <v>1233</v>
      </c>
      <c r="K9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376-IP-B4-00-SD-E-61623</v>
      </c>
      <c r="L94" s="59" t="s">
        <v>1237</v>
      </c>
      <c r="M94" s="67" t="s">
        <v>66</v>
      </c>
      <c r="N94" s="25" t="s">
        <v>245</v>
      </c>
      <c r="O94" s="97" t="s">
        <v>246</v>
      </c>
      <c r="P94" s="159" t="s">
        <v>246</v>
      </c>
      <c r="Q94" s="162"/>
      <c r="R94" s="210"/>
      <c r="S94" s="208" t="s">
        <v>1072</v>
      </c>
      <c r="T94" s="162"/>
    </row>
    <row r="95" spans="1:20" s="68" customFormat="1" ht="15">
      <c r="A95" s="66" t="s">
        <v>237</v>
      </c>
      <c r="B95" s="59" t="s">
        <v>1069</v>
      </c>
      <c r="C95" s="59" t="s">
        <v>18</v>
      </c>
      <c r="D95" s="59">
        <v>376</v>
      </c>
      <c r="E95" s="59" t="s">
        <v>239</v>
      </c>
      <c r="F95" s="59" t="s">
        <v>240</v>
      </c>
      <c r="G95" s="59" t="s">
        <v>245</v>
      </c>
      <c r="H95" s="59" t="s">
        <v>978</v>
      </c>
      <c r="I95" s="59" t="s">
        <v>1070</v>
      </c>
      <c r="J95" s="70" t="s">
        <v>1233</v>
      </c>
      <c r="K9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376-IP-B4-00-SD-E-61623</v>
      </c>
      <c r="L95" s="59" t="s">
        <v>1238</v>
      </c>
      <c r="M95" s="67" t="s">
        <v>66</v>
      </c>
      <c r="N95" s="25" t="s">
        <v>245</v>
      </c>
      <c r="O95" s="97" t="s">
        <v>246</v>
      </c>
      <c r="P95" s="159" t="s">
        <v>246</v>
      </c>
      <c r="Q95" s="162"/>
      <c r="R95" s="210"/>
      <c r="S95" s="208" t="s">
        <v>1072</v>
      </c>
      <c r="T95" s="162"/>
    </row>
    <row r="96" spans="1:20" s="68" customFormat="1" ht="15">
      <c r="A96" s="66" t="s">
        <v>237</v>
      </c>
      <c r="B96" s="59" t="s">
        <v>1069</v>
      </c>
      <c r="C96" s="59" t="s">
        <v>18</v>
      </c>
      <c r="D96" s="59">
        <v>376</v>
      </c>
      <c r="E96" s="59" t="s">
        <v>239</v>
      </c>
      <c r="F96" s="59" t="s">
        <v>240</v>
      </c>
      <c r="G96" s="59" t="s">
        <v>245</v>
      </c>
      <c r="H96" s="59" t="s">
        <v>978</v>
      </c>
      <c r="I96" s="59" t="s">
        <v>1070</v>
      </c>
      <c r="J96" s="70" t="s">
        <v>1233</v>
      </c>
      <c r="K9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376-IP-B4-00-SD-E-61623</v>
      </c>
      <c r="L96" s="59" t="s">
        <v>1239</v>
      </c>
      <c r="M96" s="67" t="s">
        <v>66</v>
      </c>
      <c r="N96" s="25" t="s">
        <v>245</v>
      </c>
      <c r="O96" s="97" t="s">
        <v>246</v>
      </c>
      <c r="P96" s="159" t="s">
        <v>246</v>
      </c>
      <c r="Q96" s="162"/>
      <c r="R96" s="210"/>
      <c r="S96" s="208" t="s">
        <v>1072</v>
      </c>
      <c r="T96" s="162"/>
    </row>
    <row r="97" spans="1:20" s="68" customFormat="1" ht="15">
      <c r="A97" s="66" t="s">
        <v>237</v>
      </c>
      <c r="B97" s="59" t="s">
        <v>1069</v>
      </c>
      <c r="C97" s="59" t="s">
        <v>18</v>
      </c>
      <c r="D97" s="59">
        <v>376</v>
      </c>
      <c r="E97" s="59" t="s">
        <v>239</v>
      </c>
      <c r="F97" s="59" t="s">
        <v>240</v>
      </c>
      <c r="G97" s="59" t="s">
        <v>245</v>
      </c>
      <c r="H97" s="59" t="s">
        <v>978</v>
      </c>
      <c r="I97" s="59" t="s">
        <v>1070</v>
      </c>
      <c r="J97" s="70" t="s">
        <v>1233</v>
      </c>
      <c r="K9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376-IP-B4-00-SD-E-61623</v>
      </c>
      <c r="L97" s="59" t="s">
        <v>1240</v>
      </c>
      <c r="M97" s="67" t="s">
        <v>66</v>
      </c>
      <c r="N97" s="25" t="s">
        <v>245</v>
      </c>
      <c r="O97" s="97" t="s">
        <v>246</v>
      </c>
      <c r="P97" s="159" t="s">
        <v>246</v>
      </c>
      <c r="Q97" s="162"/>
      <c r="R97" s="210"/>
      <c r="S97" s="208" t="s">
        <v>1072</v>
      </c>
      <c r="T97" s="162"/>
    </row>
    <row r="98" spans="1:20" s="68" customFormat="1" ht="15">
      <c r="A98" s="66" t="s">
        <v>237</v>
      </c>
      <c r="B98" s="59" t="s">
        <v>1069</v>
      </c>
      <c r="C98" s="59" t="s">
        <v>18</v>
      </c>
      <c r="D98" s="59">
        <v>376</v>
      </c>
      <c r="E98" s="59" t="s">
        <v>239</v>
      </c>
      <c r="F98" s="59" t="s">
        <v>240</v>
      </c>
      <c r="G98" s="59" t="s">
        <v>245</v>
      </c>
      <c r="H98" s="59" t="s">
        <v>978</v>
      </c>
      <c r="I98" s="59" t="s">
        <v>1070</v>
      </c>
      <c r="J98" s="70" t="s">
        <v>1241</v>
      </c>
      <c r="K9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376-IP-B4-00-SD-E-61632</v>
      </c>
      <c r="L98" s="59" t="s">
        <v>1242</v>
      </c>
      <c r="M98" s="67" t="s">
        <v>66</v>
      </c>
      <c r="N98" s="25" t="s">
        <v>245</v>
      </c>
      <c r="O98" s="97" t="s">
        <v>246</v>
      </c>
      <c r="P98" s="159" t="s">
        <v>246</v>
      </c>
      <c r="Q98" s="162"/>
      <c r="R98" s="210"/>
      <c r="S98" s="208" t="s">
        <v>1072</v>
      </c>
      <c r="T98" s="162"/>
    </row>
    <row r="99" spans="1:20" s="68" customFormat="1" ht="15">
      <c r="A99" s="66" t="s">
        <v>237</v>
      </c>
      <c r="B99" s="59" t="s">
        <v>1069</v>
      </c>
      <c r="C99" s="59" t="s">
        <v>18</v>
      </c>
      <c r="D99" s="59">
        <v>376</v>
      </c>
      <c r="E99" s="59" t="s">
        <v>239</v>
      </c>
      <c r="F99" s="59" t="s">
        <v>240</v>
      </c>
      <c r="G99" s="59" t="s">
        <v>245</v>
      </c>
      <c r="H99" s="59" t="s">
        <v>978</v>
      </c>
      <c r="I99" s="59" t="s">
        <v>1070</v>
      </c>
      <c r="J99" s="70" t="s">
        <v>1241</v>
      </c>
      <c r="K9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376-IP-B4-00-SD-E-61632</v>
      </c>
      <c r="L99" s="59" t="s">
        <v>1243</v>
      </c>
      <c r="M99" s="67" t="s">
        <v>66</v>
      </c>
      <c r="N99" s="25" t="s">
        <v>245</v>
      </c>
      <c r="O99" s="97" t="s">
        <v>246</v>
      </c>
      <c r="P99" s="159" t="s">
        <v>246</v>
      </c>
      <c r="Q99" s="162"/>
      <c r="R99" s="210"/>
      <c r="S99" s="208" t="s">
        <v>1072</v>
      </c>
      <c r="T99" s="162"/>
    </row>
    <row r="100" spans="1:20" s="68" customFormat="1" ht="15">
      <c r="A100" s="66" t="s">
        <v>237</v>
      </c>
      <c r="B100" s="59" t="s">
        <v>1069</v>
      </c>
      <c r="C100" s="59" t="s">
        <v>18</v>
      </c>
      <c r="D100" s="59">
        <v>376</v>
      </c>
      <c r="E100" s="59" t="s">
        <v>239</v>
      </c>
      <c r="F100" s="59" t="s">
        <v>240</v>
      </c>
      <c r="G100" s="59" t="s">
        <v>245</v>
      </c>
      <c r="H100" s="59" t="s">
        <v>978</v>
      </c>
      <c r="I100" s="59" t="s">
        <v>1070</v>
      </c>
      <c r="J100" s="70" t="s">
        <v>1241</v>
      </c>
      <c r="K10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376-IP-B4-00-SD-E-61632</v>
      </c>
      <c r="L100" s="59" t="s">
        <v>1244</v>
      </c>
      <c r="M100" s="67" t="s">
        <v>66</v>
      </c>
      <c r="N100" s="25" t="s">
        <v>245</v>
      </c>
      <c r="O100" s="97" t="s">
        <v>246</v>
      </c>
      <c r="P100" s="159" t="s">
        <v>246</v>
      </c>
      <c r="Q100" s="162"/>
      <c r="R100" s="210"/>
      <c r="S100" s="208" t="s">
        <v>1072</v>
      </c>
      <c r="T100" s="162"/>
    </row>
    <row r="101" spans="1:20" s="68" customFormat="1" ht="15">
      <c r="A101" s="66" t="s">
        <v>237</v>
      </c>
      <c r="B101" s="59" t="s">
        <v>1069</v>
      </c>
      <c r="C101" s="59" t="s">
        <v>18</v>
      </c>
      <c r="D101" s="59">
        <v>376</v>
      </c>
      <c r="E101" s="59" t="s">
        <v>239</v>
      </c>
      <c r="F101" s="59" t="s">
        <v>240</v>
      </c>
      <c r="G101" s="59" t="s">
        <v>245</v>
      </c>
      <c r="H101" s="59" t="s">
        <v>978</v>
      </c>
      <c r="I101" s="59" t="s">
        <v>1070</v>
      </c>
      <c r="J101" s="70" t="s">
        <v>1245</v>
      </c>
      <c r="K10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376-IP-B4-00-SD-E-61642</v>
      </c>
      <c r="L101" s="59" t="s">
        <v>1246</v>
      </c>
      <c r="M101" s="67" t="s">
        <v>66</v>
      </c>
      <c r="N101" s="25" t="s">
        <v>245</v>
      </c>
      <c r="O101" s="97" t="s">
        <v>246</v>
      </c>
      <c r="P101" s="159" t="s">
        <v>246</v>
      </c>
      <c r="Q101" s="162"/>
      <c r="R101" s="210"/>
      <c r="S101" s="208" t="s">
        <v>1072</v>
      </c>
      <c r="T101" s="162"/>
    </row>
    <row r="102" spans="1:20" s="68" customFormat="1" ht="15">
      <c r="A102" s="66" t="s">
        <v>237</v>
      </c>
      <c r="B102" s="59" t="s">
        <v>1069</v>
      </c>
      <c r="C102" s="59" t="s">
        <v>18</v>
      </c>
      <c r="D102" s="59">
        <v>376</v>
      </c>
      <c r="E102" s="59" t="s">
        <v>239</v>
      </c>
      <c r="F102" s="59" t="s">
        <v>240</v>
      </c>
      <c r="G102" s="59" t="s">
        <v>245</v>
      </c>
      <c r="H102" s="59" t="s">
        <v>978</v>
      </c>
      <c r="I102" s="59" t="s">
        <v>1070</v>
      </c>
      <c r="J102" s="70" t="s">
        <v>1245</v>
      </c>
      <c r="K10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376-IP-B4-00-SD-E-61642</v>
      </c>
      <c r="L102" s="59" t="s">
        <v>1247</v>
      </c>
      <c r="M102" s="67" t="s">
        <v>66</v>
      </c>
      <c r="N102" s="25" t="s">
        <v>245</v>
      </c>
      <c r="O102" s="97" t="s">
        <v>246</v>
      </c>
      <c r="P102" s="159" t="s">
        <v>246</v>
      </c>
      <c r="Q102" s="162"/>
      <c r="R102" s="210"/>
      <c r="S102" s="208" t="s">
        <v>1072</v>
      </c>
      <c r="T102" s="162"/>
    </row>
    <row r="103" spans="1:20" s="68" customFormat="1" ht="15">
      <c r="A103" s="66" t="s">
        <v>237</v>
      </c>
      <c r="B103" s="59" t="s">
        <v>1069</v>
      </c>
      <c r="C103" s="59" t="s">
        <v>18</v>
      </c>
      <c r="D103" s="59">
        <v>376</v>
      </c>
      <c r="E103" s="59" t="s">
        <v>239</v>
      </c>
      <c r="F103" s="59" t="s">
        <v>240</v>
      </c>
      <c r="G103" s="59" t="s">
        <v>245</v>
      </c>
      <c r="H103" s="59" t="s">
        <v>978</v>
      </c>
      <c r="I103" s="59" t="s">
        <v>1070</v>
      </c>
      <c r="J103" s="70" t="s">
        <v>1248</v>
      </c>
      <c r="K10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376-IP-B4-00-SD-E-61652</v>
      </c>
      <c r="L103" s="59" t="s">
        <v>1249</v>
      </c>
      <c r="M103" s="67" t="s">
        <v>66</v>
      </c>
      <c r="N103" s="25" t="s">
        <v>245</v>
      </c>
      <c r="O103" s="97" t="s">
        <v>246</v>
      </c>
      <c r="P103" s="159" t="s">
        <v>246</v>
      </c>
      <c r="Q103" s="162"/>
      <c r="R103" s="210"/>
      <c r="S103" s="208" t="s">
        <v>1072</v>
      </c>
      <c r="T103" s="162"/>
    </row>
    <row r="104" spans="1:20" s="68" customFormat="1" ht="15">
      <c r="A104" s="66" t="s">
        <v>237</v>
      </c>
      <c r="B104" s="59" t="s">
        <v>1069</v>
      </c>
      <c r="C104" s="59" t="s">
        <v>18</v>
      </c>
      <c r="D104" s="59">
        <v>376</v>
      </c>
      <c r="E104" s="59" t="s">
        <v>239</v>
      </c>
      <c r="F104" s="59" t="s">
        <v>240</v>
      </c>
      <c r="G104" s="59" t="s">
        <v>245</v>
      </c>
      <c r="H104" s="59" t="s">
        <v>978</v>
      </c>
      <c r="I104" s="59" t="s">
        <v>1070</v>
      </c>
      <c r="J104" s="70" t="s">
        <v>1248</v>
      </c>
      <c r="K10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376-IP-B4-00-SD-E-61652</v>
      </c>
      <c r="L104" s="59" t="s">
        <v>1250</v>
      </c>
      <c r="M104" s="67" t="s">
        <v>66</v>
      </c>
      <c r="N104" s="25" t="s">
        <v>245</v>
      </c>
      <c r="O104" s="97" t="s">
        <v>246</v>
      </c>
      <c r="P104" s="159" t="s">
        <v>246</v>
      </c>
      <c r="Q104" s="162"/>
      <c r="R104" s="210"/>
      <c r="S104" s="208" t="s">
        <v>1072</v>
      </c>
      <c r="T104" s="162"/>
    </row>
    <row r="105" spans="1:20" s="68" customFormat="1" ht="15">
      <c r="A105" s="66" t="s">
        <v>237</v>
      </c>
      <c r="B105" s="59" t="s">
        <v>1069</v>
      </c>
      <c r="C105" s="59" t="s">
        <v>18</v>
      </c>
      <c r="D105" s="59">
        <v>376</v>
      </c>
      <c r="E105" s="59" t="s">
        <v>239</v>
      </c>
      <c r="F105" s="59" t="s">
        <v>240</v>
      </c>
      <c r="G105" s="59" t="s">
        <v>245</v>
      </c>
      <c r="H105" s="59" t="s">
        <v>978</v>
      </c>
      <c r="I105" s="59" t="s">
        <v>1070</v>
      </c>
      <c r="J105" s="70" t="s">
        <v>1248</v>
      </c>
      <c r="K10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376-IP-B4-00-SD-E-61652</v>
      </c>
      <c r="L105" s="59" t="s">
        <v>1251</v>
      </c>
      <c r="M105" s="67" t="s">
        <v>66</v>
      </c>
      <c r="N105" s="25" t="s">
        <v>245</v>
      </c>
      <c r="O105" s="97" t="s">
        <v>246</v>
      </c>
      <c r="P105" s="159" t="s">
        <v>246</v>
      </c>
      <c r="Q105" s="162"/>
      <c r="R105" s="210"/>
      <c r="S105" s="208" t="s">
        <v>1072</v>
      </c>
      <c r="T105" s="162"/>
    </row>
    <row r="106" spans="1:20" s="68" customFormat="1" ht="15">
      <c r="A106" s="66" t="s">
        <v>237</v>
      </c>
      <c r="B106" s="59" t="s">
        <v>1069</v>
      </c>
      <c r="C106" s="59" t="s">
        <v>18</v>
      </c>
      <c r="D106" s="59">
        <v>376</v>
      </c>
      <c r="E106" s="59" t="s">
        <v>239</v>
      </c>
      <c r="F106" s="59" t="s">
        <v>240</v>
      </c>
      <c r="G106" s="59" t="s">
        <v>245</v>
      </c>
      <c r="H106" s="59" t="s">
        <v>978</v>
      </c>
      <c r="I106" s="59" t="s">
        <v>1070</v>
      </c>
      <c r="J106" s="70" t="s">
        <v>1252</v>
      </c>
      <c r="K10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376-IP-B4-00-SD-E-61653</v>
      </c>
      <c r="L106" s="59" t="s">
        <v>1253</v>
      </c>
      <c r="M106" s="67" t="s">
        <v>66</v>
      </c>
      <c r="N106" s="25" t="s">
        <v>245</v>
      </c>
      <c r="O106" s="97" t="s">
        <v>246</v>
      </c>
      <c r="P106" s="159" t="s">
        <v>246</v>
      </c>
      <c r="Q106" s="162"/>
      <c r="R106" s="210"/>
      <c r="S106" s="208" t="s">
        <v>1072</v>
      </c>
      <c r="T106" s="162"/>
    </row>
    <row r="107" spans="1:20" s="68" customFormat="1" ht="15">
      <c r="A107" s="66" t="s">
        <v>237</v>
      </c>
      <c r="B107" s="59" t="s">
        <v>1069</v>
      </c>
      <c r="C107" s="59" t="s">
        <v>18</v>
      </c>
      <c r="D107" s="59">
        <v>376</v>
      </c>
      <c r="E107" s="59" t="s">
        <v>239</v>
      </c>
      <c r="F107" s="59" t="s">
        <v>240</v>
      </c>
      <c r="G107" s="59" t="s">
        <v>245</v>
      </c>
      <c r="H107" s="59" t="s">
        <v>978</v>
      </c>
      <c r="I107" s="59" t="s">
        <v>1070</v>
      </c>
      <c r="J107" s="70" t="s">
        <v>1252</v>
      </c>
      <c r="K10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376-IP-B4-00-SD-E-61653</v>
      </c>
      <c r="L107" s="59" t="s">
        <v>1254</v>
      </c>
      <c r="M107" s="67" t="s">
        <v>66</v>
      </c>
      <c r="N107" s="25" t="s">
        <v>245</v>
      </c>
      <c r="O107" s="97" t="s">
        <v>246</v>
      </c>
      <c r="P107" s="159" t="s">
        <v>246</v>
      </c>
      <c r="Q107" s="162"/>
      <c r="R107" s="210"/>
      <c r="S107" s="208" t="s">
        <v>1072</v>
      </c>
      <c r="T107" s="162"/>
    </row>
    <row r="108" spans="1:20" s="68" customFormat="1" ht="15">
      <c r="A108" s="66" t="s">
        <v>237</v>
      </c>
      <c r="B108" s="59" t="s">
        <v>1069</v>
      </c>
      <c r="C108" s="59" t="s">
        <v>18</v>
      </c>
      <c r="D108" s="59">
        <v>376</v>
      </c>
      <c r="E108" s="59" t="s">
        <v>239</v>
      </c>
      <c r="F108" s="59" t="s">
        <v>240</v>
      </c>
      <c r="G108" s="59" t="s">
        <v>245</v>
      </c>
      <c r="H108" s="59" t="s">
        <v>978</v>
      </c>
      <c r="I108" s="59" t="s">
        <v>1070</v>
      </c>
      <c r="J108" s="70" t="s">
        <v>1252</v>
      </c>
      <c r="K10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376-IP-B4-00-SD-E-61653</v>
      </c>
      <c r="L108" s="59" t="s">
        <v>1255</v>
      </c>
      <c r="M108" s="67" t="s">
        <v>66</v>
      </c>
      <c r="N108" s="25" t="s">
        <v>245</v>
      </c>
      <c r="O108" s="97" t="s">
        <v>246</v>
      </c>
      <c r="P108" s="159" t="s">
        <v>246</v>
      </c>
      <c r="Q108" s="162"/>
      <c r="R108" s="210"/>
      <c r="S108" s="208" t="s">
        <v>1072</v>
      </c>
      <c r="T108" s="162"/>
    </row>
    <row r="109" spans="1:20" s="68" customFormat="1" ht="15">
      <c r="A109" s="66" t="s">
        <v>237</v>
      </c>
      <c r="B109" s="59" t="s">
        <v>1069</v>
      </c>
      <c r="C109" s="59" t="s">
        <v>18</v>
      </c>
      <c r="D109" s="59">
        <v>376</v>
      </c>
      <c r="E109" s="59" t="s">
        <v>239</v>
      </c>
      <c r="F109" s="59" t="s">
        <v>240</v>
      </c>
      <c r="G109" s="59" t="s">
        <v>245</v>
      </c>
      <c r="H109" s="59" t="s">
        <v>978</v>
      </c>
      <c r="I109" s="59" t="s">
        <v>1070</v>
      </c>
      <c r="J109" s="70" t="s">
        <v>1252</v>
      </c>
      <c r="K10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376-IP-B4-00-SD-E-61653</v>
      </c>
      <c r="L109" s="59" t="s">
        <v>1256</v>
      </c>
      <c r="M109" s="67" t="s">
        <v>66</v>
      </c>
      <c r="N109" s="25" t="s">
        <v>245</v>
      </c>
      <c r="O109" s="97" t="s">
        <v>246</v>
      </c>
      <c r="P109" s="159" t="s">
        <v>246</v>
      </c>
      <c r="Q109" s="162"/>
      <c r="R109" s="210"/>
      <c r="S109" s="208" t="s">
        <v>1072</v>
      </c>
      <c r="T109" s="162"/>
    </row>
    <row r="110" spans="1:20" s="68" customFormat="1" ht="15">
      <c r="A110" s="66" t="s">
        <v>237</v>
      </c>
      <c r="B110" s="59" t="s">
        <v>1069</v>
      </c>
      <c r="C110" s="59" t="s">
        <v>18</v>
      </c>
      <c r="D110" s="59">
        <v>376</v>
      </c>
      <c r="E110" s="59" t="s">
        <v>239</v>
      </c>
      <c r="F110" s="59" t="s">
        <v>240</v>
      </c>
      <c r="G110" s="59" t="s">
        <v>245</v>
      </c>
      <c r="H110" s="59" t="s">
        <v>978</v>
      </c>
      <c r="I110" s="59" t="s">
        <v>1070</v>
      </c>
      <c r="J110" s="70" t="s">
        <v>1252</v>
      </c>
      <c r="K11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376-IP-B4-00-SD-E-61653</v>
      </c>
      <c r="L110" s="59" t="s">
        <v>1257</v>
      </c>
      <c r="M110" s="67" t="s">
        <v>66</v>
      </c>
      <c r="N110" s="25" t="s">
        <v>245</v>
      </c>
      <c r="O110" s="97" t="s">
        <v>246</v>
      </c>
      <c r="P110" s="159" t="s">
        <v>246</v>
      </c>
      <c r="Q110" s="162"/>
      <c r="R110" s="210"/>
      <c r="S110" s="208" t="s">
        <v>1072</v>
      </c>
      <c r="T110" s="162"/>
    </row>
    <row r="111" spans="1:20" s="68" customFormat="1" ht="15">
      <c r="A111" s="66" t="s">
        <v>237</v>
      </c>
      <c r="B111" s="59" t="s">
        <v>1069</v>
      </c>
      <c r="C111" s="59" t="s">
        <v>18</v>
      </c>
      <c r="D111" s="59">
        <v>376</v>
      </c>
      <c r="E111" s="59" t="s">
        <v>239</v>
      </c>
      <c r="F111" s="59" t="s">
        <v>240</v>
      </c>
      <c r="G111" s="59" t="s">
        <v>245</v>
      </c>
      <c r="H111" s="59" t="s">
        <v>978</v>
      </c>
      <c r="I111" s="59" t="s">
        <v>1070</v>
      </c>
      <c r="J111" s="70" t="s">
        <v>1252</v>
      </c>
      <c r="K11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376-IP-B4-00-SD-E-61653</v>
      </c>
      <c r="L111" s="59" t="s">
        <v>1258</v>
      </c>
      <c r="M111" s="67" t="s">
        <v>66</v>
      </c>
      <c r="N111" s="25" t="s">
        <v>245</v>
      </c>
      <c r="O111" s="97" t="s">
        <v>246</v>
      </c>
      <c r="P111" s="159" t="s">
        <v>246</v>
      </c>
      <c r="Q111" s="162"/>
      <c r="R111" s="210"/>
      <c r="S111" s="208" t="s">
        <v>1072</v>
      </c>
      <c r="T111" s="162"/>
    </row>
    <row r="112" spans="1:20" s="68" customFormat="1" ht="15">
      <c r="A112" s="66" t="s">
        <v>237</v>
      </c>
      <c r="B112" s="59" t="s">
        <v>1069</v>
      </c>
      <c r="C112" s="59" t="s">
        <v>18</v>
      </c>
      <c r="D112" s="59">
        <v>376</v>
      </c>
      <c r="E112" s="59" t="s">
        <v>239</v>
      </c>
      <c r="F112" s="59" t="s">
        <v>240</v>
      </c>
      <c r="G112" s="59" t="s">
        <v>245</v>
      </c>
      <c r="H112" s="59" t="s">
        <v>978</v>
      </c>
      <c r="I112" s="59" t="s">
        <v>1070</v>
      </c>
      <c r="J112" s="70" t="s">
        <v>1252</v>
      </c>
      <c r="K11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376-IP-B4-00-SD-E-61653</v>
      </c>
      <c r="L112" s="59" t="s">
        <v>1259</v>
      </c>
      <c r="M112" s="67" t="s">
        <v>66</v>
      </c>
      <c r="N112" s="25" t="s">
        <v>245</v>
      </c>
      <c r="O112" s="97" t="s">
        <v>246</v>
      </c>
      <c r="P112" s="159" t="s">
        <v>246</v>
      </c>
      <c r="Q112" s="162"/>
      <c r="R112" s="210"/>
      <c r="S112" s="208" t="s">
        <v>1072</v>
      </c>
      <c r="T112" s="162"/>
    </row>
    <row r="113" spans="1:20" s="68" customFormat="1" ht="15">
      <c r="A113" s="66" t="s">
        <v>237</v>
      </c>
      <c r="B113" s="59" t="s">
        <v>1069</v>
      </c>
      <c r="C113" s="59" t="s">
        <v>18</v>
      </c>
      <c r="D113" s="59">
        <v>376</v>
      </c>
      <c r="E113" s="59" t="s">
        <v>239</v>
      </c>
      <c r="F113" s="59" t="s">
        <v>240</v>
      </c>
      <c r="G113" s="59" t="s">
        <v>287</v>
      </c>
      <c r="H113" s="59" t="s">
        <v>288</v>
      </c>
      <c r="I113" s="59" t="s">
        <v>1070</v>
      </c>
      <c r="J113" s="70" t="s">
        <v>1260</v>
      </c>
      <c r="K11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376-IP-B4-B1-DR-E-61201</v>
      </c>
      <c r="L113" s="59" t="s">
        <v>1261</v>
      </c>
      <c r="M113" s="72" t="s">
        <v>292</v>
      </c>
      <c r="N113" s="25" t="s">
        <v>245</v>
      </c>
      <c r="O113" s="110" t="s">
        <v>245</v>
      </c>
      <c r="P113" s="159" t="s">
        <v>245</v>
      </c>
      <c r="Q113" s="210" t="s">
        <v>1072</v>
      </c>
      <c r="R113" s="213"/>
      <c r="S113" s="208"/>
      <c r="T113" s="162"/>
    </row>
    <row r="114" spans="1:20" s="68" customFormat="1" ht="40.5">
      <c r="A114" s="66" t="s">
        <v>237</v>
      </c>
      <c r="B114" s="59" t="s">
        <v>1069</v>
      </c>
      <c r="C114" s="59" t="s">
        <v>18</v>
      </c>
      <c r="D114" s="59">
        <v>376</v>
      </c>
      <c r="E114" s="59" t="s">
        <v>239</v>
      </c>
      <c r="F114" s="59" t="s">
        <v>240</v>
      </c>
      <c r="G114" s="59" t="s">
        <v>287</v>
      </c>
      <c r="H114" s="59" t="s">
        <v>288</v>
      </c>
      <c r="I114" s="59" t="s">
        <v>1070</v>
      </c>
      <c r="J114" s="70" t="s">
        <v>1262</v>
      </c>
      <c r="K11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376-IP-B4-B1-DR-E-61202</v>
      </c>
      <c r="L114" s="59" t="s">
        <v>1263</v>
      </c>
      <c r="M114" s="72" t="s">
        <v>292</v>
      </c>
      <c r="N114" s="25" t="s">
        <v>245</v>
      </c>
      <c r="O114" s="97" t="s">
        <v>246</v>
      </c>
      <c r="P114" s="159" t="s">
        <v>246</v>
      </c>
      <c r="Q114" s="208" t="s">
        <v>1072</v>
      </c>
      <c r="R114" s="215" t="s">
        <v>1264</v>
      </c>
      <c r="S114" s="208" t="s">
        <v>1072</v>
      </c>
      <c r="T114" s="214" t="s">
        <v>1265</v>
      </c>
    </row>
    <row r="115" spans="1:20" s="68" customFormat="1" ht="15">
      <c r="A115" s="66" t="s">
        <v>237</v>
      </c>
      <c r="B115" s="59" t="s">
        <v>1069</v>
      </c>
      <c r="C115" s="59" t="s">
        <v>18</v>
      </c>
      <c r="D115" s="59">
        <v>376</v>
      </c>
      <c r="E115" s="59" t="s">
        <v>239</v>
      </c>
      <c r="F115" s="59" t="s">
        <v>240</v>
      </c>
      <c r="G115" s="59" t="s">
        <v>245</v>
      </c>
      <c r="H115" s="59" t="s">
        <v>288</v>
      </c>
      <c r="I115" s="59" t="s">
        <v>1070</v>
      </c>
      <c r="J115" s="70" t="s">
        <v>1266</v>
      </c>
      <c r="K11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376-IP-B4-00-DR-E-61203</v>
      </c>
      <c r="L115" s="59" t="s">
        <v>1267</v>
      </c>
      <c r="M115" s="72" t="s">
        <v>292</v>
      </c>
      <c r="N115" s="25" t="s">
        <v>245</v>
      </c>
      <c r="O115" s="97" t="s">
        <v>246</v>
      </c>
      <c r="P115" s="159" t="s">
        <v>246</v>
      </c>
      <c r="Q115" s="208" t="s">
        <v>1072</v>
      </c>
      <c r="R115" s="162" t="s">
        <v>1268</v>
      </c>
      <c r="S115" s="208" t="s">
        <v>1072</v>
      </c>
      <c r="T115" s="162" t="s">
        <v>1268</v>
      </c>
    </row>
    <row r="116" spans="1:20" s="68" customFormat="1" ht="15">
      <c r="A116" s="66" t="s">
        <v>237</v>
      </c>
      <c r="B116" s="59" t="s">
        <v>1069</v>
      </c>
      <c r="C116" s="59" t="s">
        <v>18</v>
      </c>
      <c r="D116" s="59">
        <v>376</v>
      </c>
      <c r="E116" s="59" t="s">
        <v>239</v>
      </c>
      <c r="F116" s="59" t="s">
        <v>240</v>
      </c>
      <c r="G116" s="59" t="s">
        <v>246</v>
      </c>
      <c r="H116" s="59" t="s">
        <v>288</v>
      </c>
      <c r="I116" s="59" t="s">
        <v>1070</v>
      </c>
      <c r="J116" s="70" t="s">
        <v>1269</v>
      </c>
      <c r="K11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376-IP-B4-01-DR-E-61204</v>
      </c>
      <c r="L116" s="59" t="s">
        <v>1270</v>
      </c>
      <c r="M116" s="72" t="s">
        <v>292</v>
      </c>
      <c r="N116" s="25" t="s">
        <v>245</v>
      </c>
      <c r="O116" s="97" t="s">
        <v>246</v>
      </c>
      <c r="P116" s="159" t="s">
        <v>246</v>
      </c>
      <c r="Q116" s="208" t="s">
        <v>1072</v>
      </c>
      <c r="R116" s="162" t="s">
        <v>1268</v>
      </c>
      <c r="S116" s="208" t="s">
        <v>1072</v>
      </c>
      <c r="T116" s="162" t="s">
        <v>1268</v>
      </c>
    </row>
    <row r="117" spans="1:20" s="68" customFormat="1" ht="15">
      <c r="A117" s="66" t="s">
        <v>237</v>
      </c>
      <c r="B117" s="59" t="s">
        <v>1069</v>
      </c>
      <c r="C117" s="59" t="s">
        <v>18</v>
      </c>
      <c r="D117" s="59">
        <v>376</v>
      </c>
      <c r="E117" s="59" t="s">
        <v>239</v>
      </c>
      <c r="F117" s="59" t="s">
        <v>240</v>
      </c>
      <c r="G117" s="59" t="s">
        <v>257</v>
      </c>
      <c r="H117" s="59" t="s">
        <v>288</v>
      </c>
      <c r="I117" s="59" t="s">
        <v>1070</v>
      </c>
      <c r="J117" s="70" t="s">
        <v>1271</v>
      </c>
      <c r="K11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376-IP-B4-02-DR-E-61205</v>
      </c>
      <c r="L117" s="59" t="s">
        <v>1272</v>
      </c>
      <c r="M117" s="72" t="s">
        <v>292</v>
      </c>
      <c r="N117" s="25" t="s">
        <v>245</v>
      </c>
      <c r="O117" s="110" t="s">
        <v>245</v>
      </c>
      <c r="P117" s="159" t="s">
        <v>245</v>
      </c>
      <c r="Q117" s="208" t="s">
        <v>1072</v>
      </c>
      <c r="R117" s="162" t="s">
        <v>1268</v>
      </c>
      <c r="S117" s="208" t="s">
        <v>1072</v>
      </c>
      <c r="T117" s="162" t="s">
        <v>1268</v>
      </c>
    </row>
    <row r="118" spans="1:20" s="68" customFormat="1" ht="15">
      <c r="A118" s="66" t="s">
        <v>237</v>
      </c>
      <c r="B118" s="59" t="s">
        <v>1069</v>
      </c>
      <c r="C118" s="59" t="s">
        <v>18</v>
      </c>
      <c r="D118" s="59">
        <v>376</v>
      </c>
      <c r="E118" s="59" t="s">
        <v>239</v>
      </c>
      <c r="F118" s="59" t="s">
        <v>240</v>
      </c>
      <c r="G118" s="59" t="s">
        <v>306</v>
      </c>
      <c r="H118" s="59" t="s">
        <v>288</v>
      </c>
      <c r="I118" s="59" t="s">
        <v>1070</v>
      </c>
      <c r="J118" s="70" t="s">
        <v>1273</v>
      </c>
      <c r="K11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376-IP-B4-03-DR-E-61206</v>
      </c>
      <c r="L118" s="59" t="s">
        <v>1274</v>
      </c>
      <c r="M118" s="72" t="s">
        <v>292</v>
      </c>
      <c r="N118" s="25" t="s">
        <v>245</v>
      </c>
      <c r="O118" s="97" t="s">
        <v>246</v>
      </c>
      <c r="P118" s="159" t="s">
        <v>246</v>
      </c>
      <c r="Q118" s="208" t="s">
        <v>1072</v>
      </c>
      <c r="R118" s="162" t="s">
        <v>1268</v>
      </c>
      <c r="S118" s="208" t="s">
        <v>1072</v>
      </c>
      <c r="T118" s="162" t="s">
        <v>1268</v>
      </c>
    </row>
    <row r="119" spans="1:20" s="68" customFormat="1" ht="15">
      <c r="A119" s="66" t="s">
        <v>237</v>
      </c>
      <c r="B119" s="59" t="s">
        <v>1069</v>
      </c>
      <c r="C119" s="59" t="s">
        <v>18</v>
      </c>
      <c r="D119" s="59">
        <v>376</v>
      </c>
      <c r="E119" s="59" t="s">
        <v>239</v>
      </c>
      <c r="F119" s="59" t="s">
        <v>240</v>
      </c>
      <c r="G119" s="59" t="s">
        <v>310</v>
      </c>
      <c r="H119" s="59" t="s">
        <v>288</v>
      </c>
      <c r="I119" s="59" t="s">
        <v>1070</v>
      </c>
      <c r="J119" s="70" t="s">
        <v>1275</v>
      </c>
      <c r="K11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376-IP-B4-04-DR-E-61207</v>
      </c>
      <c r="L119" s="59" t="s">
        <v>1276</v>
      </c>
      <c r="M119" s="72" t="s">
        <v>292</v>
      </c>
      <c r="N119" s="25" t="s">
        <v>245</v>
      </c>
      <c r="O119" s="97" t="s">
        <v>246</v>
      </c>
      <c r="P119" s="159" t="s">
        <v>246</v>
      </c>
      <c r="Q119" s="208" t="s">
        <v>1072</v>
      </c>
      <c r="R119" s="162" t="s">
        <v>1268</v>
      </c>
      <c r="S119" s="208" t="s">
        <v>1072</v>
      </c>
      <c r="T119" s="162" t="s">
        <v>1268</v>
      </c>
    </row>
    <row r="120" spans="1:20" s="68" customFormat="1" ht="15">
      <c r="A120" s="66" t="s">
        <v>237</v>
      </c>
      <c r="B120" s="59" t="s">
        <v>1069</v>
      </c>
      <c r="C120" s="59" t="s">
        <v>18</v>
      </c>
      <c r="D120" s="59">
        <v>376</v>
      </c>
      <c r="E120" s="59" t="s">
        <v>239</v>
      </c>
      <c r="F120" s="59" t="s">
        <v>240</v>
      </c>
      <c r="G120" s="59" t="s">
        <v>314</v>
      </c>
      <c r="H120" s="59" t="s">
        <v>288</v>
      </c>
      <c r="I120" s="59" t="s">
        <v>1070</v>
      </c>
      <c r="J120" s="70" t="s">
        <v>1277</v>
      </c>
      <c r="K12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376-IP-B4-05-DR-E-61208</v>
      </c>
      <c r="L120" s="59" t="s">
        <v>1278</v>
      </c>
      <c r="M120" s="72" t="s">
        <v>292</v>
      </c>
      <c r="N120" s="25" t="s">
        <v>245</v>
      </c>
      <c r="O120" s="97" t="s">
        <v>246</v>
      </c>
      <c r="P120" s="159" t="s">
        <v>246</v>
      </c>
      <c r="Q120" s="208" t="s">
        <v>1072</v>
      </c>
      <c r="R120" s="210" t="s">
        <v>1279</v>
      </c>
      <c r="S120" s="208" t="s">
        <v>1072</v>
      </c>
      <c r="T120" s="162" t="s">
        <v>1280</v>
      </c>
    </row>
    <row r="121" spans="1:20" s="68" customFormat="1" ht="15">
      <c r="A121" s="66" t="s">
        <v>237</v>
      </c>
      <c r="B121" s="59" t="s">
        <v>1069</v>
      </c>
      <c r="C121" s="59" t="s">
        <v>18</v>
      </c>
      <c r="D121" s="59">
        <v>376</v>
      </c>
      <c r="E121" s="59" t="s">
        <v>239</v>
      </c>
      <c r="F121" s="59" t="s">
        <v>240</v>
      </c>
      <c r="G121" s="59" t="s">
        <v>314</v>
      </c>
      <c r="H121" s="59" t="s">
        <v>288</v>
      </c>
      <c r="I121" s="59" t="s">
        <v>1070</v>
      </c>
      <c r="J121" s="70">
        <v>61209</v>
      </c>
      <c r="K12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376-IP-B4-05-DR-E-61209</v>
      </c>
      <c r="L121" s="59" t="s">
        <v>1281</v>
      </c>
      <c r="M121" s="72" t="s">
        <v>292</v>
      </c>
      <c r="N121" s="25" t="s">
        <v>245</v>
      </c>
      <c r="O121" s="97" t="s">
        <v>246</v>
      </c>
      <c r="P121" s="159" t="s">
        <v>246</v>
      </c>
      <c r="Q121" s="208" t="s">
        <v>1072</v>
      </c>
      <c r="R121" s="162" t="s">
        <v>1268</v>
      </c>
      <c r="S121" s="208" t="s">
        <v>1072</v>
      </c>
      <c r="T121" s="162" t="s">
        <v>1268</v>
      </c>
    </row>
    <row r="122" spans="1:20" s="68" customFormat="1" ht="15">
      <c r="A122" s="66" t="s">
        <v>237</v>
      </c>
      <c r="B122" s="59" t="s">
        <v>1069</v>
      </c>
      <c r="C122" s="59" t="s">
        <v>18</v>
      </c>
      <c r="D122" s="59">
        <v>376</v>
      </c>
      <c r="E122" s="59" t="s">
        <v>239</v>
      </c>
      <c r="F122" s="59" t="s">
        <v>240</v>
      </c>
      <c r="G122" s="59" t="s">
        <v>997</v>
      </c>
      <c r="H122" s="59" t="s">
        <v>288</v>
      </c>
      <c r="I122" s="59" t="s">
        <v>1070</v>
      </c>
      <c r="J122" s="70">
        <v>61210</v>
      </c>
      <c r="K12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376-IP-B4-06-DR-E-61210</v>
      </c>
      <c r="L122" s="59" t="s">
        <v>1282</v>
      </c>
      <c r="M122" s="72" t="s">
        <v>292</v>
      </c>
      <c r="N122" s="25" t="s">
        <v>245</v>
      </c>
      <c r="O122" s="110" t="s">
        <v>245</v>
      </c>
      <c r="P122" s="159" t="s">
        <v>245</v>
      </c>
      <c r="Q122" s="208"/>
      <c r="R122" s="210"/>
      <c r="S122" s="208" t="s">
        <v>1072</v>
      </c>
      <c r="T122" s="162"/>
    </row>
    <row r="123" spans="1:20" s="68" customFormat="1" ht="15">
      <c r="A123" s="66" t="s">
        <v>237</v>
      </c>
      <c r="B123" s="59" t="s">
        <v>1069</v>
      </c>
      <c r="C123" s="59" t="s">
        <v>18</v>
      </c>
      <c r="D123" s="59">
        <v>376</v>
      </c>
      <c r="E123" s="59" t="s">
        <v>239</v>
      </c>
      <c r="F123" s="59" t="s">
        <v>240</v>
      </c>
      <c r="G123" s="59" t="s">
        <v>287</v>
      </c>
      <c r="H123" s="59" t="s">
        <v>288</v>
      </c>
      <c r="I123" s="59" t="s">
        <v>1070</v>
      </c>
      <c r="J123" s="70" t="s">
        <v>1283</v>
      </c>
      <c r="K12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376-IP-B4-B1-DR-E-61301</v>
      </c>
      <c r="L123" s="59" t="s">
        <v>1284</v>
      </c>
      <c r="M123" s="72" t="s">
        <v>292</v>
      </c>
      <c r="N123" s="25" t="s">
        <v>245</v>
      </c>
      <c r="O123" s="97" t="s">
        <v>246</v>
      </c>
      <c r="P123" s="159" t="s">
        <v>246</v>
      </c>
      <c r="Q123" s="162"/>
      <c r="R123" s="210"/>
      <c r="S123" s="208" t="s">
        <v>1072</v>
      </c>
      <c r="T123" s="162"/>
    </row>
    <row r="124" spans="1:20" s="68" customFormat="1" ht="15">
      <c r="A124" s="66" t="s">
        <v>237</v>
      </c>
      <c r="B124" s="59" t="s">
        <v>1069</v>
      </c>
      <c r="C124" s="59" t="s">
        <v>18</v>
      </c>
      <c r="D124" s="59">
        <v>376</v>
      </c>
      <c r="E124" s="59" t="s">
        <v>239</v>
      </c>
      <c r="F124" s="59" t="s">
        <v>240</v>
      </c>
      <c r="G124" s="59" t="s">
        <v>245</v>
      </c>
      <c r="H124" s="59" t="s">
        <v>288</v>
      </c>
      <c r="I124" s="59" t="s">
        <v>1070</v>
      </c>
      <c r="J124" s="70" t="s">
        <v>1285</v>
      </c>
      <c r="K12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376-IP-B4-00-DR-E-61302</v>
      </c>
      <c r="L124" s="59" t="s">
        <v>1286</v>
      </c>
      <c r="M124" s="72" t="s">
        <v>292</v>
      </c>
      <c r="N124" s="25" t="s">
        <v>245</v>
      </c>
      <c r="O124" s="97" t="s">
        <v>246</v>
      </c>
      <c r="P124" s="159" t="s">
        <v>246</v>
      </c>
      <c r="Q124" s="162"/>
      <c r="R124" s="210"/>
      <c r="S124" s="208" t="s">
        <v>1072</v>
      </c>
      <c r="T124" s="162"/>
    </row>
    <row r="125" spans="1:20" s="68" customFormat="1" ht="15">
      <c r="A125" s="66" t="s">
        <v>237</v>
      </c>
      <c r="B125" s="59" t="s">
        <v>1069</v>
      </c>
      <c r="C125" s="59" t="s">
        <v>18</v>
      </c>
      <c r="D125" s="59">
        <v>376</v>
      </c>
      <c r="E125" s="59" t="s">
        <v>239</v>
      </c>
      <c r="F125" s="59" t="s">
        <v>240</v>
      </c>
      <c r="G125" s="59" t="s">
        <v>246</v>
      </c>
      <c r="H125" s="59" t="s">
        <v>288</v>
      </c>
      <c r="I125" s="59" t="s">
        <v>1070</v>
      </c>
      <c r="J125" s="70" t="s">
        <v>1287</v>
      </c>
      <c r="K12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376-IP-B4-01-DR-E-61303</v>
      </c>
      <c r="L125" s="59" t="s">
        <v>1288</v>
      </c>
      <c r="M125" s="72" t="s">
        <v>292</v>
      </c>
      <c r="N125" s="25" t="s">
        <v>245</v>
      </c>
      <c r="O125" s="97" t="s">
        <v>246</v>
      </c>
      <c r="P125" s="159" t="s">
        <v>246</v>
      </c>
      <c r="Q125" s="162"/>
      <c r="R125" s="210"/>
      <c r="S125" s="208" t="s">
        <v>1072</v>
      </c>
      <c r="T125" s="162"/>
    </row>
    <row r="126" spans="1:20" s="68" customFormat="1" ht="15">
      <c r="A126" s="66" t="s">
        <v>237</v>
      </c>
      <c r="B126" s="59" t="s">
        <v>1069</v>
      </c>
      <c r="C126" s="59" t="s">
        <v>18</v>
      </c>
      <c r="D126" s="59">
        <v>376</v>
      </c>
      <c r="E126" s="59" t="s">
        <v>239</v>
      </c>
      <c r="F126" s="59" t="s">
        <v>240</v>
      </c>
      <c r="G126" s="59" t="s">
        <v>257</v>
      </c>
      <c r="H126" s="59" t="s">
        <v>288</v>
      </c>
      <c r="I126" s="59" t="s">
        <v>1070</v>
      </c>
      <c r="J126" s="70" t="s">
        <v>1289</v>
      </c>
      <c r="K12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376-IP-B4-02-DR-E-61304</v>
      </c>
      <c r="L126" s="59" t="s">
        <v>1290</v>
      </c>
      <c r="M126" s="72" t="s">
        <v>292</v>
      </c>
      <c r="N126" s="25" t="s">
        <v>245</v>
      </c>
      <c r="O126" s="97" t="s">
        <v>246</v>
      </c>
      <c r="P126" s="159" t="s">
        <v>246</v>
      </c>
      <c r="Q126" s="162"/>
      <c r="R126" s="210"/>
      <c r="S126" s="208" t="s">
        <v>1072</v>
      </c>
      <c r="T126" s="162"/>
    </row>
    <row r="127" spans="1:20" s="68" customFormat="1" ht="15">
      <c r="A127" s="66" t="s">
        <v>237</v>
      </c>
      <c r="B127" s="59" t="s">
        <v>1069</v>
      </c>
      <c r="C127" s="59" t="s">
        <v>18</v>
      </c>
      <c r="D127" s="59">
        <v>376</v>
      </c>
      <c r="E127" s="59" t="s">
        <v>239</v>
      </c>
      <c r="F127" s="59" t="s">
        <v>240</v>
      </c>
      <c r="G127" s="59" t="s">
        <v>306</v>
      </c>
      <c r="H127" s="59" t="s">
        <v>288</v>
      </c>
      <c r="I127" s="59" t="s">
        <v>1070</v>
      </c>
      <c r="J127" s="70" t="s">
        <v>1291</v>
      </c>
      <c r="K12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376-IP-B4-03-DR-E-61305</v>
      </c>
      <c r="L127" s="59" t="s">
        <v>1292</v>
      </c>
      <c r="M127" s="72" t="s">
        <v>292</v>
      </c>
      <c r="N127" s="25" t="s">
        <v>245</v>
      </c>
      <c r="O127" s="97" t="s">
        <v>246</v>
      </c>
      <c r="P127" s="159" t="s">
        <v>246</v>
      </c>
      <c r="Q127" s="162"/>
      <c r="R127" s="210"/>
      <c r="S127" s="208" t="s">
        <v>1072</v>
      </c>
      <c r="T127" s="162"/>
    </row>
    <row r="128" spans="1:20" s="68" customFormat="1" ht="15">
      <c r="A128" s="66" t="s">
        <v>237</v>
      </c>
      <c r="B128" s="59" t="s">
        <v>1069</v>
      </c>
      <c r="C128" s="59" t="s">
        <v>18</v>
      </c>
      <c r="D128" s="59">
        <v>376</v>
      </c>
      <c r="E128" s="59" t="s">
        <v>239</v>
      </c>
      <c r="F128" s="59" t="s">
        <v>240</v>
      </c>
      <c r="G128" s="59" t="s">
        <v>310</v>
      </c>
      <c r="H128" s="59" t="s">
        <v>288</v>
      </c>
      <c r="I128" s="59" t="s">
        <v>1070</v>
      </c>
      <c r="J128" s="70" t="s">
        <v>1293</v>
      </c>
      <c r="K12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376-IP-B4-04-DR-E-61306</v>
      </c>
      <c r="L128" s="59" t="s">
        <v>1294</v>
      </c>
      <c r="M128" s="72" t="s">
        <v>292</v>
      </c>
      <c r="N128" s="25" t="s">
        <v>245</v>
      </c>
      <c r="O128" s="97" t="s">
        <v>246</v>
      </c>
      <c r="P128" s="159" t="s">
        <v>246</v>
      </c>
      <c r="Q128" s="162"/>
      <c r="R128" s="210"/>
      <c r="S128" s="208" t="s">
        <v>1072</v>
      </c>
      <c r="T128" s="162"/>
    </row>
    <row r="129" spans="1:20" s="68" customFormat="1" ht="15">
      <c r="A129" s="66" t="s">
        <v>237</v>
      </c>
      <c r="B129" s="59" t="s">
        <v>1069</v>
      </c>
      <c r="C129" s="59" t="s">
        <v>18</v>
      </c>
      <c r="D129" s="59">
        <v>376</v>
      </c>
      <c r="E129" s="59" t="s">
        <v>239</v>
      </c>
      <c r="F129" s="59" t="s">
        <v>240</v>
      </c>
      <c r="G129" s="59" t="s">
        <v>314</v>
      </c>
      <c r="H129" s="59" t="s">
        <v>288</v>
      </c>
      <c r="I129" s="59" t="s">
        <v>1070</v>
      </c>
      <c r="J129" s="70" t="s">
        <v>1295</v>
      </c>
      <c r="K12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376-IP-B4-05-DR-E-61307</v>
      </c>
      <c r="L129" s="59" t="s">
        <v>1296</v>
      </c>
      <c r="M129" s="72" t="s">
        <v>292</v>
      </c>
      <c r="N129" s="25" t="s">
        <v>245</v>
      </c>
      <c r="O129" s="97" t="s">
        <v>246</v>
      </c>
      <c r="P129" s="159" t="s">
        <v>246</v>
      </c>
      <c r="Q129" s="162"/>
      <c r="R129" s="210"/>
      <c r="S129" s="208" t="s">
        <v>1072</v>
      </c>
      <c r="T129" s="162"/>
    </row>
    <row r="130" spans="1:20" s="68" customFormat="1" ht="15">
      <c r="A130" s="66" t="s">
        <v>237</v>
      </c>
      <c r="B130" s="59" t="s">
        <v>1069</v>
      </c>
      <c r="C130" s="59" t="s">
        <v>18</v>
      </c>
      <c r="D130" s="59">
        <v>376</v>
      </c>
      <c r="E130" s="59" t="s">
        <v>239</v>
      </c>
      <c r="F130" s="59" t="s">
        <v>240</v>
      </c>
      <c r="G130" s="59" t="s">
        <v>287</v>
      </c>
      <c r="H130" s="59" t="s">
        <v>288</v>
      </c>
      <c r="I130" s="59" t="s">
        <v>1070</v>
      </c>
      <c r="J130" s="70" t="s">
        <v>1297</v>
      </c>
      <c r="K13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376-IP-B4-B1-DR-E-61501</v>
      </c>
      <c r="L130" s="59" t="s">
        <v>1298</v>
      </c>
      <c r="M130" s="72" t="s">
        <v>292</v>
      </c>
      <c r="N130" s="25" t="s">
        <v>245</v>
      </c>
      <c r="O130" s="97" t="s">
        <v>246</v>
      </c>
      <c r="P130" s="159" t="s">
        <v>246</v>
      </c>
      <c r="Q130" s="162"/>
      <c r="R130" s="210"/>
      <c r="S130" s="208" t="s">
        <v>1072</v>
      </c>
      <c r="T130" s="162"/>
    </row>
    <row r="131" spans="1:20" s="68" customFormat="1" ht="15">
      <c r="A131" s="66" t="s">
        <v>237</v>
      </c>
      <c r="B131" s="59" t="s">
        <v>1069</v>
      </c>
      <c r="C131" s="59" t="s">
        <v>18</v>
      </c>
      <c r="D131" s="59">
        <v>376</v>
      </c>
      <c r="E131" s="59" t="s">
        <v>239</v>
      </c>
      <c r="F131" s="59" t="s">
        <v>240</v>
      </c>
      <c r="G131" s="59" t="s">
        <v>245</v>
      </c>
      <c r="H131" s="59" t="s">
        <v>288</v>
      </c>
      <c r="I131" s="59" t="s">
        <v>1070</v>
      </c>
      <c r="J131" s="70" t="s">
        <v>1299</v>
      </c>
      <c r="K13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376-IP-B4-00-DR-E-61502</v>
      </c>
      <c r="L131" s="59" t="s">
        <v>1300</v>
      </c>
      <c r="M131" s="72" t="s">
        <v>292</v>
      </c>
      <c r="N131" s="25" t="s">
        <v>245</v>
      </c>
      <c r="O131" s="97" t="s">
        <v>246</v>
      </c>
      <c r="P131" s="159" t="s">
        <v>246</v>
      </c>
      <c r="Q131" s="162"/>
      <c r="R131" s="210"/>
      <c r="S131" s="208" t="s">
        <v>1072</v>
      </c>
      <c r="T131" s="162"/>
    </row>
    <row r="132" spans="1:20" s="68" customFormat="1" ht="15">
      <c r="A132" s="66" t="s">
        <v>237</v>
      </c>
      <c r="B132" s="59" t="s">
        <v>1069</v>
      </c>
      <c r="C132" s="59" t="s">
        <v>18</v>
      </c>
      <c r="D132" s="59">
        <v>376</v>
      </c>
      <c r="E132" s="59" t="s">
        <v>239</v>
      </c>
      <c r="F132" s="59" t="s">
        <v>240</v>
      </c>
      <c r="G132" s="59" t="s">
        <v>246</v>
      </c>
      <c r="H132" s="59" t="s">
        <v>288</v>
      </c>
      <c r="I132" s="59" t="s">
        <v>1070</v>
      </c>
      <c r="J132" s="70" t="s">
        <v>1301</v>
      </c>
      <c r="K13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376-IP-B4-01-DR-E-61503</v>
      </c>
      <c r="L132" s="59" t="s">
        <v>1302</v>
      </c>
      <c r="M132" s="72" t="s">
        <v>292</v>
      </c>
      <c r="N132" s="25" t="s">
        <v>245</v>
      </c>
      <c r="O132" s="97" t="s">
        <v>246</v>
      </c>
      <c r="P132" s="159" t="s">
        <v>246</v>
      </c>
      <c r="Q132" s="162"/>
      <c r="R132" s="210"/>
      <c r="S132" s="208" t="s">
        <v>1072</v>
      </c>
      <c r="T132" s="162"/>
    </row>
    <row r="133" spans="1:20" s="68" customFormat="1" ht="15">
      <c r="A133" s="66" t="s">
        <v>237</v>
      </c>
      <c r="B133" s="59" t="s">
        <v>1069</v>
      </c>
      <c r="C133" s="59" t="s">
        <v>18</v>
      </c>
      <c r="D133" s="59">
        <v>376</v>
      </c>
      <c r="E133" s="59" t="s">
        <v>239</v>
      </c>
      <c r="F133" s="59" t="s">
        <v>240</v>
      </c>
      <c r="G133" s="59" t="s">
        <v>257</v>
      </c>
      <c r="H133" s="59" t="s">
        <v>288</v>
      </c>
      <c r="I133" s="59" t="s">
        <v>1070</v>
      </c>
      <c r="J133" s="70" t="s">
        <v>1303</v>
      </c>
      <c r="K13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376-IP-B4-02-DR-E-61504</v>
      </c>
      <c r="L133" s="59" t="s">
        <v>1304</v>
      </c>
      <c r="M133" s="72" t="s">
        <v>292</v>
      </c>
      <c r="N133" s="25" t="s">
        <v>245</v>
      </c>
      <c r="O133" s="97" t="s">
        <v>246</v>
      </c>
      <c r="P133" s="159" t="s">
        <v>246</v>
      </c>
      <c r="Q133" s="162"/>
      <c r="R133" s="210"/>
      <c r="S133" s="208" t="s">
        <v>1072</v>
      </c>
      <c r="T133" s="162"/>
    </row>
    <row r="134" spans="1:20" s="68" customFormat="1" ht="15">
      <c r="A134" s="66" t="s">
        <v>237</v>
      </c>
      <c r="B134" s="59" t="s">
        <v>1069</v>
      </c>
      <c r="C134" s="59" t="s">
        <v>18</v>
      </c>
      <c r="D134" s="59">
        <v>376</v>
      </c>
      <c r="E134" s="59" t="s">
        <v>239</v>
      </c>
      <c r="F134" s="59" t="s">
        <v>240</v>
      </c>
      <c r="G134" s="59" t="s">
        <v>306</v>
      </c>
      <c r="H134" s="59" t="s">
        <v>288</v>
      </c>
      <c r="I134" s="59" t="s">
        <v>1070</v>
      </c>
      <c r="J134" s="70" t="s">
        <v>1305</v>
      </c>
      <c r="K134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376-IP-B4-03-DR-E-61505</v>
      </c>
      <c r="L134" s="59" t="s">
        <v>1306</v>
      </c>
      <c r="M134" s="72" t="s">
        <v>292</v>
      </c>
      <c r="N134" s="25" t="s">
        <v>245</v>
      </c>
      <c r="O134" s="97" t="s">
        <v>246</v>
      </c>
      <c r="P134" s="159" t="s">
        <v>246</v>
      </c>
      <c r="Q134" s="162"/>
      <c r="R134" s="210"/>
      <c r="S134" s="208" t="s">
        <v>1072</v>
      </c>
      <c r="T134" s="162"/>
    </row>
    <row r="135" spans="1:20" s="68" customFormat="1" ht="15">
      <c r="A135" s="66" t="s">
        <v>237</v>
      </c>
      <c r="B135" s="59" t="s">
        <v>1069</v>
      </c>
      <c r="C135" s="59" t="s">
        <v>18</v>
      </c>
      <c r="D135" s="59">
        <v>376</v>
      </c>
      <c r="E135" s="59" t="s">
        <v>239</v>
      </c>
      <c r="F135" s="59" t="s">
        <v>240</v>
      </c>
      <c r="G135" s="59" t="s">
        <v>310</v>
      </c>
      <c r="H135" s="59" t="s">
        <v>288</v>
      </c>
      <c r="I135" s="59" t="s">
        <v>1070</v>
      </c>
      <c r="J135" s="70" t="s">
        <v>1307</v>
      </c>
      <c r="K135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376-IP-B4-04-DR-E-61506</v>
      </c>
      <c r="L135" s="59" t="s">
        <v>1308</v>
      </c>
      <c r="M135" s="72" t="s">
        <v>292</v>
      </c>
      <c r="N135" s="25" t="s">
        <v>245</v>
      </c>
      <c r="O135" s="97" t="s">
        <v>246</v>
      </c>
      <c r="P135" s="159" t="s">
        <v>246</v>
      </c>
      <c r="Q135" s="162"/>
      <c r="R135" s="210"/>
      <c r="S135" s="208" t="s">
        <v>1072</v>
      </c>
      <c r="T135" s="162"/>
    </row>
    <row r="136" spans="1:20" s="68" customFormat="1" ht="15">
      <c r="A136" s="66" t="s">
        <v>237</v>
      </c>
      <c r="B136" s="59" t="s">
        <v>1069</v>
      </c>
      <c r="C136" s="59" t="s">
        <v>18</v>
      </c>
      <c r="D136" s="59">
        <v>376</v>
      </c>
      <c r="E136" s="59" t="s">
        <v>239</v>
      </c>
      <c r="F136" s="59" t="s">
        <v>240</v>
      </c>
      <c r="G136" s="59" t="s">
        <v>314</v>
      </c>
      <c r="H136" s="59" t="s">
        <v>288</v>
      </c>
      <c r="I136" s="59" t="s">
        <v>1070</v>
      </c>
      <c r="J136" s="70" t="s">
        <v>1309</v>
      </c>
      <c r="K136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376-IP-B4-05-DR-E-61507</v>
      </c>
      <c r="L136" s="59" t="s">
        <v>1310</v>
      </c>
      <c r="M136" s="72" t="s">
        <v>292</v>
      </c>
      <c r="N136" s="25" t="s">
        <v>245</v>
      </c>
      <c r="O136" s="97" t="s">
        <v>246</v>
      </c>
      <c r="P136" s="159" t="s">
        <v>246</v>
      </c>
      <c r="Q136" s="162"/>
      <c r="R136" s="210"/>
      <c r="S136" s="208" t="s">
        <v>1072</v>
      </c>
      <c r="T136" s="162"/>
    </row>
    <row r="137" spans="1:20" s="68" customFormat="1" ht="15">
      <c r="A137" s="66" t="s">
        <v>237</v>
      </c>
      <c r="B137" s="59" t="s">
        <v>1069</v>
      </c>
      <c r="C137" s="59" t="s">
        <v>18</v>
      </c>
      <c r="D137" s="59">
        <v>376</v>
      </c>
      <c r="E137" s="59" t="s">
        <v>239</v>
      </c>
      <c r="F137" s="59" t="s">
        <v>240</v>
      </c>
      <c r="G137" s="59" t="s">
        <v>997</v>
      </c>
      <c r="H137" s="59" t="s">
        <v>288</v>
      </c>
      <c r="I137" s="59" t="s">
        <v>1070</v>
      </c>
      <c r="J137" s="70" t="s">
        <v>1311</v>
      </c>
      <c r="K137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376-IP-B4-06-DR-E-61508</v>
      </c>
      <c r="L137" s="59" t="s">
        <v>1312</v>
      </c>
      <c r="M137" s="72" t="s">
        <v>292</v>
      </c>
      <c r="N137" s="25" t="s">
        <v>245</v>
      </c>
      <c r="O137" s="110" t="s">
        <v>245</v>
      </c>
      <c r="P137" s="159" t="s">
        <v>245</v>
      </c>
      <c r="Q137" s="162"/>
      <c r="R137" s="210"/>
      <c r="S137" s="208" t="s">
        <v>1072</v>
      </c>
      <c r="T137" s="162"/>
    </row>
    <row r="138" spans="1:20" s="68" customFormat="1" ht="15">
      <c r="A138" s="66" t="s">
        <v>237</v>
      </c>
      <c r="B138" s="59" t="s">
        <v>1069</v>
      </c>
      <c r="C138" s="59" t="s">
        <v>18</v>
      </c>
      <c r="D138" s="59">
        <v>376</v>
      </c>
      <c r="E138" s="59" t="s">
        <v>239</v>
      </c>
      <c r="F138" s="59" t="s">
        <v>240</v>
      </c>
      <c r="G138" s="59" t="s">
        <v>287</v>
      </c>
      <c r="H138" s="59" t="s">
        <v>288</v>
      </c>
      <c r="I138" s="59" t="s">
        <v>1070</v>
      </c>
      <c r="J138" s="70" t="s">
        <v>1313</v>
      </c>
      <c r="K138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376-IP-B4-B1-DR-E-63001</v>
      </c>
      <c r="L138" s="59" t="s">
        <v>1314</v>
      </c>
      <c r="M138" s="72" t="s">
        <v>292</v>
      </c>
      <c r="N138" s="25" t="s">
        <v>245</v>
      </c>
      <c r="O138" s="97" t="s">
        <v>246</v>
      </c>
      <c r="P138" s="159" t="s">
        <v>246</v>
      </c>
      <c r="Q138" s="162"/>
      <c r="R138" s="210"/>
      <c r="S138" s="208" t="s">
        <v>1072</v>
      </c>
      <c r="T138" s="162"/>
    </row>
    <row r="139" spans="1:20" s="68" customFormat="1" ht="15">
      <c r="A139" s="66" t="s">
        <v>237</v>
      </c>
      <c r="B139" s="59" t="s">
        <v>1069</v>
      </c>
      <c r="C139" s="59" t="s">
        <v>18</v>
      </c>
      <c r="D139" s="59">
        <v>376</v>
      </c>
      <c r="E139" s="59" t="s">
        <v>239</v>
      </c>
      <c r="F139" s="59" t="s">
        <v>240</v>
      </c>
      <c r="G139" s="59" t="s">
        <v>245</v>
      </c>
      <c r="H139" s="59" t="s">
        <v>288</v>
      </c>
      <c r="I139" s="59" t="s">
        <v>1070</v>
      </c>
      <c r="J139" s="70" t="s">
        <v>1315</v>
      </c>
      <c r="K139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376-IP-B4-00-DR-E-63002</v>
      </c>
      <c r="L139" s="59" t="s">
        <v>1316</v>
      </c>
      <c r="M139" s="72" t="s">
        <v>292</v>
      </c>
      <c r="N139" s="25" t="s">
        <v>245</v>
      </c>
      <c r="O139" s="97" t="s">
        <v>246</v>
      </c>
      <c r="P139" s="159" t="s">
        <v>246</v>
      </c>
      <c r="Q139" s="162"/>
      <c r="R139" s="210"/>
      <c r="S139" s="208" t="s">
        <v>1072</v>
      </c>
      <c r="T139" s="162"/>
    </row>
    <row r="140" spans="1:20" s="68" customFormat="1" ht="15">
      <c r="A140" s="66" t="s">
        <v>237</v>
      </c>
      <c r="B140" s="59" t="s">
        <v>1069</v>
      </c>
      <c r="C140" s="59" t="s">
        <v>18</v>
      </c>
      <c r="D140" s="59">
        <v>376</v>
      </c>
      <c r="E140" s="59" t="s">
        <v>239</v>
      </c>
      <c r="F140" s="59" t="s">
        <v>240</v>
      </c>
      <c r="G140" s="59" t="s">
        <v>246</v>
      </c>
      <c r="H140" s="59" t="s">
        <v>288</v>
      </c>
      <c r="I140" s="59" t="s">
        <v>1070</v>
      </c>
      <c r="J140" s="70" t="s">
        <v>1317</v>
      </c>
      <c r="K140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376-IP-B4-01-DR-E-63003</v>
      </c>
      <c r="L140" s="59" t="s">
        <v>1318</v>
      </c>
      <c r="M140" s="72" t="s">
        <v>292</v>
      </c>
      <c r="N140" s="25" t="s">
        <v>245</v>
      </c>
      <c r="O140" s="97" t="s">
        <v>246</v>
      </c>
      <c r="P140" s="159" t="s">
        <v>246</v>
      </c>
      <c r="Q140" s="162"/>
      <c r="R140" s="210"/>
      <c r="S140" s="208" t="s">
        <v>1072</v>
      </c>
      <c r="T140" s="162"/>
    </row>
    <row r="141" spans="1:20" s="68" customFormat="1" ht="15">
      <c r="A141" s="66" t="s">
        <v>237</v>
      </c>
      <c r="B141" s="59" t="s">
        <v>1069</v>
      </c>
      <c r="C141" s="59" t="s">
        <v>18</v>
      </c>
      <c r="D141" s="59">
        <v>376</v>
      </c>
      <c r="E141" s="59" t="s">
        <v>239</v>
      </c>
      <c r="F141" s="59" t="s">
        <v>240</v>
      </c>
      <c r="G141" s="59" t="s">
        <v>257</v>
      </c>
      <c r="H141" s="59" t="s">
        <v>288</v>
      </c>
      <c r="I141" s="59" t="s">
        <v>1070</v>
      </c>
      <c r="J141" s="70" t="s">
        <v>1319</v>
      </c>
      <c r="K141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376-IP-B4-02-DR-E-63004</v>
      </c>
      <c r="L141" s="59" t="s">
        <v>1320</v>
      </c>
      <c r="M141" s="72" t="s">
        <v>292</v>
      </c>
      <c r="N141" s="25" t="s">
        <v>245</v>
      </c>
      <c r="O141" s="97" t="s">
        <v>246</v>
      </c>
      <c r="P141" s="159" t="s">
        <v>246</v>
      </c>
      <c r="Q141" s="162"/>
      <c r="R141" s="210"/>
      <c r="S141" s="208" t="s">
        <v>1072</v>
      </c>
      <c r="T141" s="162"/>
    </row>
    <row r="142" spans="1:20" s="68" customFormat="1" ht="15">
      <c r="A142" s="66" t="s">
        <v>237</v>
      </c>
      <c r="B142" s="59" t="s">
        <v>1069</v>
      </c>
      <c r="C142" s="59" t="s">
        <v>18</v>
      </c>
      <c r="D142" s="59">
        <v>376</v>
      </c>
      <c r="E142" s="59" t="s">
        <v>239</v>
      </c>
      <c r="F142" s="59" t="s">
        <v>240</v>
      </c>
      <c r="G142" s="59" t="s">
        <v>306</v>
      </c>
      <c r="H142" s="59" t="s">
        <v>288</v>
      </c>
      <c r="I142" s="59" t="s">
        <v>1070</v>
      </c>
      <c r="J142" s="70" t="s">
        <v>1321</v>
      </c>
      <c r="K142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376-IP-B4-03-DR-E-63005</v>
      </c>
      <c r="L142" s="59" t="s">
        <v>1322</v>
      </c>
      <c r="M142" s="72" t="s">
        <v>292</v>
      </c>
      <c r="N142" s="25" t="s">
        <v>245</v>
      </c>
      <c r="O142" s="97" t="s">
        <v>246</v>
      </c>
      <c r="P142" s="159" t="s">
        <v>246</v>
      </c>
      <c r="Q142" s="162"/>
      <c r="R142" s="210"/>
      <c r="S142" s="208" t="s">
        <v>1072</v>
      </c>
      <c r="T142" s="162"/>
    </row>
    <row r="143" spans="1:20" s="68" customFormat="1" ht="15">
      <c r="A143" s="66" t="s">
        <v>237</v>
      </c>
      <c r="B143" s="59" t="s">
        <v>1069</v>
      </c>
      <c r="C143" s="59" t="s">
        <v>18</v>
      </c>
      <c r="D143" s="59">
        <v>376</v>
      </c>
      <c r="E143" s="59" t="s">
        <v>239</v>
      </c>
      <c r="F143" s="59" t="s">
        <v>240</v>
      </c>
      <c r="G143" s="59" t="s">
        <v>310</v>
      </c>
      <c r="H143" s="59" t="s">
        <v>288</v>
      </c>
      <c r="I143" s="59" t="s">
        <v>1070</v>
      </c>
      <c r="J143" s="70" t="s">
        <v>1323</v>
      </c>
      <c r="K143" s="59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376-IP-B4-04-DR-E-63006</v>
      </c>
      <c r="L143" s="59" t="s">
        <v>1324</v>
      </c>
      <c r="M143" s="72" t="s">
        <v>292</v>
      </c>
      <c r="N143" s="25" t="s">
        <v>245</v>
      </c>
      <c r="O143" s="97" t="s">
        <v>246</v>
      </c>
      <c r="P143" s="159" t="s">
        <v>246</v>
      </c>
      <c r="Q143" s="162"/>
      <c r="R143" s="210"/>
      <c r="S143" s="208" t="s">
        <v>1072</v>
      </c>
      <c r="T143" s="162"/>
    </row>
    <row r="144" spans="1:20" ht="15">
      <c r="A144" s="66" t="s">
        <v>237</v>
      </c>
      <c r="B144" s="59" t="s">
        <v>1069</v>
      </c>
      <c r="C144" s="59" t="s">
        <v>18</v>
      </c>
      <c r="D144" s="59">
        <v>376</v>
      </c>
      <c r="E144" s="59" t="s">
        <v>239</v>
      </c>
      <c r="F144" s="59" t="s">
        <v>830</v>
      </c>
      <c r="G144" s="59" t="s">
        <v>314</v>
      </c>
      <c r="H144" s="59" t="s">
        <v>288</v>
      </c>
      <c r="I144" s="59" t="s">
        <v>1070</v>
      </c>
      <c r="J144" s="70" t="s">
        <v>1325</v>
      </c>
      <c r="K144" s="8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376-IP-B5-05-DR-E-63007</v>
      </c>
      <c r="L144" s="8" t="s">
        <v>1326</v>
      </c>
      <c r="M144" s="72" t="s">
        <v>292</v>
      </c>
      <c r="N144" s="25" t="s">
        <v>245</v>
      </c>
      <c r="O144" s="97" t="s">
        <v>246</v>
      </c>
      <c r="P144" s="159" t="s">
        <v>246</v>
      </c>
      <c r="Q144" s="160"/>
      <c r="R144" s="211"/>
      <c r="S144" s="208" t="s">
        <v>1072</v>
      </c>
      <c r="T144" s="160"/>
    </row>
    <row r="145" spans="1:20" ht="15">
      <c r="A145" s="66" t="s">
        <v>237</v>
      </c>
      <c r="B145" s="59" t="s">
        <v>1069</v>
      </c>
      <c r="C145" s="59" t="s">
        <v>18</v>
      </c>
      <c r="D145" s="59">
        <v>376</v>
      </c>
      <c r="E145" s="59" t="s">
        <v>239</v>
      </c>
      <c r="F145" s="59" t="s">
        <v>1327</v>
      </c>
      <c r="G145" s="59" t="s">
        <v>997</v>
      </c>
      <c r="H145" s="59" t="s">
        <v>288</v>
      </c>
      <c r="I145" s="59" t="s">
        <v>1070</v>
      </c>
      <c r="J145" s="70" t="s">
        <v>1328</v>
      </c>
      <c r="K145" s="8" t="str">
        <f>CONCATENATE(Tabela134591011[[#This Row],[Nr ]],"-",Tabela134591011[[#This Row],[Autor]],"-",Tabela134591011[[#This Row],[Strefa]],"-",Tabela134591011[[#This Row],[Poziom]],"-",Tabela134591011[[#This Row],[Typ]],"-",Tabela134591011[[#This Row],[Branża]],"-",Tabela134591011[[#This Row],[Pakiet]])</f>
        <v>376-IP-B6-06-DR-E-63008</v>
      </c>
      <c r="L145" s="8" t="s">
        <v>1329</v>
      </c>
      <c r="M145" s="72" t="s">
        <v>292</v>
      </c>
      <c r="N145" s="25" t="s">
        <v>245</v>
      </c>
      <c r="O145" s="158" t="s">
        <v>245</v>
      </c>
      <c r="P145" s="159" t="s">
        <v>245</v>
      </c>
      <c r="Q145" s="160"/>
      <c r="R145" s="211"/>
      <c r="S145" s="208" t="s">
        <v>1072</v>
      </c>
      <c r="T145" s="160"/>
    </row>
    <row r="146" spans="1:20">
      <c r="N146" s="4" t="s">
        <v>219</v>
      </c>
    </row>
    <row r="147" spans="1:20">
      <c r="N147" s="10"/>
    </row>
    <row r="149" spans="1:20">
      <c r="N149" s="1"/>
    </row>
    <row r="151" spans="1:20">
      <c r="N151" s="2"/>
    </row>
    <row r="153" spans="1:20">
      <c r="N153" s="6"/>
    </row>
    <row r="254" spans="1:2">
      <c r="A254" s="7">
        <v>1</v>
      </c>
      <c r="B254" s="7">
        <v>1</v>
      </c>
    </row>
  </sheetData>
  <phoneticPr fontId="4" type="noConversion"/>
  <pageMargins left="0.7" right="0.7" top="0.75" bottom="0.75" header="0.3" footer="0.3"/>
  <pageSetup paperSize="8" scale="59" fitToHeight="0" orientation="landscape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057319-2EA6-479E-B74A-9097BA728EC6}">
  <sheetPr codeName="Arkusz10">
    <tabColor theme="9"/>
    <pageSetUpPr fitToPage="1"/>
  </sheetPr>
  <dimension ref="A1:U98"/>
  <sheetViews>
    <sheetView topLeftCell="A26" zoomScaleNormal="100" workbookViewId="0">
      <selection activeCell="Q62" sqref="Q62"/>
    </sheetView>
  </sheetViews>
  <sheetFormatPr defaultColWidth="9.140625" defaultRowHeight="13.5"/>
  <cols>
    <col min="1" max="1" width="10.42578125" style="7" bestFit="1" customWidth="1"/>
    <col min="2" max="2" width="30.4257812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53.42578125" style="7" bestFit="1" customWidth="1"/>
    <col min="13" max="13" width="9.140625" style="27" bestFit="1" customWidth="1"/>
    <col min="14" max="14" width="26" style="7" bestFit="1" customWidth="1"/>
    <col min="15" max="15" width="26.5703125" style="7" customWidth="1"/>
    <col min="16" max="16" width="24.140625" style="7" bestFit="1" customWidth="1"/>
    <col min="17" max="17" width="24.140625" style="7" customWidth="1"/>
    <col min="18" max="18" width="16.42578125" style="7" bestFit="1" customWidth="1"/>
    <col min="19" max="19" width="23.85546875" style="7" bestFit="1" customWidth="1"/>
    <col min="20" max="20" width="16.42578125" style="7" bestFit="1" customWidth="1"/>
    <col min="21" max="21" width="23.85546875" style="7" bestFit="1" customWidth="1"/>
    <col min="22" max="16384" width="9.140625" style="7"/>
  </cols>
  <sheetData>
    <row r="1" spans="1:21">
      <c r="A1" s="34" t="s">
        <v>0</v>
      </c>
      <c r="B1" s="32" t="s">
        <v>1</v>
      </c>
      <c r="C1" s="56" t="s">
        <v>2</v>
      </c>
      <c r="D1" s="55" t="s">
        <v>224</v>
      </c>
      <c r="E1" s="55" t="s">
        <v>225</v>
      </c>
      <c r="F1" s="55" t="s">
        <v>226</v>
      </c>
      <c r="G1" s="55" t="s">
        <v>227</v>
      </c>
      <c r="H1" s="55" t="s">
        <v>228</v>
      </c>
      <c r="I1" s="55" t="s">
        <v>229</v>
      </c>
      <c r="J1" s="55" t="s">
        <v>230</v>
      </c>
      <c r="K1" s="56" t="s">
        <v>3</v>
      </c>
      <c r="L1" s="55" t="s">
        <v>605</v>
      </c>
      <c r="M1" s="36" t="s">
        <v>233</v>
      </c>
      <c r="N1" s="33" t="s">
        <v>845</v>
      </c>
      <c r="O1" s="35" t="s">
        <v>235</v>
      </c>
      <c r="P1" s="134" t="s">
        <v>1330</v>
      </c>
      <c r="Q1" s="149" t="s">
        <v>1331</v>
      </c>
      <c r="R1" s="147" t="s">
        <v>12</v>
      </c>
      <c r="S1" s="152" t="s">
        <v>13</v>
      </c>
      <c r="T1" s="152" t="s">
        <v>14</v>
      </c>
      <c r="U1" s="152" t="s">
        <v>15</v>
      </c>
    </row>
    <row r="2" spans="1:21">
      <c r="A2" s="13" t="s">
        <v>237</v>
      </c>
      <c r="B2" s="8" t="s">
        <v>1332</v>
      </c>
      <c r="C2" s="8" t="s">
        <v>18</v>
      </c>
      <c r="D2" s="8">
        <v>376</v>
      </c>
      <c r="E2" s="8" t="s">
        <v>239</v>
      </c>
      <c r="F2" s="28" t="s">
        <v>245</v>
      </c>
      <c r="G2" s="79" t="s">
        <v>241</v>
      </c>
      <c r="H2" s="8" t="s">
        <v>242</v>
      </c>
      <c r="I2" s="8" t="s">
        <v>1333</v>
      </c>
      <c r="J2" s="8">
        <v>64000</v>
      </c>
      <c r="K2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376-IP-00-XX-TD-T-64000</v>
      </c>
      <c r="L2" s="8" t="s">
        <v>163</v>
      </c>
      <c r="M2" s="48" t="s">
        <v>1334</v>
      </c>
      <c r="N2" s="25" t="s">
        <v>245</v>
      </c>
      <c r="O2" s="97" t="s">
        <v>246</v>
      </c>
      <c r="R2" s="9"/>
      <c r="S2" s="9"/>
      <c r="T2" s="9"/>
      <c r="U2" s="9"/>
    </row>
    <row r="3" spans="1:21">
      <c r="A3" s="13" t="s">
        <v>237</v>
      </c>
      <c r="B3" s="8" t="s">
        <v>1332</v>
      </c>
      <c r="C3" s="8" t="s">
        <v>18</v>
      </c>
      <c r="D3" s="8">
        <v>376</v>
      </c>
      <c r="E3" s="9" t="s">
        <v>239</v>
      </c>
      <c r="F3" s="116" t="s">
        <v>245</v>
      </c>
      <c r="G3" s="77" t="s">
        <v>241</v>
      </c>
      <c r="H3" s="9" t="s">
        <v>260</v>
      </c>
      <c r="I3" s="9" t="s">
        <v>1333</v>
      </c>
      <c r="J3" s="9">
        <v>64003</v>
      </c>
      <c r="K3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376-IP-00-XX-SP-T-64003</v>
      </c>
      <c r="L3" s="9" t="s">
        <v>1335</v>
      </c>
      <c r="M3" s="48" t="s">
        <v>1334</v>
      </c>
      <c r="N3" s="6"/>
      <c r="O3" s="6"/>
      <c r="P3" s="135" t="s">
        <v>245</v>
      </c>
      <c r="Q3" s="9"/>
      <c r="R3" s="9"/>
      <c r="S3" s="9"/>
      <c r="T3" s="9"/>
      <c r="U3" s="9"/>
    </row>
    <row r="4" spans="1:21" ht="15.75">
      <c r="A4" s="13" t="s">
        <v>237</v>
      </c>
      <c r="B4" s="8" t="s">
        <v>1332</v>
      </c>
      <c r="C4" s="8" t="s">
        <v>18</v>
      </c>
      <c r="D4" s="8">
        <v>376</v>
      </c>
      <c r="E4" s="9" t="s">
        <v>239</v>
      </c>
      <c r="F4" s="9" t="s">
        <v>240</v>
      </c>
      <c r="G4" s="77" t="s">
        <v>287</v>
      </c>
      <c r="H4" s="9" t="s">
        <v>288</v>
      </c>
      <c r="I4" s="9" t="s">
        <v>1333</v>
      </c>
      <c r="J4" s="9">
        <v>64101</v>
      </c>
      <c r="K4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376-IP-B4-B1-DR-T-64101</v>
      </c>
      <c r="L4" s="9" t="s">
        <v>1336</v>
      </c>
      <c r="M4" s="78" t="s">
        <v>292</v>
      </c>
      <c r="N4" s="25" t="s">
        <v>245</v>
      </c>
      <c r="O4" s="97" t="s">
        <v>246</v>
      </c>
      <c r="P4" s="131"/>
      <c r="Q4" s="97" t="s">
        <v>257</v>
      </c>
      <c r="R4" s="9"/>
      <c r="S4" s="9"/>
      <c r="T4" s="133" t="s">
        <v>21</v>
      </c>
      <c r="U4" s="9"/>
    </row>
    <row r="5" spans="1:21" ht="15.75">
      <c r="A5" s="13" t="s">
        <v>237</v>
      </c>
      <c r="B5" s="8" t="s">
        <v>1332</v>
      </c>
      <c r="C5" s="8" t="s">
        <v>18</v>
      </c>
      <c r="D5" s="8">
        <v>376</v>
      </c>
      <c r="E5" s="9" t="s">
        <v>239</v>
      </c>
      <c r="F5" s="9" t="s">
        <v>240</v>
      </c>
      <c r="G5" s="77" t="s">
        <v>245</v>
      </c>
      <c r="H5" s="9" t="s">
        <v>288</v>
      </c>
      <c r="I5" s="9" t="s">
        <v>1333</v>
      </c>
      <c r="J5" s="9">
        <v>64102</v>
      </c>
      <c r="K5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376-IP-B4-00-DR-T-64102</v>
      </c>
      <c r="L5" s="9" t="s">
        <v>1337</v>
      </c>
      <c r="M5" s="78" t="s">
        <v>292</v>
      </c>
      <c r="N5" s="25" t="s">
        <v>245</v>
      </c>
      <c r="O5" s="97" t="s">
        <v>246</v>
      </c>
      <c r="P5" s="131"/>
      <c r="Q5" s="131"/>
      <c r="R5" s="9"/>
      <c r="S5" s="9"/>
      <c r="T5" s="133" t="s">
        <v>21</v>
      </c>
      <c r="U5" s="9"/>
    </row>
    <row r="6" spans="1:21" ht="15.75">
      <c r="A6" s="13" t="s">
        <v>237</v>
      </c>
      <c r="B6" s="8" t="s">
        <v>1332</v>
      </c>
      <c r="C6" s="8" t="s">
        <v>18</v>
      </c>
      <c r="D6" s="8">
        <v>376</v>
      </c>
      <c r="E6" s="9" t="s">
        <v>239</v>
      </c>
      <c r="F6" s="9" t="s">
        <v>240</v>
      </c>
      <c r="G6" s="77" t="s">
        <v>246</v>
      </c>
      <c r="H6" s="9" t="s">
        <v>288</v>
      </c>
      <c r="I6" s="9" t="s">
        <v>1333</v>
      </c>
      <c r="J6" s="9">
        <v>64103</v>
      </c>
      <c r="K6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376-IP-B4-01-DR-T-64103</v>
      </c>
      <c r="L6" s="9" t="s">
        <v>1338</v>
      </c>
      <c r="M6" s="78" t="s">
        <v>292</v>
      </c>
      <c r="N6" s="25" t="s">
        <v>245</v>
      </c>
      <c r="O6" s="97" t="s">
        <v>246</v>
      </c>
      <c r="P6" s="131"/>
      <c r="Q6" s="97" t="s">
        <v>257</v>
      </c>
      <c r="R6" s="9"/>
      <c r="S6" s="9"/>
      <c r="T6" s="133" t="s">
        <v>21</v>
      </c>
      <c r="U6" s="9"/>
    </row>
    <row r="7" spans="1:21" ht="15.75">
      <c r="A7" s="13" t="s">
        <v>237</v>
      </c>
      <c r="B7" s="8" t="s">
        <v>1332</v>
      </c>
      <c r="C7" s="8" t="s">
        <v>18</v>
      </c>
      <c r="D7" s="8">
        <v>376</v>
      </c>
      <c r="E7" s="9" t="s">
        <v>239</v>
      </c>
      <c r="F7" s="9" t="s">
        <v>240</v>
      </c>
      <c r="G7" s="77" t="s">
        <v>257</v>
      </c>
      <c r="H7" s="9" t="s">
        <v>288</v>
      </c>
      <c r="I7" s="9" t="s">
        <v>1333</v>
      </c>
      <c r="J7" s="9">
        <v>64104</v>
      </c>
      <c r="K7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376-IP-B4-02-DR-T-64104</v>
      </c>
      <c r="L7" s="9" t="s">
        <v>1339</v>
      </c>
      <c r="M7" s="78" t="s">
        <v>292</v>
      </c>
      <c r="N7" s="25" t="s">
        <v>245</v>
      </c>
      <c r="O7" s="97" t="s">
        <v>246</v>
      </c>
      <c r="P7" s="131"/>
      <c r="Q7" s="97" t="s">
        <v>257</v>
      </c>
      <c r="R7" s="9"/>
      <c r="S7" s="9"/>
      <c r="T7" s="133" t="s">
        <v>21</v>
      </c>
      <c r="U7" s="9"/>
    </row>
    <row r="8" spans="1:21" ht="15.75">
      <c r="A8" s="13" t="s">
        <v>237</v>
      </c>
      <c r="B8" s="8" t="s">
        <v>1332</v>
      </c>
      <c r="C8" s="8" t="s">
        <v>18</v>
      </c>
      <c r="D8" s="8">
        <v>376</v>
      </c>
      <c r="E8" s="9" t="s">
        <v>239</v>
      </c>
      <c r="F8" s="9" t="s">
        <v>240</v>
      </c>
      <c r="G8" s="77" t="s">
        <v>306</v>
      </c>
      <c r="H8" s="9" t="s">
        <v>288</v>
      </c>
      <c r="I8" s="9" t="s">
        <v>1333</v>
      </c>
      <c r="J8" s="9">
        <v>64105</v>
      </c>
      <c r="K8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376-IP-B4-03-DR-T-64105</v>
      </c>
      <c r="L8" s="9" t="s">
        <v>1340</v>
      </c>
      <c r="M8" s="78" t="s">
        <v>292</v>
      </c>
      <c r="N8" s="25" t="s">
        <v>245</v>
      </c>
      <c r="O8" s="97" t="s">
        <v>246</v>
      </c>
      <c r="P8" s="131"/>
      <c r="Q8" s="131"/>
      <c r="R8" s="9"/>
      <c r="S8" s="9"/>
      <c r="T8" s="133" t="s">
        <v>21</v>
      </c>
      <c r="U8" s="9"/>
    </row>
    <row r="9" spans="1:21" ht="15.75">
      <c r="A9" s="13" t="s">
        <v>237</v>
      </c>
      <c r="B9" s="8" t="s">
        <v>1332</v>
      </c>
      <c r="C9" s="8" t="s">
        <v>18</v>
      </c>
      <c r="D9" s="8">
        <v>376</v>
      </c>
      <c r="E9" s="9" t="s">
        <v>239</v>
      </c>
      <c r="F9" s="9" t="s">
        <v>240</v>
      </c>
      <c r="G9" s="77" t="s">
        <v>310</v>
      </c>
      <c r="H9" s="9" t="s">
        <v>288</v>
      </c>
      <c r="I9" s="9" t="s">
        <v>1333</v>
      </c>
      <c r="J9" s="9">
        <v>64106</v>
      </c>
      <c r="K9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376-IP-B4-04-DR-T-64106</v>
      </c>
      <c r="L9" s="9" t="s">
        <v>1341</v>
      </c>
      <c r="M9" s="78" t="s">
        <v>292</v>
      </c>
      <c r="N9" s="25" t="s">
        <v>245</v>
      </c>
      <c r="O9" s="97" t="s">
        <v>246</v>
      </c>
      <c r="P9" s="131"/>
      <c r="Q9" s="97" t="s">
        <v>257</v>
      </c>
      <c r="R9" s="9"/>
      <c r="S9" s="9"/>
      <c r="T9" s="133" t="s">
        <v>21</v>
      </c>
      <c r="U9" s="9"/>
    </row>
    <row r="10" spans="1:21" ht="15" customHeight="1">
      <c r="A10" s="13" t="s">
        <v>237</v>
      </c>
      <c r="B10" s="8" t="s">
        <v>1332</v>
      </c>
      <c r="C10" s="8" t="s">
        <v>18</v>
      </c>
      <c r="D10" s="8">
        <v>376</v>
      </c>
      <c r="E10" s="9" t="s">
        <v>239</v>
      </c>
      <c r="F10" s="9" t="s">
        <v>240</v>
      </c>
      <c r="G10" s="77" t="s">
        <v>344</v>
      </c>
      <c r="H10" s="9" t="s">
        <v>288</v>
      </c>
      <c r="I10" s="9" t="s">
        <v>1333</v>
      </c>
      <c r="J10" s="9">
        <v>64107</v>
      </c>
      <c r="K10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376-IP-B4-RF-DR-T-64107</v>
      </c>
      <c r="L10" s="9" t="s">
        <v>1342</v>
      </c>
      <c r="M10" s="78" t="s">
        <v>292</v>
      </c>
      <c r="N10" s="25" t="s">
        <v>245</v>
      </c>
      <c r="O10" s="97" t="s">
        <v>246</v>
      </c>
      <c r="P10" s="131"/>
      <c r="Q10" s="97" t="s">
        <v>257</v>
      </c>
      <c r="R10" s="9"/>
      <c r="S10" s="9"/>
      <c r="T10" s="133" t="s">
        <v>21</v>
      </c>
      <c r="U10" s="9"/>
    </row>
    <row r="11" spans="1:21" ht="15" customHeight="1">
      <c r="A11" s="13" t="s">
        <v>237</v>
      </c>
      <c r="B11" s="8" t="s">
        <v>1332</v>
      </c>
      <c r="C11" s="8" t="s">
        <v>18</v>
      </c>
      <c r="D11" s="8">
        <v>376</v>
      </c>
      <c r="E11" s="9" t="s">
        <v>239</v>
      </c>
      <c r="F11" s="9" t="s">
        <v>240</v>
      </c>
      <c r="G11" s="77" t="s">
        <v>287</v>
      </c>
      <c r="H11" s="9" t="s">
        <v>288</v>
      </c>
      <c r="I11" s="9" t="s">
        <v>1333</v>
      </c>
      <c r="J11" s="9">
        <v>64201</v>
      </c>
      <c r="K11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376-IP-B4-B1-DR-T-64201</v>
      </c>
      <c r="L11" s="9" t="s">
        <v>1343</v>
      </c>
      <c r="M11" s="78" t="s">
        <v>292</v>
      </c>
      <c r="N11" s="25" t="s">
        <v>245</v>
      </c>
      <c r="O11" s="97" t="s">
        <v>246</v>
      </c>
      <c r="P11" s="131"/>
      <c r="Q11" s="97" t="s">
        <v>257</v>
      </c>
      <c r="R11" s="9"/>
      <c r="S11" s="9"/>
      <c r="T11" s="133" t="s">
        <v>21</v>
      </c>
      <c r="U11" s="9"/>
    </row>
    <row r="12" spans="1:21" ht="15" customHeight="1">
      <c r="A12" s="13" t="s">
        <v>237</v>
      </c>
      <c r="B12" s="8" t="s">
        <v>1332</v>
      </c>
      <c r="C12" s="8" t="s">
        <v>18</v>
      </c>
      <c r="D12" s="8">
        <v>376</v>
      </c>
      <c r="E12" s="9" t="s">
        <v>239</v>
      </c>
      <c r="F12" s="9" t="s">
        <v>240</v>
      </c>
      <c r="G12" s="77" t="s">
        <v>245</v>
      </c>
      <c r="H12" s="9" t="s">
        <v>288</v>
      </c>
      <c r="I12" s="9" t="s">
        <v>1333</v>
      </c>
      <c r="J12" s="9">
        <v>64202</v>
      </c>
      <c r="K12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376-IP-B4-00-DR-T-64202</v>
      </c>
      <c r="L12" s="9" t="s">
        <v>1344</v>
      </c>
      <c r="M12" s="78" t="s">
        <v>292</v>
      </c>
      <c r="N12" s="25" t="s">
        <v>245</v>
      </c>
      <c r="O12" s="97" t="s">
        <v>246</v>
      </c>
      <c r="P12" s="131"/>
      <c r="Q12" s="131"/>
      <c r="R12" s="9"/>
      <c r="S12" s="9"/>
      <c r="T12" s="133" t="s">
        <v>21</v>
      </c>
      <c r="U12" s="9"/>
    </row>
    <row r="13" spans="1:21" ht="15.75">
      <c r="A13" s="13" t="s">
        <v>237</v>
      </c>
      <c r="B13" s="8" t="s">
        <v>1332</v>
      </c>
      <c r="C13" s="8" t="s">
        <v>18</v>
      </c>
      <c r="D13" s="8">
        <v>376</v>
      </c>
      <c r="E13" s="9" t="s">
        <v>239</v>
      </c>
      <c r="F13" s="9" t="s">
        <v>240</v>
      </c>
      <c r="G13" s="77" t="s">
        <v>246</v>
      </c>
      <c r="H13" s="9" t="s">
        <v>288</v>
      </c>
      <c r="I13" s="9" t="s">
        <v>1333</v>
      </c>
      <c r="J13" s="9">
        <v>64203</v>
      </c>
      <c r="K13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376-IP-B4-01-DR-T-64203</v>
      </c>
      <c r="L13" s="9" t="s">
        <v>1345</v>
      </c>
      <c r="M13" s="78" t="s">
        <v>292</v>
      </c>
      <c r="N13" s="25" t="s">
        <v>245</v>
      </c>
      <c r="O13" s="97" t="s">
        <v>246</v>
      </c>
      <c r="P13" s="131"/>
      <c r="Q13" s="97" t="s">
        <v>257</v>
      </c>
      <c r="R13" s="9"/>
      <c r="S13" s="9"/>
      <c r="T13" s="133" t="s">
        <v>21</v>
      </c>
      <c r="U13" s="9"/>
    </row>
    <row r="14" spans="1:21" ht="15.75">
      <c r="A14" s="13" t="s">
        <v>237</v>
      </c>
      <c r="B14" s="8" t="s">
        <v>1332</v>
      </c>
      <c r="C14" s="8" t="s">
        <v>18</v>
      </c>
      <c r="D14" s="8">
        <v>376</v>
      </c>
      <c r="E14" s="9" t="s">
        <v>239</v>
      </c>
      <c r="F14" s="9" t="s">
        <v>240</v>
      </c>
      <c r="G14" s="77" t="s">
        <v>257</v>
      </c>
      <c r="H14" s="9" t="s">
        <v>288</v>
      </c>
      <c r="I14" s="9" t="s">
        <v>1333</v>
      </c>
      <c r="J14" s="9">
        <v>64204</v>
      </c>
      <c r="K14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376-IP-B4-02-DR-T-64204</v>
      </c>
      <c r="L14" s="9" t="s">
        <v>1346</v>
      </c>
      <c r="M14" s="78" t="s">
        <v>292</v>
      </c>
      <c r="N14" s="25" t="s">
        <v>245</v>
      </c>
      <c r="O14" s="97" t="s">
        <v>246</v>
      </c>
      <c r="P14" s="131"/>
      <c r="Q14" s="131"/>
      <c r="R14" s="9"/>
      <c r="S14" s="9"/>
      <c r="T14" s="133" t="s">
        <v>21</v>
      </c>
      <c r="U14" s="9"/>
    </row>
    <row r="15" spans="1:21" ht="15.75">
      <c r="A15" s="13" t="s">
        <v>237</v>
      </c>
      <c r="B15" s="8" t="s">
        <v>1332</v>
      </c>
      <c r="C15" s="8" t="s">
        <v>18</v>
      </c>
      <c r="D15" s="8">
        <v>376</v>
      </c>
      <c r="E15" s="9" t="s">
        <v>239</v>
      </c>
      <c r="F15" s="9" t="s">
        <v>240</v>
      </c>
      <c r="G15" s="77" t="s">
        <v>306</v>
      </c>
      <c r="H15" s="9" t="s">
        <v>288</v>
      </c>
      <c r="I15" s="9" t="s">
        <v>1333</v>
      </c>
      <c r="J15" s="9">
        <v>64205</v>
      </c>
      <c r="K15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376-IP-B4-03-DR-T-64205</v>
      </c>
      <c r="L15" s="9" t="s">
        <v>1347</v>
      </c>
      <c r="M15" s="78" t="s">
        <v>292</v>
      </c>
      <c r="N15" s="25" t="s">
        <v>245</v>
      </c>
      <c r="O15" s="97" t="s">
        <v>246</v>
      </c>
      <c r="P15" s="131"/>
      <c r="Q15" s="131"/>
      <c r="R15" s="9"/>
      <c r="S15" s="9"/>
      <c r="T15" s="133" t="s">
        <v>21</v>
      </c>
      <c r="U15" s="9"/>
    </row>
    <row r="16" spans="1:21" ht="15.75">
      <c r="A16" s="13" t="s">
        <v>237</v>
      </c>
      <c r="B16" s="8" t="s">
        <v>1332</v>
      </c>
      <c r="C16" s="8" t="s">
        <v>18</v>
      </c>
      <c r="D16" s="8">
        <v>376</v>
      </c>
      <c r="E16" s="9" t="s">
        <v>239</v>
      </c>
      <c r="F16" s="9" t="s">
        <v>240</v>
      </c>
      <c r="G16" s="77" t="s">
        <v>310</v>
      </c>
      <c r="H16" s="9" t="s">
        <v>288</v>
      </c>
      <c r="I16" s="9" t="s">
        <v>1333</v>
      </c>
      <c r="J16" s="9">
        <v>64206</v>
      </c>
      <c r="K16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376-IP-B4-04-DR-T-64206</v>
      </c>
      <c r="L16" s="9" t="s">
        <v>1348</v>
      </c>
      <c r="M16" s="78" t="s">
        <v>292</v>
      </c>
      <c r="N16" s="25" t="s">
        <v>245</v>
      </c>
      <c r="O16" s="97" t="s">
        <v>246</v>
      </c>
      <c r="P16" s="131"/>
      <c r="Q16" s="97" t="s">
        <v>257</v>
      </c>
      <c r="R16" s="9"/>
      <c r="S16" s="9"/>
      <c r="T16" s="133" t="s">
        <v>21</v>
      </c>
      <c r="U16" s="9"/>
    </row>
    <row r="17" spans="1:21" ht="15.75">
      <c r="A17" s="13" t="s">
        <v>237</v>
      </c>
      <c r="B17" s="8" t="s">
        <v>1332</v>
      </c>
      <c r="C17" s="8" t="s">
        <v>18</v>
      </c>
      <c r="D17" s="8">
        <v>376</v>
      </c>
      <c r="E17" s="9" t="s">
        <v>239</v>
      </c>
      <c r="F17" s="9" t="s">
        <v>240</v>
      </c>
      <c r="G17" s="79" t="s">
        <v>344</v>
      </c>
      <c r="H17" s="8" t="s">
        <v>288</v>
      </c>
      <c r="I17" s="8" t="s">
        <v>1333</v>
      </c>
      <c r="J17" s="8">
        <v>64207</v>
      </c>
      <c r="K17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376-IP-B4-RF-DR-T-64207</v>
      </c>
      <c r="L17" s="9" t="s">
        <v>1349</v>
      </c>
      <c r="M17" s="78" t="s">
        <v>292</v>
      </c>
      <c r="N17" s="6"/>
      <c r="O17" s="25" t="s">
        <v>245</v>
      </c>
      <c r="P17" s="131"/>
      <c r="Q17" s="131"/>
      <c r="R17" s="9"/>
      <c r="S17" s="9"/>
      <c r="T17" s="133" t="s">
        <v>21</v>
      </c>
      <c r="U17" s="9"/>
    </row>
    <row r="18" spans="1:21" ht="15.75">
      <c r="A18" s="13" t="s">
        <v>237</v>
      </c>
      <c r="B18" s="8" t="s">
        <v>1332</v>
      </c>
      <c r="C18" s="8" t="s">
        <v>18</v>
      </c>
      <c r="D18" s="8">
        <v>376</v>
      </c>
      <c r="E18" s="9" t="s">
        <v>239</v>
      </c>
      <c r="F18" s="9" t="s">
        <v>240</v>
      </c>
      <c r="G18" s="79" t="s">
        <v>1350</v>
      </c>
      <c r="H18" s="8" t="s">
        <v>288</v>
      </c>
      <c r="I18" s="8" t="s">
        <v>1333</v>
      </c>
      <c r="J18" s="8">
        <v>64208</v>
      </c>
      <c r="K18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376-IP-B4-LS-DR-T-64208</v>
      </c>
      <c r="L18" s="9" t="s">
        <v>1351</v>
      </c>
      <c r="M18" s="78" t="s">
        <v>292</v>
      </c>
      <c r="N18" s="6"/>
      <c r="O18" s="25" t="s">
        <v>245</v>
      </c>
      <c r="P18" s="131"/>
      <c r="Q18" s="131"/>
      <c r="R18" s="9"/>
      <c r="S18" s="9"/>
      <c r="T18" s="133" t="s">
        <v>21</v>
      </c>
      <c r="U18" s="9"/>
    </row>
    <row r="19" spans="1:21" ht="15.75">
      <c r="A19" s="13" t="s">
        <v>237</v>
      </c>
      <c r="B19" s="8" t="s">
        <v>1332</v>
      </c>
      <c r="C19" s="8" t="s">
        <v>18</v>
      </c>
      <c r="D19" s="8">
        <v>376</v>
      </c>
      <c r="E19" s="9" t="s">
        <v>239</v>
      </c>
      <c r="F19" s="9" t="s">
        <v>240</v>
      </c>
      <c r="G19" s="79" t="s">
        <v>391</v>
      </c>
      <c r="H19" s="8" t="s">
        <v>978</v>
      </c>
      <c r="I19" s="8" t="s">
        <v>1333</v>
      </c>
      <c r="J19" s="8">
        <v>64209</v>
      </c>
      <c r="K19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376-IP-B4-ZZ-SD-T-64209</v>
      </c>
      <c r="L19" s="8" t="s">
        <v>1352</v>
      </c>
      <c r="M19" s="48" t="s">
        <v>1334</v>
      </c>
      <c r="N19" s="6"/>
      <c r="O19" s="25" t="s">
        <v>245</v>
      </c>
      <c r="P19" s="131"/>
      <c r="Q19" s="131"/>
      <c r="R19" s="9"/>
      <c r="S19" s="9"/>
      <c r="T19" s="133" t="s">
        <v>21</v>
      </c>
      <c r="U19" s="9"/>
    </row>
    <row r="20" spans="1:21" ht="15.75">
      <c r="A20" s="13" t="s">
        <v>237</v>
      </c>
      <c r="B20" s="8" t="s">
        <v>1332</v>
      </c>
      <c r="C20" s="8" t="s">
        <v>18</v>
      </c>
      <c r="D20" s="8">
        <v>376</v>
      </c>
      <c r="E20" s="9" t="s">
        <v>239</v>
      </c>
      <c r="F20" s="9" t="s">
        <v>240</v>
      </c>
      <c r="G20" s="79" t="s">
        <v>391</v>
      </c>
      <c r="H20" s="8" t="s">
        <v>978</v>
      </c>
      <c r="I20" s="8" t="s">
        <v>1333</v>
      </c>
      <c r="J20" s="8">
        <v>64301</v>
      </c>
      <c r="K20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376-IP-B4-ZZ-SD-T-64301</v>
      </c>
      <c r="L20" s="8" t="s">
        <v>1353</v>
      </c>
      <c r="M20" s="48" t="s">
        <v>1334</v>
      </c>
      <c r="N20" s="6"/>
      <c r="O20" s="25" t="s">
        <v>245</v>
      </c>
      <c r="P20" s="131"/>
      <c r="Q20" s="131"/>
      <c r="R20" s="9"/>
      <c r="S20" s="9"/>
      <c r="T20" s="133" t="s">
        <v>21</v>
      </c>
      <c r="U20" s="9"/>
    </row>
    <row r="21" spans="1:21" ht="15.75">
      <c r="A21" s="13" t="s">
        <v>237</v>
      </c>
      <c r="B21" s="8" t="s">
        <v>1332</v>
      </c>
      <c r="C21" s="8" t="s">
        <v>18</v>
      </c>
      <c r="D21" s="8">
        <v>376</v>
      </c>
      <c r="E21" s="9" t="s">
        <v>239</v>
      </c>
      <c r="F21" s="9" t="s">
        <v>240</v>
      </c>
      <c r="G21" s="77" t="s">
        <v>287</v>
      </c>
      <c r="H21" s="9" t="s">
        <v>288</v>
      </c>
      <c r="I21" s="9" t="s">
        <v>1333</v>
      </c>
      <c r="J21" s="9">
        <v>64601</v>
      </c>
      <c r="K21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376-IP-B4-B1-DR-T-64601</v>
      </c>
      <c r="L21" s="9" t="s">
        <v>1354</v>
      </c>
      <c r="M21" s="78" t="s">
        <v>292</v>
      </c>
      <c r="N21" s="25" t="s">
        <v>245</v>
      </c>
      <c r="O21" s="25" t="s">
        <v>245</v>
      </c>
      <c r="P21" s="131"/>
      <c r="Q21" s="131"/>
      <c r="R21" s="9"/>
      <c r="S21" s="9"/>
      <c r="T21" s="133" t="s">
        <v>21</v>
      </c>
      <c r="U21" s="9"/>
    </row>
    <row r="22" spans="1:21" ht="15.75">
      <c r="A22" s="13" t="s">
        <v>237</v>
      </c>
      <c r="B22" s="8" t="s">
        <v>1332</v>
      </c>
      <c r="C22" s="8" t="s">
        <v>18</v>
      </c>
      <c r="D22" s="8">
        <v>376</v>
      </c>
      <c r="E22" s="9" t="s">
        <v>239</v>
      </c>
      <c r="F22" s="9" t="s">
        <v>240</v>
      </c>
      <c r="G22" s="77" t="s">
        <v>245</v>
      </c>
      <c r="H22" s="9" t="s">
        <v>288</v>
      </c>
      <c r="I22" s="9" t="s">
        <v>1333</v>
      </c>
      <c r="J22" s="9">
        <v>64602</v>
      </c>
      <c r="K22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376-IP-B4-00-DR-T-64602</v>
      </c>
      <c r="L22" s="9" t="s">
        <v>1355</v>
      </c>
      <c r="M22" s="78" t="s">
        <v>292</v>
      </c>
      <c r="N22" s="25" t="s">
        <v>245</v>
      </c>
      <c r="O22" s="25" t="s">
        <v>245</v>
      </c>
      <c r="P22" s="131"/>
      <c r="Q22" s="131"/>
      <c r="R22" s="9"/>
      <c r="S22" s="9"/>
      <c r="T22" s="133" t="s">
        <v>21</v>
      </c>
      <c r="U22" s="9"/>
    </row>
    <row r="23" spans="1:21" ht="15.75">
      <c r="A23" s="13" t="s">
        <v>237</v>
      </c>
      <c r="B23" s="8" t="s">
        <v>1332</v>
      </c>
      <c r="C23" s="8" t="s">
        <v>18</v>
      </c>
      <c r="D23" s="8">
        <v>376</v>
      </c>
      <c r="E23" s="9" t="s">
        <v>239</v>
      </c>
      <c r="F23" s="9" t="s">
        <v>240</v>
      </c>
      <c r="G23" s="77" t="s">
        <v>246</v>
      </c>
      <c r="H23" s="9" t="s">
        <v>288</v>
      </c>
      <c r="I23" s="9" t="s">
        <v>1333</v>
      </c>
      <c r="J23" s="9">
        <v>64603</v>
      </c>
      <c r="K23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376-IP-B4-01-DR-T-64603</v>
      </c>
      <c r="L23" s="9" t="s">
        <v>1356</v>
      </c>
      <c r="M23" s="78" t="s">
        <v>292</v>
      </c>
      <c r="N23" s="25" t="s">
        <v>245</v>
      </c>
      <c r="O23" s="97" t="s">
        <v>246</v>
      </c>
      <c r="P23" s="131"/>
      <c r="Q23" s="131"/>
      <c r="R23" s="9"/>
      <c r="S23" s="9"/>
      <c r="T23" s="133" t="s">
        <v>21</v>
      </c>
      <c r="U23" s="9"/>
    </row>
    <row r="24" spans="1:21" ht="15.75">
      <c r="A24" s="13" t="s">
        <v>237</v>
      </c>
      <c r="B24" s="8" t="s">
        <v>1332</v>
      </c>
      <c r="C24" s="8" t="s">
        <v>18</v>
      </c>
      <c r="D24" s="8">
        <v>376</v>
      </c>
      <c r="E24" s="9" t="s">
        <v>239</v>
      </c>
      <c r="F24" s="9" t="s">
        <v>240</v>
      </c>
      <c r="G24" s="77" t="s">
        <v>257</v>
      </c>
      <c r="H24" s="9" t="s">
        <v>288</v>
      </c>
      <c r="I24" s="9" t="s">
        <v>1333</v>
      </c>
      <c r="J24" s="9">
        <v>64604</v>
      </c>
      <c r="K24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376-IP-B4-02-DR-T-64604</v>
      </c>
      <c r="L24" s="9" t="s">
        <v>1357</v>
      </c>
      <c r="M24" s="78" t="s">
        <v>292</v>
      </c>
      <c r="N24" s="25" t="s">
        <v>245</v>
      </c>
      <c r="O24" s="25" t="s">
        <v>245</v>
      </c>
      <c r="P24" s="131"/>
      <c r="Q24" s="131"/>
      <c r="R24" s="9"/>
      <c r="S24" s="9"/>
      <c r="T24" s="133" t="s">
        <v>21</v>
      </c>
      <c r="U24" s="9"/>
    </row>
    <row r="25" spans="1:21" ht="15.75">
      <c r="A25" s="13" t="s">
        <v>237</v>
      </c>
      <c r="B25" s="8" t="s">
        <v>1332</v>
      </c>
      <c r="C25" s="8" t="s">
        <v>18</v>
      </c>
      <c r="D25" s="8">
        <v>376</v>
      </c>
      <c r="E25" s="9" t="s">
        <v>239</v>
      </c>
      <c r="F25" s="9" t="s">
        <v>240</v>
      </c>
      <c r="G25" s="77" t="s">
        <v>306</v>
      </c>
      <c r="H25" s="9" t="s">
        <v>288</v>
      </c>
      <c r="I25" s="9" t="s">
        <v>1333</v>
      </c>
      <c r="J25" s="9">
        <v>64605</v>
      </c>
      <c r="K25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376-IP-B4-03-DR-T-64605</v>
      </c>
      <c r="L25" s="9" t="s">
        <v>1358</v>
      </c>
      <c r="M25" s="78" t="s">
        <v>292</v>
      </c>
      <c r="N25" s="25" t="s">
        <v>245</v>
      </c>
      <c r="O25" s="97" t="s">
        <v>246</v>
      </c>
      <c r="P25" s="131"/>
      <c r="Q25" s="131"/>
      <c r="R25" s="9"/>
      <c r="S25" s="9"/>
      <c r="T25" s="133" t="s">
        <v>21</v>
      </c>
      <c r="U25" s="9"/>
    </row>
    <row r="26" spans="1:21" ht="15.75">
      <c r="A26" s="13" t="s">
        <v>237</v>
      </c>
      <c r="B26" s="8" t="s">
        <v>1332</v>
      </c>
      <c r="C26" s="8" t="s">
        <v>18</v>
      </c>
      <c r="D26" s="8">
        <v>376</v>
      </c>
      <c r="E26" s="9" t="s">
        <v>239</v>
      </c>
      <c r="F26" s="9" t="s">
        <v>240</v>
      </c>
      <c r="G26" s="77" t="s">
        <v>391</v>
      </c>
      <c r="H26" s="9" t="s">
        <v>978</v>
      </c>
      <c r="I26" s="9" t="s">
        <v>1333</v>
      </c>
      <c r="J26" s="9">
        <v>64606</v>
      </c>
      <c r="K26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376-IP-B4-ZZ-SD-T-64606</v>
      </c>
      <c r="L26" s="9" t="s">
        <v>1359</v>
      </c>
      <c r="M26" s="78" t="s">
        <v>1334</v>
      </c>
      <c r="N26" s="25" t="s">
        <v>245</v>
      </c>
      <c r="O26" s="25" t="s">
        <v>245</v>
      </c>
      <c r="P26" s="131"/>
      <c r="Q26" s="131"/>
      <c r="R26" s="9"/>
      <c r="S26" s="9"/>
      <c r="T26" s="133" t="s">
        <v>21</v>
      </c>
      <c r="U26" s="9"/>
    </row>
    <row r="27" spans="1:21" ht="15.75">
      <c r="A27" s="13" t="s">
        <v>237</v>
      </c>
      <c r="B27" s="8" t="s">
        <v>1332</v>
      </c>
      <c r="C27" s="8" t="s">
        <v>18</v>
      </c>
      <c r="D27" s="8">
        <v>376</v>
      </c>
      <c r="E27" s="9" t="s">
        <v>239</v>
      </c>
      <c r="F27" s="9" t="s">
        <v>240</v>
      </c>
      <c r="G27" s="77" t="s">
        <v>287</v>
      </c>
      <c r="H27" s="9" t="s">
        <v>288</v>
      </c>
      <c r="I27" s="9" t="s">
        <v>1333</v>
      </c>
      <c r="J27" s="9">
        <v>65101</v>
      </c>
      <c r="K27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376-IP-B4-B1-DR-T-65101</v>
      </c>
      <c r="L27" s="9" t="s">
        <v>1360</v>
      </c>
      <c r="M27" s="78" t="s">
        <v>292</v>
      </c>
      <c r="N27" s="25" t="s">
        <v>245</v>
      </c>
      <c r="O27" s="97" t="s">
        <v>246</v>
      </c>
      <c r="P27" s="131"/>
      <c r="Q27" s="97" t="s">
        <v>257</v>
      </c>
      <c r="R27" s="9"/>
      <c r="S27" s="9"/>
      <c r="T27" s="133" t="s">
        <v>21</v>
      </c>
      <c r="U27" s="9"/>
    </row>
    <row r="28" spans="1:21" ht="15.75">
      <c r="A28" s="13" t="s">
        <v>237</v>
      </c>
      <c r="B28" s="8" t="s">
        <v>1332</v>
      </c>
      <c r="C28" s="8" t="s">
        <v>18</v>
      </c>
      <c r="D28" s="8">
        <v>376</v>
      </c>
      <c r="E28" s="9" t="s">
        <v>239</v>
      </c>
      <c r="F28" s="9" t="s">
        <v>240</v>
      </c>
      <c r="G28" s="77" t="s">
        <v>245</v>
      </c>
      <c r="H28" s="9" t="s">
        <v>288</v>
      </c>
      <c r="I28" s="9" t="s">
        <v>1333</v>
      </c>
      <c r="J28" s="9">
        <v>65102</v>
      </c>
      <c r="K28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376-IP-B4-00-DR-T-65102</v>
      </c>
      <c r="L28" s="9" t="s">
        <v>1361</v>
      </c>
      <c r="M28" s="78" t="s">
        <v>292</v>
      </c>
      <c r="N28" s="25" t="s">
        <v>245</v>
      </c>
      <c r="O28" s="97" t="s">
        <v>246</v>
      </c>
      <c r="P28" s="131"/>
      <c r="Q28" s="97" t="s">
        <v>257</v>
      </c>
      <c r="R28" s="9"/>
      <c r="S28" s="9"/>
      <c r="T28" s="133" t="s">
        <v>21</v>
      </c>
      <c r="U28" s="9"/>
    </row>
    <row r="29" spans="1:21" ht="15.75">
      <c r="A29" s="13" t="s">
        <v>237</v>
      </c>
      <c r="B29" s="8" t="s">
        <v>1332</v>
      </c>
      <c r="C29" s="8" t="s">
        <v>18</v>
      </c>
      <c r="D29" s="8">
        <v>376</v>
      </c>
      <c r="E29" s="9" t="s">
        <v>239</v>
      </c>
      <c r="F29" s="9" t="s">
        <v>240</v>
      </c>
      <c r="G29" s="77" t="s">
        <v>246</v>
      </c>
      <c r="H29" s="9" t="s">
        <v>288</v>
      </c>
      <c r="I29" s="9" t="s">
        <v>1333</v>
      </c>
      <c r="J29" s="9">
        <v>65103</v>
      </c>
      <c r="K29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376-IP-B4-01-DR-T-65103</v>
      </c>
      <c r="L29" s="9" t="s">
        <v>1362</v>
      </c>
      <c r="M29" s="78" t="s">
        <v>292</v>
      </c>
      <c r="N29" s="25" t="s">
        <v>245</v>
      </c>
      <c r="O29" s="97" t="s">
        <v>246</v>
      </c>
      <c r="P29" s="131"/>
      <c r="Q29" s="97" t="s">
        <v>257</v>
      </c>
      <c r="R29" s="9"/>
      <c r="S29" s="9"/>
      <c r="T29" s="133" t="s">
        <v>21</v>
      </c>
      <c r="U29" s="9"/>
    </row>
    <row r="30" spans="1:21" ht="15.75">
      <c r="A30" s="13" t="s">
        <v>237</v>
      </c>
      <c r="B30" s="8" t="s">
        <v>1332</v>
      </c>
      <c r="C30" s="8" t="s">
        <v>18</v>
      </c>
      <c r="D30" s="8">
        <v>376</v>
      </c>
      <c r="E30" s="9" t="s">
        <v>239</v>
      </c>
      <c r="F30" s="9" t="s">
        <v>240</v>
      </c>
      <c r="G30" s="77" t="s">
        <v>257</v>
      </c>
      <c r="H30" s="9" t="s">
        <v>288</v>
      </c>
      <c r="I30" s="9" t="s">
        <v>1333</v>
      </c>
      <c r="J30" s="9">
        <v>65104</v>
      </c>
      <c r="K30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376-IP-B4-02-DR-T-65104</v>
      </c>
      <c r="L30" s="9" t="s">
        <v>1363</v>
      </c>
      <c r="M30" s="78" t="s">
        <v>292</v>
      </c>
      <c r="N30" s="25" t="s">
        <v>245</v>
      </c>
      <c r="O30" s="97" t="s">
        <v>246</v>
      </c>
      <c r="P30" s="131"/>
      <c r="Q30" s="131"/>
      <c r="R30" s="9"/>
      <c r="S30" s="9"/>
      <c r="T30" s="133" t="s">
        <v>21</v>
      </c>
      <c r="U30" s="9"/>
    </row>
    <row r="31" spans="1:21" ht="15.75">
      <c r="A31" s="13" t="s">
        <v>237</v>
      </c>
      <c r="B31" s="8" t="s">
        <v>1332</v>
      </c>
      <c r="C31" s="8" t="s">
        <v>18</v>
      </c>
      <c r="D31" s="8">
        <v>376</v>
      </c>
      <c r="E31" s="9" t="s">
        <v>239</v>
      </c>
      <c r="F31" s="9" t="s">
        <v>240</v>
      </c>
      <c r="G31" s="77" t="s">
        <v>306</v>
      </c>
      <c r="H31" s="9" t="s">
        <v>288</v>
      </c>
      <c r="I31" s="9" t="s">
        <v>1333</v>
      </c>
      <c r="J31" s="9">
        <v>65105</v>
      </c>
      <c r="K31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376-IP-B4-03-DR-T-65105</v>
      </c>
      <c r="L31" s="9" t="s">
        <v>1364</v>
      </c>
      <c r="M31" s="78" t="s">
        <v>292</v>
      </c>
      <c r="N31" s="25" t="s">
        <v>245</v>
      </c>
      <c r="O31" s="97" t="s">
        <v>246</v>
      </c>
      <c r="P31" s="131"/>
      <c r="Q31" s="131"/>
      <c r="R31" s="9"/>
      <c r="S31" s="9"/>
      <c r="T31" s="133" t="s">
        <v>21</v>
      </c>
      <c r="U31" s="9"/>
    </row>
    <row r="32" spans="1:21" ht="15.75">
      <c r="A32" s="13" t="s">
        <v>237</v>
      </c>
      <c r="B32" s="8" t="s">
        <v>1332</v>
      </c>
      <c r="C32" s="8" t="s">
        <v>18</v>
      </c>
      <c r="D32" s="8">
        <v>376</v>
      </c>
      <c r="E32" s="9" t="s">
        <v>239</v>
      </c>
      <c r="F32" s="9" t="s">
        <v>240</v>
      </c>
      <c r="G32" s="77" t="s">
        <v>310</v>
      </c>
      <c r="H32" s="9" t="s">
        <v>288</v>
      </c>
      <c r="I32" s="9" t="s">
        <v>1333</v>
      </c>
      <c r="J32" s="9">
        <v>65106</v>
      </c>
      <c r="K32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376-IP-B4-04-DR-T-65106</v>
      </c>
      <c r="L32" s="9" t="s">
        <v>1365</v>
      </c>
      <c r="M32" s="78" t="s">
        <v>292</v>
      </c>
      <c r="N32" s="25" t="s">
        <v>245</v>
      </c>
      <c r="O32" s="97" t="s">
        <v>246</v>
      </c>
      <c r="P32" s="131"/>
      <c r="Q32" s="131"/>
      <c r="R32" s="9"/>
      <c r="S32" s="9"/>
      <c r="T32" s="133" t="s">
        <v>21</v>
      </c>
      <c r="U32" s="9"/>
    </row>
    <row r="33" spans="1:21" ht="15.75">
      <c r="A33" s="13" t="s">
        <v>237</v>
      </c>
      <c r="B33" s="8" t="s">
        <v>1332</v>
      </c>
      <c r="C33" s="8" t="s">
        <v>18</v>
      </c>
      <c r="D33" s="8">
        <v>376</v>
      </c>
      <c r="E33" s="9" t="s">
        <v>239</v>
      </c>
      <c r="F33" s="9" t="s">
        <v>240</v>
      </c>
      <c r="G33" s="77" t="s">
        <v>344</v>
      </c>
      <c r="H33" s="9" t="s">
        <v>288</v>
      </c>
      <c r="I33" s="9" t="s">
        <v>1333</v>
      </c>
      <c r="J33" s="9">
        <v>65107</v>
      </c>
      <c r="K33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376-IP-B4-RF-DR-T-65107</v>
      </c>
      <c r="L33" s="9" t="s">
        <v>1366</v>
      </c>
      <c r="M33" s="78" t="s">
        <v>292</v>
      </c>
      <c r="N33" s="25" t="s">
        <v>245</v>
      </c>
      <c r="O33" s="97" t="s">
        <v>246</v>
      </c>
      <c r="P33" s="131"/>
      <c r="Q33" s="131"/>
      <c r="R33" s="9"/>
      <c r="S33" s="9"/>
      <c r="T33" s="133" t="s">
        <v>21</v>
      </c>
      <c r="U33" s="9"/>
    </row>
    <row r="34" spans="1:21" ht="15.75">
      <c r="A34" s="13" t="s">
        <v>237</v>
      </c>
      <c r="B34" s="8" t="s">
        <v>1332</v>
      </c>
      <c r="C34" s="8" t="s">
        <v>18</v>
      </c>
      <c r="D34" s="8">
        <v>376</v>
      </c>
      <c r="E34" s="9" t="s">
        <v>239</v>
      </c>
      <c r="F34" s="9" t="s">
        <v>240</v>
      </c>
      <c r="G34" s="79" t="s">
        <v>1350</v>
      </c>
      <c r="H34" s="8" t="s">
        <v>288</v>
      </c>
      <c r="I34" s="8" t="s">
        <v>1333</v>
      </c>
      <c r="J34" s="8">
        <v>65108</v>
      </c>
      <c r="K34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376-IP-B4-LS-DR-T-65108</v>
      </c>
      <c r="L34" s="8" t="s">
        <v>1367</v>
      </c>
      <c r="M34" s="78" t="s">
        <v>292</v>
      </c>
      <c r="N34" s="6"/>
      <c r="O34" s="25" t="s">
        <v>245</v>
      </c>
      <c r="P34" s="131"/>
      <c r="Q34" s="131"/>
      <c r="R34" s="9"/>
      <c r="S34" s="9"/>
      <c r="T34" s="133" t="s">
        <v>21</v>
      </c>
      <c r="U34" s="9"/>
    </row>
    <row r="35" spans="1:21" ht="15.75">
      <c r="A35" s="13" t="s">
        <v>237</v>
      </c>
      <c r="B35" s="8" t="s">
        <v>1332</v>
      </c>
      <c r="C35" s="8" t="s">
        <v>18</v>
      </c>
      <c r="D35" s="8">
        <v>376</v>
      </c>
      <c r="E35" s="9" t="s">
        <v>239</v>
      </c>
      <c r="F35" s="9" t="s">
        <v>240</v>
      </c>
      <c r="G35" s="79" t="s">
        <v>391</v>
      </c>
      <c r="H35" s="8" t="s">
        <v>978</v>
      </c>
      <c r="I35" s="8" t="s">
        <v>1333</v>
      </c>
      <c r="J35" s="8">
        <v>65109</v>
      </c>
      <c r="K35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376-IP-B4-ZZ-SD-T-65109</v>
      </c>
      <c r="L35" s="8" t="s">
        <v>1368</v>
      </c>
      <c r="M35" s="48" t="s">
        <v>1334</v>
      </c>
      <c r="N35" s="6"/>
      <c r="O35" s="25" t="s">
        <v>245</v>
      </c>
      <c r="P35" s="131"/>
      <c r="Q35" s="131"/>
      <c r="R35" s="9"/>
      <c r="S35" s="9"/>
      <c r="T35" s="133" t="s">
        <v>21</v>
      </c>
      <c r="U35" s="9"/>
    </row>
    <row r="36" spans="1:21" ht="15.75">
      <c r="A36" s="13" t="s">
        <v>237</v>
      </c>
      <c r="B36" s="8" t="s">
        <v>1332</v>
      </c>
      <c r="C36" s="8" t="s">
        <v>18</v>
      </c>
      <c r="D36" s="8">
        <v>376</v>
      </c>
      <c r="E36" s="9" t="s">
        <v>239</v>
      </c>
      <c r="F36" s="9" t="s">
        <v>240</v>
      </c>
      <c r="G36" s="77" t="s">
        <v>287</v>
      </c>
      <c r="H36" s="9" t="s">
        <v>288</v>
      </c>
      <c r="I36" s="9" t="s">
        <v>1333</v>
      </c>
      <c r="J36" s="9">
        <v>65201</v>
      </c>
      <c r="K36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376-IP-B4-B1-DR-T-65201</v>
      </c>
      <c r="L36" s="9" t="s">
        <v>1369</v>
      </c>
      <c r="M36" s="78" t="s">
        <v>292</v>
      </c>
      <c r="N36" s="25" t="s">
        <v>245</v>
      </c>
      <c r="O36" s="97" t="s">
        <v>246</v>
      </c>
      <c r="P36" s="131"/>
      <c r="Q36" s="97" t="s">
        <v>257</v>
      </c>
      <c r="R36" s="9"/>
      <c r="S36" s="9"/>
      <c r="T36" s="133" t="s">
        <v>21</v>
      </c>
      <c r="U36" s="9"/>
    </row>
    <row r="37" spans="1:21" ht="15.75">
      <c r="A37" s="13" t="s">
        <v>237</v>
      </c>
      <c r="B37" s="8" t="s">
        <v>1332</v>
      </c>
      <c r="C37" s="8" t="s">
        <v>18</v>
      </c>
      <c r="D37" s="8">
        <v>376</v>
      </c>
      <c r="E37" s="9" t="s">
        <v>239</v>
      </c>
      <c r="F37" s="9" t="s">
        <v>240</v>
      </c>
      <c r="G37" s="77" t="s">
        <v>245</v>
      </c>
      <c r="H37" s="9" t="s">
        <v>288</v>
      </c>
      <c r="I37" s="9" t="s">
        <v>1333</v>
      </c>
      <c r="J37" s="9">
        <v>65202</v>
      </c>
      <c r="K37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376-IP-B4-00-DR-T-65202</v>
      </c>
      <c r="L37" s="9" t="s">
        <v>1370</v>
      </c>
      <c r="M37" s="78" t="s">
        <v>292</v>
      </c>
      <c r="N37" s="25" t="s">
        <v>245</v>
      </c>
      <c r="O37" s="97" t="s">
        <v>246</v>
      </c>
      <c r="P37" s="131"/>
      <c r="Q37" s="131"/>
      <c r="R37" s="9"/>
      <c r="S37" s="9"/>
      <c r="T37" s="133" t="s">
        <v>21</v>
      </c>
      <c r="U37" s="9"/>
    </row>
    <row r="38" spans="1:21" ht="15.75">
      <c r="A38" s="13" t="s">
        <v>237</v>
      </c>
      <c r="B38" s="8" t="s">
        <v>1332</v>
      </c>
      <c r="C38" s="8" t="s">
        <v>18</v>
      </c>
      <c r="D38" s="8">
        <v>376</v>
      </c>
      <c r="E38" s="9" t="s">
        <v>239</v>
      </c>
      <c r="F38" s="9" t="s">
        <v>240</v>
      </c>
      <c r="G38" s="77" t="s">
        <v>246</v>
      </c>
      <c r="H38" s="9" t="s">
        <v>288</v>
      </c>
      <c r="I38" s="9" t="s">
        <v>1333</v>
      </c>
      <c r="J38" s="9">
        <v>65203</v>
      </c>
      <c r="K38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376-IP-B4-01-DR-T-65203</v>
      </c>
      <c r="L38" s="9" t="s">
        <v>1371</v>
      </c>
      <c r="M38" s="78" t="s">
        <v>292</v>
      </c>
      <c r="N38" s="25" t="s">
        <v>245</v>
      </c>
      <c r="O38" s="97" t="s">
        <v>246</v>
      </c>
      <c r="P38" s="131"/>
      <c r="Q38" s="131"/>
      <c r="R38" s="9"/>
      <c r="S38" s="9"/>
      <c r="T38" s="133" t="s">
        <v>21</v>
      </c>
      <c r="U38" s="9"/>
    </row>
    <row r="39" spans="1:21" ht="14.25" customHeight="1">
      <c r="A39" s="13" t="s">
        <v>237</v>
      </c>
      <c r="B39" s="8" t="s">
        <v>1332</v>
      </c>
      <c r="C39" s="8" t="s">
        <v>18</v>
      </c>
      <c r="D39" s="8">
        <v>376</v>
      </c>
      <c r="E39" s="9" t="s">
        <v>239</v>
      </c>
      <c r="F39" s="9" t="s">
        <v>240</v>
      </c>
      <c r="G39" s="77" t="s">
        <v>257</v>
      </c>
      <c r="H39" s="9" t="s">
        <v>288</v>
      </c>
      <c r="I39" s="9" t="s">
        <v>1333</v>
      </c>
      <c r="J39" s="9">
        <v>65204</v>
      </c>
      <c r="K39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376-IP-B4-02-DR-T-65204</v>
      </c>
      <c r="L39" s="9" t="s">
        <v>1372</v>
      </c>
      <c r="M39" s="78" t="s">
        <v>292</v>
      </c>
      <c r="N39" s="25" t="s">
        <v>245</v>
      </c>
      <c r="O39" s="97" t="s">
        <v>246</v>
      </c>
      <c r="P39" s="131"/>
      <c r="Q39" s="131"/>
      <c r="R39" s="9"/>
      <c r="S39" s="9"/>
      <c r="T39" s="133" t="s">
        <v>21</v>
      </c>
      <c r="U39" s="9"/>
    </row>
    <row r="40" spans="1:21" ht="14.25" customHeight="1">
      <c r="A40" s="13" t="s">
        <v>237</v>
      </c>
      <c r="B40" s="8" t="s">
        <v>1332</v>
      </c>
      <c r="C40" s="8" t="s">
        <v>18</v>
      </c>
      <c r="D40" s="8">
        <v>376</v>
      </c>
      <c r="E40" s="9" t="s">
        <v>239</v>
      </c>
      <c r="F40" s="9" t="s">
        <v>240</v>
      </c>
      <c r="G40" s="77" t="s">
        <v>306</v>
      </c>
      <c r="H40" s="9" t="s">
        <v>288</v>
      </c>
      <c r="I40" s="9" t="s">
        <v>1333</v>
      </c>
      <c r="J40" s="9">
        <v>65205</v>
      </c>
      <c r="K40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376-IP-B4-03-DR-T-65205</v>
      </c>
      <c r="L40" s="9" t="s">
        <v>1373</v>
      </c>
      <c r="M40" s="78" t="s">
        <v>292</v>
      </c>
      <c r="N40" s="25" t="s">
        <v>245</v>
      </c>
      <c r="O40" s="97" t="s">
        <v>246</v>
      </c>
      <c r="P40" s="131"/>
      <c r="Q40" s="131"/>
      <c r="R40" s="9"/>
      <c r="S40" s="9"/>
      <c r="T40" s="133" t="s">
        <v>21</v>
      </c>
      <c r="U40" s="9"/>
    </row>
    <row r="41" spans="1:21" ht="14.25" customHeight="1">
      <c r="A41" s="13" t="s">
        <v>237</v>
      </c>
      <c r="B41" s="8" t="s">
        <v>1332</v>
      </c>
      <c r="C41" s="8" t="s">
        <v>18</v>
      </c>
      <c r="D41" s="8">
        <v>376</v>
      </c>
      <c r="E41" s="9" t="s">
        <v>239</v>
      </c>
      <c r="F41" s="9" t="s">
        <v>240</v>
      </c>
      <c r="G41" s="77" t="s">
        <v>310</v>
      </c>
      <c r="H41" s="9" t="s">
        <v>288</v>
      </c>
      <c r="I41" s="9" t="s">
        <v>1333</v>
      </c>
      <c r="J41" s="9">
        <v>65206</v>
      </c>
      <c r="K41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376-IP-B4-04-DR-T-65206</v>
      </c>
      <c r="L41" s="9" t="s">
        <v>1374</v>
      </c>
      <c r="M41" s="78" t="s">
        <v>292</v>
      </c>
      <c r="N41" s="25" t="s">
        <v>245</v>
      </c>
      <c r="O41" s="97" t="s">
        <v>246</v>
      </c>
      <c r="P41" s="131"/>
      <c r="Q41" s="131"/>
      <c r="R41" s="9"/>
      <c r="S41" s="9"/>
      <c r="T41" s="133" t="s">
        <v>21</v>
      </c>
      <c r="U41" s="9"/>
    </row>
    <row r="42" spans="1:21" ht="14.25" customHeight="1">
      <c r="A42" s="13" t="s">
        <v>237</v>
      </c>
      <c r="B42" s="8" t="s">
        <v>1332</v>
      </c>
      <c r="C42" s="8" t="s">
        <v>18</v>
      </c>
      <c r="D42" s="8">
        <v>376</v>
      </c>
      <c r="E42" s="9" t="s">
        <v>239</v>
      </c>
      <c r="F42" s="9" t="s">
        <v>240</v>
      </c>
      <c r="G42" s="77" t="s">
        <v>344</v>
      </c>
      <c r="H42" s="9" t="s">
        <v>288</v>
      </c>
      <c r="I42" s="9" t="s">
        <v>1333</v>
      </c>
      <c r="J42" s="9">
        <v>65207</v>
      </c>
      <c r="K42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376-IP-B4-RF-DR-T-65207</v>
      </c>
      <c r="L42" s="9" t="s">
        <v>1375</v>
      </c>
      <c r="M42" s="78" t="s">
        <v>292</v>
      </c>
      <c r="N42" s="25" t="s">
        <v>245</v>
      </c>
      <c r="O42" s="97" t="s">
        <v>246</v>
      </c>
      <c r="P42" s="131"/>
      <c r="Q42" s="97" t="s">
        <v>257</v>
      </c>
      <c r="R42" s="9"/>
      <c r="S42" s="9"/>
      <c r="T42" s="133" t="s">
        <v>21</v>
      </c>
      <c r="U42" s="9"/>
    </row>
    <row r="43" spans="1:21" ht="14.25" customHeight="1">
      <c r="A43" s="13" t="s">
        <v>237</v>
      </c>
      <c r="B43" s="8" t="s">
        <v>1332</v>
      </c>
      <c r="C43" s="8" t="s">
        <v>18</v>
      </c>
      <c r="D43" s="8">
        <v>376</v>
      </c>
      <c r="E43" s="9" t="s">
        <v>239</v>
      </c>
      <c r="F43" s="9" t="s">
        <v>240</v>
      </c>
      <c r="G43" s="79" t="s">
        <v>1350</v>
      </c>
      <c r="H43" s="8" t="s">
        <v>288</v>
      </c>
      <c r="I43" s="8" t="s">
        <v>1333</v>
      </c>
      <c r="J43" s="8">
        <v>65208</v>
      </c>
      <c r="K43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376-IP-B4-LS-DR-T-65208</v>
      </c>
      <c r="L43" s="8" t="s">
        <v>1376</v>
      </c>
      <c r="M43" s="78" t="s">
        <v>292</v>
      </c>
      <c r="N43" s="6"/>
      <c r="O43" s="25" t="s">
        <v>245</v>
      </c>
      <c r="P43" s="131"/>
      <c r="Q43" s="131"/>
      <c r="R43" s="9"/>
      <c r="S43" s="9"/>
      <c r="T43" s="133" t="s">
        <v>21</v>
      </c>
      <c r="U43" s="9"/>
    </row>
    <row r="44" spans="1:21" ht="14.25" customHeight="1">
      <c r="A44" s="13" t="s">
        <v>237</v>
      </c>
      <c r="B44" s="8" t="s">
        <v>1332</v>
      </c>
      <c r="C44" s="8" t="s">
        <v>18</v>
      </c>
      <c r="D44" s="8">
        <v>376</v>
      </c>
      <c r="E44" s="9" t="s">
        <v>239</v>
      </c>
      <c r="F44" s="9" t="s">
        <v>240</v>
      </c>
      <c r="G44" s="79" t="s">
        <v>391</v>
      </c>
      <c r="H44" s="8" t="s">
        <v>978</v>
      </c>
      <c r="I44" s="8" t="s">
        <v>1333</v>
      </c>
      <c r="J44" s="8">
        <v>65209</v>
      </c>
      <c r="K44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376-IP-B4-ZZ-SD-T-65209</v>
      </c>
      <c r="L44" s="8" t="s">
        <v>1377</v>
      </c>
      <c r="M44" s="48" t="s">
        <v>1334</v>
      </c>
      <c r="N44" s="6"/>
      <c r="O44" s="25" t="s">
        <v>245</v>
      </c>
      <c r="P44" s="131"/>
      <c r="Q44" s="97" t="s">
        <v>246</v>
      </c>
      <c r="R44" s="9"/>
      <c r="S44" s="9"/>
      <c r="T44" s="133" t="s">
        <v>21</v>
      </c>
      <c r="U44" s="9"/>
    </row>
    <row r="45" spans="1:21" ht="14.25" customHeight="1">
      <c r="A45" s="13" t="s">
        <v>237</v>
      </c>
      <c r="B45" s="8" t="s">
        <v>1332</v>
      </c>
      <c r="C45" s="8" t="s">
        <v>18</v>
      </c>
      <c r="D45" s="8">
        <v>376</v>
      </c>
      <c r="E45" s="9" t="s">
        <v>239</v>
      </c>
      <c r="F45" s="9" t="s">
        <v>240</v>
      </c>
      <c r="G45" s="79" t="s">
        <v>391</v>
      </c>
      <c r="H45" s="8" t="s">
        <v>978</v>
      </c>
      <c r="I45" s="8" t="s">
        <v>1333</v>
      </c>
      <c r="J45" s="8">
        <v>65210</v>
      </c>
      <c r="K45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376-IP-B4-ZZ-SD-T-65210</v>
      </c>
      <c r="L45" s="8" t="s">
        <v>1378</v>
      </c>
      <c r="M45" s="48" t="s">
        <v>1334</v>
      </c>
      <c r="N45" s="6"/>
      <c r="O45" s="25" t="s">
        <v>245</v>
      </c>
      <c r="P45" s="131"/>
      <c r="Q45" s="97" t="s">
        <v>246</v>
      </c>
      <c r="R45" s="9"/>
      <c r="S45" s="9"/>
      <c r="T45" s="133" t="s">
        <v>21</v>
      </c>
      <c r="U45" s="9"/>
    </row>
    <row r="46" spans="1:21" ht="14.25" customHeight="1">
      <c r="A46" s="13" t="s">
        <v>237</v>
      </c>
      <c r="B46" s="8" t="s">
        <v>1332</v>
      </c>
      <c r="C46" s="8" t="s">
        <v>18</v>
      </c>
      <c r="D46" s="8">
        <v>376</v>
      </c>
      <c r="E46" s="9" t="s">
        <v>239</v>
      </c>
      <c r="F46" s="9" t="s">
        <v>240</v>
      </c>
      <c r="G46" s="79" t="s">
        <v>391</v>
      </c>
      <c r="H46" s="8" t="s">
        <v>978</v>
      </c>
      <c r="I46" s="8" t="s">
        <v>1333</v>
      </c>
      <c r="J46" s="8">
        <v>65220</v>
      </c>
      <c r="K46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376-IP-B4-ZZ-SD-T-65220</v>
      </c>
      <c r="L46" s="8" t="s">
        <v>1379</v>
      </c>
      <c r="M46" s="48" t="s">
        <v>1334</v>
      </c>
      <c r="N46" s="6"/>
      <c r="O46" s="25" t="s">
        <v>245</v>
      </c>
      <c r="P46" s="131"/>
      <c r="Q46" s="131"/>
      <c r="R46" s="9"/>
      <c r="S46" s="9"/>
      <c r="T46" s="133" t="s">
        <v>21</v>
      </c>
      <c r="U46" s="9"/>
    </row>
    <row r="47" spans="1:21" ht="14.25" customHeight="1">
      <c r="A47" s="13" t="s">
        <v>237</v>
      </c>
      <c r="B47" s="8" t="s">
        <v>1332</v>
      </c>
      <c r="C47" s="8" t="s">
        <v>18</v>
      </c>
      <c r="D47" s="8">
        <v>376</v>
      </c>
      <c r="E47" s="9" t="s">
        <v>239</v>
      </c>
      <c r="F47" s="9" t="s">
        <v>240</v>
      </c>
      <c r="G47" s="79" t="s">
        <v>391</v>
      </c>
      <c r="H47" s="8" t="s">
        <v>978</v>
      </c>
      <c r="I47" s="8" t="s">
        <v>1333</v>
      </c>
      <c r="J47" s="8">
        <v>65221</v>
      </c>
      <c r="K47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376-IP-B4-ZZ-SD-T-65221</v>
      </c>
      <c r="L47" s="8" t="s">
        <v>1380</v>
      </c>
      <c r="M47" s="48" t="s">
        <v>1334</v>
      </c>
      <c r="N47" s="6"/>
      <c r="O47" s="25" t="s">
        <v>245</v>
      </c>
      <c r="P47" s="131"/>
      <c r="Q47" s="131"/>
      <c r="R47" s="9"/>
      <c r="S47" s="9"/>
      <c r="T47" s="133" t="s">
        <v>21</v>
      </c>
      <c r="U47" s="9"/>
    </row>
    <row r="48" spans="1:21" ht="14.25" customHeight="1">
      <c r="A48" s="13" t="s">
        <v>237</v>
      </c>
      <c r="B48" s="8" t="s">
        <v>1332</v>
      </c>
      <c r="C48" s="8" t="s">
        <v>18</v>
      </c>
      <c r="D48" s="8">
        <v>376</v>
      </c>
      <c r="E48" s="9" t="s">
        <v>239</v>
      </c>
      <c r="F48" s="9" t="s">
        <v>240</v>
      </c>
      <c r="G48" s="79" t="s">
        <v>391</v>
      </c>
      <c r="H48" s="8" t="s">
        <v>978</v>
      </c>
      <c r="I48" s="8" t="s">
        <v>1333</v>
      </c>
      <c r="J48" s="8">
        <v>65222</v>
      </c>
      <c r="K48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376-IP-B4-ZZ-SD-T-65222</v>
      </c>
      <c r="L48" s="8" t="s">
        <v>1381</v>
      </c>
      <c r="M48" s="48" t="s">
        <v>1334</v>
      </c>
      <c r="N48" s="6"/>
      <c r="O48" s="25" t="s">
        <v>245</v>
      </c>
      <c r="P48" s="131"/>
      <c r="Q48" s="131"/>
      <c r="R48" s="9"/>
      <c r="S48" s="9"/>
      <c r="T48" s="133" t="s">
        <v>21</v>
      </c>
      <c r="U48" s="9"/>
    </row>
    <row r="49" spans="1:21" ht="14.25" customHeight="1">
      <c r="A49" s="13" t="s">
        <v>237</v>
      </c>
      <c r="B49" s="8" t="s">
        <v>1332</v>
      </c>
      <c r="C49" s="8" t="s">
        <v>18</v>
      </c>
      <c r="D49" s="8">
        <v>376</v>
      </c>
      <c r="E49" s="9" t="s">
        <v>239</v>
      </c>
      <c r="F49" s="9" t="s">
        <v>240</v>
      </c>
      <c r="G49" s="79" t="s">
        <v>391</v>
      </c>
      <c r="H49" s="8" t="s">
        <v>978</v>
      </c>
      <c r="I49" s="8" t="s">
        <v>1333</v>
      </c>
      <c r="J49" s="8">
        <v>65223</v>
      </c>
      <c r="K49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376-IP-B4-ZZ-SD-T-65223</v>
      </c>
      <c r="L49" s="8" t="s">
        <v>1382</v>
      </c>
      <c r="M49" s="48" t="s">
        <v>1334</v>
      </c>
      <c r="N49" s="6"/>
      <c r="O49" s="25" t="s">
        <v>245</v>
      </c>
      <c r="P49" s="131"/>
      <c r="Q49" s="131"/>
      <c r="R49" s="9"/>
      <c r="S49" s="9"/>
      <c r="T49" s="133" t="s">
        <v>21</v>
      </c>
      <c r="U49" s="9"/>
    </row>
    <row r="50" spans="1:21" ht="14.25" customHeight="1">
      <c r="A50" s="13" t="s">
        <v>237</v>
      </c>
      <c r="B50" s="8" t="s">
        <v>1332</v>
      </c>
      <c r="C50" s="8" t="s">
        <v>18</v>
      </c>
      <c r="D50" s="8">
        <v>376</v>
      </c>
      <c r="E50" s="9" t="s">
        <v>239</v>
      </c>
      <c r="F50" s="9" t="s">
        <v>240</v>
      </c>
      <c r="G50" s="79" t="s">
        <v>391</v>
      </c>
      <c r="H50" s="8" t="s">
        <v>978</v>
      </c>
      <c r="I50" s="8" t="s">
        <v>1333</v>
      </c>
      <c r="J50" s="8">
        <v>65224</v>
      </c>
      <c r="K50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376-IP-B4-ZZ-SD-T-65224</v>
      </c>
      <c r="L50" s="8" t="s">
        <v>1383</v>
      </c>
      <c r="M50" s="48" t="s">
        <v>1334</v>
      </c>
      <c r="N50" s="6"/>
      <c r="O50" s="25" t="s">
        <v>245</v>
      </c>
      <c r="P50" s="131"/>
      <c r="Q50" s="131"/>
      <c r="R50" s="9"/>
      <c r="S50" s="9"/>
      <c r="T50" s="133" t="s">
        <v>21</v>
      </c>
      <c r="U50" s="9"/>
    </row>
    <row r="51" spans="1:21" ht="14.25" customHeight="1">
      <c r="A51" s="13" t="s">
        <v>237</v>
      </c>
      <c r="B51" s="8" t="s">
        <v>1332</v>
      </c>
      <c r="C51" s="8" t="s">
        <v>18</v>
      </c>
      <c r="D51" s="8">
        <v>376</v>
      </c>
      <c r="E51" s="9" t="s">
        <v>239</v>
      </c>
      <c r="F51" s="9" t="s">
        <v>240</v>
      </c>
      <c r="G51" s="77" t="s">
        <v>287</v>
      </c>
      <c r="H51" s="9" t="s">
        <v>288</v>
      </c>
      <c r="I51" s="9" t="s">
        <v>1333</v>
      </c>
      <c r="J51" s="9">
        <v>65301</v>
      </c>
      <c r="K51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376-IP-B4-B1-DR-T-65301</v>
      </c>
      <c r="L51" s="9" t="s">
        <v>1384</v>
      </c>
      <c r="M51" s="78" t="s">
        <v>292</v>
      </c>
      <c r="N51" s="25" t="s">
        <v>245</v>
      </c>
      <c r="O51" s="97" t="s">
        <v>246</v>
      </c>
      <c r="P51" s="131"/>
      <c r="Q51" s="97" t="s">
        <v>257</v>
      </c>
      <c r="R51" s="9"/>
      <c r="S51" s="9"/>
      <c r="T51" s="133" t="s">
        <v>21</v>
      </c>
      <c r="U51" s="9"/>
    </row>
    <row r="52" spans="1:21" ht="14.25" customHeight="1">
      <c r="A52" s="13" t="s">
        <v>237</v>
      </c>
      <c r="B52" s="8" t="s">
        <v>1332</v>
      </c>
      <c r="C52" s="8" t="s">
        <v>18</v>
      </c>
      <c r="D52" s="8">
        <v>376</v>
      </c>
      <c r="E52" s="9" t="s">
        <v>239</v>
      </c>
      <c r="F52" s="9" t="s">
        <v>240</v>
      </c>
      <c r="G52" s="77" t="s">
        <v>245</v>
      </c>
      <c r="H52" s="9" t="s">
        <v>288</v>
      </c>
      <c r="I52" s="9" t="s">
        <v>1333</v>
      </c>
      <c r="J52" s="9">
        <v>65302</v>
      </c>
      <c r="K52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376-IP-B4-00-DR-T-65302</v>
      </c>
      <c r="L52" s="9" t="s">
        <v>1385</v>
      </c>
      <c r="M52" s="78" t="s">
        <v>292</v>
      </c>
      <c r="N52" s="25" t="s">
        <v>245</v>
      </c>
      <c r="O52" s="97" t="s">
        <v>246</v>
      </c>
      <c r="P52" s="131"/>
      <c r="Q52" s="97" t="s">
        <v>257</v>
      </c>
      <c r="R52" s="9"/>
      <c r="S52" s="9"/>
      <c r="T52" s="133" t="s">
        <v>21</v>
      </c>
      <c r="U52" s="9"/>
    </row>
    <row r="53" spans="1:21" ht="14.25" customHeight="1">
      <c r="A53" s="13" t="s">
        <v>237</v>
      </c>
      <c r="B53" s="8" t="s">
        <v>1332</v>
      </c>
      <c r="C53" s="8" t="s">
        <v>18</v>
      </c>
      <c r="D53" s="8">
        <v>376</v>
      </c>
      <c r="E53" s="9" t="s">
        <v>239</v>
      </c>
      <c r="F53" s="9" t="s">
        <v>240</v>
      </c>
      <c r="G53" s="77" t="s">
        <v>246</v>
      </c>
      <c r="H53" s="9" t="s">
        <v>288</v>
      </c>
      <c r="I53" s="9" t="s">
        <v>1333</v>
      </c>
      <c r="J53" s="9">
        <v>65303</v>
      </c>
      <c r="K53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376-IP-B4-01-DR-T-65303</v>
      </c>
      <c r="L53" s="9" t="s">
        <v>1386</v>
      </c>
      <c r="M53" s="78" t="s">
        <v>292</v>
      </c>
      <c r="N53" s="25" t="s">
        <v>245</v>
      </c>
      <c r="O53" s="97" t="s">
        <v>246</v>
      </c>
      <c r="P53" s="131"/>
      <c r="Q53" s="97" t="s">
        <v>257</v>
      </c>
      <c r="R53" s="9"/>
      <c r="S53" s="9"/>
      <c r="T53" s="133" t="s">
        <v>21</v>
      </c>
      <c r="U53" s="9"/>
    </row>
    <row r="54" spans="1:21" ht="14.25" customHeight="1">
      <c r="A54" s="13" t="s">
        <v>237</v>
      </c>
      <c r="B54" s="8" t="s">
        <v>1332</v>
      </c>
      <c r="C54" s="8" t="s">
        <v>18</v>
      </c>
      <c r="D54" s="8">
        <v>376</v>
      </c>
      <c r="E54" s="9" t="s">
        <v>239</v>
      </c>
      <c r="F54" s="9" t="s">
        <v>240</v>
      </c>
      <c r="G54" s="77" t="s">
        <v>257</v>
      </c>
      <c r="H54" s="9" t="s">
        <v>288</v>
      </c>
      <c r="I54" s="9" t="s">
        <v>1333</v>
      </c>
      <c r="J54" s="9">
        <v>65304</v>
      </c>
      <c r="K54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376-IP-B4-02-DR-T-65304</v>
      </c>
      <c r="L54" s="9" t="s">
        <v>1387</v>
      </c>
      <c r="M54" s="78" t="s">
        <v>292</v>
      </c>
      <c r="N54" s="25" t="s">
        <v>245</v>
      </c>
      <c r="O54" s="97" t="s">
        <v>246</v>
      </c>
      <c r="P54" s="131"/>
      <c r="Q54" s="97" t="s">
        <v>257</v>
      </c>
      <c r="R54" s="9"/>
      <c r="S54" s="9"/>
      <c r="T54" s="133" t="s">
        <v>21</v>
      </c>
      <c r="U54" s="9"/>
    </row>
    <row r="55" spans="1:21" ht="14.25" customHeight="1">
      <c r="A55" s="13" t="s">
        <v>237</v>
      </c>
      <c r="B55" s="8" t="s">
        <v>1332</v>
      </c>
      <c r="C55" s="8" t="s">
        <v>18</v>
      </c>
      <c r="D55" s="8">
        <v>376</v>
      </c>
      <c r="E55" s="9" t="s">
        <v>239</v>
      </c>
      <c r="F55" s="9" t="s">
        <v>240</v>
      </c>
      <c r="G55" s="77" t="s">
        <v>306</v>
      </c>
      <c r="H55" s="9" t="s">
        <v>288</v>
      </c>
      <c r="I55" s="9" t="s">
        <v>1333</v>
      </c>
      <c r="J55" s="9">
        <v>65305</v>
      </c>
      <c r="K55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376-IP-B4-03-DR-T-65305</v>
      </c>
      <c r="L55" s="9" t="s">
        <v>1388</v>
      </c>
      <c r="M55" s="78" t="s">
        <v>292</v>
      </c>
      <c r="N55" s="25" t="s">
        <v>245</v>
      </c>
      <c r="O55" s="97" t="s">
        <v>246</v>
      </c>
      <c r="P55" s="131"/>
      <c r="Q55" s="97" t="s">
        <v>257</v>
      </c>
      <c r="R55" s="9"/>
      <c r="S55" s="9"/>
      <c r="T55" s="133" t="s">
        <v>21</v>
      </c>
      <c r="U55" s="9"/>
    </row>
    <row r="56" spans="1:21" ht="14.25" customHeight="1">
      <c r="A56" s="13" t="s">
        <v>237</v>
      </c>
      <c r="B56" s="8" t="s">
        <v>1332</v>
      </c>
      <c r="C56" s="8" t="s">
        <v>18</v>
      </c>
      <c r="D56" s="8">
        <v>376</v>
      </c>
      <c r="E56" s="9" t="s">
        <v>239</v>
      </c>
      <c r="F56" s="9" t="s">
        <v>240</v>
      </c>
      <c r="G56" s="77" t="s">
        <v>310</v>
      </c>
      <c r="H56" s="9" t="s">
        <v>288</v>
      </c>
      <c r="I56" s="9" t="s">
        <v>1333</v>
      </c>
      <c r="J56" s="9">
        <v>65306</v>
      </c>
      <c r="K56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376-IP-B4-04-DR-T-65306</v>
      </c>
      <c r="L56" s="9" t="s">
        <v>1389</v>
      </c>
      <c r="M56" s="78" t="s">
        <v>292</v>
      </c>
      <c r="N56" s="25" t="s">
        <v>245</v>
      </c>
      <c r="O56" s="97" t="s">
        <v>246</v>
      </c>
      <c r="P56" s="131"/>
      <c r="Q56" s="97" t="s">
        <v>257</v>
      </c>
      <c r="R56" s="9"/>
      <c r="S56" s="9"/>
      <c r="T56" s="133" t="s">
        <v>21</v>
      </c>
      <c r="U56" s="9"/>
    </row>
    <row r="57" spans="1:21" ht="14.25" customHeight="1">
      <c r="A57" s="13" t="s">
        <v>237</v>
      </c>
      <c r="B57" s="8" t="s">
        <v>1332</v>
      </c>
      <c r="C57" s="8" t="s">
        <v>18</v>
      </c>
      <c r="D57" s="8">
        <v>376</v>
      </c>
      <c r="E57" s="9" t="s">
        <v>239</v>
      </c>
      <c r="F57" s="9" t="s">
        <v>240</v>
      </c>
      <c r="G57" s="77" t="s">
        <v>344</v>
      </c>
      <c r="H57" s="9" t="s">
        <v>288</v>
      </c>
      <c r="I57" s="9" t="s">
        <v>1333</v>
      </c>
      <c r="J57" s="9">
        <v>65307</v>
      </c>
      <c r="K57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376-IP-B4-RF-DR-T-65307</v>
      </c>
      <c r="L57" s="9" t="s">
        <v>1390</v>
      </c>
      <c r="M57" s="78" t="s">
        <v>292</v>
      </c>
      <c r="N57" s="25" t="s">
        <v>245</v>
      </c>
      <c r="O57" s="97" t="s">
        <v>246</v>
      </c>
      <c r="P57" s="131"/>
      <c r="Q57" s="131"/>
      <c r="R57" s="9"/>
      <c r="S57" s="9"/>
      <c r="T57" s="133" t="s">
        <v>21</v>
      </c>
      <c r="U57" s="9"/>
    </row>
    <row r="58" spans="1:21" ht="14.25" customHeight="1">
      <c r="A58" s="13" t="s">
        <v>237</v>
      </c>
      <c r="B58" s="8" t="s">
        <v>1332</v>
      </c>
      <c r="C58" s="8" t="s">
        <v>18</v>
      </c>
      <c r="D58" s="8">
        <v>376</v>
      </c>
      <c r="E58" s="9" t="s">
        <v>239</v>
      </c>
      <c r="F58" s="9" t="s">
        <v>240</v>
      </c>
      <c r="G58" s="77" t="s">
        <v>1350</v>
      </c>
      <c r="H58" s="9" t="s">
        <v>288</v>
      </c>
      <c r="I58" s="9" t="s">
        <v>1333</v>
      </c>
      <c r="J58" s="9">
        <v>65308</v>
      </c>
      <c r="K58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376-IP-B4-LS-DR-T-65308</v>
      </c>
      <c r="L58" s="9" t="s">
        <v>1391</v>
      </c>
      <c r="M58" s="78" t="s">
        <v>292</v>
      </c>
      <c r="N58" s="25" t="s">
        <v>245</v>
      </c>
      <c r="O58" s="97" t="s">
        <v>246</v>
      </c>
      <c r="P58" s="131"/>
      <c r="Q58" s="131"/>
      <c r="R58" s="9"/>
      <c r="S58" s="9"/>
      <c r="T58" s="133" t="s">
        <v>21</v>
      </c>
      <c r="U58" s="9"/>
    </row>
    <row r="59" spans="1:21" ht="14.25" customHeight="1">
      <c r="A59" s="13" t="s">
        <v>237</v>
      </c>
      <c r="B59" s="8" t="s">
        <v>1332</v>
      </c>
      <c r="C59" s="8" t="s">
        <v>18</v>
      </c>
      <c r="D59" s="8">
        <v>376</v>
      </c>
      <c r="E59" s="9" t="s">
        <v>239</v>
      </c>
      <c r="F59" s="9" t="s">
        <v>240</v>
      </c>
      <c r="G59" s="77" t="s">
        <v>391</v>
      </c>
      <c r="H59" s="9" t="s">
        <v>978</v>
      </c>
      <c r="I59" s="9" t="s">
        <v>1333</v>
      </c>
      <c r="J59" s="9">
        <v>65309</v>
      </c>
      <c r="K59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376-IP-B4-ZZ-SD-T-65309</v>
      </c>
      <c r="L59" s="9" t="s">
        <v>1392</v>
      </c>
      <c r="M59" s="78" t="s">
        <v>1334</v>
      </c>
      <c r="N59" s="25" t="s">
        <v>245</v>
      </c>
      <c r="O59" s="97" t="s">
        <v>246</v>
      </c>
      <c r="P59" s="131"/>
      <c r="Q59" s="131"/>
      <c r="R59" s="9"/>
      <c r="S59" s="9"/>
      <c r="T59" s="133" t="s">
        <v>21</v>
      </c>
      <c r="U59" s="9"/>
    </row>
    <row r="60" spans="1:21" ht="14.25" customHeight="1">
      <c r="A60" s="13" t="s">
        <v>237</v>
      </c>
      <c r="B60" s="8" t="s">
        <v>1332</v>
      </c>
      <c r="C60" s="8" t="s">
        <v>18</v>
      </c>
      <c r="D60" s="8">
        <v>376</v>
      </c>
      <c r="E60" s="9" t="s">
        <v>239</v>
      </c>
      <c r="F60" s="9" t="s">
        <v>240</v>
      </c>
      <c r="G60" s="77" t="s">
        <v>391</v>
      </c>
      <c r="H60" s="9" t="s">
        <v>978</v>
      </c>
      <c r="I60" s="9" t="s">
        <v>1333</v>
      </c>
      <c r="J60" s="8">
        <v>65310</v>
      </c>
      <c r="K60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376-IP-B4-ZZ-SD-T-65310</v>
      </c>
      <c r="L60" s="8" t="s">
        <v>1393</v>
      </c>
      <c r="M60" s="48" t="s">
        <v>1334</v>
      </c>
      <c r="O60" s="25" t="s">
        <v>245</v>
      </c>
      <c r="P60" s="131"/>
      <c r="Q60" s="131"/>
      <c r="R60" s="9"/>
      <c r="S60" s="9"/>
      <c r="T60" s="133" t="s">
        <v>21</v>
      </c>
      <c r="U60" s="9"/>
    </row>
    <row r="61" spans="1:21" ht="14.25" customHeight="1">
      <c r="A61" s="13" t="s">
        <v>237</v>
      </c>
      <c r="B61" s="8" t="s">
        <v>1332</v>
      </c>
      <c r="C61" s="8" t="s">
        <v>18</v>
      </c>
      <c r="D61" s="8">
        <v>376</v>
      </c>
      <c r="E61" s="9" t="s">
        <v>239</v>
      </c>
      <c r="F61" s="9" t="s">
        <v>240</v>
      </c>
      <c r="G61" s="77" t="s">
        <v>391</v>
      </c>
      <c r="H61" s="9" t="s">
        <v>978</v>
      </c>
      <c r="I61" s="9" t="s">
        <v>1333</v>
      </c>
      <c r="J61" s="8">
        <v>65311</v>
      </c>
      <c r="K61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376-IP-B4-ZZ-SD-T-65311</v>
      </c>
      <c r="L61" s="8" t="s">
        <v>1394</v>
      </c>
      <c r="M61" s="48" t="s">
        <v>1334</v>
      </c>
      <c r="O61" s="25" t="s">
        <v>245</v>
      </c>
      <c r="P61" s="131"/>
      <c r="Q61" s="97" t="s">
        <v>246</v>
      </c>
      <c r="R61" s="9"/>
      <c r="S61" s="9"/>
      <c r="T61" s="133" t="s">
        <v>21</v>
      </c>
      <c r="U61" s="9"/>
    </row>
    <row r="62" spans="1:21" ht="14.25" customHeight="1">
      <c r="A62" s="13" t="s">
        <v>237</v>
      </c>
      <c r="B62" s="8" t="s">
        <v>1332</v>
      </c>
      <c r="C62" s="8" t="s">
        <v>18</v>
      </c>
      <c r="D62" s="8">
        <v>376</v>
      </c>
      <c r="E62" s="9" t="s">
        <v>239</v>
      </c>
      <c r="F62" s="9" t="s">
        <v>240</v>
      </c>
      <c r="G62" s="77" t="s">
        <v>287</v>
      </c>
      <c r="H62" s="9" t="s">
        <v>288</v>
      </c>
      <c r="I62" s="9" t="s">
        <v>1333</v>
      </c>
      <c r="J62" s="9">
        <v>65601</v>
      </c>
      <c r="K62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376-IP-B4-B1-DR-T-65601</v>
      </c>
      <c r="L62" s="9" t="s">
        <v>1395</v>
      </c>
      <c r="M62" s="78" t="s">
        <v>292</v>
      </c>
      <c r="N62" s="25" t="s">
        <v>245</v>
      </c>
      <c r="O62" s="25" t="s">
        <v>245</v>
      </c>
      <c r="P62" s="131"/>
      <c r="Q62" s="131"/>
      <c r="R62" s="9"/>
      <c r="S62" s="9"/>
      <c r="T62" s="133" t="s">
        <v>21</v>
      </c>
      <c r="U62" s="9"/>
    </row>
    <row r="63" spans="1:21" ht="14.25" customHeight="1">
      <c r="A63" s="13" t="s">
        <v>237</v>
      </c>
      <c r="B63" s="8" t="s">
        <v>1332</v>
      </c>
      <c r="C63" s="8" t="s">
        <v>18</v>
      </c>
      <c r="D63" s="8">
        <v>376</v>
      </c>
      <c r="E63" s="9" t="s">
        <v>239</v>
      </c>
      <c r="F63" s="9" t="s">
        <v>240</v>
      </c>
      <c r="G63" s="77" t="s">
        <v>245</v>
      </c>
      <c r="H63" s="9" t="s">
        <v>288</v>
      </c>
      <c r="I63" s="9" t="s">
        <v>1333</v>
      </c>
      <c r="J63" s="9">
        <v>65602</v>
      </c>
      <c r="K63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376-IP-B4-00-DR-T-65602</v>
      </c>
      <c r="L63" s="8" t="s">
        <v>1396</v>
      </c>
      <c r="M63" s="78" t="s">
        <v>292</v>
      </c>
      <c r="O63" s="25" t="s">
        <v>245</v>
      </c>
      <c r="P63" s="131"/>
      <c r="Q63" s="131"/>
      <c r="R63" s="9"/>
      <c r="S63" s="9"/>
      <c r="T63" s="133" t="s">
        <v>21</v>
      </c>
      <c r="U63" s="9"/>
    </row>
    <row r="64" spans="1:21" ht="15.75">
      <c r="A64" s="13" t="s">
        <v>237</v>
      </c>
      <c r="B64" s="8" t="s">
        <v>1332</v>
      </c>
      <c r="C64" s="8" t="s">
        <v>18</v>
      </c>
      <c r="D64" s="8">
        <v>376</v>
      </c>
      <c r="E64" s="9" t="s">
        <v>239</v>
      </c>
      <c r="F64" s="9" t="s">
        <v>240</v>
      </c>
      <c r="G64" s="77" t="s">
        <v>257</v>
      </c>
      <c r="H64" s="9" t="s">
        <v>288</v>
      </c>
      <c r="I64" s="9" t="s">
        <v>1333</v>
      </c>
      <c r="J64" s="9">
        <v>65603</v>
      </c>
      <c r="K64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376-IP-B4-02-DR-T-65603</v>
      </c>
      <c r="L64" s="9" t="s">
        <v>1397</v>
      </c>
      <c r="M64" s="78" t="s">
        <v>292</v>
      </c>
      <c r="N64" s="25" t="s">
        <v>245</v>
      </c>
      <c r="O64" s="25" t="s">
        <v>245</v>
      </c>
      <c r="P64" s="131"/>
      <c r="Q64" s="131"/>
      <c r="R64" s="9"/>
      <c r="S64" s="9"/>
      <c r="T64" s="133" t="s">
        <v>21</v>
      </c>
      <c r="U64" s="9"/>
    </row>
    <row r="65" spans="1:21" ht="15.75">
      <c r="A65" s="13" t="s">
        <v>237</v>
      </c>
      <c r="B65" s="8" t="s">
        <v>1332</v>
      </c>
      <c r="C65" s="8" t="s">
        <v>18</v>
      </c>
      <c r="D65" s="8">
        <v>376</v>
      </c>
      <c r="E65" s="9" t="s">
        <v>239</v>
      </c>
      <c r="F65" s="9" t="s">
        <v>240</v>
      </c>
      <c r="G65" s="77" t="s">
        <v>306</v>
      </c>
      <c r="H65" s="9" t="s">
        <v>288</v>
      </c>
      <c r="I65" s="9" t="s">
        <v>1333</v>
      </c>
      <c r="J65" s="9">
        <v>65604</v>
      </c>
      <c r="K65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376-IP-B4-03-DR-T-65604</v>
      </c>
      <c r="L65" s="9" t="s">
        <v>1398</v>
      </c>
      <c r="M65" s="78" t="s">
        <v>292</v>
      </c>
      <c r="N65" s="25" t="s">
        <v>245</v>
      </c>
      <c r="O65" s="25" t="s">
        <v>245</v>
      </c>
      <c r="P65" s="131"/>
      <c r="Q65" s="131"/>
      <c r="R65" s="9"/>
      <c r="S65" s="9"/>
      <c r="T65" s="133" t="s">
        <v>21</v>
      </c>
      <c r="U65" s="9"/>
    </row>
    <row r="66" spans="1:21" ht="15.75">
      <c r="A66" s="13" t="s">
        <v>237</v>
      </c>
      <c r="B66" s="8" t="s">
        <v>1332</v>
      </c>
      <c r="C66" s="8" t="s">
        <v>18</v>
      </c>
      <c r="D66" s="8">
        <v>376</v>
      </c>
      <c r="E66" s="9" t="s">
        <v>239</v>
      </c>
      <c r="F66" s="9" t="s">
        <v>240</v>
      </c>
      <c r="G66" s="77" t="s">
        <v>391</v>
      </c>
      <c r="H66" s="9" t="s">
        <v>978</v>
      </c>
      <c r="I66" s="9" t="s">
        <v>1333</v>
      </c>
      <c r="J66" s="9">
        <v>65605</v>
      </c>
      <c r="K66" s="8" t="str">
        <f>CONCATENATE(Tabela13459101112[[#This Row],[Nr ]],"-",Tabela13459101112[[#This Row],[Autor]],"-",Tabela13459101112[[#This Row],[Strefa]],"-",Tabela13459101112[[#This Row],[Poziom]],"-",Tabela13459101112[[#This Row],[Typ]],"-",Tabela13459101112[[#This Row],[Branża]],"-",Tabela13459101112[[#This Row],[Pakiet]])</f>
        <v>376-IP-B4-ZZ-SD-T-65605</v>
      </c>
      <c r="L66" s="9" t="s">
        <v>1399</v>
      </c>
      <c r="M66" s="78" t="s">
        <v>1334</v>
      </c>
      <c r="N66" s="25" t="s">
        <v>245</v>
      </c>
      <c r="O66" s="97" t="s">
        <v>246</v>
      </c>
      <c r="P66" s="131"/>
      <c r="Q66" s="131"/>
      <c r="R66" s="9"/>
      <c r="S66" s="9"/>
      <c r="T66" s="133" t="s">
        <v>21</v>
      </c>
      <c r="U66" s="9"/>
    </row>
    <row r="68" spans="1:21">
      <c r="N68" s="4" t="s">
        <v>219</v>
      </c>
    </row>
    <row r="69" spans="1:21">
      <c r="N69" s="10"/>
      <c r="O69" s="4" t="s">
        <v>220</v>
      </c>
    </row>
    <row r="71" spans="1:21">
      <c r="N71" s="1"/>
      <c r="O71" s="4" t="s">
        <v>221</v>
      </c>
    </row>
    <row r="73" spans="1:21">
      <c r="N73" s="2"/>
      <c r="O73" s="5" t="s">
        <v>222</v>
      </c>
    </row>
    <row r="75" spans="1:21">
      <c r="N75" s="6"/>
      <c r="O75" s="4" t="s">
        <v>223</v>
      </c>
    </row>
    <row r="92" spans="15:15">
      <c r="O92" s="4" t="s">
        <v>220</v>
      </c>
    </row>
    <row r="94" spans="15:15">
      <c r="O94" s="4" t="s">
        <v>221</v>
      </c>
    </row>
    <row r="96" spans="15:15">
      <c r="O96" s="5" t="s">
        <v>222</v>
      </c>
    </row>
    <row r="98" spans="15:15">
      <c r="O98" s="4" t="s">
        <v>223</v>
      </c>
    </row>
  </sheetData>
  <phoneticPr fontId="4" type="noConversion"/>
  <pageMargins left="0.7" right="0.7" top="0.75" bottom="0.75" header="0.3" footer="0.3"/>
  <pageSetup paperSize="9" scale="35" orientation="landscape" r:id="rId1"/>
  <ignoredErrors>
    <ignoredError sqref="N64:N66 G36:G41 G5:G16 N4:N16 G21:G32 N21:N33 G51:G56 N36:N42 G64:G65 G59 N51:N59 G62 N62 N2" numberStoredAsText="1"/>
  </ignoredErrors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23DA29-3F43-4CE2-A106-7CCF1F4BEB20}">
  <sheetPr codeName="Arkusz11">
    <tabColor theme="9"/>
    <pageSetUpPr fitToPage="1"/>
  </sheetPr>
  <dimension ref="A1:R92"/>
  <sheetViews>
    <sheetView zoomScaleNormal="100" workbookViewId="0">
      <selection activeCell="N8" sqref="N8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43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5" width="23.7109375" style="7" bestFit="1" customWidth="1"/>
    <col min="16" max="16" width="23.85546875" style="7" bestFit="1" customWidth="1"/>
    <col min="17" max="17" width="16.42578125" style="7" bestFit="1" customWidth="1"/>
    <col min="18" max="18" width="23.85546875" style="7" bestFit="1" customWidth="1"/>
    <col min="19" max="16384" width="9.140625" style="7"/>
  </cols>
  <sheetData>
    <row r="1" spans="1:18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41" t="s">
        <v>230</v>
      </c>
      <c r="K1" s="32" t="s">
        <v>3</v>
      </c>
      <c r="L1" s="35" t="s">
        <v>605</v>
      </c>
      <c r="M1" s="36" t="s">
        <v>233</v>
      </c>
      <c r="N1" s="163" t="s">
        <v>845</v>
      </c>
      <c r="O1" s="147" t="s">
        <v>12</v>
      </c>
      <c r="P1" s="152" t="s">
        <v>13</v>
      </c>
      <c r="Q1" s="152" t="s">
        <v>14</v>
      </c>
      <c r="R1" s="152" t="s">
        <v>15</v>
      </c>
    </row>
    <row r="2" spans="1:18" ht="15.75">
      <c r="A2" s="13" t="s">
        <v>237</v>
      </c>
      <c r="B2" s="8" t="s">
        <v>1400</v>
      </c>
      <c r="C2" s="8" t="s">
        <v>18</v>
      </c>
      <c r="D2" s="19">
        <v>376</v>
      </c>
      <c r="E2" s="19" t="s">
        <v>239</v>
      </c>
      <c r="F2" s="60" t="s">
        <v>240</v>
      </c>
      <c r="G2" s="87" t="s">
        <v>241</v>
      </c>
      <c r="H2" s="87" t="s">
        <v>242</v>
      </c>
      <c r="I2" s="87" t="s">
        <v>320</v>
      </c>
      <c r="J2" s="84" t="s">
        <v>1401</v>
      </c>
      <c r="K2" s="8" t="str">
        <f>CONCATENATE(Tabela1345910111213[[#This Row],[Nr ]],"-",Tabela1345910111213[[#This Row],[Autor]],"-",Tabela1345910111213[[#This Row],[Strefa]],"-",Tabela1345910111213[[#This Row],[Poziom]],"-",Tabela1345910111213[[#This Row],[Typ]],"-",Tabela1345910111213[[#This Row],[Branża]],"-",Tabela1345910111213[[#This Row],[Pakiet]])</f>
        <v>376-IP-B4-XX-TD-L-30100</v>
      </c>
      <c r="L2" s="19" t="s">
        <v>1402</v>
      </c>
      <c r="M2" s="30" t="s">
        <v>66</v>
      </c>
      <c r="N2" s="135" t="s">
        <v>245</v>
      </c>
      <c r="O2" s="9"/>
      <c r="P2" s="9"/>
      <c r="Q2" s="133" t="s">
        <v>21</v>
      </c>
      <c r="R2" s="9"/>
    </row>
    <row r="3" spans="1:18" ht="15.75">
      <c r="A3" s="13" t="s">
        <v>237</v>
      </c>
      <c r="B3" s="8" t="s">
        <v>1400</v>
      </c>
      <c r="C3" s="8" t="s">
        <v>18</v>
      </c>
      <c r="D3" s="19">
        <v>376</v>
      </c>
      <c r="E3" s="19" t="s">
        <v>239</v>
      </c>
      <c r="F3" s="60" t="s">
        <v>240</v>
      </c>
      <c r="G3" s="87" t="s">
        <v>997</v>
      </c>
      <c r="H3" s="87" t="s">
        <v>288</v>
      </c>
      <c r="I3" s="87" t="s">
        <v>320</v>
      </c>
      <c r="J3" s="84" t="s">
        <v>321</v>
      </c>
      <c r="K3" s="8" t="str">
        <f>CONCATENATE(Tabela1345910111213[[#This Row],[Nr ]],"-",Tabela1345910111213[[#This Row],[Autor]],"-",Tabela1345910111213[[#This Row],[Strefa]],"-",Tabela1345910111213[[#This Row],[Poziom]],"-",Tabela1345910111213[[#This Row],[Typ]],"-",Tabela1345910111213[[#This Row],[Branża]],"-",Tabela1345910111213[[#This Row],[Pakiet]])</f>
        <v>376-IP-B4-06-DR-L-30101</v>
      </c>
      <c r="L3" s="8" t="s">
        <v>1403</v>
      </c>
      <c r="M3" s="30" t="s">
        <v>292</v>
      </c>
      <c r="N3" s="135" t="s">
        <v>245</v>
      </c>
      <c r="O3" s="9"/>
      <c r="P3" s="9"/>
      <c r="Q3" s="133" t="s">
        <v>21</v>
      </c>
      <c r="R3" s="9"/>
    </row>
    <row r="4" spans="1:18" ht="15.75">
      <c r="A4" s="13" t="s">
        <v>237</v>
      </c>
      <c r="B4" s="8" t="s">
        <v>1400</v>
      </c>
      <c r="C4" s="8" t="s">
        <v>18</v>
      </c>
      <c r="D4" s="19">
        <v>376</v>
      </c>
      <c r="E4" s="19" t="s">
        <v>239</v>
      </c>
      <c r="F4" s="60" t="s">
        <v>240</v>
      </c>
      <c r="G4" s="87" t="s">
        <v>997</v>
      </c>
      <c r="H4" s="87" t="s">
        <v>288</v>
      </c>
      <c r="I4" s="87" t="s">
        <v>320</v>
      </c>
      <c r="J4" s="84" t="s">
        <v>1404</v>
      </c>
      <c r="K4" s="8" t="str">
        <f>CONCATENATE(Tabela1345910111213[[#This Row],[Nr ]],"-",Tabela1345910111213[[#This Row],[Autor]],"-",Tabela1345910111213[[#This Row],[Strefa]],"-",Tabela1345910111213[[#This Row],[Poziom]],"-",Tabela1345910111213[[#This Row],[Typ]],"-",Tabela1345910111213[[#This Row],[Branża]],"-",Tabela1345910111213[[#This Row],[Pakiet]])</f>
        <v>376-IP-B4-06-DR-L-30102</v>
      </c>
      <c r="L4" s="8" t="s">
        <v>1405</v>
      </c>
      <c r="M4" s="30" t="s">
        <v>292</v>
      </c>
      <c r="N4" s="135" t="s">
        <v>245</v>
      </c>
      <c r="O4" s="9"/>
      <c r="P4" s="9"/>
      <c r="Q4" s="133" t="s">
        <v>21</v>
      </c>
      <c r="R4" s="9"/>
    </row>
    <row r="5" spans="1:18" ht="15.75">
      <c r="A5" s="13" t="s">
        <v>237</v>
      </c>
      <c r="B5" s="8" t="s">
        <v>1400</v>
      </c>
      <c r="C5" s="8" t="s">
        <v>18</v>
      </c>
      <c r="D5" s="19">
        <v>376</v>
      </c>
      <c r="E5" s="19" t="s">
        <v>239</v>
      </c>
      <c r="F5" s="60" t="s">
        <v>240</v>
      </c>
      <c r="G5" s="87" t="s">
        <v>997</v>
      </c>
      <c r="H5" s="87" t="s">
        <v>288</v>
      </c>
      <c r="I5" s="87" t="s">
        <v>320</v>
      </c>
      <c r="J5" s="84" t="s">
        <v>1406</v>
      </c>
      <c r="K5" s="8" t="str">
        <f>CONCATENATE(Tabela1345910111213[[#This Row],[Nr ]],"-",Tabela1345910111213[[#This Row],[Autor]],"-",Tabela1345910111213[[#This Row],[Strefa]],"-",Tabela1345910111213[[#This Row],[Poziom]],"-",Tabela1345910111213[[#This Row],[Typ]],"-",Tabela1345910111213[[#This Row],[Branża]],"-",Tabela1345910111213[[#This Row],[Pakiet]])</f>
        <v>376-IP-B4-06-DR-L-30103</v>
      </c>
      <c r="L5" s="8" t="s">
        <v>1407</v>
      </c>
      <c r="M5" s="30" t="s">
        <v>292</v>
      </c>
      <c r="N5" s="135" t="s">
        <v>245</v>
      </c>
      <c r="O5" s="9"/>
      <c r="P5" s="9"/>
      <c r="Q5" s="133" t="s">
        <v>21</v>
      </c>
      <c r="R5" s="9"/>
    </row>
    <row r="6" spans="1:18" ht="15.75">
      <c r="A6" s="13" t="s">
        <v>237</v>
      </c>
      <c r="B6" s="8" t="s">
        <v>1400</v>
      </c>
      <c r="C6" s="8" t="s">
        <v>18</v>
      </c>
      <c r="D6" s="19">
        <v>376</v>
      </c>
      <c r="E6" s="19" t="s">
        <v>239</v>
      </c>
      <c r="F6" s="60" t="s">
        <v>240</v>
      </c>
      <c r="G6" s="87" t="s">
        <v>997</v>
      </c>
      <c r="H6" s="87" t="s">
        <v>288</v>
      </c>
      <c r="I6" s="87" t="s">
        <v>320</v>
      </c>
      <c r="J6" s="84" t="s">
        <v>1408</v>
      </c>
      <c r="K6" s="8" t="str">
        <f>CONCATENATE(Tabela1345910111213[[#This Row],[Nr ]],"-",Tabela1345910111213[[#This Row],[Autor]],"-",Tabela1345910111213[[#This Row],[Strefa]],"-",Tabela1345910111213[[#This Row],[Poziom]],"-",Tabela1345910111213[[#This Row],[Typ]],"-",Tabela1345910111213[[#This Row],[Branża]],"-",Tabela1345910111213[[#This Row],[Pakiet]])</f>
        <v>376-IP-B4-06-DR-L-30104</v>
      </c>
      <c r="L6" s="8" t="s">
        <v>1409</v>
      </c>
      <c r="M6" s="30" t="s">
        <v>292</v>
      </c>
      <c r="N6" s="135" t="s">
        <v>245</v>
      </c>
      <c r="O6" s="9"/>
      <c r="P6" s="9"/>
      <c r="Q6" s="133" t="s">
        <v>21</v>
      </c>
      <c r="R6" s="9"/>
    </row>
    <row r="7" spans="1:18" ht="15.75">
      <c r="A7" s="13" t="s">
        <v>237</v>
      </c>
      <c r="B7" s="8" t="s">
        <v>1400</v>
      </c>
      <c r="C7" s="8" t="s">
        <v>18</v>
      </c>
      <c r="D7" s="19">
        <v>376</v>
      </c>
      <c r="E7" s="19" t="s">
        <v>239</v>
      </c>
      <c r="F7" s="60" t="s">
        <v>240</v>
      </c>
      <c r="G7" s="87" t="s">
        <v>997</v>
      </c>
      <c r="H7" s="87" t="s">
        <v>288</v>
      </c>
      <c r="I7" s="87" t="s">
        <v>320</v>
      </c>
      <c r="J7" s="84" t="s">
        <v>1410</v>
      </c>
      <c r="K7" s="8" t="str">
        <f>CONCATENATE(Tabela1345910111213[[#This Row],[Nr ]],"-",Tabela1345910111213[[#This Row],[Autor]],"-",Tabela1345910111213[[#This Row],[Strefa]],"-",Tabela1345910111213[[#This Row],[Poziom]],"-",Tabela1345910111213[[#This Row],[Typ]],"-",Tabela1345910111213[[#This Row],[Branża]],"-",Tabela1345910111213[[#This Row],[Pakiet]])</f>
        <v>376-IP-B4-06-DR-L-30105</v>
      </c>
      <c r="L7" s="8" t="s">
        <v>1411</v>
      </c>
      <c r="M7" s="30" t="s">
        <v>66</v>
      </c>
      <c r="N7" s="135" t="s">
        <v>245</v>
      </c>
      <c r="O7" s="9"/>
      <c r="P7" s="9"/>
      <c r="Q7" s="133" t="s">
        <v>21</v>
      </c>
      <c r="R7" s="9"/>
    </row>
    <row r="8" spans="1:18" ht="15.75">
      <c r="A8" s="13" t="s">
        <v>237</v>
      </c>
      <c r="B8" s="8" t="s">
        <v>1400</v>
      </c>
      <c r="C8" s="8" t="s">
        <v>18</v>
      </c>
      <c r="D8" s="19">
        <v>376</v>
      </c>
      <c r="E8" s="19" t="s">
        <v>239</v>
      </c>
      <c r="F8" s="60" t="s">
        <v>240</v>
      </c>
      <c r="G8" s="87" t="s">
        <v>997</v>
      </c>
      <c r="H8" s="87" t="s">
        <v>288</v>
      </c>
      <c r="I8" s="87" t="s">
        <v>320</v>
      </c>
      <c r="J8" s="84" t="s">
        <v>1412</v>
      </c>
      <c r="K8" s="22" t="str">
        <f>CONCATENATE(Tabela1345910111213[[#This Row],[Nr ]],"-",Tabela1345910111213[[#This Row],[Autor]],"-",Tabela1345910111213[[#This Row],[Strefa]],"-",Tabela1345910111213[[#This Row],[Poziom]],"-",Tabela1345910111213[[#This Row],[Typ]],"-",Tabela1345910111213[[#This Row],[Branża]],"-",Tabela1345910111213[[#This Row],[Pakiet]])</f>
        <v>376-IP-B4-06-DR-L-30106</v>
      </c>
      <c r="L8" s="22" t="s">
        <v>1413</v>
      </c>
      <c r="M8" s="30" t="s">
        <v>292</v>
      </c>
      <c r="N8" s="135" t="s">
        <v>245</v>
      </c>
      <c r="O8" s="9"/>
      <c r="P8" s="9"/>
      <c r="Q8" s="133" t="s">
        <v>21</v>
      </c>
      <c r="R8" s="9"/>
    </row>
    <row r="9" spans="1:18" ht="15">
      <c r="A9" s="157"/>
      <c r="B9" s="157"/>
      <c r="C9" s="157"/>
      <c r="D9" s="157"/>
      <c r="E9" s="157"/>
      <c r="F9" s="157"/>
      <c r="G9" s="157"/>
      <c r="H9" s="157"/>
      <c r="I9" s="157"/>
      <c r="J9" s="164"/>
      <c r="K9" s="157"/>
      <c r="L9" s="157"/>
      <c r="M9" s="164"/>
      <c r="N9" s="157"/>
      <c r="O9" s="157"/>
      <c r="P9" s="157"/>
      <c r="Q9" s="157"/>
      <c r="R9" s="157"/>
    </row>
    <row r="10" spans="1:18">
      <c r="N10" s="4" t="s">
        <v>219</v>
      </c>
    </row>
    <row r="11" spans="1:18">
      <c r="N11" s="10"/>
      <c r="O11" s="4" t="s">
        <v>220</v>
      </c>
    </row>
    <row r="13" spans="1:18">
      <c r="N13" s="1"/>
      <c r="O13" s="4" t="s">
        <v>221</v>
      </c>
    </row>
    <row r="14" spans="1:18" ht="15" customHeight="1"/>
    <row r="15" spans="1:18" ht="15" customHeight="1">
      <c r="N15" s="2"/>
      <c r="O15" s="5" t="s">
        <v>222</v>
      </c>
    </row>
    <row r="16" spans="1:18" ht="15" customHeight="1"/>
    <row r="17" spans="8:15">
      <c r="H17" s="68"/>
      <c r="N17" s="6"/>
      <c r="O17" s="4" t="s">
        <v>223</v>
      </c>
    </row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86" spans="15:15">
      <c r="O86" s="4" t="s">
        <v>220</v>
      </c>
    </row>
    <row r="88" spans="15:15">
      <c r="O88" s="4" t="s">
        <v>221</v>
      </c>
    </row>
    <row r="90" spans="15:15">
      <c r="O90" s="5" t="s">
        <v>222</v>
      </c>
    </row>
    <row r="92" spans="15:15">
      <c r="O92" s="4" t="s">
        <v>223</v>
      </c>
    </row>
  </sheetData>
  <phoneticPr fontId="4" type="noConversion"/>
  <pageMargins left="0.7" right="0.7" top="0.75" bottom="0.75" header="0.3" footer="0.3"/>
  <pageSetup paperSize="9" scale="47" fitToHeight="0" orientation="landscape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037AE3-A274-4FFF-9902-DE87A9CFB851}">
  <sheetPr codeName="Arkusz12">
    <tabColor theme="9"/>
    <pageSetUpPr fitToPage="1"/>
  </sheetPr>
  <dimension ref="A1:U56"/>
  <sheetViews>
    <sheetView zoomScaleNormal="100" workbookViewId="0">
      <selection activeCell="N15" sqref="N15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86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5" width="16.42578125" style="7" bestFit="1" customWidth="1"/>
    <col min="16" max="16" width="23.85546875" style="7" bestFit="1" customWidth="1"/>
    <col min="17" max="17" width="16.42578125" style="7" bestFit="1" customWidth="1"/>
    <col min="18" max="18" width="23.85546875" style="7" bestFit="1" customWidth="1"/>
    <col min="19" max="16384" width="9.140625" style="7"/>
  </cols>
  <sheetData>
    <row r="1" spans="1:21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8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163" t="s">
        <v>845</v>
      </c>
      <c r="O1" s="147" t="s">
        <v>12</v>
      </c>
      <c r="P1" s="152" t="s">
        <v>13</v>
      </c>
      <c r="Q1" s="152" t="s">
        <v>14</v>
      </c>
      <c r="R1" s="152" t="s">
        <v>15</v>
      </c>
      <c r="S1" s="157"/>
      <c r="T1" s="157"/>
      <c r="U1" s="157"/>
    </row>
    <row r="2" spans="1:21" ht="15.75">
      <c r="A2" s="13" t="s">
        <v>237</v>
      </c>
      <c r="B2" s="8" t="s">
        <v>1414</v>
      </c>
      <c r="C2" s="59" t="s">
        <v>18</v>
      </c>
      <c r="D2" s="60">
        <v>376</v>
      </c>
      <c r="E2" s="60" t="s">
        <v>239</v>
      </c>
      <c r="F2" s="60" t="s">
        <v>240</v>
      </c>
      <c r="G2" s="64" t="s">
        <v>241</v>
      </c>
      <c r="H2" s="60" t="s">
        <v>242</v>
      </c>
      <c r="I2" s="64" t="s">
        <v>1415</v>
      </c>
      <c r="J2" s="63">
        <v>54001</v>
      </c>
      <c r="K2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376-IP-B4-XX-TD-G-54001</v>
      </c>
      <c r="L2" s="19" t="s">
        <v>163</v>
      </c>
      <c r="M2" s="30" t="s">
        <v>66</v>
      </c>
      <c r="N2" s="135" t="s">
        <v>245</v>
      </c>
      <c r="O2" s="9"/>
      <c r="P2" s="9"/>
      <c r="Q2" s="133" t="s">
        <v>21</v>
      </c>
      <c r="R2" s="18"/>
      <c r="S2" s="157"/>
      <c r="T2" s="157"/>
      <c r="U2" s="157"/>
    </row>
    <row r="3" spans="1:21" ht="15.75">
      <c r="A3" s="13" t="s">
        <v>237</v>
      </c>
      <c r="B3" s="8" t="s">
        <v>1414</v>
      </c>
      <c r="C3" s="59" t="s">
        <v>18</v>
      </c>
      <c r="D3" s="60">
        <v>376</v>
      </c>
      <c r="E3" s="60" t="s">
        <v>239</v>
      </c>
      <c r="F3" s="60" t="s">
        <v>240</v>
      </c>
      <c r="G3" s="84" t="s">
        <v>287</v>
      </c>
      <c r="H3" s="82" t="s">
        <v>288</v>
      </c>
      <c r="I3" s="84" t="s">
        <v>1415</v>
      </c>
      <c r="J3" s="63">
        <v>54001</v>
      </c>
      <c r="K3" s="22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376-IP-B4-B1-DR-G-54001</v>
      </c>
      <c r="L3" s="22" t="s">
        <v>1416</v>
      </c>
      <c r="M3" s="30" t="s">
        <v>292</v>
      </c>
      <c r="N3" s="135" t="s">
        <v>245</v>
      </c>
      <c r="O3" s="9"/>
      <c r="P3" s="9"/>
      <c r="Q3" s="133" t="s">
        <v>21</v>
      </c>
      <c r="R3" s="9"/>
      <c r="S3" s="157"/>
      <c r="T3" s="157"/>
      <c r="U3" s="157"/>
    </row>
    <row r="4" spans="1:21" ht="15.75">
      <c r="A4" s="13" t="s">
        <v>237</v>
      </c>
      <c r="B4" s="8" t="s">
        <v>1414</v>
      </c>
      <c r="C4" s="59" t="s">
        <v>18</v>
      </c>
      <c r="D4" s="60">
        <v>376</v>
      </c>
      <c r="E4" s="60" t="s">
        <v>239</v>
      </c>
      <c r="F4" s="60" t="s">
        <v>240</v>
      </c>
      <c r="G4" s="61" t="s">
        <v>245</v>
      </c>
      <c r="H4" s="82" t="s">
        <v>288</v>
      </c>
      <c r="I4" s="61" t="s">
        <v>1415</v>
      </c>
      <c r="J4" s="63">
        <v>54002</v>
      </c>
      <c r="K4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376-IP-B4-00-DR-G-54002</v>
      </c>
      <c r="L4" s="22" t="s">
        <v>1417</v>
      </c>
      <c r="M4" s="30" t="s">
        <v>292</v>
      </c>
      <c r="N4" s="135" t="s">
        <v>245</v>
      </c>
      <c r="O4" s="9"/>
      <c r="P4" s="9"/>
      <c r="Q4" s="133" t="s">
        <v>21</v>
      </c>
      <c r="R4" s="9"/>
      <c r="S4" s="157"/>
      <c r="T4" s="157"/>
      <c r="U4" s="157"/>
    </row>
    <row r="5" spans="1:21" ht="15.75">
      <c r="A5" s="13" t="s">
        <v>237</v>
      </c>
      <c r="B5" s="8" t="s">
        <v>1414</v>
      </c>
      <c r="C5" s="59" t="s">
        <v>18</v>
      </c>
      <c r="D5" s="60">
        <v>376</v>
      </c>
      <c r="E5" s="60" t="s">
        <v>239</v>
      </c>
      <c r="F5" s="60" t="s">
        <v>240</v>
      </c>
      <c r="G5" s="61" t="s">
        <v>245</v>
      </c>
      <c r="H5" s="82" t="s">
        <v>288</v>
      </c>
      <c r="I5" s="61" t="s">
        <v>1415</v>
      </c>
      <c r="J5" s="63">
        <v>54003</v>
      </c>
      <c r="K5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376-IP-B4-00-DR-G-54003</v>
      </c>
      <c r="L5" s="22" t="s">
        <v>1417</v>
      </c>
      <c r="M5" s="30" t="s">
        <v>292</v>
      </c>
      <c r="N5" s="135" t="s">
        <v>245</v>
      </c>
      <c r="O5" s="9"/>
      <c r="P5" s="9"/>
      <c r="Q5" s="133" t="s">
        <v>21</v>
      </c>
      <c r="R5" s="9"/>
      <c r="S5" s="157"/>
      <c r="T5" s="157"/>
      <c r="U5" s="157"/>
    </row>
    <row r="6" spans="1:21" ht="15.75">
      <c r="A6" s="13" t="s">
        <v>237</v>
      </c>
      <c r="B6" s="8" t="s">
        <v>1414</v>
      </c>
      <c r="C6" s="59" t="s">
        <v>18</v>
      </c>
      <c r="D6" s="60">
        <v>376</v>
      </c>
      <c r="E6" s="60" t="s">
        <v>239</v>
      </c>
      <c r="F6" s="60" t="s">
        <v>240</v>
      </c>
      <c r="G6" s="61" t="s">
        <v>246</v>
      </c>
      <c r="H6" s="82" t="s">
        <v>288</v>
      </c>
      <c r="I6" s="61" t="s">
        <v>1415</v>
      </c>
      <c r="J6" s="63">
        <v>54004</v>
      </c>
      <c r="K6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376-IP-B4-01-DR-G-54004</v>
      </c>
      <c r="L6" s="22" t="s">
        <v>1418</v>
      </c>
      <c r="M6" s="30" t="s">
        <v>292</v>
      </c>
      <c r="N6" s="135" t="s">
        <v>245</v>
      </c>
      <c r="O6" s="9"/>
      <c r="P6" s="9"/>
      <c r="Q6" s="133" t="s">
        <v>21</v>
      </c>
      <c r="R6" s="9"/>
      <c r="S6" s="157"/>
      <c r="T6" s="157"/>
      <c r="U6" s="157"/>
    </row>
    <row r="7" spans="1:21" ht="15.75">
      <c r="A7" s="13" t="s">
        <v>237</v>
      </c>
      <c r="B7" s="8" t="s">
        <v>1414</v>
      </c>
      <c r="C7" s="59" t="s">
        <v>18</v>
      </c>
      <c r="D7" s="60">
        <v>376</v>
      </c>
      <c r="E7" s="60" t="s">
        <v>239</v>
      </c>
      <c r="F7" s="60" t="s">
        <v>240</v>
      </c>
      <c r="G7" s="61" t="s">
        <v>257</v>
      </c>
      <c r="H7" s="82" t="s">
        <v>288</v>
      </c>
      <c r="I7" s="61" t="s">
        <v>1415</v>
      </c>
      <c r="J7" s="63">
        <v>54005</v>
      </c>
      <c r="K7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376-IP-B4-02-DR-G-54005</v>
      </c>
      <c r="L7" s="22" t="s">
        <v>1419</v>
      </c>
      <c r="M7" s="30" t="s">
        <v>292</v>
      </c>
      <c r="N7" s="135" t="s">
        <v>245</v>
      </c>
      <c r="O7" s="9"/>
      <c r="P7" s="9"/>
      <c r="Q7" s="133" t="s">
        <v>21</v>
      </c>
      <c r="R7" s="9"/>
      <c r="S7" s="157"/>
      <c r="T7" s="157"/>
      <c r="U7" s="157"/>
    </row>
    <row r="8" spans="1:21" ht="15.75">
      <c r="A8" s="13" t="s">
        <v>237</v>
      </c>
      <c r="B8" s="8" t="s">
        <v>1414</v>
      </c>
      <c r="C8" s="59" t="s">
        <v>18</v>
      </c>
      <c r="D8" s="60">
        <v>376</v>
      </c>
      <c r="E8" s="60" t="s">
        <v>239</v>
      </c>
      <c r="F8" s="60" t="s">
        <v>240</v>
      </c>
      <c r="G8" s="61" t="s">
        <v>257</v>
      </c>
      <c r="H8" s="82" t="s">
        <v>288</v>
      </c>
      <c r="I8" s="61" t="s">
        <v>1415</v>
      </c>
      <c r="J8" s="63">
        <v>54006</v>
      </c>
      <c r="K8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376-IP-B4-02-DR-G-54006</v>
      </c>
      <c r="L8" s="22" t="s">
        <v>1419</v>
      </c>
      <c r="M8" s="30" t="s">
        <v>292</v>
      </c>
      <c r="N8" s="135" t="s">
        <v>245</v>
      </c>
      <c r="O8" s="9"/>
      <c r="P8" s="9"/>
      <c r="Q8" s="133" t="s">
        <v>21</v>
      </c>
      <c r="R8" s="9"/>
      <c r="S8" s="157"/>
      <c r="T8" s="157"/>
      <c r="U8" s="157"/>
    </row>
    <row r="9" spans="1:21" ht="15.75">
      <c r="A9" s="13" t="s">
        <v>237</v>
      </c>
      <c r="B9" s="8" t="s">
        <v>1414</v>
      </c>
      <c r="C9" s="59" t="s">
        <v>18</v>
      </c>
      <c r="D9" s="60">
        <v>376</v>
      </c>
      <c r="E9" s="60" t="s">
        <v>239</v>
      </c>
      <c r="F9" s="60" t="s">
        <v>240</v>
      </c>
      <c r="G9" s="61" t="s">
        <v>306</v>
      </c>
      <c r="H9" s="82" t="s">
        <v>288</v>
      </c>
      <c r="I9" s="61" t="s">
        <v>1415</v>
      </c>
      <c r="J9" s="63">
        <v>54007</v>
      </c>
      <c r="K9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376-IP-B4-03-DR-G-54007</v>
      </c>
      <c r="L9" s="22" t="s">
        <v>1420</v>
      </c>
      <c r="M9" s="30" t="s">
        <v>292</v>
      </c>
      <c r="N9" s="135" t="s">
        <v>245</v>
      </c>
      <c r="O9" s="9"/>
      <c r="P9" s="9"/>
      <c r="Q9" s="133" t="s">
        <v>21</v>
      </c>
      <c r="R9" s="9"/>
      <c r="S9" s="157"/>
      <c r="T9" s="157"/>
      <c r="U9" s="157"/>
    </row>
    <row r="10" spans="1:21" ht="15.75">
      <c r="A10" s="13" t="s">
        <v>237</v>
      </c>
      <c r="B10" s="8" t="s">
        <v>1414</v>
      </c>
      <c r="C10" s="59" t="s">
        <v>18</v>
      </c>
      <c r="D10" s="60">
        <v>376</v>
      </c>
      <c r="E10" s="60" t="s">
        <v>239</v>
      </c>
      <c r="F10" s="60" t="s">
        <v>240</v>
      </c>
      <c r="G10" s="84" t="s">
        <v>310</v>
      </c>
      <c r="H10" s="82" t="s">
        <v>288</v>
      </c>
      <c r="I10" s="84" t="s">
        <v>1415</v>
      </c>
      <c r="J10" s="63">
        <v>54008</v>
      </c>
      <c r="K10" s="22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376-IP-B4-04-DR-G-54008</v>
      </c>
      <c r="L10" s="8" t="s">
        <v>1421</v>
      </c>
      <c r="M10" s="30" t="s">
        <v>292</v>
      </c>
      <c r="N10" s="135" t="s">
        <v>245</v>
      </c>
      <c r="O10" s="9"/>
      <c r="P10" s="9"/>
      <c r="Q10" s="133" t="s">
        <v>21</v>
      </c>
      <c r="R10" s="9"/>
      <c r="S10" s="157"/>
      <c r="T10" s="157"/>
      <c r="U10" s="157"/>
    </row>
    <row r="11" spans="1:21" ht="15.75">
      <c r="A11" s="13" t="s">
        <v>237</v>
      </c>
      <c r="B11" s="8" t="s">
        <v>1414</v>
      </c>
      <c r="C11" s="59" t="s">
        <v>18</v>
      </c>
      <c r="D11" s="60">
        <v>376</v>
      </c>
      <c r="E11" s="60" t="s">
        <v>239</v>
      </c>
      <c r="F11" s="60" t="s">
        <v>240</v>
      </c>
      <c r="G11" s="61" t="s">
        <v>314</v>
      </c>
      <c r="H11" s="82" t="s">
        <v>288</v>
      </c>
      <c r="I11" s="61" t="s">
        <v>1415</v>
      </c>
      <c r="J11" s="63">
        <v>54009</v>
      </c>
      <c r="K11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376-IP-B4-05-DR-G-54009</v>
      </c>
      <c r="L11" s="8" t="s">
        <v>1422</v>
      </c>
      <c r="M11" s="30" t="s">
        <v>292</v>
      </c>
      <c r="N11" s="135" t="s">
        <v>245</v>
      </c>
      <c r="O11" s="9"/>
      <c r="P11" s="9"/>
      <c r="Q11" s="133" t="s">
        <v>21</v>
      </c>
      <c r="R11" s="9"/>
      <c r="S11" s="157"/>
      <c r="T11" s="157"/>
      <c r="U11" s="157"/>
    </row>
    <row r="12" spans="1:21" ht="15.75">
      <c r="A12" s="13" t="s">
        <v>237</v>
      </c>
      <c r="B12" s="8" t="s">
        <v>1414</v>
      </c>
      <c r="C12" s="59" t="s">
        <v>18</v>
      </c>
      <c r="D12" s="60">
        <v>376</v>
      </c>
      <c r="E12" s="60" t="s">
        <v>239</v>
      </c>
      <c r="F12" s="60" t="s">
        <v>240</v>
      </c>
      <c r="G12" s="61" t="s">
        <v>241</v>
      </c>
      <c r="H12" s="59" t="s">
        <v>978</v>
      </c>
      <c r="I12" s="61" t="s">
        <v>1415</v>
      </c>
      <c r="J12" s="63">
        <v>54010</v>
      </c>
      <c r="K12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376-IP-B4-XX-SD-G-54010</v>
      </c>
      <c r="L12" s="8" t="s">
        <v>1423</v>
      </c>
      <c r="M12" s="51" t="s">
        <v>66</v>
      </c>
      <c r="N12" s="135" t="s">
        <v>245</v>
      </c>
      <c r="O12" s="9"/>
      <c r="P12" s="9"/>
      <c r="Q12" s="133" t="s">
        <v>21</v>
      </c>
      <c r="R12" s="9"/>
      <c r="S12" s="157"/>
      <c r="T12" s="157"/>
      <c r="U12" s="157"/>
    </row>
    <row r="13" spans="1:21" ht="15.75">
      <c r="A13" s="13" t="s">
        <v>237</v>
      </c>
      <c r="B13" s="8" t="s">
        <v>1414</v>
      </c>
      <c r="C13" s="59" t="s">
        <v>18</v>
      </c>
      <c r="D13" s="60">
        <v>376</v>
      </c>
      <c r="E13" s="60" t="s">
        <v>239</v>
      </c>
      <c r="F13" s="60" t="s">
        <v>240</v>
      </c>
      <c r="G13" s="61" t="s">
        <v>241</v>
      </c>
      <c r="H13" s="59" t="s">
        <v>978</v>
      </c>
      <c r="I13" s="61" t="s">
        <v>1415</v>
      </c>
      <c r="J13" s="63">
        <v>54011</v>
      </c>
      <c r="K13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376-IP-B4-XX-SD-G-54011</v>
      </c>
      <c r="L13" s="8" t="s">
        <v>1424</v>
      </c>
      <c r="M13" s="51" t="s">
        <v>66</v>
      </c>
      <c r="N13" s="135" t="s">
        <v>245</v>
      </c>
      <c r="O13" s="9"/>
      <c r="P13" s="9"/>
      <c r="Q13" s="133" t="s">
        <v>21</v>
      </c>
      <c r="R13" s="9"/>
      <c r="S13" s="157"/>
      <c r="T13" s="157"/>
      <c r="U13" s="157"/>
    </row>
    <row r="14" spans="1:21" ht="15.75">
      <c r="A14" s="13" t="s">
        <v>237</v>
      </c>
      <c r="B14" s="8" t="s">
        <v>1414</v>
      </c>
      <c r="C14" s="59" t="s">
        <v>18</v>
      </c>
      <c r="D14" s="60">
        <v>376</v>
      </c>
      <c r="E14" s="60" t="s">
        <v>239</v>
      </c>
      <c r="F14" s="60" t="s">
        <v>240</v>
      </c>
      <c r="G14" s="61" t="s">
        <v>241</v>
      </c>
      <c r="H14" s="59" t="s">
        <v>978</v>
      </c>
      <c r="I14" s="61" t="s">
        <v>1415</v>
      </c>
      <c r="J14" s="63">
        <v>54012</v>
      </c>
      <c r="K14" s="8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376-IP-B4-XX-SD-G-54012</v>
      </c>
      <c r="L14" s="8" t="s">
        <v>1425</v>
      </c>
      <c r="M14" s="51" t="s">
        <v>66</v>
      </c>
      <c r="N14" s="135" t="s">
        <v>245</v>
      </c>
      <c r="O14" s="9"/>
      <c r="P14" s="9"/>
      <c r="Q14" s="133" t="s">
        <v>21</v>
      </c>
      <c r="R14" s="9"/>
      <c r="S14" s="157"/>
      <c r="T14" s="157"/>
      <c r="U14" s="157"/>
    </row>
    <row r="15" spans="1:21" ht="15.75">
      <c r="A15" s="13" t="s">
        <v>237</v>
      </c>
      <c r="B15" s="8" t="s">
        <v>1414</v>
      </c>
      <c r="C15" s="59" t="s">
        <v>18</v>
      </c>
      <c r="D15" s="60">
        <v>376</v>
      </c>
      <c r="E15" s="60" t="s">
        <v>239</v>
      </c>
      <c r="F15" s="60" t="s">
        <v>240</v>
      </c>
      <c r="G15" s="64" t="s">
        <v>241</v>
      </c>
      <c r="H15" s="60" t="s">
        <v>242</v>
      </c>
      <c r="I15" s="64" t="s">
        <v>1415</v>
      </c>
      <c r="J15" s="83">
        <v>54000</v>
      </c>
      <c r="K15" s="22" t="str">
        <f>CONCATENATE(Tabela134591011121314[[#This Row],[Nr ]],"-",Tabela134591011121314[[#This Row],[Autor]],"-",Tabela134591011121314[[#This Row],[Strefa]],"-",Tabela134591011121314[[#This Row],[Poziom]],"-",Tabela134591011121314[[#This Row],[Typ]],"-",Tabela134591011121314[[#This Row],[Branża]],"-",Tabela134591011121314[[#This Row],[Pakiet]])</f>
        <v>376-IP-B4-XX-TD-G-54000</v>
      </c>
      <c r="L15" s="22" t="s">
        <v>1426</v>
      </c>
      <c r="M15" s="51" t="s">
        <v>66</v>
      </c>
      <c r="N15" s="135" t="s">
        <v>245</v>
      </c>
      <c r="O15" s="9"/>
      <c r="P15" s="9"/>
      <c r="Q15" s="133" t="s">
        <v>21</v>
      </c>
      <c r="R15" s="165"/>
      <c r="S15" s="157"/>
      <c r="T15" s="157"/>
      <c r="U15" s="157"/>
    </row>
    <row r="16" spans="1:21">
      <c r="N16" s="4" t="s">
        <v>219</v>
      </c>
    </row>
    <row r="17" spans="14:15" ht="27">
      <c r="N17" s="10"/>
      <c r="O17" s="166" t="s">
        <v>220</v>
      </c>
    </row>
    <row r="19" spans="14:15">
      <c r="N19" s="1"/>
      <c r="O19" s="166" t="s">
        <v>221</v>
      </c>
    </row>
    <row r="20" spans="14:15" ht="15" customHeight="1"/>
    <row r="21" spans="14:15" ht="15" customHeight="1">
      <c r="N21" s="2"/>
      <c r="O21" s="167" t="s">
        <v>222</v>
      </c>
    </row>
    <row r="22" spans="14:15" ht="15" customHeight="1"/>
    <row r="23" spans="14:15">
      <c r="N23" s="6"/>
      <c r="O23" s="166" t="s">
        <v>223</v>
      </c>
    </row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</sheetData>
  <pageMargins left="0.7" right="0.7" top="0.75" bottom="0.75" header="0.3" footer="0.3"/>
  <pageSetup paperSize="9" scale="49" fitToHeight="0" orientation="landscape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12597D-9BC8-4FE3-8D84-1C4EBAB0D16E}">
  <sheetPr codeName="Arkusz13">
    <tabColor theme="9"/>
    <pageSetUpPr fitToPage="1"/>
  </sheetPr>
  <dimension ref="A1:R91"/>
  <sheetViews>
    <sheetView zoomScaleNormal="100" workbookViewId="0">
      <selection activeCell="N8" sqref="N8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5" width="23.7109375" style="7" bestFit="1" customWidth="1"/>
    <col min="16" max="16" width="23.85546875" style="7" bestFit="1" customWidth="1"/>
    <col min="17" max="17" width="16.42578125" style="7" bestFit="1" customWidth="1"/>
    <col min="18" max="18" width="23.85546875" style="7" bestFit="1" customWidth="1"/>
    <col min="19" max="16384" width="9.140625" style="7"/>
  </cols>
  <sheetData>
    <row r="1" spans="1:18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163" t="s">
        <v>809</v>
      </c>
      <c r="O1" s="147" t="s">
        <v>12</v>
      </c>
      <c r="P1" s="152" t="s">
        <v>13</v>
      </c>
      <c r="Q1" s="152" t="s">
        <v>14</v>
      </c>
      <c r="R1" s="152" t="s">
        <v>15</v>
      </c>
    </row>
    <row r="2" spans="1:18" ht="15.75">
      <c r="A2" s="13" t="s">
        <v>237</v>
      </c>
      <c r="B2" s="8" t="s">
        <v>1427</v>
      </c>
      <c r="C2" s="8" t="s">
        <v>18</v>
      </c>
      <c r="D2" s="19">
        <v>376</v>
      </c>
      <c r="E2" s="60" t="s">
        <v>239</v>
      </c>
      <c r="F2" s="60" t="s">
        <v>240</v>
      </c>
      <c r="G2" s="60" t="s">
        <v>241</v>
      </c>
      <c r="H2" s="60" t="s">
        <v>978</v>
      </c>
      <c r="I2" s="60" t="s">
        <v>1428</v>
      </c>
      <c r="J2" s="63">
        <v>10001</v>
      </c>
      <c r="K2" s="8" t="str">
        <f>CONCATENATE(Tabela13459101112131415[[#This Row],[Nr ]],"-",Tabela13459101112131415[[#This Row],[Autor]],"-",Tabela13459101112131415[[#This Row],[Strefa]],"-",Tabela13459101112131415[[#This Row],[Poziom]],"-",Tabela13459101112131415[[#This Row],[Typ]],"-",Tabela13459101112131415[[#This Row],[Branża]],"-",Tabela13459101112131415[[#This Row],[Pakiet]])</f>
        <v>376-IP-B4-XX-SD-P-10001</v>
      </c>
      <c r="L2" s="19" t="s">
        <v>163</v>
      </c>
      <c r="M2" s="30" t="s">
        <v>66</v>
      </c>
      <c r="N2" s="135" t="s">
        <v>245</v>
      </c>
      <c r="O2" s="9"/>
      <c r="P2" s="9"/>
      <c r="Q2" s="133" t="s">
        <v>21</v>
      </c>
      <c r="R2" s="9"/>
    </row>
    <row r="3" spans="1:18" ht="15.75">
      <c r="A3" s="13" t="s">
        <v>237</v>
      </c>
      <c r="B3" s="8" t="s">
        <v>1427</v>
      </c>
      <c r="C3" s="8" t="s">
        <v>18</v>
      </c>
      <c r="D3" s="19">
        <v>376</v>
      </c>
      <c r="E3" s="60" t="s">
        <v>239</v>
      </c>
      <c r="F3" s="60" t="s">
        <v>240</v>
      </c>
      <c r="G3" s="60" t="s">
        <v>287</v>
      </c>
      <c r="H3" s="60" t="s">
        <v>288</v>
      </c>
      <c r="I3" s="60" t="s">
        <v>1428</v>
      </c>
      <c r="J3" s="65" t="s">
        <v>289</v>
      </c>
      <c r="K3" s="8" t="str">
        <f>CONCATENATE(Tabela13459101112131415[[#This Row],[Nr ]],"-",Tabela13459101112131415[[#This Row],[Autor]],"-",Tabela13459101112131415[[#This Row],[Strefa]],"-",Tabela13459101112131415[[#This Row],[Poziom]],"-",Tabela13459101112131415[[#This Row],[Typ]],"-",Tabela13459101112131415[[#This Row],[Branża]],"-",Tabela13459101112131415[[#This Row],[Pakiet]])</f>
        <v>376-IP-B4-B1-DR-P-02001</v>
      </c>
      <c r="L3" s="8" t="s">
        <v>1429</v>
      </c>
      <c r="M3" s="51" t="s">
        <v>292</v>
      </c>
      <c r="N3" s="135" t="s">
        <v>245</v>
      </c>
      <c r="O3" s="9"/>
      <c r="P3" s="9"/>
      <c r="Q3" s="133" t="s">
        <v>21</v>
      </c>
      <c r="R3" s="9"/>
    </row>
    <row r="4" spans="1:18" ht="15.75">
      <c r="A4" s="13" t="s">
        <v>237</v>
      </c>
      <c r="B4" s="8" t="s">
        <v>1427</v>
      </c>
      <c r="C4" s="8" t="s">
        <v>18</v>
      </c>
      <c r="D4" s="19">
        <v>376</v>
      </c>
      <c r="E4" s="60" t="s">
        <v>239</v>
      </c>
      <c r="F4" s="60" t="s">
        <v>240</v>
      </c>
      <c r="G4" s="64" t="s">
        <v>245</v>
      </c>
      <c r="H4" s="60" t="s">
        <v>288</v>
      </c>
      <c r="I4" s="60" t="s">
        <v>1428</v>
      </c>
      <c r="J4" s="65" t="s">
        <v>295</v>
      </c>
      <c r="K4" s="8" t="str">
        <f>CONCATENATE(Tabela13459101112131415[[#This Row],[Nr ]],"-",Tabela13459101112131415[[#This Row],[Autor]],"-",Tabela13459101112131415[[#This Row],[Strefa]],"-",Tabela13459101112131415[[#This Row],[Poziom]],"-",Tabela13459101112131415[[#This Row],[Typ]],"-",Tabela13459101112131415[[#This Row],[Branża]],"-",Tabela13459101112131415[[#This Row],[Pakiet]])</f>
        <v>376-IP-B4-00-DR-P-02002</v>
      </c>
      <c r="L4" s="8" t="s">
        <v>1430</v>
      </c>
      <c r="M4" s="51" t="s">
        <v>292</v>
      </c>
      <c r="N4" s="135" t="s">
        <v>245</v>
      </c>
      <c r="O4" s="9"/>
      <c r="P4" s="9"/>
      <c r="Q4" s="133" t="s">
        <v>21</v>
      </c>
      <c r="R4" s="9"/>
    </row>
    <row r="5" spans="1:18" ht="15.75">
      <c r="A5" s="13" t="s">
        <v>237</v>
      </c>
      <c r="B5" s="8" t="s">
        <v>1427</v>
      </c>
      <c r="C5" s="8" t="s">
        <v>18</v>
      </c>
      <c r="D5" s="19">
        <v>376</v>
      </c>
      <c r="E5" s="60" t="s">
        <v>239</v>
      </c>
      <c r="F5" s="60" t="s">
        <v>240</v>
      </c>
      <c r="G5" s="64" t="s">
        <v>246</v>
      </c>
      <c r="H5" s="60" t="s">
        <v>288</v>
      </c>
      <c r="I5" s="60" t="s">
        <v>1428</v>
      </c>
      <c r="J5" s="65" t="s">
        <v>299</v>
      </c>
      <c r="K5" s="8" t="str">
        <f>CONCATENATE(Tabela13459101112131415[[#This Row],[Nr ]],"-",Tabela13459101112131415[[#This Row],[Autor]],"-",Tabela13459101112131415[[#This Row],[Strefa]],"-",Tabela13459101112131415[[#This Row],[Poziom]],"-",Tabela13459101112131415[[#This Row],[Typ]],"-",Tabela13459101112131415[[#This Row],[Branża]],"-",Tabela13459101112131415[[#This Row],[Pakiet]])</f>
        <v>376-IP-B4-01-DR-P-02003</v>
      </c>
      <c r="L5" s="8" t="s">
        <v>1431</v>
      </c>
      <c r="M5" s="51" t="s">
        <v>292</v>
      </c>
      <c r="N5" s="135" t="s">
        <v>245</v>
      </c>
      <c r="O5" s="9"/>
      <c r="P5" s="9"/>
      <c r="Q5" s="133" t="s">
        <v>21</v>
      </c>
      <c r="R5" s="9"/>
    </row>
    <row r="6" spans="1:18" ht="15.75">
      <c r="A6" s="13" t="s">
        <v>237</v>
      </c>
      <c r="B6" s="8" t="s">
        <v>1427</v>
      </c>
      <c r="C6" s="8" t="s">
        <v>18</v>
      </c>
      <c r="D6" s="19">
        <v>376</v>
      </c>
      <c r="E6" s="60" t="s">
        <v>239</v>
      </c>
      <c r="F6" s="60" t="s">
        <v>240</v>
      </c>
      <c r="G6" s="64" t="s">
        <v>257</v>
      </c>
      <c r="H6" s="60" t="s">
        <v>288</v>
      </c>
      <c r="I6" s="60" t="s">
        <v>1428</v>
      </c>
      <c r="J6" s="65" t="s">
        <v>303</v>
      </c>
      <c r="K6" s="8" t="str">
        <f>CONCATENATE(Tabela13459101112131415[[#This Row],[Nr ]],"-",Tabela13459101112131415[[#This Row],[Autor]],"-",Tabela13459101112131415[[#This Row],[Strefa]],"-",Tabela13459101112131415[[#This Row],[Poziom]],"-",Tabela13459101112131415[[#This Row],[Typ]],"-",Tabela13459101112131415[[#This Row],[Branża]],"-",Tabela13459101112131415[[#This Row],[Pakiet]])</f>
        <v>376-IP-B4-02-DR-P-02004</v>
      </c>
      <c r="L6" s="8" t="s">
        <v>1432</v>
      </c>
      <c r="M6" s="51" t="s">
        <v>292</v>
      </c>
      <c r="N6" s="135" t="s">
        <v>245</v>
      </c>
      <c r="O6" s="9"/>
      <c r="P6" s="9"/>
      <c r="Q6" s="133" t="s">
        <v>21</v>
      </c>
      <c r="R6" s="9"/>
    </row>
    <row r="7" spans="1:18" ht="15.75">
      <c r="A7" s="13" t="s">
        <v>237</v>
      </c>
      <c r="B7" s="8" t="s">
        <v>1427</v>
      </c>
      <c r="C7" s="8" t="s">
        <v>18</v>
      </c>
      <c r="D7" s="19">
        <v>376</v>
      </c>
      <c r="E7" s="60" t="s">
        <v>239</v>
      </c>
      <c r="F7" s="60" t="s">
        <v>240</v>
      </c>
      <c r="G7" s="64" t="s">
        <v>306</v>
      </c>
      <c r="H7" s="60" t="s">
        <v>288</v>
      </c>
      <c r="I7" s="60" t="s">
        <v>1428</v>
      </c>
      <c r="J7" s="65" t="s">
        <v>307</v>
      </c>
      <c r="K7" s="8" t="str">
        <f>CONCATENATE(Tabela13459101112131415[[#This Row],[Nr ]],"-",Tabela13459101112131415[[#This Row],[Autor]],"-",Tabela13459101112131415[[#This Row],[Strefa]],"-",Tabela13459101112131415[[#This Row],[Poziom]],"-",Tabela13459101112131415[[#This Row],[Typ]],"-",Tabela13459101112131415[[#This Row],[Branża]],"-",Tabela13459101112131415[[#This Row],[Pakiet]])</f>
        <v>376-IP-B4-03-DR-P-02005</v>
      </c>
      <c r="L7" s="8" t="s">
        <v>1433</v>
      </c>
      <c r="M7" s="51" t="s">
        <v>292</v>
      </c>
      <c r="N7" s="135" t="s">
        <v>245</v>
      </c>
      <c r="O7" s="9"/>
      <c r="P7" s="9"/>
      <c r="Q7" s="133" t="s">
        <v>21</v>
      </c>
      <c r="R7" s="9"/>
    </row>
    <row r="8" spans="1:18" ht="15.75">
      <c r="A8" s="13" t="s">
        <v>237</v>
      </c>
      <c r="B8" s="8" t="s">
        <v>1427</v>
      </c>
      <c r="C8" s="8" t="s">
        <v>18</v>
      </c>
      <c r="D8" s="19">
        <v>376</v>
      </c>
      <c r="E8" s="60" t="s">
        <v>239</v>
      </c>
      <c r="F8" s="60" t="s">
        <v>240</v>
      </c>
      <c r="G8" s="64" t="s">
        <v>241</v>
      </c>
      <c r="H8" s="60" t="s">
        <v>978</v>
      </c>
      <c r="I8" s="60" t="s">
        <v>1428</v>
      </c>
      <c r="J8" s="65" t="s">
        <v>311</v>
      </c>
      <c r="K8" s="8" t="str">
        <f>CONCATENATE(Tabela13459101112131415[[#This Row],[Nr ]],"-",Tabela13459101112131415[[#This Row],[Autor]],"-",Tabela13459101112131415[[#This Row],[Strefa]],"-",Tabela13459101112131415[[#This Row],[Poziom]],"-",Tabela13459101112131415[[#This Row],[Typ]],"-",Tabela13459101112131415[[#This Row],[Branża]],"-",Tabela13459101112131415[[#This Row],[Pakiet]])</f>
        <v>376-IP-B4-XX-SD-P-02006</v>
      </c>
      <c r="L8" s="8" t="s">
        <v>1434</v>
      </c>
      <c r="M8" s="30" t="s">
        <v>66</v>
      </c>
      <c r="N8" s="135" t="s">
        <v>245</v>
      </c>
      <c r="O8" s="9"/>
      <c r="P8" s="9"/>
      <c r="Q8" s="133" t="s">
        <v>21</v>
      </c>
      <c r="R8" s="9"/>
    </row>
    <row r="9" spans="1:18">
      <c r="N9" s="4" t="s">
        <v>219</v>
      </c>
    </row>
    <row r="10" spans="1:18">
      <c r="N10" s="10"/>
      <c r="O10" s="4" t="s">
        <v>220</v>
      </c>
    </row>
    <row r="12" spans="1:18">
      <c r="N12" s="1"/>
      <c r="O12" s="4" t="s">
        <v>221</v>
      </c>
    </row>
    <row r="13" spans="1:18" ht="15" customHeight="1"/>
    <row r="14" spans="1:18" ht="15" customHeight="1">
      <c r="N14" s="2"/>
      <c r="O14" s="5" t="s">
        <v>222</v>
      </c>
    </row>
    <row r="15" spans="1:18" ht="15" customHeight="1"/>
    <row r="16" spans="1:18">
      <c r="N16" s="6"/>
      <c r="O16" s="4" t="s">
        <v>223</v>
      </c>
    </row>
    <row r="36" ht="14.25" customHeight="1"/>
    <row r="37" ht="14.25" customHeight="1"/>
    <row r="38" ht="14.25" customHeight="1"/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9" ht="14.25" customHeight="1"/>
    <row r="85" spans="15:15">
      <c r="O85" s="4" t="s">
        <v>220</v>
      </c>
    </row>
    <row r="87" spans="15:15">
      <c r="O87" s="4" t="s">
        <v>221</v>
      </c>
    </row>
    <row r="89" spans="15:15">
      <c r="O89" s="5" t="s">
        <v>222</v>
      </c>
    </row>
    <row r="91" spans="15:15">
      <c r="O91" s="4" t="s">
        <v>223</v>
      </c>
    </row>
  </sheetData>
  <phoneticPr fontId="4" type="noConversion"/>
  <pageMargins left="0.7" right="0.7" top="0.75" bottom="0.75" header="0.3" footer="0.3"/>
  <pageSetup paperSize="9" scale="47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FAA60F-501D-4E47-BD5F-F92FC70FC97B}">
  <sheetPr codeName="Arkusz5">
    <tabColor theme="9"/>
    <pageSetUpPr fitToPage="1"/>
  </sheetPr>
  <dimension ref="A1:V137"/>
  <sheetViews>
    <sheetView topLeftCell="E1" zoomScale="85" zoomScaleNormal="85" workbookViewId="0">
      <selection activeCell="S106" sqref="S106:V106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43" bestFit="1" customWidth="1"/>
    <col min="8" max="8" width="5.85546875" style="7" bestFit="1" customWidth="1"/>
    <col min="9" max="9" width="7.85546875" style="7" bestFit="1" customWidth="1"/>
    <col min="10" max="10" width="7.28515625" style="46" bestFit="1" customWidth="1"/>
    <col min="11" max="11" width="17.85546875" style="7" bestFit="1" customWidth="1"/>
    <col min="12" max="12" width="33" style="7" bestFit="1" customWidth="1"/>
    <col min="13" max="13" width="41.7109375" style="7" bestFit="1" customWidth="1"/>
    <col min="14" max="14" width="33" style="7" customWidth="1"/>
    <col min="15" max="15" width="9.140625" style="49" bestFit="1" customWidth="1"/>
    <col min="16" max="16" width="26" style="7" bestFit="1" customWidth="1"/>
    <col min="17" max="18" width="26.5703125" style="98" customWidth="1"/>
    <col min="19" max="19" width="16.42578125" style="7" bestFit="1" customWidth="1"/>
    <col min="20" max="20" width="20.42578125" style="7" bestFit="1" customWidth="1"/>
    <col min="21" max="21" width="17.42578125" style="7" bestFit="1" customWidth="1"/>
    <col min="22" max="22" width="20.42578125" style="7" bestFit="1" customWidth="1"/>
    <col min="23" max="16384" width="9.140625" style="7"/>
  </cols>
  <sheetData>
    <row r="1" spans="1:22" s="35" customFormat="1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41" t="s">
        <v>227</v>
      </c>
      <c r="H1" s="35" t="s">
        <v>228</v>
      </c>
      <c r="I1" s="35" t="s">
        <v>229</v>
      </c>
      <c r="J1" s="45" t="s">
        <v>230</v>
      </c>
      <c r="K1" s="32" t="s">
        <v>3</v>
      </c>
      <c r="L1" s="35" t="s">
        <v>4</v>
      </c>
      <c r="M1" s="35" t="s">
        <v>231</v>
      </c>
      <c r="N1" s="35" t="s">
        <v>232</v>
      </c>
      <c r="O1" s="47" t="s">
        <v>233</v>
      </c>
      <c r="P1" s="90" t="s">
        <v>234</v>
      </c>
      <c r="Q1" s="96" t="s">
        <v>235</v>
      </c>
      <c r="R1" s="176" t="s">
        <v>236</v>
      </c>
      <c r="S1" s="129" t="s">
        <v>12</v>
      </c>
      <c r="T1" s="129" t="s">
        <v>13</v>
      </c>
      <c r="U1" s="129" t="s">
        <v>14</v>
      </c>
      <c r="V1" s="129" t="s">
        <v>15</v>
      </c>
    </row>
    <row r="2" spans="1:22" s="18" customFormat="1" ht="15.75">
      <c r="A2" s="66" t="s">
        <v>237</v>
      </c>
      <c r="B2" s="59" t="s">
        <v>238</v>
      </c>
      <c r="C2" s="8" t="s">
        <v>18</v>
      </c>
      <c r="D2" s="8">
        <v>376</v>
      </c>
      <c r="E2" s="8" t="s">
        <v>239</v>
      </c>
      <c r="F2" s="8" t="s">
        <v>240</v>
      </c>
      <c r="G2" s="28" t="s">
        <v>241</v>
      </c>
      <c r="H2" s="8" t="s">
        <v>242</v>
      </c>
      <c r="I2" s="8" t="s">
        <v>243</v>
      </c>
      <c r="J2" s="44" t="s">
        <v>244</v>
      </c>
      <c r="K2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376-IP-B4-XX-TD-A-10001</v>
      </c>
      <c r="L2" s="8" t="s">
        <v>163</v>
      </c>
      <c r="M2" s="8" t="str">
        <f>Tabela134[[#This Row],[Nr pliku]]&amp;"-"&amp;Tabela134[[#This Row],[Nazwa pliku]]</f>
        <v>376-IP-B4-XX-TD-A-10001-Opis</v>
      </c>
      <c r="N2" s="106" t="s">
        <v>66</v>
      </c>
      <c r="O2" s="72" t="s">
        <v>66</v>
      </c>
      <c r="P2" s="25" t="s">
        <v>245</v>
      </c>
      <c r="Q2" s="97" t="s">
        <v>246</v>
      </c>
      <c r="R2" s="144"/>
      <c r="S2" s="133" t="s">
        <v>21</v>
      </c>
      <c r="T2" s="9"/>
      <c r="U2" s="133" t="s">
        <v>21</v>
      </c>
      <c r="V2" s="9"/>
    </row>
    <row r="3" spans="1:22" s="9" customFormat="1">
      <c r="A3" s="66" t="s">
        <v>237</v>
      </c>
      <c r="B3" s="59" t="s">
        <v>238</v>
      </c>
      <c r="C3" s="8" t="s">
        <v>18</v>
      </c>
      <c r="D3" s="8">
        <v>376</v>
      </c>
      <c r="E3" s="8" t="s">
        <v>239</v>
      </c>
      <c r="F3" s="8" t="s">
        <v>240</v>
      </c>
      <c r="G3" s="28" t="s">
        <v>241</v>
      </c>
      <c r="H3" s="8" t="s">
        <v>242</v>
      </c>
      <c r="I3" s="8" t="s">
        <v>243</v>
      </c>
      <c r="J3" s="44" t="s">
        <v>247</v>
      </c>
      <c r="K3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376-IP-B4-XX-TD-A-00101</v>
      </c>
      <c r="L3" s="8" t="s">
        <v>248</v>
      </c>
      <c r="M3" s="8" t="str">
        <f>Tabela134[[#This Row],[Nr pliku]]&amp;"-"&amp;Tabela134[[#This Row],[Nazwa pliku]]</f>
        <v>376-IP-B4-XX-TD-A-00101-Zalacznik1-OperatPpoz</v>
      </c>
      <c r="N3" s="107" t="s">
        <v>66</v>
      </c>
      <c r="O3" s="48" t="s">
        <v>66</v>
      </c>
      <c r="P3" s="25" t="s">
        <v>245</v>
      </c>
      <c r="Q3" s="97" t="s">
        <v>246</v>
      </c>
      <c r="R3" s="144"/>
    </row>
    <row r="4" spans="1:22" s="9" customFormat="1">
      <c r="A4" s="66" t="s">
        <v>237</v>
      </c>
      <c r="B4" s="59" t="s">
        <v>238</v>
      </c>
      <c r="C4" s="8" t="s">
        <v>18</v>
      </c>
      <c r="D4" s="8">
        <v>376</v>
      </c>
      <c r="E4" s="8" t="s">
        <v>239</v>
      </c>
      <c r="F4" s="8" t="s">
        <v>240</v>
      </c>
      <c r="G4" s="28" t="s">
        <v>241</v>
      </c>
      <c r="H4" s="8" t="s">
        <v>242</v>
      </c>
      <c r="I4" s="8" t="s">
        <v>243</v>
      </c>
      <c r="J4" s="44" t="s">
        <v>249</v>
      </c>
      <c r="K4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376-IP-B4-XX-TD-A-00102</v>
      </c>
      <c r="L4" s="8" t="s">
        <v>250</v>
      </c>
      <c r="M4" s="8" t="str">
        <f>Tabela134[[#This Row],[Nr pliku]]&amp;"-"&amp;Tabela134[[#This Row],[Nazwa pliku]]</f>
        <v>376-IP-B4-XX-TD-A-00102-Załacznik2-CharaktEnerg</v>
      </c>
      <c r="N4" s="107" t="s">
        <v>66</v>
      </c>
      <c r="O4" s="48" t="s">
        <v>66</v>
      </c>
      <c r="P4" s="25" t="s">
        <v>245</v>
      </c>
      <c r="Q4" s="97" t="s">
        <v>246</v>
      </c>
      <c r="R4" s="144"/>
    </row>
    <row r="5" spans="1:22" s="9" customFormat="1">
      <c r="A5" s="66" t="s">
        <v>237</v>
      </c>
      <c r="B5" s="59" t="s">
        <v>238</v>
      </c>
      <c r="C5" s="8" t="s">
        <v>18</v>
      </c>
      <c r="D5" s="8">
        <v>376</v>
      </c>
      <c r="E5" s="8" t="s">
        <v>239</v>
      </c>
      <c r="F5" s="8" t="s">
        <v>240</v>
      </c>
      <c r="G5" s="28" t="s">
        <v>241</v>
      </c>
      <c r="H5" s="8" t="s">
        <v>242</v>
      </c>
      <c r="I5" s="8" t="s">
        <v>243</v>
      </c>
      <c r="J5" s="44" t="s">
        <v>251</v>
      </c>
      <c r="K5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376-IP-B4-XX-TD-A-00103</v>
      </c>
      <c r="L5" s="8" t="s">
        <v>252</v>
      </c>
      <c r="M5" s="8" t="str">
        <f>Tabela134[[#This Row],[Nr pliku]]&amp;"-"&amp;Tabela134[[#This Row],[Nazwa pliku]]</f>
        <v>376-IP-B4-XX-TD-A-00103-Załacznik3-AnalizaOZE</v>
      </c>
      <c r="N5" s="107" t="s">
        <v>66</v>
      </c>
      <c r="O5" s="48" t="s">
        <v>66</v>
      </c>
      <c r="P5" s="25" t="s">
        <v>245</v>
      </c>
      <c r="Q5" s="100" t="s">
        <v>245</v>
      </c>
      <c r="R5" s="144"/>
    </row>
    <row r="6" spans="1:22" s="9" customFormat="1">
      <c r="A6" s="66" t="s">
        <v>237</v>
      </c>
      <c r="B6" s="59" t="s">
        <v>238</v>
      </c>
      <c r="C6" s="8" t="s">
        <v>18</v>
      </c>
      <c r="D6" s="8">
        <v>376</v>
      </c>
      <c r="E6" s="8" t="s">
        <v>239</v>
      </c>
      <c r="F6" s="8" t="s">
        <v>240</v>
      </c>
      <c r="G6" s="28" t="s">
        <v>241</v>
      </c>
      <c r="H6" s="8" t="s">
        <v>242</v>
      </c>
      <c r="I6" s="8" t="s">
        <v>243</v>
      </c>
      <c r="J6" s="44" t="s">
        <v>253</v>
      </c>
      <c r="K6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376-IP-B4-XX-TD-A-00104</v>
      </c>
      <c r="L6" s="8" t="s">
        <v>254</v>
      </c>
      <c r="M6" s="8" t="str">
        <f>Tabela134[[#This Row],[Nr pliku]]&amp;"-"&amp;Tabela134[[#This Row],[Nazwa pliku]]</f>
        <v>376-IP-B4-XX-TD-A-00104-Załacznik4-OperatAkustyczny</v>
      </c>
      <c r="N6" s="107" t="s">
        <v>66</v>
      </c>
      <c r="O6" s="48" t="s">
        <v>66</v>
      </c>
      <c r="P6" s="6"/>
      <c r="Q6" s="25" t="s">
        <v>245</v>
      </c>
      <c r="R6" s="144"/>
    </row>
    <row r="7" spans="1:22" s="9" customFormat="1">
      <c r="A7" s="66" t="s">
        <v>237</v>
      </c>
      <c r="B7" s="59" t="s">
        <v>238</v>
      </c>
      <c r="C7" s="8" t="s">
        <v>18</v>
      </c>
      <c r="D7" s="8">
        <v>376</v>
      </c>
      <c r="E7" s="8" t="s">
        <v>239</v>
      </c>
      <c r="F7" s="8" t="s">
        <v>240</v>
      </c>
      <c r="G7" s="28" t="s">
        <v>241</v>
      </c>
      <c r="H7" s="8" t="s">
        <v>242</v>
      </c>
      <c r="I7" s="8" t="s">
        <v>243</v>
      </c>
      <c r="J7" s="44" t="s">
        <v>255</v>
      </c>
      <c r="K7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376-IP-B4-XX-TD-A-00105</v>
      </c>
      <c r="L7" s="8" t="s">
        <v>256</v>
      </c>
      <c r="M7" s="8" t="str">
        <f>Tabela134[[#This Row],[Nr pliku]]&amp;"-"&amp;Tabela134[[#This Row],[Nazwa pliku]]</f>
        <v>376-IP-B4-XX-TD-A-00105-Zalacznik5-ZestPom</v>
      </c>
      <c r="N7" s="107" t="s">
        <v>66</v>
      </c>
      <c r="O7" s="48" t="s">
        <v>66</v>
      </c>
      <c r="P7" s="25" t="s">
        <v>245</v>
      </c>
      <c r="Q7" s="97" t="s">
        <v>246</v>
      </c>
      <c r="R7" s="97" t="s">
        <v>257</v>
      </c>
    </row>
    <row r="8" spans="1:22" s="9" customFormat="1">
      <c r="A8" s="66" t="s">
        <v>237</v>
      </c>
      <c r="B8" s="59" t="s">
        <v>238</v>
      </c>
      <c r="C8" s="59" t="s">
        <v>18</v>
      </c>
      <c r="D8" s="59">
        <v>376</v>
      </c>
      <c r="E8" s="59" t="s">
        <v>239</v>
      </c>
      <c r="F8" s="59" t="s">
        <v>240</v>
      </c>
      <c r="G8" s="61" t="s">
        <v>241</v>
      </c>
      <c r="H8" s="59" t="s">
        <v>242</v>
      </c>
      <c r="I8" s="59" t="s">
        <v>243</v>
      </c>
      <c r="J8" s="93" t="s">
        <v>258</v>
      </c>
      <c r="K8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376-IP-B4-XX-TD-A-00106</v>
      </c>
      <c r="L8" s="59" t="s">
        <v>259</v>
      </c>
      <c r="M8" s="59" t="str">
        <f>Tabela134[[#This Row],[Nr pliku]]&amp;"-"&amp;Tabela134[[#This Row],[Nazwa pliku]]</f>
        <v>376-IP-B4-XX-TD-A-00106-Zalacznik6-ScenariuszPpoz</v>
      </c>
      <c r="N8" s="107" t="s">
        <v>66</v>
      </c>
      <c r="O8" s="48" t="s">
        <v>66</v>
      </c>
      <c r="P8" s="91"/>
      <c r="Q8" s="25" t="s">
        <v>245</v>
      </c>
      <c r="R8" s="144"/>
    </row>
    <row r="9" spans="1:22" s="9" customFormat="1">
      <c r="A9" s="66" t="s">
        <v>237</v>
      </c>
      <c r="B9" s="59" t="s">
        <v>238</v>
      </c>
      <c r="C9" s="59" t="s">
        <v>18</v>
      </c>
      <c r="D9" s="59">
        <v>376</v>
      </c>
      <c r="E9" s="59" t="s">
        <v>239</v>
      </c>
      <c r="F9" s="59" t="s">
        <v>240</v>
      </c>
      <c r="G9" s="61" t="s">
        <v>241</v>
      </c>
      <c r="H9" s="59" t="s">
        <v>260</v>
      </c>
      <c r="I9" s="59" t="s">
        <v>243</v>
      </c>
      <c r="J9" s="44" t="s">
        <v>261</v>
      </c>
      <c r="K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376-IP-B4-XX-SP-A-00002</v>
      </c>
      <c r="L9" s="8" t="s">
        <v>262</v>
      </c>
      <c r="M9" s="8" t="str">
        <f>Tabela134[[#This Row],[Nr pliku]]&amp;"-"&amp;Tabela134[[#This Row],[Nazwa pliku]]</f>
        <v>376-IP-B4-XX-SP-A-00002-SpecyfikacjaOgolna</v>
      </c>
      <c r="N9" s="107" t="s">
        <v>66</v>
      </c>
      <c r="O9" s="48" t="s">
        <v>66</v>
      </c>
      <c r="P9" s="25" t="s">
        <v>245</v>
      </c>
      <c r="Q9" s="100" t="s">
        <v>245</v>
      </c>
      <c r="R9" s="144"/>
    </row>
    <row r="10" spans="1:22" s="9" customFormat="1">
      <c r="A10" s="66" t="s">
        <v>237</v>
      </c>
      <c r="B10" s="59" t="s">
        <v>238</v>
      </c>
      <c r="C10" s="59" t="s">
        <v>18</v>
      </c>
      <c r="D10" s="59">
        <v>376</v>
      </c>
      <c r="E10" s="59" t="s">
        <v>239</v>
      </c>
      <c r="F10" s="59" t="s">
        <v>240</v>
      </c>
      <c r="G10" s="61" t="s">
        <v>241</v>
      </c>
      <c r="H10" s="59" t="s">
        <v>260</v>
      </c>
      <c r="I10" s="59" t="s">
        <v>243</v>
      </c>
      <c r="J10" s="44" t="s">
        <v>263</v>
      </c>
      <c r="K10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376-IP-B4-XX-SP-A-00003</v>
      </c>
      <c r="L10" s="8" t="s">
        <v>264</v>
      </c>
      <c r="M10" s="8" t="str">
        <f>Tabela134[[#This Row],[Nr pliku]]&amp;"-"&amp;Tabela134[[#This Row],[Nazwa pliku]]</f>
        <v>376-IP-B4-XX-SP-A-00003-RobotyMurowane</v>
      </c>
      <c r="N10" s="107" t="s">
        <v>66</v>
      </c>
      <c r="O10" s="48" t="s">
        <v>66</v>
      </c>
      <c r="P10" s="25" t="s">
        <v>245</v>
      </c>
      <c r="Q10" s="97" t="s">
        <v>246</v>
      </c>
      <c r="R10" s="144"/>
    </row>
    <row r="11" spans="1:22" s="9" customFormat="1">
      <c r="A11" s="66" t="s">
        <v>237</v>
      </c>
      <c r="B11" s="59" t="s">
        <v>238</v>
      </c>
      <c r="C11" s="59" t="s">
        <v>18</v>
      </c>
      <c r="D11" s="59">
        <v>376</v>
      </c>
      <c r="E11" s="59" t="s">
        <v>239</v>
      </c>
      <c r="F11" s="59" t="s">
        <v>240</v>
      </c>
      <c r="G11" s="61" t="s">
        <v>241</v>
      </c>
      <c r="H11" s="59" t="s">
        <v>260</v>
      </c>
      <c r="I11" s="59" t="s">
        <v>243</v>
      </c>
      <c r="J11" s="44" t="s">
        <v>265</v>
      </c>
      <c r="K11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376-IP-B4-XX-SP-A-00004</v>
      </c>
      <c r="L11" s="8" t="s">
        <v>266</v>
      </c>
      <c r="M11" s="8" t="str">
        <f>Tabela134[[#This Row],[Nr pliku]]&amp;"-"&amp;Tabela134[[#This Row],[Nazwa pliku]]</f>
        <v>376-IP-B4-XX-SP-A-00004-Izolacje</v>
      </c>
      <c r="N11" s="107" t="s">
        <v>66</v>
      </c>
      <c r="O11" s="48" t="s">
        <v>66</v>
      </c>
      <c r="P11" s="25" t="s">
        <v>245</v>
      </c>
      <c r="Q11" s="97" t="s">
        <v>246</v>
      </c>
      <c r="R11" s="144"/>
    </row>
    <row r="12" spans="1:22" s="9" customFormat="1">
      <c r="A12" s="66" t="s">
        <v>237</v>
      </c>
      <c r="B12" s="59" t="s">
        <v>238</v>
      </c>
      <c r="C12" s="59" t="s">
        <v>18</v>
      </c>
      <c r="D12" s="59">
        <v>376</v>
      </c>
      <c r="E12" s="59" t="s">
        <v>239</v>
      </c>
      <c r="F12" s="59" t="s">
        <v>240</v>
      </c>
      <c r="G12" s="61" t="s">
        <v>241</v>
      </c>
      <c r="H12" s="59" t="s">
        <v>260</v>
      </c>
      <c r="I12" s="59" t="s">
        <v>243</v>
      </c>
      <c r="J12" s="44" t="s">
        <v>267</v>
      </c>
      <c r="K12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376-IP-B4-XX-SP-A-00005</v>
      </c>
      <c r="L12" s="8" t="s">
        <v>268</v>
      </c>
      <c r="M12" s="8" t="str">
        <f>Tabela134[[#This Row],[Nr pliku]]&amp;"-"&amp;Tabela134[[#This Row],[Nazwa pliku]]</f>
        <v>376-IP-B4-XX-SP-A-00005-PokryciaDachowe</v>
      </c>
      <c r="N12" s="107" t="s">
        <v>66</v>
      </c>
      <c r="O12" s="48" t="s">
        <v>66</v>
      </c>
      <c r="P12" s="25" t="s">
        <v>245</v>
      </c>
      <c r="Q12" s="100" t="s">
        <v>245</v>
      </c>
      <c r="R12" s="144"/>
    </row>
    <row r="13" spans="1:22" s="9" customFormat="1">
      <c r="A13" s="66" t="s">
        <v>237</v>
      </c>
      <c r="B13" s="59" t="s">
        <v>238</v>
      </c>
      <c r="C13" s="59" t="s">
        <v>18</v>
      </c>
      <c r="D13" s="59">
        <v>376</v>
      </c>
      <c r="E13" s="59" t="s">
        <v>239</v>
      </c>
      <c r="F13" s="59" t="s">
        <v>240</v>
      </c>
      <c r="G13" s="61" t="s">
        <v>241</v>
      </c>
      <c r="H13" s="59" t="s">
        <v>260</v>
      </c>
      <c r="I13" s="59" t="s">
        <v>243</v>
      </c>
      <c r="J13" s="44" t="s">
        <v>269</v>
      </c>
      <c r="K13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376-IP-B4-XX-SP-A-00006</v>
      </c>
      <c r="L13" s="8" t="s">
        <v>270</v>
      </c>
      <c r="M13" s="8" t="str">
        <f>Tabela134[[#This Row],[Nr pliku]]&amp;"-"&amp;Tabela134[[#This Row],[Nazwa pliku]]</f>
        <v>376-IP-B4-XX-SP-A-00006-StolarkaSlusarka</v>
      </c>
      <c r="N13" s="107" t="s">
        <v>66</v>
      </c>
      <c r="O13" s="48" t="s">
        <v>66</v>
      </c>
      <c r="P13" s="25" t="s">
        <v>245</v>
      </c>
      <c r="Q13" s="97" t="s">
        <v>246</v>
      </c>
      <c r="R13" s="144"/>
    </row>
    <row r="14" spans="1:22" s="9" customFormat="1">
      <c r="A14" s="66" t="s">
        <v>237</v>
      </c>
      <c r="B14" s="59" t="s">
        <v>238</v>
      </c>
      <c r="C14" s="59" t="s">
        <v>18</v>
      </c>
      <c r="D14" s="59">
        <v>376</v>
      </c>
      <c r="E14" s="59" t="s">
        <v>239</v>
      </c>
      <c r="F14" s="59" t="s">
        <v>240</v>
      </c>
      <c r="G14" s="61" t="s">
        <v>241</v>
      </c>
      <c r="H14" s="59" t="s">
        <v>260</v>
      </c>
      <c r="I14" s="59" t="s">
        <v>243</v>
      </c>
      <c r="J14" s="44" t="s">
        <v>271</v>
      </c>
      <c r="K14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376-IP-B4-XX-SP-A-00007</v>
      </c>
      <c r="L14" s="8" t="s">
        <v>272</v>
      </c>
      <c r="M14" s="8" t="str">
        <f>Tabela134[[#This Row],[Nr pliku]]&amp;"-"&amp;Tabela134[[#This Row],[Nazwa pliku]]</f>
        <v>376-IP-B4-XX-SP-A-00007-Tynki</v>
      </c>
      <c r="N14" s="107" t="s">
        <v>66</v>
      </c>
      <c r="O14" s="48" t="s">
        <v>66</v>
      </c>
      <c r="P14" s="25" t="s">
        <v>245</v>
      </c>
      <c r="Q14" s="97" t="s">
        <v>246</v>
      </c>
      <c r="R14" s="144"/>
    </row>
    <row r="15" spans="1:22" s="9" customFormat="1" ht="15" customHeight="1">
      <c r="A15" s="66" t="s">
        <v>237</v>
      </c>
      <c r="B15" s="59" t="s">
        <v>238</v>
      </c>
      <c r="C15" s="59" t="s">
        <v>18</v>
      </c>
      <c r="D15" s="59">
        <v>376</v>
      </c>
      <c r="E15" s="59" t="s">
        <v>239</v>
      </c>
      <c r="F15" s="59" t="s">
        <v>240</v>
      </c>
      <c r="G15" s="61" t="s">
        <v>241</v>
      </c>
      <c r="H15" s="59" t="s">
        <v>260</v>
      </c>
      <c r="I15" s="59" t="s">
        <v>243</v>
      </c>
      <c r="J15" s="44" t="s">
        <v>273</v>
      </c>
      <c r="K15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376-IP-B4-XX-SP-A-00008</v>
      </c>
      <c r="L15" s="8" t="s">
        <v>274</v>
      </c>
      <c r="M15" s="8" t="str">
        <f>Tabela134[[#This Row],[Nr pliku]]&amp;"-"&amp;Tabela134[[#This Row],[Nazwa pliku]]</f>
        <v>376-IP-B4-XX-SP-A-00008-Posadzki</v>
      </c>
      <c r="N15" s="107" t="s">
        <v>66</v>
      </c>
      <c r="O15" s="48" t="s">
        <v>66</v>
      </c>
      <c r="P15" s="25" t="s">
        <v>245</v>
      </c>
      <c r="Q15" s="100" t="s">
        <v>245</v>
      </c>
      <c r="R15" s="144"/>
      <c r="S15" s="11"/>
      <c r="T15" s="11"/>
      <c r="U15" s="11"/>
      <c r="V15" s="11"/>
    </row>
    <row r="16" spans="1:22" s="9" customFormat="1" ht="15" customHeight="1">
      <c r="A16" s="66" t="s">
        <v>237</v>
      </c>
      <c r="B16" s="59" t="s">
        <v>238</v>
      </c>
      <c r="C16" s="59" t="s">
        <v>18</v>
      </c>
      <c r="D16" s="59">
        <v>376</v>
      </c>
      <c r="E16" s="59" t="s">
        <v>239</v>
      </c>
      <c r="F16" s="59" t="s">
        <v>240</v>
      </c>
      <c r="G16" s="61" t="s">
        <v>241</v>
      </c>
      <c r="H16" s="59" t="s">
        <v>260</v>
      </c>
      <c r="I16" s="59" t="s">
        <v>243</v>
      </c>
      <c r="J16" s="44" t="s">
        <v>275</v>
      </c>
      <c r="K16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376-IP-B4-XX-SP-A-00009</v>
      </c>
      <c r="L16" s="8" t="s">
        <v>276</v>
      </c>
      <c r="M16" s="8" t="str">
        <f>Tabela134[[#This Row],[Nr pliku]]&amp;"-"&amp;Tabela134[[#This Row],[Nazwa pliku]]</f>
        <v>376-IP-B4-XX-SP-A-00009-ZabudowyLekkie</v>
      </c>
      <c r="N16" s="107" t="s">
        <v>66</v>
      </c>
      <c r="O16" s="48" t="s">
        <v>66</v>
      </c>
      <c r="P16" s="25" t="s">
        <v>245</v>
      </c>
      <c r="Q16" s="100" t="s">
        <v>245</v>
      </c>
      <c r="R16" s="144"/>
    </row>
    <row r="17" spans="1:22" s="9" customFormat="1" ht="15" customHeight="1">
      <c r="A17" s="66" t="s">
        <v>237</v>
      </c>
      <c r="B17" s="59" t="s">
        <v>238</v>
      </c>
      <c r="C17" s="59" t="s">
        <v>18</v>
      </c>
      <c r="D17" s="59">
        <v>376</v>
      </c>
      <c r="E17" s="59" t="s">
        <v>239</v>
      </c>
      <c r="F17" s="59" t="s">
        <v>240</v>
      </c>
      <c r="G17" s="61" t="s">
        <v>241</v>
      </c>
      <c r="H17" s="59" t="s">
        <v>260</v>
      </c>
      <c r="I17" s="59" t="s">
        <v>243</v>
      </c>
      <c r="J17" s="44" t="s">
        <v>277</v>
      </c>
      <c r="K17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376-IP-B4-XX-SP-A-00010</v>
      </c>
      <c r="L17" s="8" t="s">
        <v>278</v>
      </c>
      <c r="M17" s="8" t="str">
        <f>Tabela134[[#This Row],[Nr pliku]]&amp;"-"&amp;Tabela134[[#This Row],[Nazwa pliku]]</f>
        <v>376-IP-B4-XX-SP-A-00010-RobotyMalarskie</v>
      </c>
      <c r="N17" s="107" t="s">
        <v>66</v>
      </c>
      <c r="O17" s="48" t="s">
        <v>66</v>
      </c>
      <c r="P17" s="25" t="s">
        <v>245</v>
      </c>
      <c r="Q17" s="100" t="s">
        <v>245</v>
      </c>
      <c r="R17" s="144"/>
      <c r="S17" s="11"/>
      <c r="T17" s="11"/>
      <c r="U17" s="11"/>
      <c r="V17" s="11"/>
    </row>
    <row r="18" spans="1:22" s="9" customFormat="1">
      <c r="A18" s="66" t="s">
        <v>237</v>
      </c>
      <c r="B18" s="59" t="s">
        <v>238</v>
      </c>
      <c r="C18" s="59" t="s">
        <v>18</v>
      </c>
      <c r="D18" s="59">
        <v>376</v>
      </c>
      <c r="E18" s="59" t="s">
        <v>239</v>
      </c>
      <c r="F18" s="59" t="s">
        <v>240</v>
      </c>
      <c r="G18" s="61" t="s">
        <v>241</v>
      </c>
      <c r="H18" s="59" t="s">
        <v>260</v>
      </c>
      <c r="I18" s="59" t="s">
        <v>243</v>
      </c>
      <c r="J18" s="44" t="s">
        <v>279</v>
      </c>
      <c r="K18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376-IP-B4-XX-SP-A-00011</v>
      </c>
      <c r="L18" s="8" t="s">
        <v>280</v>
      </c>
      <c r="M18" s="8" t="str">
        <f>Tabela134[[#This Row],[Nr pliku]]&amp;"-"&amp;Tabela134[[#This Row],[Nazwa pliku]]</f>
        <v>376-IP-B4-XX-SP-A-00011-SlusarkaBudowlana</v>
      </c>
      <c r="N18" s="107" t="s">
        <v>66</v>
      </c>
      <c r="O18" s="48" t="s">
        <v>66</v>
      </c>
      <c r="P18" s="25" t="s">
        <v>245</v>
      </c>
      <c r="Q18" s="97" t="s">
        <v>246</v>
      </c>
      <c r="R18" s="144"/>
    </row>
    <row r="19" spans="1:22" s="9" customFormat="1" ht="15.75">
      <c r="A19" s="66" t="s">
        <v>237</v>
      </c>
      <c r="B19" s="59" t="s">
        <v>238</v>
      </c>
      <c r="C19" s="59" t="s">
        <v>18</v>
      </c>
      <c r="D19" s="59">
        <v>376</v>
      </c>
      <c r="E19" s="59" t="s">
        <v>239</v>
      </c>
      <c r="F19" s="59" t="s">
        <v>240</v>
      </c>
      <c r="G19" s="61" t="s">
        <v>241</v>
      </c>
      <c r="H19" s="59" t="s">
        <v>260</v>
      </c>
      <c r="I19" s="59" t="s">
        <v>243</v>
      </c>
      <c r="J19" s="44" t="s">
        <v>281</v>
      </c>
      <c r="K1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376-IP-B4-XX-SP-A-00012</v>
      </c>
      <c r="L19" s="8" t="s">
        <v>282</v>
      </c>
      <c r="M19" s="8" t="str">
        <f>Tabela134[[#This Row],[Nr pliku]]&amp;"-"&amp;Tabela134[[#This Row],[Nazwa pliku]]</f>
        <v>376-IP-B4-XX-SP-A-00012-Elewacje</v>
      </c>
      <c r="N19" s="107" t="s">
        <v>66</v>
      </c>
      <c r="O19" s="48" t="s">
        <v>66</v>
      </c>
      <c r="P19" s="25" t="s">
        <v>245</v>
      </c>
      <c r="Q19" s="100" t="s">
        <v>245</v>
      </c>
      <c r="R19" s="144"/>
      <c r="U19" s="133"/>
    </row>
    <row r="20" spans="1:22" s="9" customFormat="1" ht="15.75">
      <c r="A20" s="59" t="s">
        <v>237</v>
      </c>
      <c r="B20" s="59" t="s">
        <v>238</v>
      </c>
      <c r="C20" s="59" t="s">
        <v>18</v>
      </c>
      <c r="D20" s="59">
        <v>376</v>
      </c>
      <c r="E20" s="59" t="s">
        <v>239</v>
      </c>
      <c r="F20" s="59" t="s">
        <v>240</v>
      </c>
      <c r="G20" s="61" t="s">
        <v>241</v>
      </c>
      <c r="H20" s="59" t="s">
        <v>260</v>
      </c>
      <c r="I20" s="59" t="s">
        <v>243</v>
      </c>
      <c r="J20" s="93" t="s">
        <v>283</v>
      </c>
      <c r="K20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376-IP-B4-XX-SP-A-00013</v>
      </c>
      <c r="L20" s="59" t="s">
        <v>284</v>
      </c>
      <c r="M20" s="59" t="str">
        <f>Tabela134[[#This Row],[Nr pliku]]&amp;"-"&amp;Tabela134[[#This Row],[Nazwa pliku]]</f>
        <v>376-IP-B4-XX-SP-A-00013-Dźwigi</v>
      </c>
      <c r="N20" s="107" t="s">
        <v>66</v>
      </c>
      <c r="O20" s="48" t="s">
        <v>66</v>
      </c>
      <c r="P20" s="89"/>
      <c r="Q20" s="25" t="s">
        <v>245</v>
      </c>
      <c r="R20" s="144"/>
      <c r="U20" s="133"/>
    </row>
    <row r="21" spans="1:22" s="9" customFormat="1">
      <c r="A21" s="59" t="s">
        <v>237</v>
      </c>
      <c r="B21" s="59" t="s">
        <v>238</v>
      </c>
      <c r="C21" s="59" t="s">
        <v>18</v>
      </c>
      <c r="D21" s="59">
        <v>376</v>
      </c>
      <c r="E21" s="59" t="s">
        <v>239</v>
      </c>
      <c r="F21" s="59" t="s">
        <v>240</v>
      </c>
      <c r="G21" s="61" t="s">
        <v>241</v>
      </c>
      <c r="H21" s="59" t="s">
        <v>260</v>
      </c>
      <c r="I21" s="59" t="s">
        <v>243</v>
      </c>
      <c r="J21" s="93" t="s">
        <v>285</v>
      </c>
      <c r="K21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376-IP-B4-XX-SP-A-00014</v>
      </c>
      <c r="L21" s="59" t="s">
        <v>286</v>
      </c>
      <c r="M21" s="59" t="str">
        <f>Tabela134[[#This Row],[Nr pliku]]&amp;"-"&amp;Tabela134[[#This Row],[Nazwa pliku]]</f>
        <v>376-IP-B4-XX-SP-A-00014-WyposeWew</v>
      </c>
      <c r="N21" s="107" t="s">
        <v>66</v>
      </c>
      <c r="O21" s="48" t="s">
        <v>66</v>
      </c>
      <c r="P21" s="89"/>
      <c r="Q21" s="25" t="s">
        <v>245</v>
      </c>
      <c r="R21" s="144"/>
    </row>
    <row r="22" spans="1:22" s="59" customFormat="1" ht="15.75">
      <c r="A22" s="59" t="s">
        <v>237</v>
      </c>
      <c r="B22" s="59" t="s">
        <v>238</v>
      </c>
      <c r="C22" s="59" t="s">
        <v>18</v>
      </c>
      <c r="D22" s="59">
        <v>376</v>
      </c>
      <c r="E22" s="59" t="s">
        <v>239</v>
      </c>
      <c r="F22" s="59" t="s">
        <v>240</v>
      </c>
      <c r="G22" s="61" t="s">
        <v>287</v>
      </c>
      <c r="H22" s="8" t="s">
        <v>288</v>
      </c>
      <c r="I22" s="59" t="s">
        <v>243</v>
      </c>
      <c r="J22" s="93" t="s">
        <v>289</v>
      </c>
      <c r="K22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376-IP-B4-B1-DR-A-02001</v>
      </c>
      <c r="L22" s="8" t="s">
        <v>290</v>
      </c>
      <c r="M22" s="59" t="str">
        <f>Tabela134[[#This Row],[Nr pliku]]&amp;"-"&amp;Tabela134[[#This Row],[Nazwa pliku]]</f>
        <v>376-IP-B4-B1-DR-A-02001-RzutPozB1</v>
      </c>
      <c r="N22" s="8" t="s">
        <v>291</v>
      </c>
      <c r="O22" s="72" t="s">
        <v>292</v>
      </c>
      <c r="P22" s="25" t="s">
        <v>245</v>
      </c>
      <c r="Q22" s="97" t="s">
        <v>246</v>
      </c>
      <c r="R22" s="97" t="s">
        <v>257</v>
      </c>
      <c r="S22" s="133" t="s">
        <v>21</v>
      </c>
      <c r="T22" s="59" t="s">
        <v>293</v>
      </c>
      <c r="U22" s="133" t="s">
        <v>21</v>
      </c>
      <c r="V22" s="59" t="s">
        <v>294</v>
      </c>
    </row>
    <row r="23" spans="1:22" s="9" customFormat="1" ht="15.75">
      <c r="A23" s="13" t="s">
        <v>237</v>
      </c>
      <c r="B23" s="8" t="s">
        <v>238</v>
      </c>
      <c r="C23" s="8" t="s">
        <v>18</v>
      </c>
      <c r="D23" s="8">
        <v>376</v>
      </c>
      <c r="E23" s="8" t="s">
        <v>239</v>
      </c>
      <c r="F23" s="8" t="s">
        <v>240</v>
      </c>
      <c r="G23" s="28" t="s">
        <v>245</v>
      </c>
      <c r="H23" s="8" t="s">
        <v>288</v>
      </c>
      <c r="I23" s="8" t="s">
        <v>243</v>
      </c>
      <c r="J23" s="44" t="s">
        <v>295</v>
      </c>
      <c r="K23" s="1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376-IP-B4-00-DR-A-02002</v>
      </c>
      <c r="L23" s="8" t="s">
        <v>296</v>
      </c>
      <c r="M23" s="8" t="str">
        <f>Tabela134[[#This Row],[Nr pliku]]&amp;"-"&amp;Tabela134[[#This Row],[Nazwa pliku]]</f>
        <v>376-IP-B4-00-DR-A-02002-RzutPoz00</v>
      </c>
      <c r="N23" s="8" t="s">
        <v>297</v>
      </c>
      <c r="O23" s="72" t="s">
        <v>292</v>
      </c>
      <c r="P23" s="25" t="s">
        <v>245</v>
      </c>
      <c r="Q23" s="97" t="s">
        <v>246</v>
      </c>
      <c r="R23" s="144"/>
      <c r="S23" s="133" t="s">
        <v>21</v>
      </c>
      <c r="T23" s="9" t="s">
        <v>298</v>
      </c>
      <c r="U23" s="133" t="s">
        <v>21</v>
      </c>
      <c r="V23" s="59" t="s">
        <v>294</v>
      </c>
    </row>
    <row r="24" spans="1:22" s="9" customFormat="1" ht="15.75">
      <c r="A24" s="13" t="s">
        <v>237</v>
      </c>
      <c r="B24" s="8" t="s">
        <v>238</v>
      </c>
      <c r="C24" s="8" t="s">
        <v>18</v>
      </c>
      <c r="D24" s="8">
        <v>376</v>
      </c>
      <c r="E24" s="8" t="s">
        <v>239</v>
      </c>
      <c r="F24" s="8" t="s">
        <v>240</v>
      </c>
      <c r="G24" s="28" t="s">
        <v>246</v>
      </c>
      <c r="H24" s="8" t="s">
        <v>288</v>
      </c>
      <c r="I24" s="8" t="s">
        <v>243</v>
      </c>
      <c r="J24" s="44" t="s">
        <v>299</v>
      </c>
      <c r="K24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376-IP-B4-01-DR-A-02003</v>
      </c>
      <c r="L24" s="8" t="s">
        <v>300</v>
      </c>
      <c r="M24" s="8" t="str">
        <f>Tabela134[[#This Row],[Nr pliku]]&amp;"-"&amp;Tabela134[[#This Row],[Nazwa pliku]]</f>
        <v>376-IP-B4-01-DR-A-02003-RzutPoz01</v>
      </c>
      <c r="N24" s="8" t="s">
        <v>301</v>
      </c>
      <c r="O24" s="72" t="s">
        <v>292</v>
      </c>
      <c r="P24" s="25" t="s">
        <v>245</v>
      </c>
      <c r="Q24" s="97" t="s">
        <v>246</v>
      </c>
      <c r="R24" s="144"/>
      <c r="S24" s="133" t="s">
        <v>21</v>
      </c>
      <c r="T24" s="9" t="s">
        <v>302</v>
      </c>
      <c r="U24" s="133" t="s">
        <v>21</v>
      </c>
      <c r="V24" s="59" t="s">
        <v>294</v>
      </c>
    </row>
    <row r="25" spans="1:22" s="9" customFormat="1" ht="15.75">
      <c r="A25" s="13" t="s">
        <v>237</v>
      </c>
      <c r="B25" s="8" t="s">
        <v>238</v>
      </c>
      <c r="C25" s="8" t="s">
        <v>18</v>
      </c>
      <c r="D25" s="8">
        <v>376</v>
      </c>
      <c r="E25" s="8" t="s">
        <v>239</v>
      </c>
      <c r="F25" s="8" t="s">
        <v>240</v>
      </c>
      <c r="G25" s="28" t="s">
        <v>257</v>
      </c>
      <c r="H25" s="8" t="s">
        <v>288</v>
      </c>
      <c r="I25" s="8" t="s">
        <v>243</v>
      </c>
      <c r="J25" s="44" t="s">
        <v>303</v>
      </c>
      <c r="K25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376-IP-B4-02-DR-A-02004</v>
      </c>
      <c r="L25" s="8" t="s">
        <v>304</v>
      </c>
      <c r="M25" s="8" t="str">
        <f>Tabela134[[#This Row],[Nr pliku]]&amp;"-"&amp;Tabela134[[#This Row],[Nazwa pliku]]</f>
        <v>376-IP-B4-02-DR-A-02004-RzutPoz02</v>
      </c>
      <c r="N25" s="8" t="s">
        <v>305</v>
      </c>
      <c r="O25" s="72" t="s">
        <v>292</v>
      </c>
      <c r="P25" s="25" t="s">
        <v>245</v>
      </c>
      <c r="Q25" s="97" t="s">
        <v>246</v>
      </c>
      <c r="R25" s="144"/>
      <c r="S25" s="133" t="s">
        <v>21</v>
      </c>
      <c r="T25" s="9" t="s">
        <v>302</v>
      </c>
      <c r="U25" s="133" t="s">
        <v>21</v>
      </c>
      <c r="V25" s="59" t="s">
        <v>294</v>
      </c>
    </row>
    <row r="26" spans="1:22" s="9" customFormat="1" ht="15.75">
      <c r="A26" s="13" t="s">
        <v>237</v>
      </c>
      <c r="B26" s="8" t="s">
        <v>238</v>
      </c>
      <c r="C26" s="8" t="s">
        <v>18</v>
      </c>
      <c r="D26" s="8">
        <v>376</v>
      </c>
      <c r="E26" s="8" t="s">
        <v>239</v>
      </c>
      <c r="F26" s="8" t="s">
        <v>240</v>
      </c>
      <c r="G26" s="28" t="s">
        <v>306</v>
      </c>
      <c r="H26" s="8" t="s">
        <v>288</v>
      </c>
      <c r="I26" s="8" t="s">
        <v>243</v>
      </c>
      <c r="J26" s="44" t="s">
        <v>307</v>
      </c>
      <c r="K26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376-IP-B4-03-DR-A-02005</v>
      </c>
      <c r="L26" s="8" t="s">
        <v>308</v>
      </c>
      <c r="M26" s="8" t="str">
        <f>Tabela134[[#This Row],[Nr pliku]]&amp;"-"&amp;Tabela134[[#This Row],[Nazwa pliku]]</f>
        <v>376-IP-B4-03-DR-A-02005-RzutPoz03</v>
      </c>
      <c r="N26" s="8" t="s">
        <v>309</v>
      </c>
      <c r="O26" s="72" t="s">
        <v>292</v>
      </c>
      <c r="P26" s="25" t="s">
        <v>245</v>
      </c>
      <c r="Q26" s="97" t="s">
        <v>246</v>
      </c>
      <c r="R26" s="144"/>
      <c r="S26" s="133" t="s">
        <v>21</v>
      </c>
      <c r="T26" s="9" t="s">
        <v>302</v>
      </c>
      <c r="U26" s="133" t="s">
        <v>21</v>
      </c>
      <c r="V26" s="59" t="s">
        <v>294</v>
      </c>
    </row>
    <row r="27" spans="1:22" s="9" customFormat="1" ht="15.75">
      <c r="A27" s="13" t="s">
        <v>237</v>
      </c>
      <c r="B27" s="8" t="s">
        <v>238</v>
      </c>
      <c r="C27" s="8" t="s">
        <v>18</v>
      </c>
      <c r="D27" s="8">
        <v>376</v>
      </c>
      <c r="E27" s="8" t="s">
        <v>239</v>
      </c>
      <c r="F27" s="8" t="s">
        <v>240</v>
      </c>
      <c r="G27" s="28" t="s">
        <v>310</v>
      </c>
      <c r="H27" s="8" t="s">
        <v>288</v>
      </c>
      <c r="I27" s="8" t="s">
        <v>243</v>
      </c>
      <c r="J27" s="44" t="s">
        <v>311</v>
      </c>
      <c r="K27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376-IP-B4-04-DR-A-02006</v>
      </c>
      <c r="L27" s="8" t="s">
        <v>312</v>
      </c>
      <c r="M27" s="8" t="str">
        <f>Tabela134[[#This Row],[Nr pliku]]&amp;"-"&amp;Tabela134[[#This Row],[Nazwa pliku]]</f>
        <v>376-IP-B4-04-DR-A-02006-RzutPoz04</v>
      </c>
      <c r="N27" s="8" t="s">
        <v>313</v>
      </c>
      <c r="O27" s="72" t="s">
        <v>292</v>
      </c>
      <c r="P27" s="25" t="s">
        <v>245</v>
      </c>
      <c r="Q27" s="97" t="s">
        <v>246</v>
      </c>
      <c r="R27" s="144"/>
      <c r="S27" s="133" t="s">
        <v>21</v>
      </c>
      <c r="T27" s="9" t="s">
        <v>302</v>
      </c>
      <c r="U27" s="133" t="s">
        <v>21</v>
      </c>
      <c r="V27" s="59" t="s">
        <v>294</v>
      </c>
    </row>
    <row r="28" spans="1:22" s="9" customFormat="1" ht="15.75">
      <c r="A28" s="66" t="s">
        <v>237</v>
      </c>
      <c r="B28" s="59" t="s">
        <v>238</v>
      </c>
      <c r="C28" s="59" t="s">
        <v>18</v>
      </c>
      <c r="D28" s="59">
        <v>376</v>
      </c>
      <c r="E28" s="59" t="s">
        <v>239</v>
      </c>
      <c r="F28" s="59" t="s">
        <v>240</v>
      </c>
      <c r="G28" s="61" t="s">
        <v>314</v>
      </c>
      <c r="H28" s="59" t="s">
        <v>288</v>
      </c>
      <c r="I28" s="59" t="s">
        <v>243</v>
      </c>
      <c r="J28" s="93" t="s">
        <v>315</v>
      </c>
      <c r="K28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376-IP-B4-05-DR-A-02007</v>
      </c>
      <c r="L28" s="59" t="s">
        <v>316</v>
      </c>
      <c r="M28" s="59" t="str">
        <f>Tabela134[[#This Row],[Nr pliku]]&amp;"-"&amp;Tabela134[[#This Row],[Nazwa pliku]]</f>
        <v>376-IP-B4-05-DR-A-02007-RzutPoz05</v>
      </c>
      <c r="N28" s="59" t="s">
        <v>317</v>
      </c>
      <c r="O28" s="72" t="s">
        <v>292</v>
      </c>
      <c r="P28" s="11"/>
      <c r="Q28" s="94" t="s">
        <v>245</v>
      </c>
      <c r="R28" s="177"/>
      <c r="S28" s="133" t="s">
        <v>21</v>
      </c>
      <c r="T28" s="9" t="s">
        <v>302</v>
      </c>
      <c r="U28" s="133" t="s">
        <v>21</v>
      </c>
      <c r="V28" s="59" t="s">
        <v>294</v>
      </c>
    </row>
    <row r="29" spans="1:22" s="9" customFormat="1" ht="15.75">
      <c r="A29" s="13" t="s">
        <v>237</v>
      </c>
      <c r="B29" s="8" t="s">
        <v>238</v>
      </c>
      <c r="C29" s="8" t="s">
        <v>18</v>
      </c>
      <c r="D29" s="8">
        <v>376</v>
      </c>
      <c r="E29" s="8" t="s">
        <v>239</v>
      </c>
      <c r="F29" s="8" t="s">
        <v>240</v>
      </c>
      <c r="G29" s="28" t="s">
        <v>314</v>
      </c>
      <c r="H29" s="8" t="s">
        <v>288</v>
      </c>
      <c r="I29" s="8" t="s">
        <v>243</v>
      </c>
      <c r="J29" s="44" t="s">
        <v>311</v>
      </c>
      <c r="K2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376-IP-B4-05-DR-A-02006</v>
      </c>
      <c r="L29" s="8" t="s">
        <v>318</v>
      </c>
      <c r="M29" s="8" t="str">
        <f>Tabela134[[#This Row],[Nr pliku]]&amp;"-"&amp;Tabela134[[#This Row],[Nazwa pliku]]</f>
        <v>376-IP-B4-05-DR-A-02006-RzutPoz06</v>
      </c>
      <c r="N29" s="8" t="s">
        <v>319</v>
      </c>
      <c r="O29" s="72" t="s">
        <v>292</v>
      </c>
      <c r="P29" s="25" t="s">
        <v>245</v>
      </c>
      <c r="Q29" s="97" t="s">
        <v>246</v>
      </c>
      <c r="R29" s="144"/>
      <c r="S29" s="133" t="s">
        <v>21</v>
      </c>
      <c r="T29" s="9" t="s">
        <v>302</v>
      </c>
      <c r="U29" s="133" t="s">
        <v>21</v>
      </c>
      <c r="V29" s="59" t="s">
        <v>294</v>
      </c>
    </row>
    <row r="30" spans="1:22" s="9" customFormat="1" ht="15.75">
      <c r="A30" s="66" t="s">
        <v>237</v>
      </c>
      <c r="B30" s="59" t="s">
        <v>238</v>
      </c>
      <c r="C30" s="59" t="s">
        <v>18</v>
      </c>
      <c r="D30" s="59">
        <v>376</v>
      </c>
      <c r="E30" s="59" t="s">
        <v>239</v>
      </c>
      <c r="F30" s="59" t="s">
        <v>240</v>
      </c>
      <c r="G30" s="61" t="s">
        <v>314</v>
      </c>
      <c r="H30" s="59" t="s">
        <v>288</v>
      </c>
      <c r="I30" s="59" t="s">
        <v>320</v>
      </c>
      <c r="J30" s="93" t="s">
        <v>321</v>
      </c>
      <c r="K30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376-IP-B4-05-DR-L-30101</v>
      </c>
      <c r="L30" s="59" t="s">
        <v>322</v>
      </c>
      <c r="M30" s="59" t="str">
        <f>Tabela134[[#This Row],[Nr pliku]]&amp;"-"&amp;Tabela134[[#This Row],[Nazwa pliku]]</f>
        <v>376-IP-B4-05-DR-L-30101-PZL</v>
      </c>
      <c r="N30" s="59" t="s">
        <v>323</v>
      </c>
      <c r="O30" s="72" t="s">
        <v>292</v>
      </c>
      <c r="P30" s="94" t="s">
        <v>245</v>
      </c>
      <c r="Q30" s="105" t="s">
        <v>246</v>
      </c>
      <c r="R30" s="177"/>
      <c r="U30" s="133" t="s">
        <v>21</v>
      </c>
    </row>
    <row r="31" spans="1:22" s="9" customFormat="1" ht="15.75">
      <c r="A31" s="66" t="s">
        <v>237</v>
      </c>
      <c r="B31" s="59" t="s">
        <v>238</v>
      </c>
      <c r="C31" s="59" t="s">
        <v>18</v>
      </c>
      <c r="D31" s="59">
        <v>376</v>
      </c>
      <c r="E31" s="59" t="s">
        <v>239</v>
      </c>
      <c r="F31" s="59" t="s">
        <v>240</v>
      </c>
      <c r="G31" s="61" t="s">
        <v>287</v>
      </c>
      <c r="H31" s="59" t="s">
        <v>288</v>
      </c>
      <c r="I31" s="59" t="s">
        <v>243</v>
      </c>
      <c r="J31" s="93" t="s">
        <v>324</v>
      </c>
      <c r="K31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376-IP-B4-B1-DR-A-02101</v>
      </c>
      <c r="L31" s="59" t="s">
        <v>325</v>
      </c>
      <c r="M31" s="59" t="str">
        <f>Tabela134[[#This Row],[Nr pliku]]&amp;"-"&amp;Tabela134[[#This Row],[Nazwa pliku]]</f>
        <v>376-IP-B4-B1-DR-A-02101-StrefyPozPozB1</v>
      </c>
      <c r="N31" s="59" t="s">
        <v>326</v>
      </c>
      <c r="O31" s="72" t="s">
        <v>327</v>
      </c>
      <c r="P31" s="25" t="s">
        <v>245</v>
      </c>
      <c r="Q31" s="97" t="s">
        <v>246</v>
      </c>
      <c r="R31" s="97" t="s">
        <v>257</v>
      </c>
      <c r="S31" s="133" t="s">
        <v>21</v>
      </c>
      <c r="T31" s="9" t="s">
        <v>328</v>
      </c>
      <c r="U31" s="133" t="s">
        <v>21</v>
      </c>
      <c r="V31" s="59" t="s">
        <v>294</v>
      </c>
    </row>
    <row r="32" spans="1:22" s="9" customFormat="1" ht="15.75">
      <c r="A32" s="66" t="s">
        <v>237</v>
      </c>
      <c r="B32" s="59" t="s">
        <v>238</v>
      </c>
      <c r="C32" s="59" t="s">
        <v>18</v>
      </c>
      <c r="D32" s="59">
        <v>376</v>
      </c>
      <c r="E32" s="59" t="s">
        <v>239</v>
      </c>
      <c r="F32" s="59" t="s">
        <v>240</v>
      </c>
      <c r="G32" s="61" t="s">
        <v>245</v>
      </c>
      <c r="H32" s="59" t="s">
        <v>288</v>
      </c>
      <c r="I32" s="59" t="s">
        <v>243</v>
      </c>
      <c r="J32" s="93" t="s">
        <v>329</v>
      </c>
      <c r="K32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376-IP-B4-00-DR-A-02102</v>
      </c>
      <c r="L32" s="59" t="s">
        <v>330</v>
      </c>
      <c r="M32" s="59" t="str">
        <f>Tabela134[[#This Row],[Nr pliku]]&amp;"-"&amp;Tabela134[[#This Row],[Nazwa pliku]]</f>
        <v>376-IP-B4-00-DR-A-02102-StrefyPozPoz00</v>
      </c>
      <c r="N32" s="59" t="s">
        <v>331</v>
      </c>
      <c r="O32" s="72" t="s">
        <v>327</v>
      </c>
      <c r="P32" s="25" t="s">
        <v>245</v>
      </c>
      <c r="Q32" s="97" t="s">
        <v>246</v>
      </c>
      <c r="R32" s="144"/>
      <c r="S32" s="133" t="s">
        <v>21</v>
      </c>
      <c r="T32" s="9" t="s">
        <v>328</v>
      </c>
      <c r="U32" s="133" t="s">
        <v>21</v>
      </c>
      <c r="V32" s="59" t="s">
        <v>294</v>
      </c>
    </row>
    <row r="33" spans="1:22" s="9" customFormat="1" ht="15.75">
      <c r="A33" s="66" t="s">
        <v>237</v>
      </c>
      <c r="B33" s="59" t="s">
        <v>238</v>
      </c>
      <c r="C33" s="59" t="s">
        <v>18</v>
      </c>
      <c r="D33" s="59">
        <v>376</v>
      </c>
      <c r="E33" s="59" t="s">
        <v>239</v>
      </c>
      <c r="F33" s="59" t="s">
        <v>240</v>
      </c>
      <c r="G33" s="61" t="s">
        <v>246</v>
      </c>
      <c r="H33" s="59" t="s">
        <v>288</v>
      </c>
      <c r="I33" s="59" t="s">
        <v>243</v>
      </c>
      <c r="J33" s="93" t="s">
        <v>332</v>
      </c>
      <c r="K33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376-IP-B4-01-DR-A-02103</v>
      </c>
      <c r="L33" s="59" t="s">
        <v>333</v>
      </c>
      <c r="M33" s="59" t="str">
        <f>Tabela134[[#This Row],[Nr pliku]]&amp;"-"&amp;Tabela134[[#This Row],[Nazwa pliku]]</f>
        <v>376-IP-B4-01-DR-A-02103-StrefyPozPoz01</v>
      </c>
      <c r="N33" s="59" t="s">
        <v>334</v>
      </c>
      <c r="O33" s="72" t="s">
        <v>327</v>
      </c>
      <c r="P33" s="25" t="s">
        <v>245</v>
      </c>
      <c r="Q33" s="97" t="s">
        <v>246</v>
      </c>
      <c r="R33" s="144"/>
      <c r="S33" s="133" t="s">
        <v>21</v>
      </c>
      <c r="T33" s="9" t="s">
        <v>328</v>
      </c>
      <c r="U33" s="133" t="s">
        <v>21</v>
      </c>
      <c r="V33" s="59" t="s">
        <v>294</v>
      </c>
    </row>
    <row r="34" spans="1:22" s="9" customFormat="1" ht="15.75">
      <c r="A34" s="66" t="s">
        <v>237</v>
      </c>
      <c r="B34" s="59" t="s">
        <v>238</v>
      </c>
      <c r="C34" s="59" t="s">
        <v>18</v>
      </c>
      <c r="D34" s="59">
        <v>376</v>
      </c>
      <c r="E34" s="59" t="s">
        <v>239</v>
      </c>
      <c r="F34" s="59" t="s">
        <v>240</v>
      </c>
      <c r="G34" s="61" t="s">
        <v>257</v>
      </c>
      <c r="H34" s="59" t="s">
        <v>288</v>
      </c>
      <c r="I34" s="59" t="s">
        <v>243</v>
      </c>
      <c r="J34" s="93" t="s">
        <v>335</v>
      </c>
      <c r="K34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376-IP-B4-02-DR-A-02104</v>
      </c>
      <c r="L34" s="59" t="s">
        <v>336</v>
      </c>
      <c r="M34" s="59" t="str">
        <f>Tabela134[[#This Row],[Nr pliku]]&amp;"-"&amp;Tabela134[[#This Row],[Nazwa pliku]]</f>
        <v>376-IP-B4-02-DR-A-02104-StrefyPozPoz02</v>
      </c>
      <c r="N34" s="59" t="s">
        <v>337</v>
      </c>
      <c r="O34" s="72" t="s">
        <v>327</v>
      </c>
      <c r="P34" s="25" t="s">
        <v>245</v>
      </c>
      <c r="Q34" s="97" t="s">
        <v>246</v>
      </c>
      <c r="R34" s="144"/>
      <c r="S34" s="133" t="s">
        <v>21</v>
      </c>
      <c r="T34" s="9" t="s">
        <v>328</v>
      </c>
      <c r="U34" s="133" t="s">
        <v>21</v>
      </c>
      <c r="V34" s="59" t="s">
        <v>294</v>
      </c>
    </row>
    <row r="35" spans="1:22" s="9" customFormat="1" ht="14.25" customHeight="1">
      <c r="A35" s="66" t="s">
        <v>237</v>
      </c>
      <c r="B35" s="59" t="s">
        <v>238</v>
      </c>
      <c r="C35" s="59" t="s">
        <v>18</v>
      </c>
      <c r="D35" s="59">
        <v>376</v>
      </c>
      <c r="E35" s="59" t="s">
        <v>239</v>
      </c>
      <c r="F35" s="59" t="s">
        <v>240</v>
      </c>
      <c r="G35" s="61" t="s">
        <v>306</v>
      </c>
      <c r="H35" s="59" t="s">
        <v>288</v>
      </c>
      <c r="I35" s="59" t="s">
        <v>243</v>
      </c>
      <c r="J35" s="93" t="s">
        <v>338</v>
      </c>
      <c r="K35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376-IP-B4-03-DR-A-02105</v>
      </c>
      <c r="L35" s="59" t="s">
        <v>339</v>
      </c>
      <c r="M35" s="59" t="str">
        <f>Tabela134[[#This Row],[Nr pliku]]&amp;"-"&amp;Tabela134[[#This Row],[Nazwa pliku]]</f>
        <v>376-IP-B4-03-DR-A-02105-StrefyPozPoz03</v>
      </c>
      <c r="N35" s="59" t="s">
        <v>340</v>
      </c>
      <c r="O35" s="72" t="s">
        <v>327</v>
      </c>
      <c r="P35" s="25" t="s">
        <v>245</v>
      </c>
      <c r="Q35" s="97" t="s">
        <v>246</v>
      </c>
      <c r="R35" s="144"/>
      <c r="S35" s="133" t="s">
        <v>21</v>
      </c>
      <c r="T35" s="9" t="s">
        <v>328</v>
      </c>
      <c r="U35" s="133" t="s">
        <v>21</v>
      </c>
      <c r="V35" s="59" t="s">
        <v>294</v>
      </c>
    </row>
    <row r="36" spans="1:22" s="9" customFormat="1" ht="14.25" customHeight="1">
      <c r="A36" s="66" t="s">
        <v>237</v>
      </c>
      <c r="B36" s="59" t="s">
        <v>238</v>
      </c>
      <c r="C36" s="59" t="s">
        <v>18</v>
      </c>
      <c r="D36" s="59">
        <v>376</v>
      </c>
      <c r="E36" s="59" t="s">
        <v>239</v>
      </c>
      <c r="F36" s="59" t="s">
        <v>240</v>
      </c>
      <c r="G36" s="61" t="s">
        <v>310</v>
      </c>
      <c r="H36" s="59" t="s">
        <v>288</v>
      </c>
      <c r="I36" s="59" t="s">
        <v>243</v>
      </c>
      <c r="J36" s="93" t="s">
        <v>341</v>
      </c>
      <c r="K36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376-IP-B4-04-DR-A-02106</v>
      </c>
      <c r="L36" s="59" t="s">
        <v>342</v>
      </c>
      <c r="M36" s="59" t="str">
        <f>Tabela134[[#This Row],[Nr pliku]]&amp;"-"&amp;Tabela134[[#This Row],[Nazwa pliku]]</f>
        <v>376-IP-B4-04-DR-A-02106-StrefyPozPoz04</v>
      </c>
      <c r="N36" s="59" t="s">
        <v>343</v>
      </c>
      <c r="O36" s="72" t="s">
        <v>327</v>
      </c>
      <c r="P36" s="25" t="s">
        <v>245</v>
      </c>
      <c r="Q36" s="97" t="s">
        <v>246</v>
      </c>
      <c r="R36" s="144"/>
      <c r="S36" s="133" t="s">
        <v>21</v>
      </c>
      <c r="T36" s="9" t="s">
        <v>328</v>
      </c>
      <c r="U36" s="133" t="s">
        <v>21</v>
      </c>
      <c r="V36" s="59" t="s">
        <v>294</v>
      </c>
    </row>
    <row r="37" spans="1:22" s="9" customFormat="1" ht="14.25" customHeight="1">
      <c r="A37" s="66" t="s">
        <v>237</v>
      </c>
      <c r="B37" s="59" t="s">
        <v>238</v>
      </c>
      <c r="C37" s="59" t="s">
        <v>18</v>
      </c>
      <c r="D37" s="59">
        <v>376</v>
      </c>
      <c r="E37" s="59" t="s">
        <v>239</v>
      </c>
      <c r="F37" s="59" t="s">
        <v>240</v>
      </c>
      <c r="G37" s="61" t="s">
        <v>344</v>
      </c>
      <c r="H37" s="59" t="s">
        <v>288</v>
      </c>
      <c r="I37" s="59" t="s">
        <v>243</v>
      </c>
      <c r="J37" s="93" t="s">
        <v>345</v>
      </c>
      <c r="K37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376-IP-B4-RF-DR-A-02107</v>
      </c>
      <c r="L37" s="59" t="s">
        <v>346</v>
      </c>
      <c r="M37" s="59" t="str">
        <f>Tabela134[[#This Row],[Nr pliku]]&amp;"-"&amp;Tabela134[[#This Row],[Nazwa pliku]]</f>
        <v>376-IP-B4-RF-DR-A-02107-StrefyPozDachu</v>
      </c>
      <c r="N37" s="59" t="s">
        <v>347</v>
      </c>
      <c r="O37" s="72" t="s">
        <v>327</v>
      </c>
      <c r="P37" s="104"/>
      <c r="Q37" s="94" t="s">
        <v>245</v>
      </c>
      <c r="R37" s="177"/>
      <c r="S37" s="133" t="s">
        <v>21</v>
      </c>
      <c r="T37" s="9" t="s">
        <v>328</v>
      </c>
      <c r="U37" s="133" t="s">
        <v>21</v>
      </c>
      <c r="V37" s="59" t="s">
        <v>294</v>
      </c>
    </row>
    <row r="38" spans="1:22" s="9" customFormat="1" ht="14.25" customHeight="1">
      <c r="A38" s="13" t="s">
        <v>237</v>
      </c>
      <c r="B38" s="8" t="s">
        <v>238</v>
      </c>
      <c r="C38" s="8" t="s">
        <v>18</v>
      </c>
      <c r="D38" s="8">
        <v>376</v>
      </c>
      <c r="E38" s="8" t="s">
        <v>239</v>
      </c>
      <c r="F38" s="8" t="s">
        <v>240</v>
      </c>
      <c r="G38" s="28" t="s">
        <v>348</v>
      </c>
      <c r="H38" s="8" t="s">
        <v>288</v>
      </c>
      <c r="I38" s="8" t="s">
        <v>243</v>
      </c>
      <c r="J38" s="44" t="s">
        <v>349</v>
      </c>
      <c r="K38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376-IP-B4-SE-DR-A-05001</v>
      </c>
      <c r="L38" s="8" t="s">
        <v>350</v>
      </c>
      <c r="M38" s="8" t="str">
        <f>Tabela134[[#This Row],[Nr pliku]]&amp;"-"&amp;Tabela134[[#This Row],[Nazwa pliku]]</f>
        <v>376-IP-B4-SE-DR-A-05001-PrzekrojA-A</v>
      </c>
      <c r="N38" s="8" t="s">
        <v>351</v>
      </c>
      <c r="O38" s="72" t="s">
        <v>292</v>
      </c>
      <c r="P38" s="25" t="s">
        <v>245</v>
      </c>
      <c r="Q38" s="97" t="s">
        <v>246</v>
      </c>
      <c r="R38" s="144"/>
      <c r="S38" s="133" t="s">
        <v>21</v>
      </c>
      <c r="T38" s="59" t="s">
        <v>293</v>
      </c>
      <c r="U38" s="133" t="s">
        <v>21</v>
      </c>
      <c r="V38" s="59" t="s">
        <v>294</v>
      </c>
    </row>
    <row r="39" spans="1:22" s="9" customFormat="1" ht="14.25" customHeight="1">
      <c r="A39" s="13" t="s">
        <v>237</v>
      </c>
      <c r="B39" s="8" t="s">
        <v>238</v>
      </c>
      <c r="C39" s="8" t="s">
        <v>18</v>
      </c>
      <c r="D39" s="8">
        <v>376</v>
      </c>
      <c r="E39" s="8" t="s">
        <v>239</v>
      </c>
      <c r="F39" s="8" t="s">
        <v>240</v>
      </c>
      <c r="G39" s="28" t="s">
        <v>348</v>
      </c>
      <c r="H39" s="8" t="s">
        <v>288</v>
      </c>
      <c r="I39" s="8" t="s">
        <v>243</v>
      </c>
      <c r="J39" s="44" t="s">
        <v>352</v>
      </c>
      <c r="K3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376-IP-B4-SE-DR-A-05002</v>
      </c>
      <c r="L39" s="8" t="s">
        <v>353</v>
      </c>
      <c r="M39" s="8" t="str">
        <f>Tabela134[[#This Row],[Nr pliku]]&amp;"-"&amp;Tabela134[[#This Row],[Nazwa pliku]]</f>
        <v>376-IP-B4-SE-DR-A-05002-PrzekrojB-B</v>
      </c>
      <c r="N39" s="8" t="s">
        <v>354</v>
      </c>
      <c r="O39" s="72" t="s">
        <v>292</v>
      </c>
      <c r="P39" s="25" t="s">
        <v>245</v>
      </c>
      <c r="Q39" s="97" t="s">
        <v>246</v>
      </c>
      <c r="R39" s="144"/>
      <c r="S39" s="133" t="s">
        <v>21</v>
      </c>
      <c r="T39" s="9" t="s">
        <v>302</v>
      </c>
      <c r="U39" s="133" t="s">
        <v>21</v>
      </c>
      <c r="V39" s="59" t="s">
        <v>294</v>
      </c>
    </row>
    <row r="40" spans="1:22" s="9" customFormat="1" ht="14.25" customHeight="1">
      <c r="A40" s="13" t="s">
        <v>237</v>
      </c>
      <c r="B40" s="8" t="s">
        <v>238</v>
      </c>
      <c r="C40" s="8" t="s">
        <v>18</v>
      </c>
      <c r="D40" s="8">
        <v>376</v>
      </c>
      <c r="E40" s="8" t="s">
        <v>239</v>
      </c>
      <c r="F40" s="8" t="s">
        <v>240</v>
      </c>
      <c r="G40" s="28" t="s">
        <v>348</v>
      </c>
      <c r="H40" s="8" t="s">
        <v>288</v>
      </c>
      <c r="I40" s="8" t="s">
        <v>243</v>
      </c>
      <c r="J40" s="44" t="s">
        <v>355</v>
      </c>
      <c r="K40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376-IP-B4-SE-DR-A-05003</v>
      </c>
      <c r="L40" s="8" t="s">
        <v>356</v>
      </c>
      <c r="M40" s="8" t="str">
        <f>Tabela134[[#This Row],[Nr pliku]]&amp;"-"&amp;Tabela134[[#This Row],[Nazwa pliku]]</f>
        <v>376-IP-B4-SE-DR-A-05003-PrzekrojC-C</v>
      </c>
      <c r="N40" s="8" t="s">
        <v>357</v>
      </c>
      <c r="O40" s="72" t="s">
        <v>292</v>
      </c>
      <c r="P40" s="25" t="s">
        <v>245</v>
      </c>
      <c r="Q40" s="97" t="s">
        <v>246</v>
      </c>
      <c r="R40" s="144"/>
      <c r="S40" s="133" t="s">
        <v>21</v>
      </c>
      <c r="T40" s="59" t="s">
        <v>293</v>
      </c>
      <c r="U40" s="133" t="s">
        <v>21</v>
      </c>
      <c r="V40" s="59" t="s">
        <v>294</v>
      </c>
    </row>
    <row r="41" spans="1:22" s="9" customFormat="1" ht="14.25" customHeight="1">
      <c r="A41" s="13" t="s">
        <v>237</v>
      </c>
      <c r="B41" s="8" t="s">
        <v>238</v>
      </c>
      <c r="C41" s="8" t="s">
        <v>18</v>
      </c>
      <c r="D41" s="8">
        <v>376</v>
      </c>
      <c r="E41" s="8" t="s">
        <v>239</v>
      </c>
      <c r="F41" s="8" t="s">
        <v>240</v>
      </c>
      <c r="G41" s="28" t="s">
        <v>348</v>
      </c>
      <c r="H41" s="8" t="s">
        <v>288</v>
      </c>
      <c r="I41" s="8" t="s">
        <v>243</v>
      </c>
      <c r="J41" s="44" t="s">
        <v>358</v>
      </c>
      <c r="K41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376-IP-B4-SE-DR-A-05004</v>
      </c>
      <c r="L41" s="8" t="s">
        <v>359</v>
      </c>
      <c r="M41" s="8" t="str">
        <f>Tabela134[[#This Row],[Nr pliku]]&amp;"-"&amp;Tabela134[[#This Row],[Nazwa pliku]]</f>
        <v>376-IP-B4-SE-DR-A-05004-PrzekrojD-D</v>
      </c>
      <c r="N41" s="8" t="s">
        <v>360</v>
      </c>
      <c r="O41" s="72" t="s">
        <v>292</v>
      </c>
      <c r="P41" s="25" t="s">
        <v>245</v>
      </c>
      <c r="Q41" s="97" t="s">
        <v>246</v>
      </c>
      <c r="R41" s="97" t="s">
        <v>257</v>
      </c>
      <c r="S41" s="133" t="s">
        <v>21</v>
      </c>
      <c r="T41" s="9" t="s">
        <v>302</v>
      </c>
      <c r="U41" s="133" t="s">
        <v>21</v>
      </c>
      <c r="V41" s="59" t="s">
        <v>294</v>
      </c>
    </row>
    <row r="42" spans="1:22" s="9" customFormat="1" ht="14.25" customHeight="1">
      <c r="A42" s="13" t="s">
        <v>237</v>
      </c>
      <c r="B42" s="8" t="s">
        <v>238</v>
      </c>
      <c r="C42" s="8" t="s">
        <v>18</v>
      </c>
      <c r="D42" s="8">
        <v>376</v>
      </c>
      <c r="E42" s="8" t="s">
        <v>239</v>
      </c>
      <c r="F42" s="8" t="s">
        <v>240</v>
      </c>
      <c r="G42" s="28" t="s">
        <v>348</v>
      </c>
      <c r="H42" s="8" t="s">
        <v>288</v>
      </c>
      <c r="I42" s="8" t="s">
        <v>243</v>
      </c>
      <c r="J42" s="44" t="s">
        <v>361</v>
      </c>
      <c r="K42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376-IP-B4-SE-DR-A-05005</v>
      </c>
      <c r="L42" s="8" t="s">
        <v>362</v>
      </c>
      <c r="M42" s="8" t="str">
        <f>Tabela134[[#This Row],[Nr pliku]]&amp;"-"&amp;Tabela134[[#This Row],[Nazwa pliku]]</f>
        <v>376-IP-B4-SE-DR-A-05005-PrzekrojE-E</v>
      </c>
      <c r="N42" s="8" t="s">
        <v>363</v>
      </c>
      <c r="O42" s="72" t="s">
        <v>292</v>
      </c>
      <c r="P42" s="25" t="s">
        <v>245</v>
      </c>
      <c r="Q42" s="97" t="s">
        <v>246</v>
      </c>
      <c r="R42" s="144"/>
      <c r="S42" s="133" t="s">
        <v>21</v>
      </c>
      <c r="T42" s="9" t="s">
        <v>302</v>
      </c>
      <c r="U42" s="133" t="s">
        <v>21</v>
      </c>
      <c r="V42" s="59" t="s">
        <v>294</v>
      </c>
    </row>
    <row r="43" spans="1:22" s="9" customFormat="1" ht="14.25" customHeight="1">
      <c r="A43" s="13" t="s">
        <v>237</v>
      </c>
      <c r="B43" s="8" t="s">
        <v>238</v>
      </c>
      <c r="C43" s="8" t="s">
        <v>18</v>
      </c>
      <c r="D43" s="8">
        <v>376</v>
      </c>
      <c r="E43" s="8" t="s">
        <v>239</v>
      </c>
      <c r="F43" s="8" t="s">
        <v>240</v>
      </c>
      <c r="G43" s="28" t="s">
        <v>348</v>
      </c>
      <c r="H43" s="8" t="s">
        <v>288</v>
      </c>
      <c r="I43" s="8" t="s">
        <v>243</v>
      </c>
      <c r="J43" s="44" t="s">
        <v>364</v>
      </c>
      <c r="K43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376-IP-B4-SE-DR-A-05006</v>
      </c>
      <c r="L43" s="8" t="s">
        <v>365</v>
      </c>
      <c r="M43" s="8" t="str">
        <f>Tabela134[[#This Row],[Nr pliku]]&amp;"-"&amp;Tabela134[[#This Row],[Nazwa pliku]]</f>
        <v>376-IP-B4-SE-DR-A-05006-PrzekrojF-F</v>
      </c>
      <c r="N43" s="8" t="s">
        <v>366</v>
      </c>
      <c r="O43" s="72" t="s">
        <v>292</v>
      </c>
      <c r="P43" s="25" t="s">
        <v>245</v>
      </c>
      <c r="Q43" s="97" t="s">
        <v>246</v>
      </c>
      <c r="R43" s="144"/>
      <c r="S43" s="133" t="s">
        <v>21</v>
      </c>
      <c r="T43" s="9" t="s">
        <v>298</v>
      </c>
      <c r="U43" s="133" t="s">
        <v>21</v>
      </c>
      <c r="V43" s="59" t="s">
        <v>294</v>
      </c>
    </row>
    <row r="44" spans="1:22" s="9" customFormat="1" ht="14.25" customHeight="1">
      <c r="A44" s="13" t="s">
        <v>237</v>
      </c>
      <c r="B44" s="8" t="s">
        <v>238</v>
      </c>
      <c r="C44" s="8" t="s">
        <v>18</v>
      </c>
      <c r="D44" s="8">
        <v>376</v>
      </c>
      <c r="E44" s="8" t="s">
        <v>239</v>
      </c>
      <c r="F44" s="8" t="s">
        <v>240</v>
      </c>
      <c r="G44" s="28" t="s">
        <v>348</v>
      </c>
      <c r="H44" s="8" t="s">
        <v>288</v>
      </c>
      <c r="I44" s="8" t="s">
        <v>243</v>
      </c>
      <c r="J44" s="44" t="s">
        <v>367</v>
      </c>
      <c r="K44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376-IP-B4-SE-DR-A-05007</v>
      </c>
      <c r="L44" s="8" t="s">
        <v>368</v>
      </c>
      <c r="M44" s="8" t="str">
        <f>Tabela134[[#This Row],[Nr pliku]]&amp;"-"&amp;Tabela134[[#This Row],[Nazwa pliku]]</f>
        <v>376-IP-B4-SE-DR-A-05007-PrzekrojG-G</v>
      </c>
      <c r="N44" s="8" t="s">
        <v>369</v>
      </c>
      <c r="O44" s="72" t="s">
        <v>292</v>
      </c>
      <c r="P44" s="25" t="s">
        <v>245</v>
      </c>
      <c r="Q44" s="97" t="s">
        <v>246</v>
      </c>
      <c r="R44" s="144"/>
      <c r="S44" s="133" t="s">
        <v>21</v>
      </c>
      <c r="T44" s="59" t="s">
        <v>293</v>
      </c>
      <c r="U44" s="133" t="s">
        <v>21</v>
      </c>
      <c r="V44" s="59" t="s">
        <v>294</v>
      </c>
    </row>
    <row r="45" spans="1:22" s="9" customFormat="1" ht="14.25" customHeight="1">
      <c r="A45" s="13" t="s">
        <v>237</v>
      </c>
      <c r="B45" s="8" t="s">
        <v>238</v>
      </c>
      <c r="C45" s="8" t="s">
        <v>18</v>
      </c>
      <c r="D45" s="8">
        <v>376</v>
      </c>
      <c r="E45" s="8" t="s">
        <v>239</v>
      </c>
      <c r="F45" s="8" t="s">
        <v>240</v>
      </c>
      <c r="G45" s="28" t="s">
        <v>348</v>
      </c>
      <c r="H45" s="8" t="s">
        <v>288</v>
      </c>
      <c r="I45" s="8" t="s">
        <v>243</v>
      </c>
      <c r="J45" s="44" t="s">
        <v>370</v>
      </c>
      <c r="K45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376-IP-B4-SE-DR-A-05008</v>
      </c>
      <c r="L45" s="8" t="s">
        <v>371</v>
      </c>
      <c r="M45" s="8" t="str">
        <f>Tabela134[[#This Row],[Nr pliku]]&amp;"-"&amp;Tabela134[[#This Row],[Nazwa pliku]]</f>
        <v>376-IP-B4-SE-DR-A-05008-PrzekrojeLadowisko</v>
      </c>
      <c r="N45" s="8" t="s">
        <v>372</v>
      </c>
      <c r="O45" s="72" t="s">
        <v>292</v>
      </c>
      <c r="P45" s="25" t="s">
        <v>245</v>
      </c>
      <c r="Q45" s="97" t="s">
        <v>246</v>
      </c>
      <c r="R45" s="144"/>
      <c r="S45" s="133" t="s">
        <v>21</v>
      </c>
      <c r="T45" s="9" t="s">
        <v>302</v>
      </c>
      <c r="U45" s="133" t="s">
        <v>21</v>
      </c>
      <c r="V45" s="59" t="s">
        <v>294</v>
      </c>
    </row>
    <row r="46" spans="1:22" s="9" customFormat="1" ht="14.25" customHeight="1">
      <c r="A46" s="13" t="s">
        <v>237</v>
      </c>
      <c r="B46" s="8" t="s">
        <v>238</v>
      </c>
      <c r="C46" s="8" t="s">
        <v>18</v>
      </c>
      <c r="D46" s="8">
        <v>376</v>
      </c>
      <c r="E46" s="8" t="s">
        <v>239</v>
      </c>
      <c r="F46" s="8" t="s">
        <v>240</v>
      </c>
      <c r="G46" s="28" t="s">
        <v>241</v>
      </c>
      <c r="H46" s="8" t="s">
        <v>373</v>
      </c>
      <c r="I46" s="8" t="s">
        <v>243</v>
      </c>
      <c r="J46" s="44" t="s">
        <v>374</v>
      </c>
      <c r="K46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376-IP-B4-XX-SH-A-05101</v>
      </c>
      <c r="L46" s="8" t="s">
        <v>375</v>
      </c>
      <c r="M46" s="8" t="str">
        <f>Tabela134[[#This Row],[Nr pliku]]&amp;"-"&amp;Tabela134[[#This Row],[Nazwa pliku]]</f>
        <v>376-IP-B4-XX-SH-A-05101-ZestPrzegrod</v>
      </c>
      <c r="N46" s="8" t="s">
        <v>376</v>
      </c>
      <c r="O46" s="72" t="s">
        <v>66</v>
      </c>
      <c r="P46" s="25" t="s">
        <v>245</v>
      </c>
      <c r="Q46" s="97" t="s">
        <v>246</v>
      </c>
      <c r="R46" s="144"/>
      <c r="S46" s="133" t="s">
        <v>21</v>
      </c>
      <c r="T46" s="9" t="s">
        <v>377</v>
      </c>
      <c r="U46" s="133" t="s">
        <v>21</v>
      </c>
      <c r="V46" s="59" t="s">
        <v>294</v>
      </c>
    </row>
    <row r="47" spans="1:22" s="9" customFormat="1" ht="14.25" customHeight="1">
      <c r="A47" s="13" t="s">
        <v>237</v>
      </c>
      <c r="B47" s="8" t="s">
        <v>238</v>
      </c>
      <c r="C47" s="8" t="s">
        <v>18</v>
      </c>
      <c r="D47" s="8">
        <v>376</v>
      </c>
      <c r="E47" s="8" t="s">
        <v>239</v>
      </c>
      <c r="F47" s="8" t="s">
        <v>240</v>
      </c>
      <c r="G47" s="28" t="s">
        <v>378</v>
      </c>
      <c r="H47" s="8" t="s">
        <v>288</v>
      </c>
      <c r="I47" s="8" t="s">
        <v>243</v>
      </c>
      <c r="J47" s="44" t="s">
        <v>379</v>
      </c>
      <c r="K47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376-IP-B4-EL-DR-A-04001</v>
      </c>
      <c r="L47" s="8" t="s">
        <v>380</v>
      </c>
      <c r="M47" s="8" t="str">
        <f>Tabela134[[#This Row],[Nr pliku]]&amp;"-"&amp;Tabela134[[#This Row],[Nazwa pliku]]</f>
        <v>376-IP-B4-EL-DR-A-04001-ElewacjaWschodnia</v>
      </c>
      <c r="N47" s="8" t="s">
        <v>381</v>
      </c>
      <c r="O47" s="72" t="s">
        <v>292</v>
      </c>
      <c r="P47" s="25" t="s">
        <v>245</v>
      </c>
      <c r="Q47" s="97" t="s">
        <v>246</v>
      </c>
      <c r="R47" s="144"/>
      <c r="U47" s="133" t="s">
        <v>21</v>
      </c>
    </row>
    <row r="48" spans="1:22" s="9" customFormat="1" ht="15.75">
      <c r="A48" s="13" t="s">
        <v>237</v>
      </c>
      <c r="B48" s="8" t="s">
        <v>238</v>
      </c>
      <c r="C48" s="8" t="s">
        <v>18</v>
      </c>
      <c r="D48" s="8">
        <v>376</v>
      </c>
      <c r="E48" s="8" t="s">
        <v>239</v>
      </c>
      <c r="F48" s="8" t="s">
        <v>240</v>
      </c>
      <c r="G48" s="28" t="s">
        <v>378</v>
      </c>
      <c r="H48" s="8" t="s">
        <v>288</v>
      </c>
      <c r="I48" s="8" t="s">
        <v>243</v>
      </c>
      <c r="J48" s="44" t="s">
        <v>382</v>
      </c>
      <c r="K48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376-IP-B4-EL-DR-A-04002</v>
      </c>
      <c r="L48" s="8" t="s">
        <v>383</v>
      </c>
      <c r="M48" s="8" t="str">
        <f>Tabela134[[#This Row],[Nr pliku]]&amp;"-"&amp;Tabela134[[#This Row],[Nazwa pliku]]</f>
        <v>376-IP-B4-EL-DR-A-04002-ElewacjaZachodnia</v>
      </c>
      <c r="N48" s="8" t="s">
        <v>384</v>
      </c>
      <c r="O48" s="72" t="s">
        <v>292</v>
      </c>
      <c r="P48" s="25" t="s">
        <v>245</v>
      </c>
      <c r="Q48" s="97" t="s">
        <v>246</v>
      </c>
      <c r="R48" s="144"/>
      <c r="U48" s="133" t="s">
        <v>21</v>
      </c>
    </row>
    <row r="49" spans="1:21" s="9" customFormat="1" ht="15.75">
      <c r="A49" s="13" t="s">
        <v>237</v>
      </c>
      <c r="B49" s="8" t="s">
        <v>238</v>
      </c>
      <c r="C49" s="8" t="s">
        <v>18</v>
      </c>
      <c r="D49" s="8">
        <v>376</v>
      </c>
      <c r="E49" s="8" t="s">
        <v>239</v>
      </c>
      <c r="F49" s="8" t="s">
        <v>240</v>
      </c>
      <c r="G49" s="28" t="s">
        <v>378</v>
      </c>
      <c r="H49" s="8" t="s">
        <v>288</v>
      </c>
      <c r="I49" s="8" t="s">
        <v>243</v>
      </c>
      <c r="J49" s="44" t="s">
        <v>385</v>
      </c>
      <c r="K4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376-IP-B4-EL-DR-A-04003</v>
      </c>
      <c r="L49" s="8" t="s">
        <v>386</v>
      </c>
      <c r="M49" s="8" t="str">
        <f>Tabela134[[#This Row],[Nr pliku]]&amp;"-"&amp;Tabela134[[#This Row],[Nazwa pliku]]</f>
        <v>376-IP-B4-EL-DR-A-04003-ElewacjaPołnocna</v>
      </c>
      <c r="N49" s="8" t="s">
        <v>387</v>
      </c>
      <c r="O49" s="72" t="s">
        <v>292</v>
      </c>
      <c r="P49" s="25" t="s">
        <v>245</v>
      </c>
      <c r="Q49" s="97" t="s">
        <v>246</v>
      </c>
      <c r="R49" s="144"/>
      <c r="U49" s="133" t="s">
        <v>21</v>
      </c>
    </row>
    <row r="50" spans="1:21" s="9" customFormat="1" ht="15.75">
      <c r="A50" s="13" t="s">
        <v>237</v>
      </c>
      <c r="B50" s="8" t="s">
        <v>238</v>
      </c>
      <c r="C50" s="8" t="s">
        <v>18</v>
      </c>
      <c r="D50" s="8">
        <v>376</v>
      </c>
      <c r="E50" s="8" t="s">
        <v>239</v>
      </c>
      <c r="F50" s="8" t="s">
        <v>240</v>
      </c>
      <c r="G50" s="28" t="s">
        <v>378</v>
      </c>
      <c r="H50" s="8" t="s">
        <v>288</v>
      </c>
      <c r="I50" s="8" t="s">
        <v>243</v>
      </c>
      <c r="J50" s="44" t="s">
        <v>388</v>
      </c>
      <c r="K50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376-IP-B4-EL-DR-A-04004</v>
      </c>
      <c r="L50" s="8" t="s">
        <v>389</v>
      </c>
      <c r="M50" s="8" t="str">
        <f>Tabela134[[#This Row],[Nr pliku]]&amp;"-"&amp;Tabela134[[#This Row],[Nazwa pliku]]</f>
        <v>376-IP-B4-EL-DR-A-04004-ElewacjaPołudniowa</v>
      </c>
      <c r="N50" s="8" t="s">
        <v>390</v>
      </c>
      <c r="O50" s="72" t="s">
        <v>292</v>
      </c>
      <c r="P50" s="25" t="s">
        <v>245</v>
      </c>
      <c r="Q50" s="97" t="s">
        <v>246</v>
      </c>
      <c r="R50" s="144"/>
      <c r="U50" s="133" t="s">
        <v>21</v>
      </c>
    </row>
    <row r="51" spans="1:21" s="9" customFormat="1" ht="15.75">
      <c r="A51" s="13" t="s">
        <v>237</v>
      </c>
      <c r="B51" s="8" t="s">
        <v>238</v>
      </c>
      <c r="C51" s="8" t="s">
        <v>18</v>
      </c>
      <c r="D51" s="8">
        <v>376</v>
      </c>
      <c r="E51" s="8" t="s">
        <v>239</v>
      </c>
      <c r="F51" s="8" t="s">
        <v>240</v>
      </c>
      <c r="G51" s="28" t="s">
        <v>391</v>
      </c>
      <c r="H51" s="8" t="s">
        <v>373</v>
      </c>
      <c r="I51" s="8" t="s">
        <v>243</v>
      </c>
      <c r="J51" s="44" t="s">
        <v>392</v>
      </c>
      <c r="K51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376-IP-B4-ZZ-SH-A-31001</v>
      </c>
      <c r="L51" s="8" t="s">
        <v>393</v>
      </c>
      <c r="M51" s="8" t="str">
        <f>Tabela134[[#This Row],[Nr pliku]]&amp;"-"&amp;Tabela134[[#This Row],[Nazwa pliku]]</f>
        <v>376-IP-B4-ZZ-SH-A-31001-ZestStolOk</v>
      </c>
      <c r="N51" s="8" t="s">
        <v>394</v>
      </c>
      <c r="O51" s="72" t="s">
        <v>66</v>
      </c>
      <c r="P51" s="25" t="s">
        <v>245</v>
      </c>
      <c r="Q51" s="97" t="s">
        <v>246</v>
      </c>
      <c r="R51" s="97" t="s">
        <v>257</v>
      </c>
      <c r="U51" s="133" t="s">
        <v>21</v>
      </c>
    </row>
    <row r="52" spans="1:21" s="9" customFormat="1" ht="15.75">
      <c r="A52" s="13" t="s">
        <v>237</v>
      </c>
      <c r="B52" s="8" t="s">
        <v>238</v>
      </c>
      <c r="C52" s="8" t="s">
        <v>18</v>
      </c>
      <c r="D52" s="59">
        <v>376</v>
      </c>
      <c r="E52" s="59" t="s">
        <v>239</v>
      </c>
      <c r="F52" s="59" t="s">
        <v>240</v>
      </c>
      <c r="G52" s="61" t="s">
        <v>391</v>
      </c>
      <c r="H52" s="59" t="s">
        <v>373</v>
      </c>
      <c r="I52" s="59" t="s">
        <v>243</v>
      </c>
      <c r="J52" s="93" t="s">
        <v>395</v>
      </c>
      <c r="K52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376-IP-B4-ZZ-SH-A-31002</v>
      </c>
      <c r="L52" s="59" t="s">
        <v>396</v>
      </c>
      <c r="M52" s="59" t="str">
        <f>Tabela134[[#This Row],[Nr pliku]]&amp;"-"&amp;Tabela134[[#This Row],[Nazwa pliku]]</f>
        <v>376-IP-B4-ZZ-SH-A-31002-ZestZaluzjiWent</v>
      </c>
      <c r="N52" s="59" t="s">
        <v>397</v>
      </c>
      <c r="O52" s="72" t="s">
        <v>398</v>
      </c>
      <c r="P52" s="94" t="s">
        <v>245</v>
      </c>
      <c r="Q52" s="105" t="s">
        <v>246</v>
      </c>
      <c r="R52" s="177"/>
      <c r="U52" s="133" t="s">
        <v>21</v>
      </c>
    </row>
    <row r="53" spans="1:21" s="9" customFormat="1" ht="15.75">
      <c r="A53" s="13" t="s">
        <v>237</v>
      </c>
      <c r="B53" s="8" t="s">
        <v>238</v>
      </c>
      <c r="C53" s="8" t="s">
        <v>18</v>
      </c>
      <c r="D53" s="59">
        <v>376</v>
      </c>
      <c r="E53" s="59" t="s">
        <v>239</v>
      </c>
      <c r="F53" s="59" t="s">
        <v>240</v>
      </c>
      <c r="G53" s="61" t="s">
        <v>391</v>
      </c>
      <c r="H53" s="59" t="s">
        <v>373</v>
      </c>
      <c r="I53" s="59" t="s">
        <v>243</v>
      </c>
      <c r="J53" s="93" t="s">
        <v>399</v>
      </c>
      <c r="K53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376-IP-B4-ZZ-SH-A-31003</v>
      </c>
      <c r="L53" s="59" t="s">
        <v>400</v>
      </c>
      <c r="M53" s="59" t="str">
        <f>Tabela134[[#This Row],[Nr pliku]]&amp;"-"&amp;Tabela134[[#This Row],[Nazwa pliku]]</f>
        <v>376-IP-B4-ZZ-SH-A-31003-ZestFasadZew</v>
      </c>
      <c r="N53" s="59" t="s">
        <v>401</v>
      </c>
      <c r="O53" s="72" t="s">
        <v>66</v>
      </c>
      <c r="P53" s="94" t="s">
        <v>245</v>
      </c>
      <c r="Q53" s="105" t="s">
        <v>246</v>
      </c>
      <c r="R53" s="177"/>
      <c r="U53" s="133" t="s">
        <v>21</v>
      </c>
    </row>
    <row r="54" spans="1:21" s="9" customFormat="1" ht="15.75">
      <c r="A54" s="66" t="s">
        <v>237</v>
      </c>
      <c r="B54" s="59" t="s">
        <v>238</v>
      </c>
      <c r="C54" s="59" t="s">
        <v>18</v>
      </c>
      <c r="D54" s="59">
        <v>376</v>
      </c>
      <c r="E54" s="59" t="s">
        <v>239</v>
      </c>
      <c r="F54" s="59" t="s">
        <v>240</v>
      </c>
      <c r="G54" s="61" t="s">
        <v>314</v>
      </c>
      <c r="H54" s="59" t="s">
        <v>373</v>
      </c>
      <c r="I54" s="59" t="s">
        <v>243</v>
      </c>
      <c r="J54" s="93" t="s">
        <v>402</v>
      </c>
      <c r="K54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376-IP-B4-05-SH-A-31004</v>
      </c>
      <c r="L54" s="59" t="s">
        <v>403</v>
      </c>
      <c r="M54" s="59" t="str">
        <f>Tabela134[[#This Row],[Nr pliku]]&amp;"-"&amp;Tabela134[[#This Row],[Nazwa pliku]]</f>
        <v>376-IP-B4-05-SH-A-31004-ZestZaluzjiDach</v>
      </c>
      <c r="N54" s="59" t="s">
        <v>404</v>
      </c>
      <c r="O54" s="72" t="s">
        <v>398</v>
      </c>
      <c r="P54" s="104"/>
      <c r="Q54" s="94" t="s">
        <v>245</v>
      </c>
      <c r="R54" s="177"/>
      <c r="U54" s="133" t="s">
        <v>21</v>
      </c>
    </row>
    <row r="55" spans="1:21" s="9" customFormat="1" ht="15.75">
      <c r="A55" s="13" t="s">
        <v>237</v>
      </c>
      <c r="B55" s="8" t="s">
        <v>238</v>
      </c>
      <c r="C55" s="8" t="s">
        <v>18</v>
      </c>
      <c r="D55" s="8">
        <v>376</v>
      </c>
      <c r="E55" s="8" t="s">
        <v>239</v>
      </c>
      <c r="F55" s="8" t="s">
        <v>240</v>
      </c>
      <c r="G55" s="28" t="s">
        <v>391</v>
      </c>
      <c r="H55" s="8" t="s">
        <v>373</v>
      </c>
      <c r="I55" s="8" t="s">
        <v>243</v>
      </c>
      <c r="J55" s="44" t="s">
        <v>405</v>
      </c>
      <c r="K55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376-IP-B4-ZZ-SH-A-32001</v>
      </c>
      <c r="L55" s="8" t="s">
        <v>406</v>
      </c>
      <c r="M55" s="8" t="str">
        <f>Tabela134[[#This Row],[Nr pliku]]&amp;"-"&amp;Tabela134[[#This Row],[Nazwa pliku]]</f>
        <v>376-IP-B4-ZZ-SH-A-32001-ZestDrzwiAluJednoskrz</v>
      </c>
      <c r="N55" s="8" t="s">
        <v>407</v>
      </c>
      <c r="O55" s="72" t="s">
        <v>66</v>
      </c>
      <c r="P55" s="25" t="s">
        <v>245</v>
      </c>
      <c r="Q55" s="97" t="s">
        <v>246</v>
      </c>
      <c r="R55" s="97" t="s">
        <v>257</v>
      </c>
      <c r="U55" s="133" t="s">
        <v>21</v>
      </c>
    </row>
    <row r="56" spans="1:21" s="9" customFormat="1" ht="15.75">
      <c r="A56" s="13" t="s">
        <v>237</v>
      </c>
      <c r="B56" s="8" t="s">
        <v>238</v>
      </c>
      <c r="C56" s="8" t="s">
        <v>18</v>
      </c>
      <c r="D56" s="8">
        <v>376</v>
      </c>
      <c r="E56" s="8" t="s">
        <v>239</v>
      </c>
      <c r="F56" s="8" t="s">
        <v>240</v>
      </c>
      <c r="G56" s="28" t="s">
        <v>391</v>
      </c>
      <c r="H56" s="8" t="s">
        <v>373</v>
      </c>
      <c r="I56" s="8" t="s">
        <v>243</v>
      </c>
      <c r="J56" s="44" t="s">
        <v>408</v>
      </c>
      <c r="K56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376-IP-B4-ZZ-SH-A-32002</v>
      </c>
      <c r="L56" s="8" t="s">
        <v>409</v>
      </c>
      <c r="M56" s="8" t="str">
        <f>Tabela134[[#This Row],[Nr pliku]]&amp;"-"&amp;Tabela134[[#This Row],[Nazwa pliku]]</f>
        <v>376-IP-B4-ZZ-SH-A-32002-ZestDrzwiAluDwuskrz</v>
      </c>
      <c r="N56" s="8" t="s">
        <v>410</v>
      </c>
      <c r="O56" s="72" t="s">
        <v>66</v>
      </c>
      <c r="P56" s="25" t="s">
        <v>245</v>
      </c>
      <c r="Q56" s="97" t="s">
        <v>246</v>
      </c>
      <c r="R56" s="144"/>
      <c r="U56" s="133" t="s">
        <v>21</v>
      </c>
    </row>
    <row r="57" spans="1:21" s="9" customFormat="1" ht="15.75">
      <c r="A57" s="13" t="s">
        <v>237</v>
      </c>
      <c r="B57" s="8" t="s">
        <v>238</v>
      </c>
      <c r="C57" s="8" t="s">
        <v>18</v>
      </c>
      <c r="D57" s="8">
        <v>376</v>
      </c>
      <c r="E57" s="8" t="s">
        <v>239</v>
      </c>
      <c r="F57" s="8" t="s">
        <v>240</v>
      </c>
      <c r="G57" s="28" t="s">
        <v>391</v>
      </c>
      <c r="H57" s="8" t="s">
        <v>373</v>
      </c>
      <c r="I57" s="8" t="s">
        <v>243</v>
      </c>
      <c r="J57" s="44" t="s">
        <v>411</v>
      </c>
      <c r="K57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376-IP-B4-ZZ-SH-A-32003</v>
      </c>
      <c r="L57" s="8" t="s">
        <v>412</v>
      </c>
      <c r="M57" s="8" t="str">
        <f>Tabela134[[#This Row],[Nr pliku]]&amp;"-"&amp;Tabela134[[#This Row],[Nazwa pliku]]</f>
        <v>376-IP-B4-ZZ-SH-A-32003-ZestDrzwiPrzes</v>
      </c>
      <c r="N57" s="8" t="s">
        <v>413</v>
      </c>
      <c r="O57" s="72" t="s">
        <v>66</v>
      </c>
      <c r="P57" s="25" t="s">
        <v>245</v>
      </c>
      <c r="Q57" s="97" t="s">
        <v>246</v>
      </c>
      <c r="R57" s="144"/>
      <c r="U57" s="133" t="s">
        <v>21</v>
      </c>
    </row>
    <row r="58" spans="1:21" s="9" customFormat="1" ht="15.75">
      <c r="A58" s="13" t="s">
        <v>237</v>
      </c>
      <c r="B58" s="8" t="s">
        <v>238</v>
      </c>
      <c r="C58" s="8" t="s">
        <v>18</v>
      </c>
      <c r="D58" s="8">
        <v>376</v>
      </c>
      <c r="E58" s="8" t="s">
        <v>239</v>
      </c>
      <c r="F58" s="8" t="s">
        <v>240</v>
      </c>
      <c r="G58" s="28" t="s">
        <v>391</v>
      </c>
      <c r="H58" s="8" t="s">
        <v>373</v>
      </c>
      <c r="I58" s="8" t="s">
        <v>243</v>
      </c>
      <c r="J58" s="44" t="s">
        <v>414</v>
      </c>
      <c r="K58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376-IP-B4-ZZ-SH-A-32004</v>
      </c>
      <c r="L58" s="8" t="s">
        <v>415</v>
      </c>
      <c r="M58" s="8" t="str">
        <f>Tabela134[[#This Row],[Nr pliku]]&amp;"-"&amp;Tabela134[[#This Row],[Nazwa pliku]]</f>
        <v>376-IP-B4-ZZ-SH-A-32004-ZestDrzwiPlytPozB1-01</v>
      </c>
      <c r="N58" s="8" t="s">
        <v>416</v>
      </c>
      <c r="O58" s="72" t="s">
        <v>66</v>
      </c>
      <c r="P58" s="25" t="s">
        <v>245</v>
      </c>
      <c r="Q58" s="97" t="s">
        <v>246</v>
      </c>
      <c r="R58" s="144"/>
      <c r="U58" s="133" t="s">
        <v>21</v>
      </c>
    </row>
    <row r="59" spans="1:21" s="9" customFormat="1" ht="15.75">
      <c r="A59" s="13" t="s">
        <v>237</v>
      </c>
      <c r="B59" s="8" t="s">
        <v>238</v>
      </c>
      <c r="C59" s="8" t="s">
        <v>18</v>
      </c>
      <c r="D59" s="8">
        <v>376</v>
      </c>
      <c r="E59" s="8" t="s">
        <v>239</v>
      </c>
      <c r="F59" s="8" t="s">
        <v>240</v>
      </c>
      <c r="G59" s="28" t="s">
        <v>391</v>
      </c>
      <c r="H59" s="8" t="s">
        <v>373</v>
      </c>
      <c r="I59" s="8" t="s">
        <v>243</v>
      </c>
      <c r="J59" s="44" t="s">
        <v>417</v>
      </c>
      <c r="K5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376-IP-B4-ZZ-SH-A-32005</v>
      </c>
      <c r="L59" s="8" t="s">
        <v>418</v>
      </c>
      <c r="M59" s="8" t="str">
        <f>Tabela134[[#This Row],[Nr pliku]]&amp;"-"&amp;Tabela134[[#This Row],[Nazwa pliku]]</f>
        <v>376-IP-B4-ZZ-SH-A-32005-ZestDrzwiPlytPoz02-05</v>
      </c>
      <c r="N59" s="8" t="s">
        <v>419</v>
      </c>
      <c r="O59" s="72" t="s">
        <v>66</v>
      </c>
      <c r="P59" s="25" t="s">
        <v>245</v>
      </c>
      <c r="Q59" s="97" t="s">
        <v>246</v>
      </c>
      <c r="R59" s="144"/>
      <c r="U59" s="133" t="s">
        <v>21</v>
      </c>
    </row>
    <row r="60" spans="1:21" s="9" customFormat="1" ht="15.75">
      <c r="A60" s="13" t="s">
        <v>237</v>
      </c>
      <c r="B60" s="8" t="s">
        <v>238</v>
      </c>
      <c r="C60" s="8" t="s">
        <v>18</v>
      </c>
      <c r="D60" s="8">
        <v>376</v>
      </c>
      <c r="E60" s="8" t="s">
        <v>239</v>
      </c>
      <c r="F60" s="8" t="s">
        <v>240</v>
      </c>
      <c r="G60" s="28" t="s">
        <v>391</v>
      </c>
      <c r="H60" s="8" t="s">
        <v>373</v>
      </c>
      <c r="I60" s="8" t="s">
        <v>243</v>
      </c>
      <c r="J60" s="44" t="s">
        <v>420</v>
      </c>
      <c r="K60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376-IP-B4-ZZ-SH-A-32006</v>
      </c>
      <c r="L60" s="8" t="s">
        <v>421</v>
      </c>
      <c r="M60" s="8" t="str">
        <f>Tabela134[[#This Row],[Nr pliku]]&amp;"-"&amp;Tabela134[[#This Row],[Nazwa pliku]]</f>
        <v>376-IP-B4-ZZ-SH-A-32006-ZestDrzwiStal</v>
      </c>
      <c r="N60" s="8" t="s">
        <v>422</v>
      </c>
      <c r="O60" s="72" t="s">
        <v>66</v>
      </c>
      <c r="P60" s="25" t="s">
        <v>245</v>
      </c>
      <c r="Q60" s="97" t="s">
        <v>246</v>
      </c>
      <c r="R60" s="144"/>
      <c r="U60" s="133" t="s">
        <v>21</v>
      </c>
    </row>
    <row r="61" spans="1:21" s="9" customFormat="1" ht="15.75">
      <c r="A61" s="13" t="s">
        <v>237</v>
      </c>
      <c r="B61" s="8" t="s">
        <v>238</v>
      </c>
      <c r="C61" s="8" t="s">
        <v>18</v>
      </c>
      <c r="D61" s="8">
        <v>376</v>
      </c>
      <c r="E61" s="8" t="s">
        <v>239</v>
      </c>
      <c r="F61" s="8" t="s">
        <v>240</v>
      </c>
      <c r="G61" s="28" t="s">
        <v>391</v>
      </c>
      <c r="H61" s="8" t="s">
        <v>373</v>
      </c>
      <c r="I61" s="8" t="s">
        <v>243</v>
      </c>
      <c r="J61" s="44" t="s">
        <v>423</v>
      </c>
      <c r="K61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376-IP-B4-ZZ-SH-A-32007</v>
      </c>
      <c r="L61" s="8" t="s">
        <v>424</v>
      </c>
      <c r="M61" s="8" t="str">
        <f>Tabela134[[#This Row],[Nr pliku]]&amp;"-"&amp;Tabela134[[#This Row],[Nazwa pliku]]</f>
        <v>376-IP-B4-ZZ-SH-A-32007-ZestDrzwiFasadowych</v>
      </c>
      <c r="N61" s="8" t="s">
        <v>425</v>
      </c>
      <c r="O61" s="72" t="s">
        <v>66</v>
      </c>
      <c r="P61" s="25" t="s">
        <v>245</v>
      </c>
      <c r="Q61" s="97" t="s">
        <v>246</v>
      </c>
      <c r="R61" s="144"/>
      <c r="U61" s="133" t="s">
        <v>21</v>
      </c>
    </row>
    <row r="62" spans="1:21" s="9" customFormat="1" ht="15.75">
      <c r="A62" s="13" t="s">
        <v>237</v>
      </c>
      <c r="B62" s="8" t="s">
        <v>238</v>
      </c>
      <c r="C62" s="8" t="s">
        <v>18</v>
      </c>
      <c r="D62" s="8">
        <v>376</v>
      </c>
      <c r="E62" s="8" t="s">
        <v>239</v>
      </c>
      <c r="F62" s="8" t="s">
        <v>240</v>
      </c>
      <c r="G62" s="28" t="s">
        <v>391</v>
      </c>
      <c r="H62" s="8" t="s">
        <v>373</v>
      </c>
      <c r="I62" s="8" t="s">
        <v>243</v>
      </c>
      <c r="J62" s="44" t="s">
        <v>426</v>
      </c>
      <c r="K62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376-IP-B4-ZZ-SH-A-32008</v>
      </c>
      <c r="L62" s="8" t="s">
        <v>427</v>
      </c>
      <c r="M62" s="8" t="str">
        <f>Tabela134[[#This Row],[Nr pliku]]&amp;"-"&amp;Tabela134[[#This Row],[Nazwa pliku]]</f>
        <v>376-IP-B4-ZZ-SH-A-32008-ZesteBram</v>
      </c>
      <c r="N62" s="8" t="s">
        <v>428</v>
      </c>
      <c r="O62" s="72" t="s">
        <v>292</v>
      </c>
      <c r="P62" s="25" t="s">
        <v>245</v>
      </c>
      <c r="Q62" s="97" t="s">
        <v>246</v>
      </c>
      <c r="R62" s="144"/>
      <c r="U62" s="133" t="s">
        <v>21</v>
      </c>
    </row>
    <row r="63" spans="1:21" s="9" customFormat="1" ht="15.75">
      <c r="A63" s="13" t="s">
        <v>237</v>
      </c>
      <c r="B63" s="8" t="s">
        <v>238</v>
      </c>
      <c r="C63" s="8" t="s">
        <v>18</v>
      </c>
      <c r="D63" s="8">
        <v>376</v>
      </c>
      <c r="E63" s="8" t="s">
        <v>239</v>
      </c>
      <c r="F63" s="8" t="s">
        <v>240</v>
      </c>
      <c r="G63" s="28" t="s">
        <v>391</v>
      </c>
      <c r="H63" s="8" t="s">
        <v>373</v>
      </c>
      <c r="I63" s="8" t="s">
        <v>243</v>
      </c>
      <c r="J63" s="44" t="s">
        <v>429</v>
      </c>
      <c r="K63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376-IP-B4-ZZ-SH-A-34001</v>
      </c>
      <c r="L63" s="8" t="s">
        <v>430</v>
      </c>
      <c r="M63" s="8" t="str">
        <f>Tabela134[[#This Row],[Nr pliku]]&amp;"-"&amp;Tabela134[[#This Row],[Nazwa pliku]]</f>
        <v>376-IP-B4-ZZ-SH-A-34001-ZestBalSchod</v>
      </c>
      <c r="N63" s="8" t="s">
        <v>431</v>
      </c>
      <c r="O63" s="72" t="s">
        <v>432</v>
      </c>
      <c r="P63" s="25" t="s">
        <v>245</v>
      </c>
      <c r="Q63" s="97" t="s">
        <v>246</v>
      </c>
      <c r="R63" s="144"/>
      <c r="U63" s="133" t="s">
        <v>21</v>
      </c>
    </row>
    <row r="64" spans="1:21" s="9" customFormat="1" ht="15.75">
      <c r="A64" s="13" t="s">
        <v>237</v>
      </c>
      <c r="B64" s="8" t="s">
        <v>238</v>
      </c>
      <c r="C64" s="8" t="s">
        <v>18</v>
      </c>
      <c r="D64" s="8">
        <v>376</v>
      </c>
      <c r="E64" s="8" t="s">
        <v>239</v>
      </c>
      <c r="F64" s="8" t="s">
        <v>240</v>
      </c>
      <c r="G64" s="28" t="s">
        <v>391</v>
      </c>
      <c r="H64" s="8" t="s">
        <v>373</v>
      </c>
      <c r="I64" s="8" t="s">
        <v>243</v>
      </c>
      <c r="J64" s="44" t="s">
        <v>433</v>
      </c>
      <c r="K64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376-IP-B4-ZZ-SH-A-34002</v>
      </c>
      <c r="L64" s="8" t="s">
        <v>434</v>
      </c>
      <c r="M64" s="8" t="str">
        <f>Tabela134[[#This Row],[Nr pliku]]&amp;"-"&amp;Tabela134[[#This Row],[Nazwa pliku]]</f>
        <v>376-IP-B4-ZZ-SH-A-34002-ZestBalZew</v>
      </c>
      <c r="N64" s="8" t="s">
        <v>435</v>
      </c>
      <c r="O64" s="72" t="s">
        <v>398</v>
      </c>
      <c r="P64" s="25" t="s">
        <v>245</v>
      </c>
      <c r="Q64" s="97" t="s">
        <v>246</v>
      </c>
      <c r="R64" s="144"/>
      <c r="U64" s="133" t="s">
        <v>21</v>
      </c>
    </row>
    <row r="65" spans="1:21" s="9" customFormat="1" ht="15.75">
      <c r="A65" s="13" t="s">
        <v>237</v>
      </c>
      <c r="B65" s="8" t="s">
        <v>238</v>
      </c>
      <c r="C65" s="8" t="s">
        <v>18</v>
      </c>
      <c r="D65" s="8">
        <v>376</v>
      </c>
      <c r="E65" s="8" t="s">
        <v>239</v>
      </c>
      <c r="F65" s="8" t="s">
        <v>240</v>
      </c>
      <c r="G65" s="28" t="s">
        <v>391</v>
      </c>
      <c r="H65" s="8" t="s">
        <v>373</v>
      </c>
      <c r="I65" s="8" t="s">
        <v>243</v>
      </c>
      <c r="J65" s="44" t="s">
        <v>436</v>
      </c>
      <c r="K65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376-IP-B4-ZZ-SH-A-34003</v>
      </c>
      <c r="L65" s="8" t="s">
        <v>437</v>
      </c>
      <c r="M65" s="8" t="str">
        <f>Tabela134[[#This Row],[Nr pliku]]&amp;"-"&amp;Tabela134[[#This Row],[Nazwa pliku]]</f>
        <v>376-IP-B4-ZZ-SH-A-34003-ZestDrabinZew</v>
      </c>
      <c r="N65" s="8" t="s">
        <v>438</v>
      </c>
      <c r="O65" s="72" t="s">
        <v>439</v>
      </c>
      <c r="P65" s="25" t="s">
        <v>245</v>
      </c>
      <c r="Q65" s="97" t="s">
        <v>246</v>
      </c>
      <c r="R65" s="144"/>
      <c r="U65" s="133" t="s">
        <v>21</v>
      </c>
    </row>
    <row r="66" spans="1:21" s="9" customFormat="1" ht="15.75">
      <c r="A66" s="13" t="s">
        <v>237</v>
      </c>
      <c r="B66" s="8" t="s">
        <v>238</v>
      </c>
      <c r="C66" s="8" t="s">
        <v>18</v>
      </c>
      <c r="D66" s="8">
        <v>376</v>
      </c>
      <c r="E66" s="8" t="s">
        <v>239</v>
      </c>
      <c r="F66" s="8" t="s">
        <v>240</v>
      </c>
      <c r="G66" s="28" t="s">
        <v>391</v>
      </c>
      <c r="H66" s="8" t="s">
        <v>373</v>
      </c>
      <c r="I66" s="8" t="s">
        <v>243</v>
      </c>
      <c r="J66" s="44" t="s">
        <v>440</v>
      </c>
      <c r="K66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376-IP-B4-ZZ-SH-A-48001</v>
      </c>
      <c r="L66" s="8" t="s">
        <v>441</v>
      </c>
      <c r="M66" s="8" t="str">
        <f>Tabela134[[#This Row],[Nr pliku]]&amp;"-"&amp;Tabela134[[#This Row],[Nazwa pliku]]</f>
        <v>376-IP-B4-ZZ-SH-A-48001-ZestWitrynWew</v>
      </c>
      <c r="N66" s="8" t="s">
        <v>442</v>
      </c>
      <c r="O66" s="72" t="s">
        <v>66</v>
      </c>
      <c r="P66" s="25" t="s">
        <v>245</v>
      </c>
      <c r="Q66" s="97" t="s">
        <v>246</v>
      </c>
      <c r="R66" s="144"/>
      <c r="U66" s="133" t="s">
        <v>21</v>
      </c>
    </row>
    <row r="67" spans="1:21" s="9" customFormat="1" ht="15.75">
      <c r="A67" s="13" t="s">
        <v>237</v>
      </c>
      <c r="B67" s="8" t="s">
        <v>238</v>
      </c>
      <c r="C67" s="8" t="s">
        <v>18</v>
      </c>
      <c r="D67" s="8">
        <v>376</v>
      </c>
      <c r="E67" s="8" t="s">
        <v>239</v>
      </c>
      <c r="F67" s="8" t="s">
        <v>240</v>
      </c>
      <c r="G67" s="28" t="s">
        <v>391</v>
      </c>
      <c r="H67" s="8" t="s">
        <v>373</v>
      </c>
      <c r="I67" s="8" t="s">
        <v>243</v>
      </c>
      <c r="J67" s="44" t="s">
        <v>443</v>
      </c>
      <c r="K67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376-IP-B4-ZZ-SH-A-48002</v>
      </c>
      <c r="L67" s="8" t="s">
        <v>444</v>
      </c>
      <c r="M67" s="8" t="str">
        <f>Tabela134[[#This Row],[Nr pliku]]&amp;"-"&amp;Tabela134[[#This Row],[Nazwa pliku]]</f>
        <v>376-IP-B4-ZZ-SH-A-48002-ZestKurtynKlapOddym</v>
      </c>
      <c r="N67" s="8" t="s">
        <v>445</v>
      </c>
      <c r="O67" s="72" t="s">
        <v>66</v>
      </c>
      <c r="P67" s="25" t="s">
        <v>245</v>
      </c>
      <c r="Q67" s="97" t="s">
        <v>246</v>
      </c>
      <c r="R67" s="144"/>
      <c r="U67" s="133" t="s">
        <v>21</v>
      </c>
    </row>
    <row r="68" spans="1:21" s="9" customFormat="1" ht="15.75">
      <c r="A68" s="13" t="s">
        <v>237</v>
      </c>
      <c r="B68" s="8" t="s">
        <v>238</v>
      </c>
      <c r="C68" s="8" t="s">
        <v>18</v>
      </c>
      <c r="D68" s="8">
        <v>376</v>
      </c>
      <c r="E68" s="8" t="s">
        <v>239</v>
      </c>
      <c r="F68" s="8" t="s">
        <v>240</v>
      </c>
      <c r="G68" s="28" t="s">
        <v>391</v>
      </c>
      <c r="H68" s="8" t="s">
        <v>373</v>
      </c>
      <c r="I68" s="8" t="s">
        <v>243</v>
      </c>
      <c r="J68" s="44" t="s">
        <v>446</v>
      </c>
      <c r="K68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376-IP-B4-ZZ-SH-A-48003</v>
      </c>
      <c r="L68" s="8" t="s">
        <v>447</v>
      </c>
      <c r="M68" s="8" t="str">
        <f>Tabela134[[#This Row],[Nr pliku]]&amp;"-"&amp;Tabela134[[#This Row],[Nazwa pliku]]</f>
        <v>376-IP-B4-ZZ-SH-A-48003-ZestZadaszen</v>
      </c>
      <c r="N68" s="8" t="s">
        <v>448</v>
      </c>
      <c r="O68" s="72" t="s">
        <v>66</v>
      </c>
      <c r="P68" s="25" t="s">
        <v>245</v>
      </c>
      <c r="Q68" s="97" t="s">
        <v>246</v>
      </c>
      <c r="R68" s="144"/>
      <c r="U68" s="133" t="s">
        <v>21</v>
      </c>
    </row>
    <row r="69" spans="1:21" s="9" customFormat="1" ht="15.75">
      <c r="A69" s="13" t="s">
        <v>237</v>
      </c>
      <c r="B69" s="8" t="s">
        <v>238</v>
      </c>
      <c r="C69" s="8" t="s">
        <v>18</v>
      </c>
      <c r="D69" s="8">
        <v>376</v>
      </c>
      <c r="E69" s="8" t="s">
        <v>239</v>
      </c>
      <c r="F69" s="8" t="s">
        <v>240</v>
      </c>
      <c r="G69" s="28" t="s">
        <v>391</v>
      </c>
      <c r="H69" s="8" t="s">
        <v>373</v>
      </c>
      <c r="I69" s="8" t="s">
        <v>243</v>
      </c>
      <c r="J69" s="44" t="s">
        <v>449</v>
      </c>
      <c r="K6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376-IP-B4-ZZ-SH-A-48004</v>
      </c>
      <c r="L69" s="8" t="s">
        <v>450</v>
      </c>
      <c r="M69" s="8" t="str">
        <f>Tabela134[[#This Row],[Nr pliku]]&amp;"-"&amp;Tabela134[[#This Row],[Nazwa pliku]]</f>
        <v>376-IP-B4-ZZ-SH-A-48004-ZestWycieraczek</v>
      </c>
      <c r="N69" s="8" t="s">
        <v>451</v>
      </c>
      <c r="O69" s="72" t="s">
        <v>66</v>
      </c>
      <c r="P69" s="25" t="s">
        <v>245</v>
      </c>
      <c r="Q69" s="97" t="s">
        <v>246</v>
      </c>
      <c r="R69" s="144"/>
      <c r="U69" s="133" t="s">
        <v>21</v>
      </c>
    </row>
    <row r="70" spans="1:21" s="9" customFormat="1" ht="15.75">
      <c r="A70" s="13" t="s">
        <v>237</v>
      </c>
      <c r="B70" s="8" t="s">
        <v>238</v>
      </c>
      <c r="C70" s="8" t="s">
        <v>18</v>
      </c>
      <c r="D70" s="8">
        <v>376</v>
      </c>
      <c r="E70" s="8" t="s">
        <v>239</v>
      </c>
      <c r="F70" s="8" t="s">
        <v>240</v>
      </c>
      <c r="G70" s="28" t="s">
        <v>391</v>
      </c>
      <c r="H70" s="8" t="s">
        <v>373</v>
      </c>
      <c r="I70" s="8" t="s">
        <v>243</v>
      </c>
      <c r="J70" s="44" t="s">
        <v>452</v>
      </c>
      <c r="K70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376-IP-B4-ZZ-SH-A-42001</v>
      </c>
      <c r="L70" s="8" t="s">
        <v>453</v>
      </c>
      <c r="M70" s="8" t="str">
        <f>Tabela134[[#This Row],[Nr pliku]]&amp;"-"&amp;Tabela134[[#This Row],[Nazwa pliku]]</f>
        <v>376-IP-B4-ZZ-SH-A-42001-ZestScianekHPL</v>
      </c>
      <c r="N70" s="8" t="s">
        <v>454</v>
      </c>
      <c r="O70" s="72" t="s">
        <v>398</v>
      </c>
      <c r="P70" s="25" t="s">
        <v>245</v>
      </c>
      <c r="Q70" s="97" t="s">
        <v>246</v>
      </c>
      <c r="R70" s="144"/>
      <c r="U70" s="133" t="s">
        <v>21</v>
      </c>
    </row>
    <row r="71" spans="1:21" s="9" customFormat="1" ht="15.75">
      <c r="A71" s="13" t="s">
        <v>237</v>
      </c>
      <c r="B71" s="8" t="s">
        <v>238</v>
      </c>
      <c r="C71" s="8" t="s">
        <v>18</v>
      </c>
      <c r="D71" s="8">
        <v>376</v>
      </c>
      <c r="E71" s="8" t="s">
        <v>239</v>
      </c>
      <c r="F71" s="8" t="s">
        <v>240</v>
      </c>
      <c r="G71" s="28" t="s">
        <v>391</v>
      </c>
      <c r="H71" s="8" t="s">
        <v>373</v>
      </c>
      <c r="I71" s="8" t="s">
        <v>243</v>
      </c>
      <c r="J71" s="44" t="s">
        <v>455</v>
      </c>
      <c r="K71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376-IP-B4-ZZ-SH-A-42002</v>
      </c>
      <c r="L71" s="8" t="s">
        <v>456</v>
      </c>
      <c r="M71" s="8" t="str">
        <f>Tabela134[[#This Row],[Nr pliku]]&amp;"-"&amp;Tabela134[[#This Row],[Nazwa pliku]]</f>
        <v>376-IP-B4-ZZ-SH-A-42002-ZestFartUmywalkMebl</v>
      </c>
      <c r="N71" s="8" t="s">
        <v>457</v>
      </c>
      <c r="O71" s="72" t="s">
        <v>439</v>
      </c>
      <c r="P71" s="25" t="s">
        <v>245</v>
      </c>
      <c r="Q71" s="97" t="s">
        <v>246</v>
      </c>
      <c r="R71" s="144"/>
      <c r="U71" s="133" t="s">
        <v>21</v>
      </c>
    </row>
    <row r="72" spans="1:21" s="9" customFormat="1" ht="15.75">
      <c r="A72" s="13" t="s">
        <v>237</v>
      </c>
      <c r="B72" s="8" t="s">
        <v>238</v>
      </c>
      <c r="C72" s="8" t="s">
        <v>18</v>
      </c>
      <c r="D72" s="8">
        <v>376</v>
      </c>
      <c r="E72" s="8" t="s">
        <v>239</v>
      </c>
      <c r="F72" s="8" t="s">
        <v>240</v>
      </c>
      <c r="G72" s="28" t="s">
        <v>391</v>
      </c>
      <c r="H72" s="8" t="s">
        <v>373</v>
      </c>
      <c r="I72" s="8" t="s">
        <v>243</v>
      </c>
      <c r="J72" s="44" t="s">
        <v>458</v>
      </c>
      <c r="K72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376-IP-B4-ZZ-SH-A-42003</v>
      </c>
      <c r="L72" s="8" t="s">
        <v>459</v>
      </c>
      <c r="M72" s="8" t="str">
        <f>Tabela134[[#This Row],[Nr pliku]]&amp;"-"&amp;Tabela134[[#This Row],[Nazwa pliku]]</f>
        <v>376-IP-B4-ZZ-SH-A-42003-ZestZabezScian</v>
      </c>
      <c r="N72" s="8" t="s">
        <v>460</v>
      </c>
      <c r="O72" s="72" t="s">
        <v>439</v>
      </c>
      <c r="P72" s="25" t="s">
        <v>245</v>
      </c>
      <c r="Q72" s="97" t="s">
        <v>246</v>
      </c>
      <c r="R72" s="97" t="s">
        <v>257</v>
      </c>
      <c r="U72" s="133" t="s">
        <v>21</v>
      </c>
    </row>
    <row r="73" spans="1:21" s="9" customFormat="1" ht="15.75">
      <c r="A73" s="13" t="s">
        <v>237</v>
      </c>
      <c r="B73" s="8" t="s">
        <v>238</v>
      </c>
      <c r="C73" s="8" t="s">
        <v>18</v>
      </c>
      <c r="D73" s="8">
        <v>376</v>
      </c>
      <c r="E73" s="8" t="s">
        <v>239</v>
      </c>
      <c r="F73" s="8" t="s">
        <v>240</v>
      </c>
      <c r="G73" s="28" t="s">
        <v>287</v>
      </c>
      <c r="H73" s="8" t="s">
        <v>288</v>
      </c>
      <c r="I73" s="8" t="s">
        <v>243</v>
      </c>
      <c r="J73" s="44" t="s">
        <v>461</v>
      </c>
      <c r="K73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376-IP-B4-B1-DR-A-42101</v>
      </c>
      <c r="L73" s="8" t="s">
        <v>462</v>
      </c>
      <c r="M73" s="8" t="str">
        <f>Tabela134[[#This Row],[Nr pliku]]&amp;"-"&amp;Tabela134[[#This Row],[Nazwa pliku]]</f>
        <v>376-IP-B4-B1-DR-A-42101-RzutyWykonScianB1</v>
      </c>
      <c r="N73" s="8" t="s">
        <v>463</v>
      </c>
      <c r="O73" s="72" t="s">
        <v>292</v>
      </c>
      <c r="P73" s="25" t="s">
        <v>245</v>
      </c>
      <c r="Q73" s="97" t="s">
        <v>246</v>
      </c>
      <c r="R73" s="97" t="s">
        <v>257</v>
      </c>
      <c r="U73" s="133" t="s">
        <v>21</v>
      </c>
    </row>
    <row r="74" spans="1:21" s="9" customFormat="1" ht="15.75">
      <c r="A74" s="13" t="s">
        <v>237</v>
      </c>
      <c r="B74" s="8" t="s">
        <v>238</v>
      </c>
      <c r="C74" s="8" t="s">
        <v>18</v>
      </c>
      <c r="D74" s="8">
        <v>376</v>
      </c>
      <c r="E74" s="8" t="s">
        <v>239</v>
      </c>
      <c r="F74" s="8" t="s">
        <v>240</v>
      </c>
      <c r="G74" s="28" t="s">
        <v>245</v>
      </c>
      <c r="H74" s="8" t="s">
        <v>288</v>
      </c>
      <c r="I74" s="8" t="s">
        <v>243</v>
      </c>
      <c r="J74" s="44" t="s">
        <v>464</v>
      </c>
      <c r="K74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376-IP-B4-00-DR-A-42102</v>
      </c>
      <c r="L74" s="8" t="s">
        <v>465</v>
      </c>
      <c r="M74" s="8" t="str">
        <f>Tabela134[[#This Row],[Nr pliku]]&amp;"-"&amp;Tabela134[[#This Row],[Nazwa pliku]]</f>
        <v>376-IP-B4-00-DR-A-42102-RzutyWykonScian00</v>
      </c>
      <c r="N74" s="8" t="s">
        <v>466</v>
      </c>
      <c r="O74" s="72" t="s">
        <v>292</v>
      </c>
      <c r="P74" s="25" t="s">
        <v>245</v>
      </c>
      <c r="Q74" s="97" t="s">
        <v>246</v>
      </c>
      <c r="R74" s="144"/>
      <c r="U74" s="133" t="s">
        <v>21</v>
      </c>
    </row>
    <row r="75" spans="1:21" s="9" customFormat="1" ht="15.75">
      <c r="A75" s="13" t="s">
        <v>237</v>
      </c>
      <c r="B75" s="8" t="s">
        <v>238</v>
      </c>
      <c r="C75" s="8" t="s">
        <v>18</v>
      </c>
      <c r="D75" s="8">
        <v>376</v>
      </c>
      <c r="E75" s="8" t="s">
        <v>239</v>
      </c>
      <c r="F75" s="8" t="s">
        <v>240</v>
      </c>
      <c r="G75" s="28" t="s">
        <v>246</v>
      </c>
      <c r="H75" s="8" t="s">
        <v>288</v>
      </c>
      <c r="I75" s="8" t="s">
        <v>243</v>
      </c>
      <c r="J75" s="44" t="s">
        <v>467</v>
      </c>
      <c r="K75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376-IP-B4-01-DR-A-42103</v>
      </c>
      <c r="L75" s="8" t="s">
        <v>468</v>
      </c>
      <c r="M75" s="8" t="str">
        <f>Tabela134[[#This Row],[Nr pliku]]&amp;"-"&amp;Tabela134[[#This Row],[Nazwa pliku]]</f>
        <v>376-IP-B4-01-DR-A-42103-RzutyWykonScian01</v>
      </c>
      <c r="N75" s="8" t="s">
        <v>469</v>
      </c>
      <c r="O75" s="72" t="s">
        <v>292</v>
      </c>
      <c r="P75" s="25" t="s">
        <v>245</v>
      </c>
      <c r="Q75" s="97" t="s">
        <v>246</v>
      </c>
      <c r="R75" s="144"/>
      <c r="U75" s="133" t="s">
        <v>21</v>
      </c>
    </row>
    <row r="76" spans="1:21" s="9" customFormat="1" ht="15.75">
      <c r="A76" s="13" t="s">
        <v>237</v>
      </c>
      <c r="B76" s="8" t="s">
        <v>238</v>
      </c>
      <c r="C76" s="8" t="s">
        <v>18</v>
      </c>
      <c r="D76" s="8">
        <v>376</v>
      </c>
      <c r="E76" s="8" t="s">
        <v>239</v>
      </c>
      <c r="F76" s="8" t="s">
        <v>240</v>
      </c>
      <c r="G76" s="28" t="s">
        <v>257</v>
      </c>
      <c r="H76" s="8" t="s">
        <v>288</v>
      </c>
      <c r="I76" s="8" t="s">
        <v>243</v>
      </c>
      <c r="J76" s="44" t="s">
        <v>470</v>
      </c>
      <c r="K76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376-IP-B4-02-DR-A-42104</v>
      </c>
      <c r="L76" s="8" t="s">
        <v>471</v>
      </c>
      <c r="M76" s="8" t="str">
        <f>Tabela134[[#This Row],[Nr pliku]]&amp;"-"&amp;Tabela134[[#This Row],[Nazwa pliku]]</f>
        <v>376-IP-B4-02-DR-A-42104-RzutyWykonScian02</v>
      </c>
      <c r="N76" s="8" t="s">
        <v>472</v>
      </c>
      <c r="O76" s="72" t="s">
        <v>292</v>
      </c>
      <c r="P76" s="25" t="s">
        <v>245</v>
      </c>
      <c r="Q76" s="97" t="s">
        <v>246</v>
      </c>
      <c r="R76" s="144"/>
      <c r="U76" s="133" t="s">
        <v>21</v>
      </c>
    </row>
    <row r="77" spans="1:21" s="9" customFormat="1" ht="15.75">
      <c r="A77" s="13" t="s">
        <v>237</v>
      </c>
      <c r="B77" s="8" t="s">
        <v>238</v>
      </c>
      <c r="C77" s="8" t="s">
        <v>18</v>
      </c>
      <c r="D77" s="8">
        <v>376</v>
      </c>
      <c r="E77" s="8" t="s">
        <v>239</v>
      </c>
      <c r="F77" s="8" t="s">
        <v>240</v>
      </c>
      <c r="G77" s="28" t="s">
        <v>306</v>
      </c>
      <c r="H77" s="8" t="s">
        <v>288</v>
      </c>
      <c r="I77" s="8" t="s">
        <v>243</v>
      </c>
      <c r="J77" s="44" t="s">
        <v>473</v>
      </c>
      <c r="K77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376-IP-B4-03-DR-A-42105</v>
      </c>
      <c r="L77" s="8" t="s">
        <v>474</v>
      </c>
      <c r="M77" s="8" t="str">
        <f>Tabela134[[#This Row],[Nr pliku]]&amp;"-"&amp;Tabela134[[#This Row],[Nazwa pliku]]</f>
        <v>376-IP-B4-03-DR-A-42105-RzutyWykonScian03</v>
      </c>
      <c r="N77" s="8" t="s">
        <v>475</v>
      </c>
      <c r="O77" s="72" t="s">
        <v>292</v>
      </c>
      <c r="P77" s="25" t="s">
        <v>245</v>
      </c>
      <c r="Q77" s="97" t="s">
        <v>246</v>
      </c>
      <c r="R77" s="144"/>
      <c r="U77" s="133" t="s">
        <v>21</v>
      </c>
    </row>
    <row r="78" spans="1:21" s="9" customFormat="1" ht="15.75">
      <c r="A78" s="13" t="s">
        <v>237</v>
      </c>
      <c r="B78" s="8" t="s">
        <v>238</v>
      </c>
      <c r="C78" s="8" t="s">
        <v>18</v>
      </c>
      <c r="D78" s="8">
        <v>376</v>
      </c>
      <c r="E78" s="8" t="s">
        <v>239</v>
      </c>
      <c r="F78" s="8" t="s">
        <v>240</v>
      </c>
      <c r="G78" s="28" t="s">
        <v>310</v>
      </c>
      <c r="H78" s="8" t="s">
        <v>288</v>
      </c>
      <c r="I78" s="8" t="s">
        <v>243</v>
      </c>
      <c r="J78" s="44" t="s">
        <v>476</v>
      </c>
      <c r="K78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376-IP-B4-04-DR-A-42106</v>
      </c>
      <c r="L78" s="8" t="s">
        <v>477</v>
      </c>
      <c r="M78" s="8" t="str">
        <f>Tabela134[[#This Row],[Nr pliku]]&amp;"-"&amp;Tabela134[[#This Row],[Nazwa pliku]]</f>
        <v>376-IP-B4-04-DR-A-42106-RzutyWykonScian04</v>
      </c>
      <c r="N78" s="8" t="s">
        <v>478</v>
      </c>
      <c r="O78" s="72" t="s">
        <v>292</v>
      </c>
      <c r="P78" s="25" t="s">
        <v>245</v>
      </c>
      <c r="Q78" s="97" t="s">
        <v>246</v>
      </c>
      <c r="R78" s="144"/>
      <c r="U78" s="133" t="s">
        <v>21</v>
      </c>
    </row>
    <row r="79" spans="1:21" s="9" customFormat="1" ht="15.75">
      <c r="A79" s="13" t="s">
        <v>237</v>
      </c>
      <c r="B79" s="8" t="s">
        <v>238</v>
      </c>
      <c r="C79" s="8" t="s">
        <v>18</v>
      </c>
      <c r="D79" s="8">
        <v>376</v>
      </c>
      <c r="E79" s="8" t="s">
        <v>239</v>
      </c>
      <c r="F79" s="8" t="s">
        <v>240</v>
      </c>
      <c r="G79" s="28" t="s">
        <v>391</v>
      </c>
      <c r="H79" s="8" t="s">
        <v>288</v>
      </c>
      <c r="I79" s="8" t="s">
        <v>243</v>
      </c>
      <c r="J79" s="44" t="s">
        <v>479</v>
      </c>
      <c r="K7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376-IP-B4-ZZ-DR-A-42107</v>
      </c>
      <c r="L79" s="8" t="s">
        <v>480</v>
      </c>
      <c r="M79" s="8" t="str">
        <f>Tabela134[[#This Row],[Nr pliku]]&amp;"-"&amp;Tabela134[[#This Row],[Nazwa pliku]]</f>
        <v>376-IP-B4-ZZ-DR-A-42107-RzutyWykonScian05-06</v>
      </c>
      <c r="N79" s="8" t="s">
        <v>481</v>
      </c>
      <c r="O79" s="72" t="s">
        <v>292</v>
      </c>
      <c r="P79" s="25" t="s">
        <v>245</v>
      </c>
      <c r="Q79" s="97" t="s">
        <v>246</v>
      </c>
      <c r="R79" s="144"/>
      <c r="U79" s="133" t="s">
        <v>21</v>
      </c>
    </row>
    <row r="80" spans="1:21" s="9" customFormat="1" ht="15.75">
      <c r="A80" s="13" t="s">
        <v>237</v>
      </c>
      <c r="B80" s="8" t="s">
        <v>238</v>
      </c>
      <c r="C80" s="8" t="s">
        <v>18</v>
      </c>
      <c r="D80" s="8">
        <v>376</v>
      </c>
      <c r="E80" s="8" t="s">
        <v>239</v>
      </c>
      <c r="F80" s="8" t="s">
        <v>240</v>
      </c>
      <c r="G80" s="28" t="s">
        <v>287</v>
      </c>
      <c r="H80" s="8" t="s">
        <v>288</v>
      </c>
      <c r="I80" s="8" t="s">
        <v>243</v>
      </c>
      <c r="J80" s="44" t="s">
        <v>482</v>
      </c>
      <c r="K80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376-IP-B4-B1-DR-A-45001</v>
      </c>
      <c r="L80" s="8" t="s">
        <v>483</v>
      </c>
      <c r="M80" s="8" t="str">
        <f>Tabela134[[#This Row],[Nr pliku]]&amp;"-"&amp;Tabela134[[#This Row],[Nazwa pliku]]</f>
        <v>376-IP-B4-B1-DR-A-45001-RzutyWykonPosadzekB1</v>
      </c>
      <c r="N80" s="8" t="s">
        <v>484</v>
      </c>
      <c r="O80" s="72" t="s">
        <v>292</v>
      </c>
      <c r="P80" s="25" t="s">
        <v>245</v>
      </c>
      <c r="Q80" s="97" t="s">
        <v>246</v>
      </c>
      <c r="R80" s="97" t="s">
        <v>257</v>
      </c>
      <c r="U80" s="133" t="s">
        <v>21</v>
      </c>
    </row>
    <row r="81" spans="1:22" s="9" customFormat="1" ht="15.75">
      <c r="A81" s="13" t="s">
        <v>237</v>
      </c>
      <c r="B81" s="8" t="s">
        <v>238</v>
      </c>
      <c r="C81" s="8" t="s">
        <v>18</v>
      </c>
      <c r="D81" s="8">
        <v>376</v>
      </c>
      <c r="E81" s="8" t="s">
        <v>239</v>
      </c>
      <c r="F81" s="8" t="s">
        <v>240</v>
      </c>
      <c r="G81" s="28" t="s">
        <v>245</v>
      </c>
      <c r="H81" s="8" t="s">
        <v>288</v>
      </c>
      <c r="I81" s="8" t="s">
        <v>243</v>
      </c>
      <c r="J81" s="44" t="s">
        <v>485</v>
      </c>
      <c r="K81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376-IP-B4-00-DR-A-45002</v>
      </c>
      <c r="L81" s="8" t="s">
        <v>486</v>
      </c>
      <c r="M81" s="8" t="str">
        <f>Tabela134[[#This Row],[Nr pliku]]&amp;"-"&amp;Tabela134[[#This Row],[Nazwa pliku]]</f>
        <v>376-IP-B4-00-DR-A-45002-RzutyWykonPosadzek00</v>
      </c>
      <c r="N81" s="8" t="s">
        <v>487</v>
      </c>
      <c r="O81" s="72" t="s">
        <v>292</v>
      </c>
      <c r="P81" s="25" t="s">
        <v>245</v>
      </c>
      <c r="Q81" s="97" t="s">
        <v>246</v>
      </c>
      <c r="R81" s="144"/>
      <c r="U81" s="133" t="s">
        <v>21</v>
      </c>
    </row>
    <row r="82" spans="1:22" s="9" customFormat="1" ht="15.75">
      <c r="A82" s="13" t="s">
        <v>237</v>
      </c>
      <c r="B82" s="8" t="s">
        <v>238</v>
      </c>
      <c r="C82" s="8" t="s">
        <v>18</v>
      </c>
      <c r="D82" s="8">
        <v>376</v>
      </c>
      <c r="E82" s="8" t="s">
        <v>239</v>
      </c>
      <c r="F82" s="8" t="s">
        <v>240</v>
      </c>
      <c r="G82" s="28" t="s">
        <v>246</v>
      </c>
      <c r="H82" s="8" t="s">
        <v>288</v>
      </c>
      <c r="I82" s="8" t="s">
        <v>243</v>
      </c>
      <c r="J82" s="44" t="s">
        <v>488</v>
      </c>
      <c r="K82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376-IP-B4-01-DR-A-45003</v>
      </c>
      <c r="L82" s="8" t="s">
        <v>489</v>
      </c>
      <c r="M82" s="8" t="str">
        <f>Tabela134[[#This Row],[Nr pliku]]&amp;"-"&amp;Tabela134[[#This Row],[Nazwa pliku]]</f>
        <v>376-IP-B4-01-DR-A-45003-RzutyWykonPosadzek01</v>
      </c>
      <c r="N82" s="8" t="s">
        <v>490</v>
      </c>
      <c r="O82" s="72" t="s">
        <v>292</v>
      </c>
      <c r="P82" s="25" t="s">
        <v>245</v>
      </c>
      <c r="Q82" s="97" t="s">
        <v>246</v>
      </c>
      <c r="R82" s="144"/>
      <c r="U82" s="133" t="s">
        <v>21</v>
      </c>
    </row>
    <row r="83" spans="1:22" s="9" customFormat="1" ht="15.75">
      <c r="A83" s="13" t="s">
        <v>237</v>
      </c>
      <c r="B83" s="8" t="s">
        <v>238</v>
      </c>
      <c r="C83" s="8" t="s">
        <v>18</v>
      </c>
      <c r="D83" s="8">
        <v>376</v>
      </c>
      <c r="E83" s="8" t="s">
        <v>239</v>
      </c>
      <c r="F83" s="8" t="s">
        <v>240</v>
      </c>
      <c r="G83" s="28" t="s">
        <v>257</v>
      </c>
      <c r="H83" s="8" t="s">
        <v>288</v>
      </c>
      <c r="I83" s="8" t="s">
        <v>243</v>
      </c>
      <c r="J83" s="44" t="s">
        <v>491</v>
      </c>
      <c r="K83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376-IP-B4-02-DR-A-45004</v>
      </c>
      <c r="L83" s="8" t="s">
        <v>492</v>
      </c>
      <c r="M83" s="8" t="str">
        <f>Tabela134[[#This Row],[Nr pliku]]&amp;"-"&amp;Tabela134[[#This Row],[Nazwa pliku]]</f>
        <v>376-IP-B4-02-DR-A-45004-RzutyWykonPosadzek02</v>
      </c>
      <c r="N83" s="8" t="s">
        <v>493</v>
      </c>
      <c r="O83" s="72" t="s">
        <v>292</v>
      </c>
      <c r="P83" s="25" t="s">
        <v>245</v>
      </c>
      <c r="Q83" s="97" t="s">
        <v>246</v>
      </c>
      <c r="R83" s="144"/>
      <c r="S83" s="91"/>
      <c r="T83" s="91"/>
      <c r="U83" s="133" t="s">
        <v>21</v>
      </c>
      <c r="V83" s="91"/>
    </row>
    <row r="84" spans="1:22" s="9" customFormat="1" ht="15.75">
      <c r="A84" s="13" t="s">
        <v>237</v>
      </c>
      <c r="B84" s="8" t="s">
        <v>238</v>
      </c>
      <c r="C84" s="8" t="s">
        <v>18</v>
      </c>
      <c r="D84" s="8">
        <v>376</v>
      </c>
      <c r="E84" s="8" t="s">
        <v>239</v>
      </c>
      <c r="F84" s="8" t="s">
        <v>240</v>
      </c>
      <c r="G84" s="28" t="s">
        <v>306</v>
      </c>
      <c r="H84" s="8" t="s">
        <v>288</v>
      </c>
      <c r="I84" s="8" t="s">
        <v>243</v>
      </c>
      <c r="J84" s="44" t="s">
        <v>494</v>
      </c>
      <c r="K84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376-IP-B4-03-DR-A-45005</v>
      </c>
      <c r="L84" s="8" t="s">
        <v>495</v>
      </c>
      <c r="M84" s="8" t="str">
        <f>Tabela134[[#This Row],[Nr pliku]]&amp;"-"&amp;Tabela134[[#This Row],[Nazwa pliku]]</f>
        <v>376-IP-B4-03-DR-A-45005-RzutyWykonPosadzek03</v>
      </c>
      <c r="N84" s="8" t="s">
        <v>496</v>
      </c>
      <c r="O84" s="72" t="s">
        <v>292</v>
      </c>
      <c r="P84" s="25" t="s">
        <v>245</v>
      </c>
      <c r="Q84" s="97" t="s">
        <v>246</v>
      </c>
      <c r="R84" s="144"/>
      <c r="S84" s="91"/>
      <c r="T84" s="91"/>
      <c r="U84" s="133" t="s">
        <v>21</v>
      </c>
      <c r="V84" s="91"/>
    </row>
    <row r="85" spans="1:22" s="9" customFormat="1" ht="15.75">
      <c r="A85" s="13" t="s">
        <v>237</v>
      </c>
      <c r="B85" s="8" t="s">
        <v>238</v>
      </c>
      <c r="C85" s="8" t="s">
        <v>18</v>
      </c>
      <c r="D85" s="8">
        <v>376</v>
      </c>
      <c r="E85" s="8" t="s">
        <v>239</v>
      </c>
      <c r="F85" s="8" t="s">
        <v>240</v>
      </c>
      <c r="G85" s="28" t="s">
        <v>310</v>
      </c>
      <c r="H85" s="8" t="s">
        <v>288</v>
      </c>
      <c r="I85" s="8" t="s">
        <v>243</v>
      </c>
      <c r="J85" s="44" t="s">
        <v>497</v>
      </c>
      <c r="K85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376-IP-B4-04-DR-A-45006</v>
      </c>
      <c r="L85" s="8" t="s">
        <v>498</v>
      </c>
      <c r="M85" s="8" t="str">
        <f>Tabela134[[#This Row],[Nr pliku]]&amp;"-"&amp;Tabela134[[#This Row],[Nazwa pliku]]</f>
        <v>376-IP-B4-04-DR-A-45006-RzutyWykonPosadzek04</v>
      </c>
      <c r="N85" s="8" t="s">
        <v>499</v>
      </c>
      <c r="O85" s="72" t="s">
        <v>292</v>
      </c>
      <c r="P85" s="25" t="s">
        <v>245</v>
      </c>
      <c r="Q85" s="97" t="s">
        <v>246</v>
      </c>
      <c r="R85" s="144"/>
      <c r="S85" s="91"/>
      <c r="T85" s="91"/>
      <c r="U85" s="133" t="s">
        <v>21</v>
      </c>
      <c r="V85" s="91"/>
    </row>
    <row r="86" spans="1:22" s="9" customFormat="1" ht="15.75">
      <c r="A86" s="13" t="s">
        <v>237</v>
      </c>
      <c r="B86" s="8" t="s">
        <v>238</v>
      </c>
      <c r="C86" s="8" t="s">
        <v>18</v>
      </c>
      <c r="D86" s="8">
        <v>376</v>
      </c>
      <c r="E86" s="8" t="s">
        <v>239</v>
      </c>
      <c r="F86" s="8" t="s">
        <v>240</v>
      </c>
      <c r="G86" s="28" t="s">
        <v>391</v>
      </c>
      <c r="H86" s="8" t="s">
        <v>288</v>
      </c>
      <c r="I86" s="8" t="s">
        <v>243</v>
      </c>
      <c r="J86" s="44" t="s">
        <v>500</v>
      </c>
      <c r="K86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376-IP-B4-ZZ-DR-A-45007</v>
      </c>
      <c r="L86" s="8" t="s">
        <v>501</v>
      </c>
      <c r="M86" s="8" t="str">
        <f>Tabela134[[#This Row],[Nr pliku]]&amp;"-"&amp;Tabela134[[#This Row],[Nazwa pliku]]</f>
        <v>376-IP-B4-ZZ-DR-A-45007-RzutyWykonPosadzek05-06</v>
      </c>
      <c r="N86" s="8" t="s">
        <v>502</v>
      </c>
      <c r="O86" s="72" t="s">
        <v>292</v>
      </c>
      <c r="P86" s="25" t="s">
        <v>245</v>
      </c>
      <c r="Q86" s="97" t="s">
        <v>246</v>
      </c>
      <c r="R86" s="144"/>
      <c r="S86" s="91"/>
      <c r="T86" s="91"/>
      <c r="U86" s="133" t="s">
        <v>21</v>
      </c>
      <c r="V86" s="91"/>
    </row>
    <row r="87" spans="1:22" s="9" customFormat="1" ht="15.75">
      <c r="A87" s="13" t="s">
        <v>237</v>
      </c>
      <c r="B87" s="8" t="s">
        <v>238</v>
      </c>
      <c r="C87" s="8" t="s">
        <v>18</v>
      </c>
      <c r="D87" s="8">
        <v>376</v>
      </c>
      <c r="E87" s="8" t="s">
        <v>239</v>
      </c>
      <c r="F87" s="8" t="s">
        <v>240</v>
      </c>
      <c r="G87" s="28" t="s">
        <v>287</v>
      </c>
      <c r="H87" s="8" t="s">
        <v>288</v>
      </c>
      <c r="I87" s="8" t="s">
        <v>243</v>
      </c>
      <c r="J87" s="44" t="s">
        <v>503</v>
      </c>
      <c r="K87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376-IP-B4-B1-DR-A-35001</v>
      </c>
      <c r="L87" s="8" t="s">
        <v>504</v>
      </c>
      <c r="M87" s="8" t="str">
        <f>Tabela134[[#This Row],[Nr pliku]]&amp;"-"&amp;Tabela134[[#This Row],[Nazwa pliku]]</f>
        <v>376-IP-B4-B1-DR-A-35001-RzutSufituB1</v>
      </c>
      <c r="N87" s="8" t="s">
        <v>505</v>
      </c>
      <c r="O87" s="72" t="s">
        <v>292</v>
      </c>
      <c r="P87" s="25" t="s">
        <v>245</v>
      </c>
      <c r="Q87" s="97" t="s">
        <v>246</v>
      </c>
      <c r="R87" s="144"/>
      <c r="S87" s="91"/>
      <c r="T87" s="91"/>
      <c r="U87" s="133" t="s">
        <v>21</v>
      </c>
      <c r="V87" s="91"/>
    </row>
    <row r="88" spans="1:22" s="9" customFormat="1" ht="15.75">
      <c r="A88" s="13" t="s">
        <v>237</v>
      </c>
      <c r="B88" s="8" t="s">
        <v>238</v>
      </c>
      <c r="C88" s="8" t="s">
        <v>18</v>
      </c>
      <c r="D88" s="8">
        <v>376</v>
      </c>
      <c r="E88" s="8" t="s">
        <v>239</v>
      </c>
      <c r="F88" s="8" t="s">
        <v>240</v>
      </c>
      <c r="G88" s="28" t="s">
        <v>245</v>
      </c>
      <c r="H88" s="8" t="s">
        <v>288</v>
      </c>
      <c r="I88" s="8" t="s">
        <v>243</v>
      </c>
      <c r="J88" s="44" t="s">
        <v>506</v>
      </c>
      <c r="K88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376-IP-B4-00-DR-A-35002</v>
      </c>
      <c r="L88" s="8" t="s">
        <v>507</v>
      </c>
      <c r="M88" s="8" t="str">
        <f>Tabela134[[#This Row],[Nr pliku]]&amp;"-"&amp;Tabela134[[#This Row],[Nazwa pliku]]</f>
        <v>376-IP-B4-00-DR-A-35002-RzutSufitu00</v>
      </c>
      <c r="N88" s="8" t="s">
        <v>508</v>
      </c>
      <c r="O88" s="72" t="s">
        <v>292</v>
      </c>
      <c r="P88" s="25" t="s">
        <v>245</v>
      </c>
      <c r="Q88" s="97" t="s">
        <v>246</v>
      </c>
      <c r="R88" s="144"/>
      <c r="S88" s="91"/>
      <c r="T88" s="91"/>
      <c r="U88" s="133" t="s">
        <v>21</v>
      </c>
      <c r="V88" s="91"/>
    </row>
    <row r="89" spans="1:22" s="9" customFormat="1" ht="15.75">
      <c r="A89" s="13" t="s">
        <v>237</v>
      </c>
      <c r="B89" s="8" t="s">
        <v>238</v>
      </c>
      <c r="C89" s="8" t="s">
        <v>18</v>
      </c>
      <c r="D89" s="8">
        <v>376</v>
      </c>
      <c r="E89" s="8" t="s">
        <v>239</v>
      </c>
      <c r="F89" s="8" t="s">
        <v>240</v>
      </c>
      <c r="G89" s="28" t="s">
        <v>246</v>
      </c>
      <c r="H89" s="8" t="s">
        <v>288</v>
      </c>
      <c r="I89" s="8" t="s">
        <v>243</v>
      </c>
      <c r="J89" s="44" t="s">
        <v>509</v>
      </c>
      <c r="K8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376-IP-B4-01-DR-A-35003</v>
      </c>
      <c r="L89" s="8" t="s">
        <v>510</v>
      </c>
      <c r="M89" s="8" t="str">
        <f>Tabela134[[#This Row],[Nr pliku]]&amp;"-"&amp;Tabela134[[#This Row],[Nazwa pliku]]</f>
        <v>376-IP-B4-01-DR-A-35003-RzutSufitu01</v>
      </c>
      <c r="N89" s="8" t="s">
        <v>511</v>
      </c>
      <c r="O89" s="72" t="s">
        <v>292</v>
      </c>
      <c r="P89" s="25" t="s">
        <v>245</v>
      </c>
      <c r="Q89" s="97" t="s">
        <v>246</v>
      </c>
      <c r="R89" s="144"/>
      <c r="S89" s="91"/>
      <c r="T89" s="91"/>
      <c r="U89" s="133" t="s">
        <v>21</v>
      </c>
      <c r="V89" s="91"/>
    </row>
    <row r="90" spans="1:22" s="9" customFormat="1" ht="15.75">
      <c r="A90" s="13" t="s">
        <v>237</v>
      </c>
      <c r="B90" s="8" t="s">
        <v>238</v>
      </c>
      <c r="C90" s="8" t="s">
        <v>18</v>
      </c>
      <c r="D90" s="8">
        <v>376</v>
      </c>
      <c r="E90" s="8" t="s">
        <v>239</v>
      </c>
      <c r="F90" s="8" t="s">
        <v>240</v>
      </c>
      <c r="G90" s="28" t="s">
        <v>257</v>
      </c>
      <c r="H90" s="8" t="s">
        <v>288</v>
      </c>
      <c r="I90" s="8" t="s">
        <v>243</v>
      </c>
      <c r="J90" s="44" t="s">
        <v>512</v>
      </c>
      <c r="K90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376-IP-B4-02-DR-A-35004</v>
      </c>
      <c r="L90" s="8" t="s">
        <v>513</v>
      </c>
      <c r="M90" s="8" t="str">
        <f>Tabela134[[#This Row],[Nr pliku]]&amp;"-"&amp;Tabela134[[#This Row],[Nazwa pliku]]</f>
        <v>376-IP-B4-02-DR-A-35004-RzutSufitu02</v>
      </c>
      <c r="N90" s="8" t="s">
        <v>514</v>
      </c>
      <c r="O90" s="72" t="s">
        <v>292</v>
      </c>
      <c r="P90" s="25" t="s">
        <v>245</v>
      </c>
      <c r="Q90" s="97" t="s">
        <v>246</v>
      </c>
      <c r="R90" s="144"/>
      <c r="S90" s="91"/>
      <c r="T90" s="91"/>
      <c r="U90" s="133" t="s">
        <v>21</v>
      </c>
      <c r="V90" s="91"/>
    </row>
    <row r="91" spans="1:22" s="9" customFormat="1" ht="15.75">
      <c r="A91" s="13" t="s">
        <v>237</v>
      </c>
      <c r="B91" s="8" t="s">
        <v>238</v>
      </c>
      <c r="C91" s="8" t="s">
        <v>18</v>
      </c>
      <c r="D91" s="8">
        <v>376</v>
      </c>
      <c r="E91" s="8" t="s">
        <v>239</v>
      </c>
      <c r="F91" s="8" t="s">
        <v>240</v>
      </c>
      <c r="G91" s="28" t="s">
        <v>306</v>
      </c>
      <c r="H91" s="8" t="s">
        <v>288</v>
      </c>
      <c r="I91" s="8" t="s">
        <v>243</v>
      </c>
      <c r="J91" s="44" t="s">
        <v>515</v>
      </c>
      <c r="K91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376-IP-B4-03-DR-A-35005</v>
      </c>
      <c r="L91" s="8" t="s">
        <v>516</v>
      </c>
      <c r="M91" s="8" t="str">
        <f>Tabela134[[#This Row],[Nr pliku]]&amp;"-"&amp;Tabela134[[#This Row],[Nazwa pliku]]</f>
        <v>376-IP-B4-03-DR-A-35005-RzutSufitu03</v>
      </c>
      <c r="N91" s="8" t="s">
        <v>517</v>
      </c>
      <c r="O91" s="72" t="s">
        <v>292</v>
      </c>
      <c r="P91" s="25" t="s">
        <v>245</v>
      </c>
      <c r="Q91" s="97" t="s">
        <v>246</v>
      </c>
      <c r="R91" s="144"/>
      <c r="S91" s="91"/>
      <c r="T91" s="91"/>
      <c r="U91" s="133" t="s">
        <v>21</v>
      </c>
      <c r="V91" s="91"/>
    </row>
    <row r="92" spans="1:22" s="9" customFormat="1" ht="15.75">
      <c r="A92" s="13" t="s">
        <v>237</v>
      </c>
      <c r="B92" s="8" t="s">
        <v>238</v>
      </c>
      <c r="C92" s="8" t="s">
        <v>18</v>
      </c>
      <c r="D92" s="8">
        <v>376</v>
      </c>
      <c r="E92" s="8" t="s">
        <v>239</v>
      </c>
      <c r="F92" s="8" t="s">
        <v>240</v>
      </c>
      <c r="G92" s="28" t="s">
        <v>310</v>
      </c>
      <c r="H92" s="8" t="s">
        <v>288</v>
      </c>
      <c r="I92" s="8" t="s">
        <v>243</v>
      </c>
      <c r="J92" s="44" t="s">
        <v>518</v>
      </c>
      <c r="K92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376-IP-B4-04-DR-A-35006</v>
      </c>
      <c r="L92" s="8" t="s">
        <v>519</v>
      </c>
      <c r="M92" s="8" t="str">
        <f>Tabela134[[#This Row],[Nr pliku]]&amp;"-"&amp;Tabela134[[#This Row],[Nazwa pliku]]</f>
        <v>376-IP-B4-04-DR-A-35006-RzutSufitu04</v>
      </c>
      <c r="N92" s="8" t="s">
        <v>520</v>
      </c>
      <c r="O92" s="72" t="s">
        <v>292</v>
      </c>
      <c r="P92" s="25" t="s">
        <v>245</v>
      </c>
      <c r="Q92" s="97" t="s">
        <v>246</v>
      </c>
      <c r="R92" s="144"/>
      <c r="S92" s="91"/>
      <c r="T92" s="91"/>
      <c r="U92" s="133" t="s">
        <v>21</v>
      </c>
      <c r="V92" s="91"/>
    </row>
    <row r="93" spans="1:22" s="9" customFormat="1" ht="15.75">
      <c r="A93" s="13" t="s">
        <v>237</v>
      </c>
      <c r="B93" s="8" t="s">
        <v>238</v>
      </c>
      <c r="C93" s="8" t="s">
        <v>18</v>
      </c>
      <c r="D93" s="8">
        <v>376</v>
      </c>
      <c r="E93" s="8" t="s">
        <v>239</v>
      </c>
      <c r="F93" s="8" t="s">
        <v>240</v>
      </c>
      <c r="G93" s="28" t="s">
        <v>391</v>
      </c>
      <c r="H93" s="8" t="s">
        <v>288</v>
      </c>
      <c r="I93" s="8" t="s">
        <v>243</v>
      </c>
      <c r="J93" s="44" t="s">
        <v>521</v>
      </c>
      <c r="K93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376-IP-B4-ZZ-DR-A-35007</v>
      </c>
      <c r="L93" s="8" t="s">
        <v>522</v>
      </c>
      <c r="M93" s="8" t="str">
        <f>Tabela134[[#This Row],[Nr pliku]]&amp;"-"&amp;Tabela134[[#This Row],[Nazwa pliku]]</f>
        <v>376-IP-B4-ZZ-DR-A-35007-RzutSufitu05-06</v>
      </c>
      <c r="N93" s="8" t="s">
        <v>523</v>
      </c>
      <c r="O93" s="72" t="s">
        <v>292</v>
      </c>
      <c r="P93" s="25" t="s">
        <v>245</v>
      </c>
      <c r="Q93" s="97" t="s">
        <v>246</v>
      </c>
      <c r="R93" s="144"/>
      <c r="S93" s="91"/>
      <c r="T93" s="91"/>
      <c r="U93" s="133" t="s">
        <v>21</v>
      </c>
      <c r="V93" s="91"/>
    </row>
    <row r="94" spans="1:22" s="9" customFormat="1" ht="15.75">
      <c r="A94" s="13" t="s">
        <v>237</v>
      </c>
      <c r="B94" s="8" t="s">
        <v>238</v>
      </c>
      <c r="C94" s="8" t="s">
        <v>18</v>
      </c>
      <c r="D94" s="8">
        <v>376</v>
      </c>
      <c r="E94" s="8" t="s">
        <v>239</v>
      </c>
      <c r="F94" s="8" t="s">
        <v>240</v>
      </c>
      <c r="G94" s="28" t="s">
        <v>241</v>
      </c>
      <c r="H94" s="8" t="s">
        <v>288</v>
      </c>
      <c r="I94" s="8" t="s">
        <v>243</v>
      </c>
      <c r="J94" s="44" t="s">
        <v>524</v>
      </c>
      <c r="K94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376-IP-B4-XX-DR-A-70001</v>
      </c>
      <c r="L94" s="8" t="s">
        <v>525</v>
      </c>
      <c r="M94" s="8" t="str">
        <f>Tabela134[[#This Row],[Nr pliku]]&amp;"-"&amp;Tabela134[[#This Row],[Nazwa pliku]]</f>
        <v>376-IP-B4-XX-DR-A-70001-ZestKolorystyczne</v>
      </c>
      <c r="N94" s="8" t="s">
        <v>526</v>
      </c>
      <c r="O94" s="72" t="s">
        <v>292</v>
      </c>
      <c r="P94" s="25" t="s">
        <v>245</v>
      </c>
      <c r="Q94" s="97" t="s">
        <v>246</v>
      </c>
      <c r="R94" s="144"/>
      <c r="S94" s="91"/>
      <c r="T94" s="91"/>
      <c r="U94" s="133" t="s">
        <v>21</v>
      </c>
      <c r="V94" s="91"/>
    </row>
    <row r="95" spans="1:22" s="9" customFormat="1" ht="15.75">
      <c r="A95" s="13" t="s">
        <v>237</v>
      </c>
      <c r="B95" s="8" t="s">
        <v>238</v>
      </c>
      <c r="C95" s="8" t="s">
        <v>18</v>
      </c>
      <c r="D95" s="8">
        <v>376</v>
      </c>
      <c r="E95" s="8" t="s">
        <v>239</v>
      </c>
      <c r="F95" s="8" t="s">
        <v>240</v>
      </c>
      <c r="G95" s="28" t="s">
        <v>241</v>
      </c>
      <c r="H95" s="8" t="s">
        <v>288</v>
      </c>
      <c r="I95" s="8" t="s">
        <v>243</v>
      </c>
      <c r="J95" s="44" t="s">
        <v>527</v>
      </c>
      <c r="K95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376-IP-B4-XX-DR-A-70002</v>
      </c>
      <c r="L95" s="8" t="s">
        <v>528</v>
      </c>
      <c r="M95" s="8" t="str">
        <f>Tabela134[[#This Row],[Nr pliku]]&amp;"-"&amp;Tabela134[[#This Row],[Nazwa pliku]]</f>
        <v>376-IP-B4-XX-DR-A-70002-PokojŁozkowy</v>
      </c>
      <c r="N95" s="8" t="s">
        <v>529</v>
      </c>
      <c r="O95" s="72" t="s">
        <v>439</v>
      </c>
      <c r="P95" s="25" t="s">
        <v>245</v>
      </c>
      <c r="Q95" s="97" t="s">
        <v>246</v>
      </c>
      <c r="R95" s="144"/>
      <c r="S95" s="91"/>
      <c r="T95" s="91"/>
      <c r="U95" s="133" t="s">
        <v>21</v>
      </c>
      <c r="V95" s="91"/>
    </row>
    <row r="96" spans="1:22" s="9" customFormat="1" ht="15.75">
      <c r="A96" s="13" t="s">
        <v>237</v>
      </c>
      <c r="B96" s="8" t="s">
        <v>238</v>
      </c>
      <c r="C96" s="8" t="s">
        <v>18</v>
      </c>
      <c r="D96" s="8">
        <v>376</v>
      </c>
      <c r="E96" s="8" t="s">
        <v>239</v>
      </c>
      <c r="F96" s="8" t="s">
        <v>240</v>
      </c>
      <c r="G96" s="28" t="s">
        <v>241</v>
      </c>
      <c r="H96" s="8" t="s">
        <v>288</v>
      </c>
      <c r="I96" s="8" t="s">
        <v>243</v>
      </c>
      <c r="J96" s="44" t="s">
        <v>530</v>
      </c>
      <c r="K96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376-IP-B4-XX-DR-A-70003</v>
      </c>
      <c r="L96" s="8" t="s">
        <v>531</v>
      </c>
      <c r="M96" s="8" t="str">
        <f>Tabela134[[#This Row],[Nr pliku]]&amp;"-"&amp;Tabela134[[#This Row],[Nazwa pliku]]</f>
        <v>376-IP-B4-XX-DR-A-70003-LazienkaPacjentow</v>
      </c>
      <c r="N96" s="8" t="s">
        <v>532</v>
      </c>
      <c r="O96" s="72" t="s">
        <v>439</v>
      </c>
      <c r="P96" s="25" t="s">
        <v>245</v>
      </c>
      <c r="Q96" s="97" t="s">
        <v>246</v>
      </c>
      <c r="R96" s="144"/>
      <c r="S96" s="91"/>
      <c r="T96" s="91"/>
      <c r="U96" s="133" t="s">
        <v>21</v>
      </c>
      <c r="V96" s="91"/>
    </row>
    <row r="97" spans="1:22" s="9" customFormat="1" ht="15.75">
      <c r="A97" s="13" t="s">
        <v>237</v>
      </c>
      <c r="B97" s="8" t="s">
        <v>238</v>
      </c>
      <c r="C97" s="8" t="s">
        <v>18</v>
      </c>
      <c r="D97" s="8">
        <v>376</v>
      </c>
      <c r="E97" s="8" t="s">
        <v>239</v>
      </c>
      <c r="F97" s="8" t="s">
        <v>240</v>
      </c>
      <c r="G97" s="28" t="s">
        <v>241</v>
      </c>
      <c r="H97" s="8" t="s">
        <v>288</v>
      </c>
      <c r="I97" s="8" t="s">
        <v>243</v>
      </c>
      <c r="J97" s="44" t="s">
        <v>533</v>
      </c>
      <c r="K97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376-IP-B4-XX-DR-A-70004</v>
      </c>
      <c r="L97" s="8" t="s">
        <v>534</v>
      </c>
      <c r="M97" s="8" t="str">
        <f>Tabela134[[#This Row],[Nr pliku]]&amp;"-"&amp;Tabela134[[#This Row],[Nazwa pliku]]</f>
        <v>376-IP-B4-XX-DR-A-70004-WCPacjentowNPS</v>
      </c>
      <c r="N97" s="8" t="s">
        <v>535</v>
      </c>
      <c r="O97" s="72" t="s">
        <v>439</v>
      </c>
      <c r="P97" s="11"/>
      <c r="Q97" s="25" t="s">
        <v>245</v>
      </c>
      <c r="R97" s="144"/>
      <c r="S97" s="91"/>
      <c r="T97" s="91"/>
      <c r="U97" s="133" t="s">
        <v>21</v>
      </c>
      <c r="V97" s="91"/>
    </row>
    <row r="98" spans="1:22" s="9" customFormat="1" ht="15.75">
      <c r="A98" s="13" t="s">
        <v>237</v>
      </c>
      <c r="B98" s="8" t="s">
        <v>238</v>
      </c>
      <c r="C98" s="8" t="s">
        <v>18</v>
      </c>
      <c r="D98" s="8">
        <v>376</v>
      </c>
      <c r="E98" s="8" t="s">
        <v>239</v>
      </c>
      <c r="F98" s="8" t="s">
        <v>240</v>
      </c>
      <c r="G98" s="28" t="s">
        <v>241</v>
      </c>
      <c r="H98" s="8" t="s">
        <v>288</v>
      </c>
      <c r="I98" s="8" t="s">
        <v>243</v>
      </c>
      <c r="J98" s="44" t="s">
        <v>536</v>
      </c>
      <c r="K98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376-IP-B4-XX-DR-A-70005</v>
      </c>
      <c r="L98" s="8" t="s">
        <v>537</v>
      </c>
      <c r="M98" s="8" t="str">
        <f>Tabela134[[#This Row],[Nr pliku]]&amp;"-"&amp;Tabela134[[#This Row],[Nazwa pliku]]</f>
        <v>376-IP-B4-XX-DR-A-70005-Komunikacja</v>
      </c>
      <c r="N98" s="8" t="s">
        <v>537</v>
      </c>
      <c r="O98" s="72" t="s">
        <v>439</v>
      </c>
      <c r="P98" s="25" t="s">
        <v>245</v>
      </c>
      <c r="Q98" s="97" t="s">
        <v>246</v>
      </c>
      <c r="R98" s="144"/>
      <c r="S98" s="91"/>
      <c r="T98" s="91"/>
      <c r="U98" s="133" t="s">
        <v>21</v>
      </c>
      <c r="V98" s="91"/>
    </row>
    <row r="99" spans="1:22" s="9" customFormat="1" ht="15.75">
      <c r="A99" s="13" t="s">
        <v>237</v>
      </c>
      <c r="B99" s="8" t="s">
        <v>238</v>
      </c>
      <c r="C99" s="8" t="s">
        <v>18</v>
      </c>
      <c r="D99" s="8">
        <v>376</v>
      </c>
      <c r="E99" s="8" t="s">
        <v>239</v>
      </c>
      <c r="F99" s="8" t="s">
        <v>240</v>
      </c>
      <c r="G99" s="28" t="s">
        <v>241</v>
      </c>
      <c r="H99" s="8" t="s">
        <v>288</v>
      </c>
      <c r="I99" s="8" t="s">
        <v>243</v>
      </c>
      <c r="J99" s="44" t="s">
        <v>538</v>
      </c>
      <c r="K99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376-IP-B4-XX-DR-A-70006</v>
      </c>
      <c r="L99" s="8" t="s">
        <v>539</v>
      </c>
      <c r="M99" s="8" t="str">
        <f>Tabela134[[#This Row],[Nr pliku]]&amp;"-"&amp;Tabela134[[#This Row],[Nazwa pliku]]</f>
        <v>376-IP-B4-XX-DR-A-70006-Hol</v>
      </c>
      <c r="N99" s="8" t="s">
        <v>540</v>
      </c>
      <c r="O99" s="72" t="s">
        <v>439</v>
      </c>
      <c r="P99" s="11"/>
      <c r="Q99" s="94" t="s">
        <v>245</v>
      </c>
      <c r="R99" s="177"/>
      <c r="U99" s="133" t="s">
        <v>21</v>
      </c>
    </row>
    <row r="100" spans="1:22" s="9" customFormat="1" ht="15.75">
      <c r="A100" s="13" t="s">
        <v>237</v>
      </c>
      <c r="B100" s="8" t="s">
        <v>238</v>
      </c>
      <c r="C100" s="8" t="s">
        <v>18</v>
      </c>
      <c r="D100" s="8">
        <v>376</v>
      </c>
      <c r="E100" s="8" t="s">
        <v>239</v>
      </c>
      <c r="F100" s="8" t="s">
        <v>240</v>
      </c>
      <c r="G100" s="28" t="s">
        <v>241</v>
      </c>
      <c r="H100" s="8" t="s">
        <v>288</v>
      </c>
      <c r="I100" s="8" t="s">
        <v>243</v>
      </c>
      <c r="J100" s="44" t="s">
        <v>541</v>
      </c>
      <c r="K100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376-IP-B4-XX-DR-A-70007</v>
      </c>
      <c r="L100" s="8" t="s">
        <v>542</v>
      </c>
      <c r="M100" s="8" t="str">
        <f>Tabela134[[#This Row],[Nr pliku]]&amp;"-"&amp;Tabela134[[#This Row],[Nazwa pliku]]</f>
        <v>376-IP-B4-XX-DR-A-70007-GabinetZabiegowy</v>
      </c>
      <c r="N100" s="8" t="s">
        <v>543</v>
      </c>
      <c r="O100" s="72" t="s">
        <v>439</v>
      </c>
      <c r="P100" s="11"/>
      <c r="Q100" s="94" t="s">
        <v>245</v>
      </c>
      <c r="R100" s="177"/>
      <c r="U100" s="133" t="s">
        <v>21</v>
      </c>
    </row>
    <row r="101" spans="1:22" s="9" customFormat="1" ht="15.75">
      <c r="A101" s="13" t="s">
        <v>237</v>
      </c>
      <c r="B101" s="8" t="s">
        <v>238</v>
      </c>
      <c r="C101" s="8" t="s">
        <v>18</v>
      </c>
      <c r="D101" s="8">
        <v>376</v>
      </c>
      <c r="E101" s="8" t="s">
        <v>239</v>
      </c>
      <c r="F101" s="8" t="s">
        <v>240</v>
      </c>
      <c r="G101" s="28" t="s">
        <v>241</v>
      </c>
      <c r="H101" s="8" t="s">
        <v>288</v>
      </c>
      <c r="I101" s="8" t="s">
        <v>243</v>
      </c>
      <c r="J101" s="44" t="s">
        <v>544</v>
      </c>
      <c r="K101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376-IP-B4-XX-DR-A-70008</v>
      </c>
      <c r="L101" s="8" t="s">
        <v>545</v>
      </c>
      <c r="M101" s="8" t="str">
        <f>Tabela134[[#This Row],[Nr pliku]]&amp;"-"&amp;Tabela134[[#This Row],[Nazwa pliku]]</f>
        <v>376-IP-B4-XX-DR-A-70008-PokojLekarski</v>
      </c>
      <c r="N101" s="8" t="s">
        <v>546</v>
      </c>
      <c r="O101" s="72" t="s">
        <v>439</v>
      </c>
      <c r="P101" s="11"/>
      <c r="Q101" s="94" t="s">
        <v>245</v>
      </c>
      <c r="R101" s="177"/>
      <c r="U101" s="133" t="s">
        <v>21</v>
      </c>
    </row>
    <row r="102" spans="1:22" s="9" customFormat="1" ht="15.75">
      <c r="A102" s="13" t="s">
        <v>237</v>
      </c>
      <c r="B102" s="8" t="s">
        <v>238</v>
      </c>
      <c r="C102" s="8" t="s">
        <v>18</v>
      </c>
      <c r="D102" s="8">
        <v>376</v>
      </c>
      <c r="E102" s="8" t="s">
        <v>239</v>
      </c>
      <c r="F102" s="8" t="s">
        <v>240</v>
      </c>
      <c r="G102" s="28" t="s">
        <v>241</v>
      </c>
      <c r="H102" s="8" t="s">
        <v>288</v>
      </c>
      <c r="I102" s="8" t="s">
        <v>243</v>
      </c>
      <c r="J102" s="44" t="s">
        <v>547</v>
      </c>
      <c r="K102" s="8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376-IP-B4-XX-DR-A-70009</v>
      </c>
      <c r="L102" s="8" t="s">
        <v>548</v>
      </c>
      <c r="M102" s="8" t="str">
        <f>Tabela134[[#This Row],[Nr pliku]]&amp;"-"&amp;Tabela134[[#This Row],[Nazwa pliku]]</f>
        <v>376-IP-B4-XX-DR-A-70009-Poczekalna</v>
      </c>
      <c r="N102" s="8" t="s">
        <v>549</v>
      </c>
      <c r="O102" s="72" t="s">
        <v>439</v>
      </c>
      <c r="P102" s="11"/>
      <c r="Q102" s="94" t="s">
        <v>245</v>
      </c>
      <c r="R102" s="177"/>
      <c r="U102" s="133" t="s">
        <v>21</v>
      </c>
    </row>
    <row r="103" spans="1:22" s="9" customFormat="1" ht="15.75">
      <c r="A103" s="66" t="s">
        <v>237</v>
      </c>
      <c r="B103" s="59" t="s">
        <v>238</v>
      </c>
      <c r="C103" s="59" t="s">
        <v>18</v>
      </c>
      <c r="D103" s="59">
        <v>376</v>
      </c>
      <c r="E103" s="59" t="s">
        <v>239</v>
      </c>
      <c r="F103" s="59" t="s">
        <v>240</v>
      </c>
      <c r="G103" s="61" t="s">
        <v>241</v>
      </c>
      <c r="H103" s="59" t="s">
        <v>550</v>
      </c>
      <c r="I103" s="59" t="s">
        <v>243</v>
      </c>
      <c r="J103" s="93" t="s">
        <v>551</v>
      </c>
      <c r="K103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376-IP-B4-XX-DE-A-05201</v>
      </c>
      <c r="L103" s="59" t="s">
        <v>552</v>
      </c>
      <c r="M103" s="59" t="str">
        <f>Tabela134[[#This Row],[Nr pliku]]&amp;"-"&amp;Tabela134[[#This Row],[Nazwa pliku]]</f>
        <v>376-IP-B4-XX-DE-A-05201-Detal-Cokol</v>
      </c>
      <c r="N103" s="59" t="s">
        <v>553</v>
      </c>
      <c r="O103" s="72" t="s">
        <v>554</v>
      </c>
      <c r="P103" s="11"/>
      <c r="Q103" s="94" t="s">
        <v>245</v>
      </c>
      <c r="R103" s="177"/>
      <c r="U103" s="133" t="s">
        <v>21</v>
      </c>
    </row>
    <row r="104" spans="1:22" s="9" customFormat="1" ht="15.75">
      <c r="A104" s="66" t="s">
        <v>237</v>
      </c>
      <c r="B104" s="59" t="s">
        <v>238</v>
      </c>
      <c r="C104" s="59" t="s">
        <v>18</v>
      </c>
      <c r="D104" s="59">
        <v>376</v>
      </c>
      <c r="E104" s="59" t="s">
        <v>239</v>
      </c>
      <c r="F104" s="59" t="s">
        <v>240</v>
      </c>
      <c r="G104" s="61" t="s">
        <v>241</v>
      </c>
      <c r="H104" s="59" t="s">
        <v>550</v>
      </c>
      <c r="I104" s="59" t="s">
        <v>243</v>
      </c>
      <c r="J104" s="93" t="s">
        <v>555</v>
      </c>
      <c r="K104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376-IP-B4-XX-DE-A-05202</v>
      </c>
      <c r="L104" s="59" t="s">
        <v>556</v>
      </c>
      <c r="M104" s="59" t="str">
        <f>Tabela134[[#This Row],[Nr pliku]]&amp;"-"&amp;Tabela134[[#This Row],[Nazwa pliku]]</f>
        <v>376-IP-B4-XX-DE-A-05202-Detal-ElewacjePelne</v>
      </c>
      <c r="N104" s="59" t="s">
        <v>557</v>
      </c>
      <c r="O104" s="72" t="s">
        <v>554</v>
      </c>
      <c r="P104" s="95"/>
      <c r="Q104" s="94" t="s">
        <v>245</v>
      </c>
      <c r="R104" s="177"/>
      <c r="U104" s="133" t="s">
        <v>21</v>
      </c>
    </row>
    <row r="105" spans="1:22" s="9" customFormat="1" ht="15.75">
      <c r="A105" s="66" t="s">
        <v>237</v>
      </c>
      <c r="B105" s="59" t="s">
        <v>238</v>
      </c>
      <c r="C105" s="59" t="s">
        <v>18</v>
      </c>
      <c r="D105" s="59">
        <v>376</v>
      </c>
      <c r="E105" s="59" t="s">
        <v>239</v>
      </c>
      <c r="F105" s="59" t="s">
        <v>240</v>
      </c>
      <c r="G105" s="61" t="s">
        <v>241</v>
      </c>
      <c r="H105" s="59" t="s">
        <v>550</v>
      </c>
      <c r="I105" s="59" t="s">
        <v>243</v>
      </c>
      <c r="J105" s="93" t="s">
        <v>558</v>
      </c>
      <c r="K105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376-IP-B4-XX-DE-A-05203</v>
      </c>
      <c r="L105" s="59" t="s">
        <v>559</v>
      </c>
      <c r="M105" s="59" t="str">
        <f>Tabela134[[#This Row],[Nr pliku]]&amp;"-"&amp;Tabela134[[#This Row],[Nazwa pliku]]</f>
        <v>376-IP-B4-XX-DE-A-05203-Detal-ElewacjeSzklane</v>
      </c>
      <c r="N105" s="59" t="s">
        <v>560</v>
      </c>
      <c r="O105" s="72" t="s">
        <v>554</v>
      </c>
      <c r="P105" s="95"/>
      <c r="Q105" s="94" t="s">
        <v>245</v>
      </c>
      <c r="R105" s="177"/>
      <c r="S105" s="91"/>
      <c r="T105" s="91"/>
      <c r="U105" s="133" t="s">
        <v>21</v>
      </c>
      <c r="V105" s="91"/>
    </row>
    <row r="106" spans="1:22" s="9" customFormat="1" ht="15.75">
      <c r="A106" s="66" t="s">
        <v>237</v>
      </c>
      <c r="B106" s="59" t="s">
        <v>238</v>
      </c>
      <c r="C106" s="59" t="s">
        <v>18</v>
      </c>
      <c r="D106" s="59">
        <v>376</v>
      </c>
      <c r="E106" s="59" t="s">
        <v>239</v>
      </c>
      <c r="F106" s="59" t="s">
        <v>240</v>
      </c>
      <c r="G106" s="61" t="s">
        <v>241</v>
      </c>
      <c r="H106" s="59" t="s">
        <v>550</v>
      </c>
      <c r="I106" s="59" t="s">
        <v>243</v>
      </c>
      <c r="J106" s="93" t="s">
        <v>561</v>
      </c>
      <c r="K106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376-IP-B4-XX-DE-A-05204</v>
      </c>
      <c r="L106" s="59" t="s">
        <v>562</v>
      </c>
      <c r="M106" s="59" t="str">
        <f>Tabela134[[#This Row],[Nr pliku]]&amp;"-"&amp;Tabela134[[#This Row],[Nazwa pliku]]</f>
        <v>376-IP-B4-XX-DE-A-05204-Detal-WejścieNaStropie</v>
      </c>
      <c r="N106" s="59" t="s">
        <v>563</v>
      </c>
      <c r="O106" s="72" t="s">
        <v>554</v>
      </c>
      <c r="P106" s="95"/>
      <c r="Q106" s="94" t="s">
        <v>245</v>
      </c>
      <c r="R106" s="177"/>
      <c r="S106" s="133" t="s">
        <v>21</v>
      </c>
      <c r="T106" s="9" t="s">
        <v>377</v>
      </c>
      <c r="U106" s="133" t="s">
        <v>21</v>
      </c>
      <c r="V106" s="59" t="s">
        <v>294</v>
      </c>
    </row>
    <row r="107" spans="1:22" s="9" customFormat="1" ht="15.75">
      <c r="A107" s="66" t="s">
        <v>237</v>
      </c>
      <c r="B107" s="59" t="s">
        <v>238</v>
      </c>
      <c r="C107" s="59" t="s">
        <v>18</v>
      </c>
      <c r="D107" s="59">
        <v>376</v>
      </c>
      <c r="E107" s="59" t="s">
        <v>239</v>
      </c>
      <c r="F107" s="59" t="s">
        <v>240</v>
      </c>
      <c r="G107" s="61" t="s">
        <v>241</v>
      </c>
      <c r="H107" s="59" t="s">
        <v>550</v>
      </c>
      <c r="I107" s="59" t="s">
        <v>243</v>
      </c>
      <c r="J107" s="93" t="s">
        <v>564</v>
      </c>
      <c r="K107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376-IP-B4-XX-DE-A-05205</v>
      </c>
      <c r="L107" s="59" t="s">
        <v>565</v>
      </c>
      <c r="M107" s="59" t="str">
        <f>Tabela134[[#This Row],[Nr pliku]]&amp;"-"&amp;Tabela134[[#This Row],[Nazwa pliku]]</f>
        <v>376-IP-B4-XX-DE-A-05205-Detal-WejścieZadaszenie</v>
      </c>
      <c r="N107" s="59" t="s">
        <v>566</v>
      </c>
      <c r="O107" s="72" t="s">
        <v>554</v>
      </c>
      <c r="P107" s="95"/>
      <c r="Q107" s="94" t="s">
        <v>245</v>
      </c>
      <c r="R107" s="177"/>
      <c r="S107" s="133" t="s">
        <v>21</v>
      </c>
      <c r="T107" s="9" t="s">
        <v>377</v>
      </c>
      <c r="U107" s="133" t="s">
        <v>21</v>
      </c>
      <c r="V107" s="59" t="s">
        <v>294</v>
      </c>
    </row>
    <row r="108" spans="1:22" s="9" customFormat="1" ht="15.75">
      <c r="A108" s="66" t="s">
        <v>237</v>
      </c>
      <c r="B108" s="59" t="s">
        <v>238</v>
      </c>
      <c r="C108" s="59" t="s">
        <v>18</v>
      </c>
      <c r="D108" s="59">
        <v>376</v>
      </c>
      <c r="E108" s="59" t="s">
        <v>239</v>
      </c>
      <c r="F108" s="59" t="s">
        <v>240</v>
      </c>
      <c r="G108" s="61" t="s">
        <v>241</v>
      </c>
      <c r="H108" s="59" t="s">
        <v>550</v>
      </c>
      <c r="I108" s="59" t="s">
        <v>243</v>
      </c>
      <c r="J108" s="93" t="s">
        <v>567</v>
      </c>
      <c r="K108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376-IP-B4-XX-DE-A-05206</v>
      </c>
      <c r="L108" s="59" t="s">
        <v>568</v>
      </c>
      <c r="M108" s="59" t="str">
        <f>Tabela134[[#This Row],[Nr pliku]]&amp;"-"&amp;Tabela134[[#This Row],[Nazwa pliku]]</f>
        <v>376-IP-B4-XX-DE-A-05206-Detal-Attyka</v>
      </c>
      <c r="N108" s="59" t="s">
        <v>569</v>
      </c>
      <c r="O108" s="72" t="s">
        <v>554</v>
      </c>
      <c r="P108" s="95"/>
      <c r="Q108" s="94" t="s">
        <v>245</v>
      </c>
      <c r="R108" s="177"/>
      <c r="S108" s="133" t="s">
        <v>21</v>
      </c>
      <c r="T108" s="9" t="s">
        <v>377</v>
      </c>
      <c r="U108" s="133" t="s">
        <v>21</v>
      </c>
      <c r="V108" s="59" t="s">
        <v>294</v>
      </c>
    </row>
    <row r="109" spans="1:22" s="9" customFormat="1" ht="15.75">
      <c r="A109" s="66" t="s">
        <v>237</v>
      </c>
      <c r="B109" s="59" t="s">
        <v>238</v>
      </c>
      <c r="C109" s="59" t="s">
        <v>18</v>
      </c>
      <c r="D109" s="59">
        <v>376</v>
      </c>
      <c r="E109" s="59" t="s">
        <v>239</v>
      </c>
      <c r="F109" s="59" t="s">
        <v>240</v>
      </c>
      <c r="G109" s="61" t="s">
        <v>241</v>
      </c>
      <c r="H109" s="59" t="s">
        <v>550</v>
      </c>
      <c r="I109" s="59" t="s">
        <v>243</v>
      </c>
      <c r="J109" s="93" t="s">
        <v>570</v>
      </c>
      <c r="K109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376-IP-B4-XX-DE-A-05207</v>
      </c>
      <c r="L109" s="59" t="s">
        <v>571</v>
      </c>
      <c r="M109" s="59" t="str">
        <f>Tabela134[[#This Row],[Nr pliku]]&amp;"-"&amp;Tabela134[[#This Row],[Nazwa pliku]]</f>
        <v>376-IP-B4-XX-DE-A-05207-Detal-WpustDachowy</v>
      </c>
      <c r="N109" s="59" t="s">
        <v>572</v>
      </c>
      <c r="O109" s="72" t="s">
        <v>554</v>
      </c>
      <c r="P109" s="95"/>
      <c r="Q109" s="94" t="s">
        <v>245</v>
      </c>
      <c r="R109" s="177"/>
      <c r="U109" s="133" t="s">
        <v>21</v>
      </c>
    </row>
    <row r="110" spans="1:22" s="9" customFormat="1" ht="15.75">
      <c r="A110" s="66" t="s">
        <v>237</v>
      </c>
      <c r="B110" s="59" t="s">
        <v>238</v>
      </c>
      <c r="C110" s="59" t="s">
        <v>18</v>
      </c>
      <c r="D110" s="59">
        <v>376</v>
      </c>
      <c r="E110" s="59" t="s">
        <v>239</v>
      </c>
      <c r="F110" s="59" t="s">
        <v>240</v>
      </c>
      <c r="G110" s="61" t="s">
        <v>241</v>
      </c>
      <c r="H110" s="59" t="s">
        <v>550</v>
      </c>
      <c r="I110" s="59" t="s">
        <v>243</v>
      </c>
      <c r="J110" s="93" t="s">
        <v>573</v>
      </c>
      <c r="K110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376-IP-B4-XX-DE-A-05208</v>
      </c>
      <c r="L110" s="59" t="s">
        <v>574</v>
      </c>
      <c r="M110" s="59" t="str">
        <f>Tabela134[[#This Row],[Nr pliku]]&amp;"-"&amp;Tabela134[[#This Row],[Nazwa pliku]]</f>
        <v>376-IP-B4-XX-DE-A-05208-Detal-Klapy</v>
      </c>
      <c r="N110" s="59" t="s">
        <v>575</v>
      </c>
      <c r="O110" s="72" t="s">
        <v>554</v>
      </c>
      <c r="P110" s="95"/>
      <c r="Q110" s="94" t="s">
        <v>245</v>
      </c>
      <c r="R110" s="177"/>
      <c r="U110" s="133" t="s">
        <v>21</v>
      </c>
    </row>
    <row r="111" spans="1:22" s="9" customFormat="1" ht="15.75">
      <c r="A111" s="66" t="s">
        <v>237</v>
      </c>
      <c r="B111" s="59" t="s">
        <v>238</v>
      </c>
      <c r="C111" s="59" t="s">
        <v>18</v>
      </c>
      <c r="D111" s="59">
        <v>376</v>
      </c>
      <c r="E111" s="59" t="s">
        <v>239</v>
      </c>
      <c r="F111" s="59" t="s">
        <v>240</v>
      </c>
      <c r="G111" s="61" t="s">
        <v>241</v>
      </c>
      <c r="H111" s="59" t="s">
        <v>550</v>
      </c>
      <c r="I111" s="59" t="s">
        <v>243</v>
      </c>
      <c r="J111" s="93" t="s">
        <v>576</v>
      </c>
      <c r="K111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376-IP-B4-XX-DE-A-05209</v>
      </c>
      <c r="L111" s="59" t="s">
        <v>577</v>
      </c>
      <c r="M111" s="59" t="str">
        <f>Tabela134[[#This Row],[Nr pliku]]&amp;"-"&amp;Tabela134[[#This Row],[Nazwa pliku]]</f>
        <v>376-IP-B4-XX-DE-A-05209-Detal-StykBudynkowB4AiB1</v>
      </c>
      <c r="N111" s="59" t="s">
        <v>578</v>
      </c>
      <c r="O111" s="72" t="s">
        <v>554</v>
      </c>
      <c r="P111" s="95"/>
      <c r="Q111" s="94" t="s">
        <v>245</v>
      </c>
      <c r="R111" s="177"/>
      <c r="S111" s="133" t="s">
        <v>21</v>
      </c>
      <c r="T111" s="9" t="s">
        <v>579</v>
      </c>
      <c r="U111" s="133" t="s">
        <v>21</v>
      </c>
      <c r="V111" s="59" t="s">
        <v>294</v>
      </c>
    </row>
    <row r="112" spans="1:22" s="9" customFormat="1" ht="15.75">
      <c r="A112" s="66" t="s">
        <v>237</v>
      </c>
      <c r="B112" s="59" t="s">
        <v>238</v>
      </c>
      <c r="C112" s="59" t="s">
        <v>18</v>
      </c>
      <c r="D112" s="59">
        <v>376</v>
      </c>
      <c r="E112" s="59" t="s">
        <v>239</v>
      </c>
      <c r="F112" s="59" t="s">
        <v>240</v>
      </c>
      <c r="G112" s="61" t="s">
        <v>241</v>
      </c>
      <c r="H112" s="59" t="s">
        <v>550</v>
      </c>
      <c r="I112" s="59" t="s">
        <v>243</v>
      </c>
      <c r="J112" s="93" t="s">
        <v>580</v>
      </c>
      <c r="K112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376-IP-B4-XX-DE-A-05210</v>
      </c>
      <c r="L112" s="59" t="s">
        <v>581</v>
      </c>
      <c r="M112" s="59" t="str">
        <f>Tabela134[[#This Row],[Nr pliku]]&amp;"-"&amp;Tabela134[[#This Row],[Nazwa pliku]]</f>
        <v>376-IP-B4-XX-DE-A-05210-Detal-Dylatacje</v>
      </c>
      <c r="N112" s="59" t="s">
        <v>582</v>
      </c>
      <c r="O112" s="72" t="s">
        <v>554</v>
      </c>
      <c r="P112" s="95"/>
      <c r="Q112" s="94" t="s">
        <v>245</v>
      </c>
      <c r="R112" s="177"/>
      <c r="U112" s="133" t="s">
        <v>21</v>
      </c>
    </row>
    <row r="113" spans="1:22" s="9" customFormat="1" ht="15.75">
      <c r="A113" s="66" t="s">
        <v>237</v>
      </c>
      <c r="B113" s="59" t="s">
        <v>238</v>
      </c>
      <c r="C113" s="59" t="s">
        <v>18</v>
      </c>
      <c r="D113" s="59">
        <v>376</v>
      </c>
      <c r="E113" s="59" t="s">
        <v>239</v>
      </c>
      <c r="F113" s="59" t="s">
        <v>240</v>
      </c>
      <c r="G113" s="61" t="s">
        <v>241</v>
      </c>
      <c r="H113" s="59" t="s">
        <v>550</v>
      </c>
      <c r="I113" s="59" t="s">
        <v>243</v>
      </c>
      <c r="J113" s="93" t="s">
        <v>583</v>
      </c>
      <c r="K113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376-IP-B4-XX-DE-A-05211</v>
      </c>
      <c r="L113" s="59" t="s">
        <v>584</v>
      </c>
      <c r="M113" s="59" t="str">
        <f>Tabela134[[#This Row],[Nr pliku]]&amp;"-"&amp;Tabela134[[#This Row],[Nazwa pliku]]</f>
        <v>376-IP-B4-XX-DE-A-05211-Detal-WiataCO</v>
      </c>
      <c r="N113" s="59" t="s">
        <v>585</v>
      </c>
      <c r="O113" s="72" t="s">
        <v>586</v>
      </c>
      <c r="P113" s="95"/>
      <c r="Q113" s="94" t="s">
        <v>245</v>
      </c>
      <c r="R113" s="177"/>
      <c r="U113" s="133" t="s">
        <v>21</v>
      </c>
    </row>
    <row r="114" spans="1:22" s="9" customFormat="1" ht="15.75">
      <c r="A114" s="66" t="s">
        <v>237</v>
      </c>
      <c r="B114" s="59" t="s">
        <v>238</v>
      </c>
      <c r="C114" s="59" t="s">
        <v>18</v>
      </c>
      <c r="D114" s="59">
        <v>376</v>
      </c>
      <c r="E114" s="59" t="s">
        <v>239</v>
      </c>
      <c r="F114" s="59" t="s">
        <v>240</v>
      </c>
      <c r="G114" s="61" t="s">
        <v>241</v>
      </c>
      <c r="H114" s="59" t="s">
        <v>550</v>
      </c>
      <c r="I114" s="59" t="s">
        <v>243</v>
      </c>
      <c r="J114" s="93" t="s">
        <v>587</v>
      </c>
      <c r="K114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376-IP-B4-XX-DE-A-05212</v>
      </c>
      <c r="L114" s="59" t="s">
        <v>588</v>
      </c>
      <c r="M114" s="59" t="str">
        <f>Tabela134[[#This Row],[Nr pliku]]&amp;"-"&amp;Tabela134[[#This Row],[Nazwa pliku]]</f>
        <v>376-IP-B4-XX-DE-A-05212-Detal-PodnosnikZewnetrzny</v>
      </c>
      <c r="N114" s="59" t="s">
        <v>589</v>
      </c>
      <c r="O114" s="72" t="s">
        <v>590</v>
      </c>
      <c r="P114" s="95"/>
      <c r="Q114" s="94" t="s">
        <v>245</v>
      </c>
      <c r="R114" s="177"/>
      <c r="U114" s="133" t="s">
        <v>21</v>
      </c>
    </row>
    <row r="115" spans="1:22" s="9" customFormat="1" ht="15.75">
      <c r="A115" s="66" t="s">
        <v>237</v>
      </c>
      <c r="B115" s="59" t="s">
        <v>238</v>
      </c>
      <c r="C115" s="59" t="s">
        <v>18</v>
      </c>
      <c r="D115" s="59">
        <v>376</v>
      </c>
      <c r="E115" s="59" t="s">
        <v>239</v>
      </c>
      <c r="F115" s="59" t="s">
        <v>240</v>
      </c>
      <c r="G115" s="61" t="s">
        <v>241</v>
      </c>
      <c r="H115" s="59" t="s">
        <v>550</v>
      </c>
      <c r="I115" s="59" t="s">
        <v>243</v>
      </c>
      <c r="J115" s="93" t="s">
        <v>591</v>
      </c>
      <c r="K115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376-IP-B4-XX-DE-A-05213</v>
      </c>
      <c r="L115" s="59" t="s">
        <v>592</v>
      </c>
      <c r="M115" s="59" t="str">
        <f>Tabela134[[#This Row],[Nr pliku]]&amp;"-"&amp;Tabela134[[#This Row],[Nazwa pliku]]</f>
        <v>376-IP-B4-XX-DE-A-05213-Detal-BramaSOR</v>
      </c>
      <c r="N115" s="59" t="s">
        <v>593</v>
      </c>
      <c r="O115" s="72" t="s">
        <v>398</v>
      </c>
      <c r="P115" s="95"/>
      <c r="Q115" s="94" t="s">
        <v>245</v>
      </c>
      <c r="R115" s="177"/>
      <c r="U115" s="133" t="s">
        <v>21</v>
      </c>
    </row>
    <row r="116" spans="1:22" s="9" customFormat="1" ht="15.75">
      <c r="A116" s="66" t="s">
        <v>237</v>
      </c>
      <c r="B116" s="59" t="s">
        <v>238</v>
      </c>
      <c r="C116" s="59" t="s">
        <v>18</v>
      </c>
      <c r="D116" s="59">
        <v>376</v>
      </c>
      <c r="E116" s="59" t="s">
        <v>239</v>
      </c>
      <c r="F116" s="59" t="s">
        <v>240</v>
      </c>
      <c r="G116" s="61" t="s">
        <v>241</v>
      </c>
      <c r="H116" s="59" t="s">
        <v>550</v>
      </c>
      <c r="I116" s="59" t="s">
        <v>243</v>
      </c>
      <c r="J116" s="93" t="s">
        <v>594</v>
      </c>
      <c r="K116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376-IP-B4-XX-DE-A-05214</v>
      </c>
      <c r="L116" s="59" t="s">
        <v>595</v>
      </c>
      <c r="M116" s="59" t="str">
        <f>Tabela134[[#This Row],[Nr pliku]]&amp;"-"&amp;Tabela134[[#This Row],[Nazwa pliku]]</f>
        <v>376-IP-B4-XX-DE-A-05214-Detal-DoswietlezOdwodnieniem</v>
      </c>
      <c r="N116" s="59" t="s">
        <v>596</v>
      </c>
      <c r="O116" s="72" t="s">
        <v>554</v>
      </c>
      <c r="P116" s="95"/>
      <c r="Q116" s="94" t="s">
        <v>245</v>
      </c>
      <c r="R116" s="177"/>
      <c r="S116" s="133" t="s">
        <v>21</v>
      </c>
      <c r="T116" s="9" t="s">
        <v>377</v>
      </c>
      <c r="U116" s="133" t="s">
        <v>21</v>
      </c>
      <c r="V116" s="59" t="s">
        <v>294</v>
      </c>
    </row>
    <row r="117" spans="1:22" s="9" customFormat="1" ht="15.75">
      <c r="A117" s="66" t="s">
        <v>237</v>
      </c>
      <c r="B117" s="59" t="s">
        <v>238</v>
      </c>
      <c r="C117" s="59" t="s">
        <v>18</v>
      </c>
      <c r="D117" s="59">
        <v>376</v>
      </c>
      <c r="E117" s="59" t="s">
        <v>239</v>
      </c>
      <c r="F117" s="59" t="s">
        <v>240</v>
      </c>
      <c r="G117" s="61" t="s">
        <v>241</v>
      </c>
      <c r="H117" s="59" t="s">
        <v>550</v>
      </c>
      <c r="I117" s="59" t="s">
        <v>243</v>
      </c>
      <c r="J117" s="93" t="s">
        <v>597</v>
      </c>
      <c r="K117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376-IP-B4-XX-DE-A-05215</v>
      </c>
      <c r="L117" s="59" t="s">
        <v>598</v>
      </c>
      <c r="M117" s="59" t="str">
        <f>Tabela134[[#This Row],[Nr pliku]]&amp;"-"&amp;Tabela134[[#This Row],[Nazwa pliku]]</f>
        <v>376-IP-B4-XX-DE-A-05215-Detal-ZadaszeniaCzerpniWindy</v>
      </c>
      <c r="N117" s="59" t="s">
        <v>599</v>
      </c>
      <c r="O117" s="72" t="s">
        <v>554</v>
      </c>
      <c r="P117" s="95"/>
      <c r="Q117" s="94" t="s">
        <v>245</v>
      </c>
      <c r="R117" s="177"/>
      <c r="S117" s="133" t="s">
        <v>21</v>
      </c>
      <c r="T117" s="9" t="s">
        <v>377</v>
      </c>
      <c r="U117" s="133" t="s">
        <v>21</v>
      </c>
      <c r="V117" s="59" t="s">
        <v>294</v>
      </c>
    </row>
    <row r="118" spans="1:22" s="165" customFormat="1" ht="15.75">
      <c r="A118" s="66" t="s">
        <v>237</v>
      </c>
      <c r="B118" s="59" t="s">
        <v>238</v>
      </c>
      <c r="C118" s="59" t="s">
        <v>18</v>
      </c>
      <c r="D118" s="59">
        <v>376</v>
      </c>
      <c r="E118" s="59" t="s">
        <v>239</v>
      </c>
      <c r="F118" s="59" t="s">
        <v>240</v>
      </c>
      <c r="G118" s="61" t="s">
        <v>241</v>
      </c>
      <c r="H118" s="59" t="s">
        <v>550</v>
      </c>
      <c r="I118" s="59" t="s">
        <v>243</v>
      </c>
      <c r="J118" s="93" t="s">
        <v>600</v>
      </c>
      <c r="K118" s="59" t="str">
        <f>CONCATENATE(Tabela134[[#This Row],[Nr ]],"-",Tabela134[[#This Row],[Autor]],"-",Tabela134[[#This Row],[Strefa]],"-",Tabela134[[#This Row],[Poziom]],"-",Tabela134[[#This Row],[Typ]],"-",Tabela134[[#This Row],[Branża]],"-",Tabela134[[#This Row],[Pakiet]])</f>
        <v>376-IP-B4-XX-DE-A-05216</v>
      </c>
      <c r="L118" s="59" t="s">
        <v>601</v>
      </c>
      <c r="M118" s="59" t="str">
        <f>Tabela134[[#This Row],[Nr pliku]]&amp;"-"&amp;Tabela134[[#This Row],[Nazwa pliku]]</f>
        <v>376-IP-B4-XX-DE-A-05216-Detal-StropodachzPlytaDociskowa</v>
      </c>
      <c r="N118" s="59" t="s">
        <v>602</v>
      </c>
      <c r="O118" s="72" t="s">
        <v>554</v>
      </c>
      <c r="P118" s="95"/>
      <c r="Q118" s="94" t="s">
        <v>245</v>
      </c>
      <c r="R118" s="177"/>
      <c r="S118" s="133" t="s">
        <v>21</v>
      </c>
      <c r="T118" s="9" t="s">
        <v>603</v>
      </c>
      <c r="U118" s="133" t="s">
        <v>21</v>
      </c>
      <c r="V118" s="59" t="s">
        <v>294</v>
      </c>
    </row>
    <row r="119" spans="1:22">
      <c r="J119" s="92"/>
      <c r="K119" s="88"/>
    </row>
    <row r="120" spans="1:22">
      <c r="P120" s="4" t="s">
        <v>219</v>
      </c>
    </row>
    <row r="121" spans="1:22">
      <c r="P121" s="10"/>
      <c r="Q121" s="99" t="s">
        <v>220</v>
      </c>
      <c r="R121" s="99"/>
    </row>
    <row r="123" spans="1:22">
      <c r="P123" s="1"/>
      <c r="Q123" s="99" t="s">
        <v>221</v>
      </c>
      <c r="R123" s="99"/>
    </row>
    <row r="125" spans="1:22">
      <c r="P125" s="2"/>
      <c r="Q125" s="99" t="s">
        <v>222</v>
      </c>
      <c r="R125" s="99"/>
    </row>
    <row r="127" spans="1:22">
      <c r="P127" s="6"/>
      <c r="Q127" s="99" t="s">
        <v>223</v>
      </c>
      <c r="R127" s="99"/>
    </row>
    <row r="137" spans="22:22">
      <c r="V137" s="7" t="s">
        <v>604</v>
      </c>
    </row>
  </sheetData>
  <phoneticPr fontId="4" type="noConversion"/>
  <pageMargins left="0.7" right="0.7" top="0.75" bottom="0.75" header="0.3" footer="0.3"/>
  <pageSetup paperSize="9" scale="34" fitToHeight="0" orientation="landscape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A36722-AA12-4ECD-8C3C-9E46DD0915EA}">
  <sheetPr>
    <tabColor theme="9"/>
    <pageSetUpPr fitToPage="1"/>
  </sheetPr>
  <dimension ref="A1:S101"/>
  <sheetViews>
    <sheetView zoomScaleNormal="100" workbookViewId="0">
      <selection activeCell="R3" sqref="R3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43" bestFit="1" customWidth="1"/>
    <col min="8" max="8" width="5.85546875" style="7" bestFit="1" customWidth="1"/>
    <col min="9" max="9" width="7.85546875" style="7" bestFit="1" customWidth="1"/>
    <col min="10" max="10" width="7.28515625" style="102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hidden="1" customWidth="1"/>
    <col min="15" max="15" width="26.5703125" style="7" customWidth="1"/>
    <col min="16" max="16" width="16.42578125" style="7" bestFit="1" customWidth="1"/>
    <col min="17" max="17" width="23.85546875" style="7" bestFit="1" customWidth="1"/>
    <col min="18" max="18" width="16.42578125" style="7" bestFit="1" customWidth="1"/>
    <col min="19" max="19" width="23.85546875" style="7" bestFit="1" customWidth="1"/>
    <col min="20" max="16384" width="9.140625" style="7"/>
  </cols>
  <sheetData>
    <row r="1" spans="1:19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41" t="s">
        <v>227</v>
      </c>
      <c r="H1" s="35" t="s">
        <v>228</v>
      </c>
      <c r="I1" s="35" t="s">
        <v>229</v>
      </c>
      <c r="J1" s="101" t="s">
        <v>230</v>
      </c>
      <c r="K1" s="32" t="s">
        <v>3</v>
      </c>
      <c r="L1" s="35" t="s">
        <v>605</v>
      </c>
      <c r="M1" s="36" t="s">
        <v>233</v>
      </c>
      <c r="N1" s="33" t="s">
        <v>845</v>
      </c>
      <c r="O1" s="55" t="s">
        <v>1435</v>
      </c>
      <c r="P1" s="147" t="s">
        <v>12</v>
      </c>
      <c r="Q1" s="152" t="s">
        <v>13</v>
      </c>
      <c r="R1" s="152" t="s">
        <v>14</v>
      </c>
      <c r="S1" s="152" t="s">
        <v>15</v>
      </c>
    </row>
    <row r="2" spans="1:19" s="68" customFormat="1" ht="15.75">
      <c r="A2" s="66" t="s">
        <v>237</v>
      </c>
      <c r="B2" s="59" t="s">
        <v>1436</v>
      </c>
      <c r="C2" s="59" t="s">
        <v>18</v>
      </c>
      <c r="D2" s="60">
        <v>376</v>
      </c>
      <c r="E2" s="60" t="s">
        <v>239</v>
      </c>
      <c r="F2" s="60" t="s">
        <v>240</v>
      </c>
      <c r="G2" s="64" t="s">
        <v>241</v>
      </c>
      <c r="H2" s="60" t="s">
        <v>242</v>
      </c>
      <c r="I2" s="60" t="s">
        <v>1437</v>
      </c>
      <c r="J2" s="63">
        <v>98100</v>
      </c>
      <c r="K2" s="59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376-IP-B4-XX-TD-R-98100</v>
      </c>
      <c r="L2" s="60" t="s">
        <v>163</v>
      </c>
      <c r="M2" s="103" t="s">
        <v>66</v>
      </c>
      <c r="N2" s="168" t="s">
        <v>245</v>
      </c>
      <c r="O2" s="156" t="s">
        <v>245</v>
      </c>
      <c r="P2" s="11"/>
      <c r="Q2" s="11"/>
      <c r="R2" s="133" t="s">
        <v>21</v>
      </c>
      <c r="S2" s="18"/>
    </row>
    <row r="3" spans="1:19" s="68" customFormat="1" ht="15.75">
      <c r="A3" s="66" t="s">
        <v>237</v>
      </c>
      <c r="B3" s="59" t="s">
        <v>1436</v>
      </c>
      <c r="C3" s="59" t="s">
        <v>18</v>
      </c>
      <c r="D3" s="60">
        <v>376</v>
      </c>
      <c r="E3" s="60" t="s">
        <v>239</v>
      </c>
      <c r="F3" s="59" t="s">
        <v>240</v>
      </c>
      <c r="G3" s="61" t="s">
        <v>241</v>
      </c>
      <c r="H3" s="59" t="s">
        <v>242</v>
      </c>
      <c r="I3" s="59" t="s">
        <v>1437</v>
      </c>
      <c r="J3" s="81">
        <v>98111</v>
      </c>
      <c r="K3" s="59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376-IP-B4-XX-TD-R-98111</v>
      </c>
      <c r="L3" s="59" t="s">
        <v>1438</v>
      </c>
      <c r="M3" s="72" t="s">
        <v>66</v>
      </c>
      <c r="N3" s="168" t="s">
        <v>245</v>
      </c>
      <c r="O3" s="156" t="s">
        <v>245</v>
      </c>
      <c r="P3" s="11"/>
      <c r="Q3" s="11"/>
      <c r="R3" s="133" t="s">
        <v>21</v>
      </c>
      <c r="S3" s="9"/>
    </row>
    <row r="4" spans="1:19" s="68" customFormat="1" ht="15.75">
      <c r="A4" s="66" t="s">
        <v>237</v>
      </c>
      <c r="B4" s="59" t="s">
        <v>1436</v>
      </c>
      <c r="C4" s="59" t="s">
        <v>18</v>
      </c>
      <c r="D4" s="60">
        <v>376</v>
      </c>
      <c r="E4" s="60" t="s">
        <v>239</v>
      </c>
      <c r="F4" s="59" t="s">
        <v>240</v>
      </c>
      <c r="G4" s="61" t="s">
        <v>241</v>
      </c>
      <c r="H4" s="59" t="s">
        <v>242</v>
      </c>
      <c r="I4" s="59" t="s">
        <v>1437</v>
      </c>
      <c r="J4" s="81">
        <v>98112</v>
      </c>
      <c r="K4" s="59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376-IP-B4-XX-TD-R-98112</v>
      </c>
      <c r="L4" s="59" t="s">
        <v>1439</v>
      </c>
      <c r="M4" s="72" t="s">
        <v>66</v>
      </c>
      <c r="N4" s="168" t="s">
        <v>245</v>
      </c>
      <c r="O4" s="156" t="s">
        <v>245</v>
      </c>
      <c r="P4" s="11"/>
      <c r="Q4" s="11"/>
      <c r="R4" s="133" t="s">
        <v>21</v>
      </c>
      <c r="S4" s="9"/>
    </row>
    <row r="5" spans="1:19" ht="15.75">
      <c r="A5" s="66" t="s">
        <v>237</v>
      </c>
      <c r="B5" s="59" t="s">
        <v>1436</v>
      </c>
      <c r="C5" s="59" t="s">
        <v>18</v>
      </c>
      <c r="D5" s="60">
        <v>376</v>
      </c>
      <c r="E5" s="60" t="s">
        <v>239</v>
      </c>
      <c r="F5" s="59" t="s">
        <v>240</v>
      </c>
      <c r="G5" s="61" t="s">
        <v>245</v>
      </c>
      <c r="H5" s="59" t="s">
        <v>288</v>
      </c>
      <c r="I5" s="59" t="s">
        <v>1437</v>
      </c>
      <c r="J5" s="81">
        <v>98101</v>
      </c>
      <c r="K5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376-IP-B4-00-DR-R-98101</v>
      </c>
      <c r="L5" s="8" t="s">
        <v>1440</v>
      </c>
      <c r="M5" s="48" t="s">
        <v>292</v>
      </c>
      <c r="N5" s="168" t="s">
        <v>245</v>
      </c>
      <c r="O5" s="156" t="s">
        <v>245</v>
      </c>
      <c r="P5" s="9"/>
      <c r="Q5" s="9"/>
      <c r="R5" s="133" t="s">
        <v>21</v>
      </c>
      <c r="S5" s="9"/>
    </row>
    <row r="6" spans="1:19" ht="15.75">
      <c r="A6" s="66" t="s">
        <v>237</v>
      </c>
      <c r="B6" s="59" t="s">
        <v>1436</v>
      </c>
      <c r="C6" s="59" t="s">
        <v>18</v>
      </c>
      <c r="D6" s="60">
        <v>376</v>
      </c>
      <c r="E6" s="60" t="s">
        <v>239</v>
      </c>
      <c r="F6" s="59" t="s">
        <v>240</v>
      </c>
      <c r="G6" s="61" t="s">
        <v>245</v>
      </c>
      <c r="H6" s="59" t="s">
        <v>288</v>
      </c>
      <c r="I6" s="59" t="s">
        <v>1437</v>
      </c>
      <c r="J6" s="81">
        <v>98102</v>
      </c>
      <c r="K6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376-IP-B4-00-DR-R-98102</v>
      </c>
      <c r="L6" s="8" t="s">
        <v>1441</v>
      </c>
      <c r="M6" s="48" t="s">
        <v>439</v>
      </c>
      <c r="N6" s="168" t="s">
        <v>245</v>
      </c>
      <c r="O6" s="156" t="s">
        <v>245</v>
      </c>
      <c r="P6" s="9"/>
      <c r="Q6" s="9"/>
      <c r="R6" s="133" t="s">
        <v>21</v>
      </c>
      <c r="S6" s="9"/>
    </row>
    <row r="7" spans="1:19" ht="15.75">
      <c r="A7" s="66" t="s">
        <v>237</v>
      </c>
      <c r="B7" s="59" t="s">
        <v>1436</v>
      </c>
      <c r="C7" s="59" t="s">
        <v>18</v>
      </c>
      <c r="D7" s="60">
        <v>376</v>
      </c>
      <c r="E7" s="60" t="s">
        <v>239</v>
      </c>
      <c r="F7" s="59" t="s">
        <v>240</v>
      </c>
      <c r="G7" s="61" t="s">
        <v>257</v>
      </c>
      <c r="H7" s="59" t="s">
        <v>288</v>
      </c>
      <c r="I7" s="59" t="s">
        <v>1437</v>
      </c>
      <c r="J7" s="81">
        <v>98103</v>
      </c>
      <c r="K7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376-IP-B4-02-DR-R-98103</v>
      </c>
      <c r="L7" s="8" t="s">
        <v>1442</v>
      </c>
      <c r="M7" s="48" t="s">
        <v>292</v>
      </c>
      <c r="N7" s="168" t="s">
        <v>245</v>
      </c>
      <c r="O7" s="156" t="s">
        <v>245</v>
      </c>
      <c r="P7" s="9"/>
      <c r="Q7" s="9"/>
      <c r="R7" s="133" t="s">
        <v>21</v>
      </c>
      <c r="S7" s="9"/>
    </row>
    <row r="8" spans="1:19" ht="15.75">
      <c r="A8" s="66" t="s">
        <v>237</v>
      </c>
      <c r="B8" s="59" t="s">
        <v>1436</v>
      </c>
      <c r="C8" s="59" t="s">
        <v>18</v>
      </c>
      <c r="D8" s="60">
        <v>376</v>
      </c>
      <c r="E8" s="60" t="s">
        <v>239</v>
      </c>
      <c r="F8" s="59" t="s">
        <v>240</v>
      </c>
      <c r="G8" s="61" t="s">
        <v>257</v>
      </c>
      <c r="H8" s="59" t="s">
        <v>288</v>
      </c>
      <c r="I8" s="59" t="s">
        <v>1437</v>
      </c>
      <c r="J8" s="81">
        <v>98104</v>
      </c>
      <c r="K8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376-IP-B4-02-DR-R-98104</v>
      </c>
      <c r="L8" s="8" t="s">
        <v>1443</v>
      </c>
      <c r="M8" s="48" t="s">
        <v>439</v>
      </c>
      <c r="N8" s="168" t="s">
        <v>245</v>
      </c>
      <c r="O8" s="156" t="s">
        <v>245</v>
      </c>
      <c r="P8" s="9"/>
      <c r="Q8" s="9"/>
      <c r="R8" s="133" t="s">
        <v>21</v>
      </c>
      <c r="S8" s="9"/>
    </row>
    <row r="9" spans="1:19" ht="15.75">
      <c r="A9" s="66" t="s">
        <v>237</v>
      </c>
      <c r="B9" s="59" t="s">
        <v>1436</v>
      </c>
      <c r="C9" s="59" t="s">
        <v>18</v>
      </c>
      <c r="D9" s="60">
        <v>376</v>
      </c>
      <c r="E9" s="60" t="s">
        <v>239</v>
      </c>
      <c r="F9" s="59" t="s">
        <v>240</v>
      </c>
      <c r="G9" s="61" t="s">
        <v>257</v>
      </c>
      <c r="H9" s="59" t="s">
        <v>288</v>
      </c>
      <c r="I9" s="59" t="s">
        <v>1437</v>
      </c>
      <c r="J9" s="81">
        <v>98105</v>
      </c>
      <c r="K9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376-IP-B4-02-DR-R-98105</v>
      </c>
      <c r="L9" s="8" t="s">
        <v>1444</v>
      </c>
      <c r="M9" s="48" t="s">
        <v>439</v>
      </c>
      <c r="N9" s="168" t="s">
        <v>245</v>
      </c>
      <c r="O9" s="156" t="s">
        <v>245</v>
      </c>
      <c r="P9" s="9"/>
      <c r="Q9" s="9"/>
      <c r="R9" s="133" t="s">
        <v>21</v>
      </c>
      <c r="S9" s="9"/>
    </row>
    <row r="10" spans="1:19" ht="15.75">
      <c r="A10" s="66" t="s">
        <v>237</v>
      </c>
      <c r="B10" s="59" t="s">
        <v>1436</v>
      </c>
      <c r="C10" s="59" t="s">
        <v>18</v>
      </c>
      <c r="D10" s="60">
        <v>376</v>
      </c>
      <c r="E10" s="60" t="s">
        <v>239</v>
      </c>
      <c r="F10" s="59" t="s">
        <v>240</v>
      </c>
      <c r="G10" s="61" t="s">
        <v>306</v>
      </c>
      <c r="H10" s="59" t="s">
        <v>288</v>
      </c>
      <c r="I10" s="59" t="s">
        <v>1437</v>
      </c>
      <c r="J10" s="81">
        <v>98106</v>
      </c>
      <c r="K10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376-IP-B4-03-DR-R-98106</v>
      </c>
      <c r="L10" s="8" t="s">
        <v>1445</v>
      </c>
      <c r="M10" s="48" t="s">
        <v>292</v>
      </c>
      <c r="N10" s="168" t="s">
        <v>245</v>
      </c>
      <c r="O10" s="156" t="s">
        <v>245</v>
      </c>
      <c r="P10" s="9"/>
      <c r="Q10" s="9"/>
      <c r="R10" s="133" t="s">
        <v>21</v>
      </c>
      <c r="S10" s="9"/>
    </row>
    <row r="11" spans="1:19" ht="15.75">
      <c r="A11" s="66" t="s">
        <v>237</v>
      </c>
      <c r="B11" s="59" t="s">
        <v>1436</v>
      </c>
      <c r="C11" s="59" t="s">
        <v>18</v>
      </c>
      <c r="D11" s="60">
        <v>376</v>
      </c>
      <c r="E11" s="60" t="s">
        <v>239</v>
      </c>
      <c r="F11" s="59" t="s">
        <v>240</v>
      </c>
      <c r="G11" s="61" t="s">
        <v>306</v>
      </c>
      <c r="H11" s="59" t="s">
        <v>288</v>
      </c>
      <c r="I11" s="59" t="s">
        <v>1437</v>
      </c>
      <c r="J11" s="81">
        <v>98107</v>
      </c>
      <c r="K11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376-IP-B4-03-DR-R-98107</v>
      </c>
      <c r="L11" s="8" t="s">
        <v>1446</v>
      </c>
      <c r="M11" s="48" t="s">
        <v>439</v>
      </c>
      <c r="N11" s="168" t="s">
        <v>245</v>
      </c>
      <c r="O11" s="156" t="s">
        <v>245</v>
      </c>
      <c r="P11" s="9"/>
      <c r="Q11" s="9"/>
      <c r="R11" s="133" t="s">
        <v>21</v>
      </c>
      <c r="S11" s="9"/>
    </row>
    <row r="12" spans="1:19" ht="15.75">
      <c r="A12" s="66" t="s">
        <v>237</v>
      </c>
      <c r="B12" s="59" t="s">
        <v>1436</v>
      </c>
      <c r="C12" s="59" t="s">
        <v>18</v>
      </c>
      <c r="D12" s="60">
        <v>376</v>
      </c>
      <c r="E12" s="60" t="s">
        <v>239</v>
      </c>
      <c r="F12" s="59" t="s">
        <v>240</v>
      </c>
      <c r="G12" s="61" t="s">
        <v>306</v>
      </c>
      <c r="H12" s="59" t="s">
        <v>288</v>
      </c>
      <c r="I12" s="59" t="s">
        <v>1437</v>
      </c>
      <c r="J12" s="81">
        <v>98108</v>
      </c>
      <c r="K12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376-IP-B4-03-DR-R-98108</v>
      </c>
      <c r="L12" s="8" t="s">
        <v>1447</v>
      </c>
      <c r="M12" s="48" t="s">
        <v>439</v>
      </c>
      <c r="N12" s="168" t="s">
        <v>245</v>
      </c>
      <c r="O12" s="156" t="s">
        <v>245</v>
      </c>
      <c r="P12" s="9"/>
      <c r="Q12" s="9"/>
      <c r="R12" s="133" t="s">
        <v>21</v>
      </c>
      <c r="S12" s="9"/>
    </row>
    <row r="13" spans="1:19" ht="15.75">
      <c r="A13" s="66" t="s">
        <v>237</v>
      </c>
      <c r="B13" s="59" t="s">
        <v>1436</v>
      </c>
      <c r="C13" s="59" t="s">
        <v>18</v>
      </c>
      <c r="D13" s="60">
        <v>376</v>
      </c>
      <c r="E13" s="60" t="s">
        <v>239</v>
      </c>
      <c r="F13" s="59" t="s">
        <v>240</v>
      </c>
      <c r="G13" s="61" t="s">
        <v>306</v>
      </c>
      <c r="H13" s="59" t="s">
        <v>288</v>
      </c>
      <c r="I13" s="59" t="s">
        <v>1437</v>
      </c>
      <c r="J13" s="81">
        <v>98109</v>
      </c>
      <c r="K13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376-IP-B4-03-DR-R-98109</v>
      </c>
      <c r="L13" s="8" t="s">
        <v>1448</v>
      </c>
      <c r="M13" s="48" t="s">
        <v>439</v>
      </c>
      <c r="N13" s="168" t="s">
        <v>245</v>
      </c>
      <c r="O13" s="156" t="s">
        <v>245</v>
      </c>
      <c r="P13" s="9"/>
      <c r="Q13" s="9"/>
      <c r="R13" s="133" t="s">
        <v>21</v>
      </c>
      <c r="S13" s="9"/>
    </row>
    <row r="14" spans="1:19" ht="15.75">
      <c r="A14" s="66" t="s">
        <v>237</v>
      </c>
      <c r="B14" s="59" t="s">
        <v>1436</v>
      </c>
      <c r="C14" s="59" t="s">
        <v>18</v>
      </c>
      <c r="D14" s="60">
        <v>376</v>
      </c>
      <c r="E14" s="60" t="s">
        <v>239</v>
      </c>
      <c r="F14" s="59" t="s">
        <v>240</v>
      </c>
      <c r="G14" s="61" t="s">
        <v>306</v>
      </c>
      <c r="H14" s="59" t="s">
        <v>288</v>
      </c>
      <c r="I14" s="59" t="s">
        <v>1437</v>
      </c>
      <c r="J14" s="81">
        <v>98110</v>
      </c>
      <c r="K14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376-IP-B4-03-DR-R-98110</v>
      </c>
      <c r="L14" s="8" t="s">
        <v>1449</v>
      </c>
      <c r="M14" s="48" t="s">
        <v>439</v>
      </c>
      <c r="N14" s="168" t="s">
        <v>245</v>
      </c>
      <c r="O14" s="156" t="s">
        <v>245</v>
      </c>
      <c r="P14" s="9"/>
      <c r="Q14" s="9"/>
      <c r="R14" s="133" t="s">
        <v>21</v>
      </c>
      <c r="S14" s="9"/>
    </row>
    <row r="15" spans="1:19" ht="15.75">
      <c r="A15" s="66" t="s">
        <v>237</v>
      </c>
      <c r="B15" s="59" t="s">
        <v>1436</v>
      </c>
      <c r="C15" s="59" t="s">
        <v>18</v>
      </c>
      <c r="D15" s="60">
        <v>376</v>
      </c>
      <c r="E15" s="60" t="s">
        <v>239</v>
      </c>
      <c r="F15" s="59" t="s">
        <v>240</v>
      </c>
      <c r="G15" s="61" t="s">
        <v>306</v>
      </c>
      <c r="H15" s="59" t="s">
        <v>288</v>
      </c>
      <c r="I15" s="59" t="s">
        <v>1437</v>
      </c>
      <c r="J15" s="81">
        <v>98111</v>
      </c>
      <c r="K15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376-IP-B4-03-DR-R-98111</v>
      </c>
      <c r="L15" s="8" t="s">
        <v>1450</v>
      </c>
      <c r="M15" s="48" t="s">
        <v>439</v>
      </c>
      <c r="N15" s="168" t="s">
        <v>245</v>
      </c>
      <c r="O15" s="156" t="s">
        <v>245</v>
      </c>
      <c r="P15" s="9"/>
      <c r="Q15" s="9"/>
      <c r="R15" s="133" t="s">
        <v>21</v>
      </c>
      <c r="S15" s="9"/>
    </row>
    <row r="16" spans="1:19" ht="15.75">
      <c r="A16" s="66" t="s">
        <v>237</v>
      </c>
      <c r="B16" s="59" t="s">
        <v>1436</v>
      </c>
      <c r="C16" s="59" t="s">
        <v>18</v>
      </c>
      <c r="D16" s="60">
        <v>376</v>
      </c>
      <c r="E16" s="60" t="s">
        <v>239</v>
      </c>
      <c r="F16" s="59" t="s">
        <v>240</v>
      </c>
      <c r="G16" s="61" t="s">
        <v>306</v>
      </c>
      <c r="H16" s="59" t="s">
        <v>288</v>
      </c>
      <c r="I16" s="59" t="s">
        <v>1437</v>
      </c>
      <c r="J16" s="81">
        <v>98112</v>
      </c>
      <c r="K16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376-IP-B4-03-DR-R-98112</v>
      </c>
      <c r="L16" s="8" t="s">
        <v>1451</v>
      </c>
      <c r="M16" s="48" t="s">
        <v>439</v>
      </c>
      <c r="N16" s="168" t="s">
        <v>245</v>
      </c>
      <c r="O16" s="156" t="s">
        <v>245</v>
      </c>
      <c r="P16" s="9"/>
      <c r="Q16" s="9"/>
      <c r="R16" s="133" t="s">
        <v>21</v>
      </c>
      <c r="S16" s="9"/>
    </row>
    <row r="17" spans="1:19" ht="15.75">
      <c r="A17" s="66" t="s">
        <v>237</v>
      </c>
      <c r="B17" s="59" t="s">
        <v>1436</v>
      </c>
      <c r="C17" s="59" t="s">
        <v>18</v>
      </c>
      <c r="D17" s="60">
        <v>376</v>
      </c>
      <c r="E17" s="60" t="s">
        <v>239</v>
      </c>
      <c r="F17" s="59" t="s">
        <v>240</v>
      </c>
      <c r="G17" s="64" t="s">
        <v>306</v>
      </c>
      <c r="H17" s="59" t="s">
        <v>288</v>
      </c>
      <c r="I17" s="59" t="s">
        <v>1437</v>
      </c>
      <c r="J17" s="81">
        <v>98113</v>
      </c>
      <c r="K17" s="8" t="str">
        <f>CONCATENATE(Tabela134591011121314151624[[#This Row],[Nr ]],"-",Tabela134591011121314151624[[#This Row],[Autor]],"-",Tabela134591011121314151624[[#This Row],[Strefa]],"-",Tabela134591011121314151624[[#This Row],[Poziom]],"-",Tabela134591011121314151624[[#This Row],[Typ]],"-",Tabela134591011121314151624[[#This Row],[Branża]],"-",Tabela134591011121314151624[[#This Row],[Pakiet]])</f>
        <v>376-IP-B4-03-DR-R-98113</v>
      </c>
      <c r="L17" s="8" t="s">
        <v>1452</v>
      </c>
      <c r="M17" s="30" t="s">
        <v>292</v>
      </c>
      <c r="N17" s="135" t="s">
        <v>245</v>
      </c>
      <c r="O17" s="156" t="s">
        <v>245</v>
      </c>
      <c r="P17" s="9"/>
      <c r="Q17" s="9"/>
      <c r="R17" s="133" t="s">
        <v>21</v>
      </c>
      <c r="S17" s="165"/>
    </row>
    <row r="18" spans="1:19">
      <c r="O18" s="166" t="s">
        <v>219</v>
      </c>
    </row>
    <row r="19" spans="1:19" ht="27">
      <c r="N19" s="4" t="s">
        <v>219</v>
      </c>
      <c r="O19" s="169"/>
      <c r="P19" s="166" t="s">
        <v>220</v>
      </c>
    </row>
    <row r="20" spans="1:19">
      <c r="N20" s="10"/>
      <c r="O20" s="157"/>
    </row>
    <row r="21" spans="1:19">
      <c r="O21" s="170"/>
      <c r="P21" s="166" t="s">
        <v>221</v>
      </c>
    </row>
    <row r="22" spans="1:19">
      <c r="N22" s="1"/>
      <c r="O22" s="157"/>
    </row>
    <row r="23" spans="1:19" ht="15" customHeight="1">
      <c r="O23" s="171"/>
      <c r="P23" s="167" t="s">
        <v>222</v>
      </c>
    </row>
    <row r="24" spans="1:19" ht="15" customHeight="1">
      <c r="N24" s="2"/>
      <c r="O24" s="157"/>
    </row>
    <row r="25" spans="1:19" ht="15" customHeight="1">
      <c r="O25" s="172"/>
      <c r="P25" s="166" t="s">
        <v>223</v>
      </c>
    </row>
    <row r="26" spans="1:19">
      <c r="N26" s="6"/>
      <c r="O26" s="4"/>
    </row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95" spans="15:15">
      <c r="O95" s="4" t="s">
        <v>220</v>
      </c>
    </row>
    <row r="97" spans="15:15">
      <c r="O97" s="4" t="s">
        <v>221</v>
      </c>
    </row>
    <row r="99" spans="15:15">
      <c r="O99" s="5" t="s">
        <v>222</v>
      </c>
    </row>
    <row r="101" spans="15:15">
      <c r="O101" s="4" t="s">
        <v>223</v>
      </c>
    </row>
  </sheetData>
  <pageMargins left="0.7" right="0.7" top="0.75" bottom="0.75" header="0.3" footer="0.3"/>
  <pageSetup paperSize="9" scale="49" fitToHeight="0" orientation="landscape"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B5595-9048-4F90-AD65-CDDFD605F867}">
  <sheetPr>
    <tabColor theme="9"/>
    <pageSetUpPr fitToPage="1"/>
  </sheetPr>
  <dimension ref="A1:T168"/>
  <sheetViews>
    <sheetView topLeftCell="B11" zoomScaleNormal="100" workbookViewId="0">
      <selection activeCell="B2" sqref="B2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1" bestFit="1" customWidth="1"/>
    <col min="11" max="11" width="20.7109375" style="7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5" width="26.5703125" style="7" customWidth="1"/>
    <col min="16" max="16" width="25.140625" style="7" customWidth="1"/>
    <col min="17" max="17" width="16.42578125" style="7" bestFit="1" customWidth="1"/>
    <col min="18" max="18" width="23.85546875" style="7" bestFit="1" customWidth="1"/>
    <col min="19" max="19" width="16.42578125" style="7" bestFit="1" customWidth="1"/>
    <col min="20" max="20" width="23.85546875" style="7" bestFit="1" customWidth="1"/>
    <col min="21" max="16384" width="9.140625" style="7"/>
  </cols>
  <sheetData>
    <row r="1" spans="1:20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69" t="s">
        <v>230</v>
      </c>
      <c r="K1" s="32" t="s">
        <v>3</v>
      </c>
      <c r="L1" s="35" t="s">
        <v>605</v>
      </c>
      <c r="M1" s="36" t="s">
        <v>233</v>
      </c>
      <c r="N1" s="163" t="s">
        <v>845</v>
      </c>
      <c r="O1" s="90" t="s">
        <v>235</v>
      </c>
      <c r="P1" s="90" t="s">
        <v>1453</v>
      </c>
      <c r="Q1" s="147" t="s">
        <v>12</v>
      </c>
      <c r="R1" s="152" t="s">
        <v>13</v>
      </c>
      <c r="S1" s="152" t="s">
        <v>14</v>
      </c>
      <c r="T1" s="152" t="s">
        <v>15</v>
      </c>
    </row>
    <row r="2" spans="1:20" s="68" customFormat="1" ht="15.75">
      <c r="A2" s="13" t="s">
        <v>237</v>
      </c>
      <c r="B2" s="8" t="s">
        <v>1454</v>
      </c>
      <c r="C2" s="9" t="s">
        <v>18</v>
      </c>
      <c r="D2" s="9">
        <v>376</v>
      </c>
      <c r="E2" s="9" t="s">
        <v>239</v>
      </c>
      <c r="F2" s="116" t="s">
        <v>245</v>
      </c>
      <c r="G2" s="9" t="s">
        <v>241</v>
      </c>
      <c r="H2" s="9" t="s">
        <v>242</v>
      </c>
      <c r="I2" s="9" t="s">
        <v>1455</v>
      </c>
      <c r="J2" s="9">
        <v>61000</v>
      </c>
      <c r="K2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376-IP-00-XX-TD-B-61000</v>
      </c>
      <c r="L2" s="8" t="s">
        <v>163</v>
      </c>
      <c r="M2" s="48" t="s">
        <v>66</v>
      </c>
      <c r="N2" s="135" t="s">
        <v>245</v>
      </c>
      <c r="O2" s="174" t="s">
        <v>1456</v>
      </c>
      <c r="P2" s="175" t="s">
        <v>1457</v>
      </c>
      <c r="Q2" s="11"/>
      <c r="R2" s="11"/>
      <c r="S2" s="133" t="s">
        <v>21</v>
      </c>
      <c r="T2" s="11"/>
    </row>
    <row r="3" spans="1:20" s="68" customFormat="1" ht="15.75">
      <c r="A3" s="13" t="s">
        <v>237</v>
      </c>
      <c r="B3" s="8" t="s">
        <v>1454</v>
      </c>
      <c r="C3" s="9" t="s">
        <v>18</v>
      </c>
      <c r="D3" s="9">
        <v>376</v>
      </c>
      <c r="E3" s="9" t="s">
        <v>239</v>
      </c>
      <c r="F3" s="126" t="s">
        <v>245</v>
      </c>
      <c r="G3" s="9" t="s">
        <v>241</v>
      </c>
      <c r="H3" s="9" t="s">
        <v>242</v>
      </c>
      <c r="I3" s="9" t="s">
        <v>1455</v>
      </c>
      <c r="J3" s="127">
        <v>61001</v>
      </c>
      <c r="K3" s="8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376-IP-00-XX-TD-B-61001</v>
      </c>
      <c r="L3" s="8" t="s">
        <v>1458</v>
      </c>
      <c r="M3" s="48" t="s">
        <v>66</v>
      </c>
      <c r="N3" s="173"/>
      <c r="O3" s="25" t="s">
        <v>1456</v>
      </c>
      <c r="P3" s="175" t="s">
        <v>1457</v>
      </c>
      <c r="Q3" s="11"/>
      <c r="R3" s="11"/>
      <c r="S3" s="133" t="s">
        <v>21</v>
      </c>
      <c r="T3" s="11"/>
    </row>
    <row r="4" spans="1:20" s="68" customFormat="1" ht="15.75">
      <c r="A4" s="13" t="s">
        <v>237</v>
      </c>
      <c r="B4" s="8" t="s">
        <v>1454</v>
      </c>
      <c r="C4" s="9" t="s">
        <v>18</v>
      </c>
      <c r="D4" s="9">
        <v>376</v>
      </c>
      <c r="E4" s="9" t="s">
        <v>239</v>
      </c>
      <c r="F4" s="9" t="s">
        <v>240</v>
      </c>
      <c r="G4" s="9" t="s">
        <v>287</v>
      </c>
      <c r="H4" s="9" t="s">
        <v>288</v>
      </c>
      <c r="I4" s="9" t="s">
        <v>1455</v>
      </c>
      <c r="J4" s="9">
        <v>67001</v>
      </c>
      <c r="K4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376-IP-B4-B1-DR-B-67001</v>
      </c>
      <c r="L4" s="8" t="s">
        <v>1459</v>
      </c>
      <c r="M4" s="48" t="s">
        <v>292</v>
      </c>
      <c r="N4" s="135" t="s">
        <v>245</v>
      </c>
      <c r="O4" s="174" t="s">
        <v>246</v>
      </c>
      <c r="P4" s="125"/>
      <c r="Q4" s="11"/>
      <c r="R4" s="11"/>
      <c r="S4" s="133" t="s">
        <v>21</v>
      </c>
      <c r="T4" s="11"/>
    </row>
    <row r="5" spans="1:20" s="68" customFormat="1" ht="15.75">
      <c r="A5" s="13" t="s">
        <v>237</v>
      </c>
      <c r="B5" s="8" t="s">
        <v>1454</v>
      </c>
      <c r="C5" s="9" t="s">
        <v>18</v>
      </c>
      <c r="D5" s="9">
        <v>376</v>
      </c>
      <c r="E5" s="9" t="s">
        <v>239</v>
      </c>
      <c r="F5" s="8" t="s">
        <v>240</v>
      </c>
      <c r="G5" s="79" t="s">
        <v>1460</v>
      </c>
      <c r="H5" s="8" t="s">
        <v>288</v>
      </c>
      <c r="I5" s="8" t="s">
        <v>1455</v>
      </c>
      <c r="J5" s="8">
        <v>67002</v>
      </c>
      <c r="K5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376-IP-B4-P0-DR-B-67002</v>
      </c>
      <c r="L5" s="8" t="s">
        <v>1461</v>
      </c>
      <c r="M5" s="48" t="s">
        <v>292</v>
      </c>
      <c r="N5" s="135" t="s">
        <v>245</v>
      </c>
      <c r="O5" s="174" t="s">
        <v>246</v>
      </c>
      <c r="P5" s="11"/>
      <c r="Q5" s="11"/>
      <c r="R5" s="11"/>
      <c r="S5" s="133" t="s">
        <v>21</v>
      </c>
      <c r="T5" s="11"/>
    </row>
    <row r="6" spans="1:20" s="68" customFormat="1" ht="15.75">
      <c r="A6" s="13" t="s">
        <v>237</v>
      </c>
      <c r="B6" s="8" t="s">
        <v>1454</v>
      </c>
      <c r="C6" s="9" t="s">
        <v>18</v>
      </c>
      <c r="D6" s="9">
        <v>376</v>
      </c>
      <c r="E6" s="9" t="s">
        <v>239</v>
      </c>
      <c r="F6" s="8" t="s">
        <v>240</v>
      </c>
      <c r="G6" s="79" t="s">
        <v>1462</v>
      </c>
      <c r="H6" s="8" t="s">
        <v>288</v>
      </c>
      <c r="I6" s="8" t="s">
        <v>1455</v>
      </c>
      <c r="J6" s="8">
        <v>67003</v>
      </c>
      <c r="K6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376-IP-B4-P1-DR-B-67003</v>
      </c>
      <c r="L6" s="8" t="s">
        <v>1463</v>
      </c>
      <c r="M6" s="48" t="s">
        <v>292</v>
      </c>
      <c r="N6" s="135" t="s">
        <v>245</v>
      </c>
      <c r="O6" s="174" t="s">
        <v>246</v>
      </c>
      <c r="P6" s="11"/>
      <c r="Q6" s="11"/>
      <c r="R6" s="11"/>
      <c r="S6" s="133" t="s">
        <v>21</v>
      </c>
      <c r="T6" s="11"/>
    </row>
    <row r="7" spans="1:20" s="68" customFormat="1" ht="15.75">
      <c r="A7" s="13" t="s">
        <v>237</v>
      </c>
      <c r="B7" s="8" t="s">
        <v>1454</v>
      </c>
      <c r="C7" s="9" t="s">
        <v>18</v>
      </c>
      <c r="D7" s="9">
        <v>376</v>
      </c>
      <c r="E7" s="9" t="s">
        <v>239</v>
      </c>
      <c r="F7" s="8" t="s">
        <v>240</v>
      </c>
      <c r="G7" s="79" t="s">
        <v>1464</v>
      </c>
      <c r="H7" s="8" t="s">
        <v>288</v>
      </c>
      <c r="I7" s="8" t="s">
        <v>1455</v>
      </c>
      <c r="J7" s="8">
        <v>67004</v>
      </c>
      <c r="K7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376-IP-B4-P2-DR-B-67004</v>
      </c>
      <c r="L7" s="8" t="s">
        <v>1465</v>
      </c>
      <c r="M7" s="48" t="s">
        <v>292</v>
      </c>
      <c r="N7" s="135" t="s">
        <v>245</v>
      </c>
      <c r="O7" s="174" t="s">
        <v>246</v>
      </c>
      <c r="P7" s="11"/>
      <c r="Q7" s="11"/>
      <c r="R7" s="11"/>
      <c r="S7" s="133" t="s">
        <v>21</v>
      </c>
      <c r="T7" s="11"/>
    </row>
    <row r="8" spans="1:20" s="68" customFormat="1" ht="15" customHeight="1">
      <c r="A8" s="13" t="s">
        <v>237</v>
      </c>
      <c r="B8" s="8" t="s">
        <v>1454</v>
      </c>
      <c r="C8" s="9" t="s">
        <v>18</v>
      </c>
      <c r="D8" s="9">
        <v>376</v>
      </c>
      <c r="E8" s="9" t="s">
        <v>239</v>
      </c>
      <c r="F8" s="8" t="s">
        <v>240</v>
      </c>
      <c r="G8" s="79" t="s">
        <v>1466</v>
      </c>
      <c r="H8" s="8" t="s">
        <v>288</v>
      </c>
      <c r="I8" s="8" t="s">
        <v>1455</v>
      </c>
      <c r="J8" s="8">
        <v>67005</v>
      </c>
      <c r="K8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376-IP-B4-P3-DR-B-67005</v>
      </c>
      <c r="L8" s="8" t="s">
        <v>1467</v>
      </c>
      <c r="M8" s="48" t="s">
        <v>292</v>
      </c>
      <c r="N8" s="135" t="s">
        <v>245</v>
      </c>
      <c r="O8" s="174" t="s">
        <v>246</v>
      </c>
      <c r="P8" s="11"/>
      <c r="Q8" s="11"/>
      <c r="R8" s="11"/>
      <c r="S8" s="133" t="s">
        <v>21</v>
      </c>
      <c r="T8" s="11"/>
    </row>
    <row r="9" spans="1:20" s="68" customFormat="1" ht="15" customHeight="1">
      <c r="A9" s="13" t="s">
        <v>237</v>
      </c>
      <c r="B9" s="8" t="s">
        <v>1454</v>
      </c>
      <c r="C9" s="9" t="s">
        <v>18</v>
      </c>
      <c r="D9" s="9">
        <v>376</v>
      </c>
      <c r="E9" s="9" t="s">
        <v>239</v>
      </c>
      <c r="F9" s="8" t="s">
        <v>240</v>
      </c>
      <c r="G9" s="79" t="s">
        <v>1468</v>
      </c>
      <c r="H9" s="8" t="s">
        <v>288</v>
      </c>
      <c r="I9" s="8" t="s">
        <v>1455</v>
      </c>
      <c r="J9" s="8">
        <v>67006</v>
      </c>
      <c r="K9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376-IP-B4-P4-DR-B-67006</v>
      </c>
      <c r="L9" s="8" t="s">
        <v>1469</v>
      </c>
      <c r="M9" s="48" t="s">
        <v>292</v>
      </c>
      <c r="N9" s="135" t="s">
        <v>245</v>
      </c>
      <c r="O9" s="174" t="s">
        <v>246</v>
      </c>
      <c r="P9" s="11"/>
      <c r="Q9" s="11"/>
      <c r="R9" s="11"/>
      <c r="S9" s="133" t="s">
        <v>21</v>
      </c>
      <c r="T9" s="11"/>
    </row>
    <row r="10" spans="1:20" s="68" customFormat="1" ht="15" customHeight="1">
      <c r="A10" s="13" t="s">
        <v>237</v>
      </c>
      <c r="B10" s="8" t="s">
        <v>1454</v>
      </c>
      <c r="C10" s="9" t="s">
        <v>18</v>
      </c>
      <c r="D10" s="9">
        <v>376</v>
      </c>
      <c r="E10" s="9" t="s">
        <v>239</v>
      </c>
      <c r="F10" s="8" t="s">
        <v>240</v>
      </c>
      <c r="G10" s="79" t="s">
        <v>1470</v>
      </c>
      <c r="H10" s="8" t="s">
        <v>288</v>
      </c>
      <c r="I10" s="8" t="s">
        <v>1455</v>
      </c>
      <c r="J10" s="8">
        <v>67007</v>
      </c>
      <c r="K10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376-IP-B4-P5-DR-B-67007</v>
      </c>
      <c r="L10" s="8" t="s">
        <v>1471</v>
      </c>
      <c r="M10" s="48" t="s">
        <v>292</v>
      </c>
      <c r="N10" s="135" t="s">
        <v>245</v>
      </c>
      <c r="O10" s="174" t="s">
        <v>246</v>
      </c>
      <c r="P10" s="11"/>
      <c r="Q10" s="11"/>
      <c r="R10" s="11"/>
      <c r="S10" s="133" t="s">
        <v>21</v>
      </c>
      <c r="T10" s="11"/>
    </row>
    <row r="11" spans="1:20" s="68" customFormat="1" ht="15.75">
      <c r="A11" s="13" t="s">
        <v>237</v>
      </c>
      <c r="B11" s="8" t="s">
        <v>1454</v>
      </c>
      <c r="C11" s="9" t="s">
        <v>18</v>
      </c>
      <c r="D11" s="9">
        <v>376</v>
      </c>
      <c r="E11" s="9" t="s">
        <v>239</v>
      </c>
      <c r="F11" s="8" t="s">
        <v>240</v>
      </c>
      <c r="G11" s="79" t="s">
        <v>978</v>
      </c>
      <c r="H11" s="8" t="s">
        <v>978</v>
      </c>
      <c r="I11" s="8" t="s">
        <v>1455</v>
      </c>
      <c r="J11" s="8">
        <v>67001</v>
      </c>
      <c r="K11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376-IP-B4-SD-SD-B-67001</v>
      </c>
      <c r="L11" s="8" t="s">
        <v>1472</v>
      </c>
      <c r="M11" s="48" t="s">
        <v>66</v>
      </c>
      <c r="N11" s="135" t="s">
        <v>245</v>
      </c>
      <c r="O11" s="174" t="s">
        <v>246</v>
      </c>
      <c r="P11" s="175" t="s">
        <v>1457</v>
      </c>
      <c r="Q11" s="11"/>
      <c r="R11" s="11"/>
      <c r="S11" s="133" t="s">
        <v>21</v>
      </c>
      <c r="T11" s="11"/>
    </row>
    <row r="12" spans="1:20" s="68" customFormat="1" ht="15.75">
      <c r="A12" s="13" t="s">
        <v>237</v>
      </c>
      <c r="B12" s="8" t="s">
        <v>1454</v>
      </c>
      <c r="C12" s="9" t="s">
        <v>18</v>
      </c>
      <c r="D12" s="9">
        <v>376</v>
      </c>
      <c r="E12" s="9" t="s">
        <v>239</v>
      </c>
      <c r="F12" s="112" t="s">
        <v>240</v>
      </c>
      <c r="G12" s="79" t="s">
        <v>978</v>
      </c>
      <c r="H12" s="8" t="s">
        <v>978</v>
      </c>
      <c r="I12" s="8" t="s">
        <v>1455</v>
      </c>
      <c r="J12" s="8">
        <v>67004</v>
      </c>
      <c r="K12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376-IP-B4-SD-SD-B-67004</v>
      </c>
      <c r="L12" s="112" t="s">
        <v>1473</v>
      </c>
      <c r="M12" s="67" t="s">
        <v>66</v>
      </c>
      <c r="N12" s="135" t="s">
        <v>1474</v>
      </c>
      <c r="O12" s="174" t="s">
        <v>1456</v>
      </c>
      <c r="P12" s="11"/>
      <c r="Q12" s="11"/>
      <c r="R12" s="11"/>
      <c r="S12" s="133" t="s">
        <v>21</v>
      </c>
      <c r="T12" s="11"/>
    </row>
    <row r="13" spans="1:20" s="68" customFormat="1" ht="15.75">
      <c r="A13" s="13" t="s">
        <v>237</v>
      </c>
      <c r="B13" s="8" t="s">
        <v>1454</v>
      </c>
      <c r="C13" s="9" t="s">
        <v>18</v>
      </c>
      <c r="D13" s="9">
        <v>376</v>
      </c>
      <c r="E13" s="9" t="s">
        <v>239</v>
      </c>
      <c r="F13" s="112" t="s">
        <v>240</v>
      </c>
      <c r="G13" s="79" t="s">
        <v>978</v>
      </c>
      <c r="H13" s="8" t="s">
        <v>978</v>
      </c>
      <c r="I13" s="8" t="s">
        <v>1455</v>
      </c>
      <c r="J13" s="8">
        <v>67005</v>
      </c>
      <c r="K13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376-IP-B4-SD-SD-B-67005</v>
      </c>
      <c r="L13" s="112" t="s">
        <v>1475</v>
      </c>
      <c r="M13" s="67" t="s">
        <v>66</v>
      </c>
      <c r="N13" s="135" t="s">
        <v>1474</v>
      </c>
      <c r="O13" s="174" t="s">
        <v>1456</v>
      </c>
      <c r="P13" s="11"/>
      <c r="Q13" s="11"/>
      <c r="R13" s="11"/>
      <c r="S13" s="133" t="s">
        <v>21</v>
      </c>
      <c r="T13" s="11"/>
    </row>
    <row r="14" spans="1:20" s="68" customFormat="1" ht="15.75">
      <c r="A14" s="13" t="s">
        <v>237</v>
      </c>
      <c r="B14" s="8" t="s">
        <v>1454</v>
      </c>
      <c r="C14" s="9" t="s">
        <v>18</v>
      </c>
      <c r="D14" s="9">
        <v>376</v>
      </c>
      <c r="E14" s="9" t="s">
        <v>239</v>
      </c>
      <c r="F14" s="112" t="s">
        <v>240</v>
      </c>
      <c r="G14" s="79" t="s">
        <v>978</v>
      </c>
      <c r="H14" s="8" t="s">
        <v>978</v>
      </c>
      <c r="I14" s="8" t="s">
        <v>1455</v>
      </c>
      <c r="J14" s="8">
        <v>67006</v>
      </c>
      <c r="K14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376-IP-B4-SD-SD-B-67006</v>
      </c>
      <c r="L14" s="112" t="s">
        <v>1476</v>
      </c>
      <c r="M14" s="67" t="s">
        <v>66</v>
      </c>
      <c r="N14" s="135" t="s">
        <v>1474</v>
      </c>
      <c r="O14" s="174" t="s">
        <v>1456</v>
      </c>
      <c r="P14" s="11"/>
      <c r="Q14" s="11"/>
      <c r="R14" s="11"/>
      <c r="S14" s="133" t="s">
        <v>21</v>
      </c>
      <c r="T14" s="11"/>
    </row>
    <row r="15" spans="1:20" s="68" customFormat="1" ht="15.75">
      <c r="A15" s="13" t="s">
        <v>237</v>
      </c>
      <c r="B15" s="8" t="s">
        <v>1454</v>
      </c>
      <c r="C15" s="9" t="s">
        <v>18</v>
      </c>
      <c r="D15" s="9">
        <v>376</v>
      </c>
      <c r="E15" s="9" t="s">
        <v>239</v>
      </c>
      <c r="F15" s="112" t="s">
        <v>240</v>
      </c>
      <c r="G15" s="79" t="s">
        <v>978</v>
      </c>
      <c r="H15" s="8" t="s">
        <v>978</v>
      </c>
      <c r="I15" s="8" t="s">
        <v>1455</v>
      </c>
      <c r="J15" s="8">
        <v>67007</v>
      </c>
      <c r="K15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376-IP-B4-SD-SD-B-67007</v>
      </c>
      <c r="L15" s="112" t="s">
        <v>1477</v>
      </c>
      <c r="M15" s="67" t="s">
        <v>66</v>
      </c>
      <c r="N15" s="135" t="s">
        <v>1474</v>
      </c>
      <c r="O15" s="174" t="s">
        <v>1456</v>
      </c>
      <c r="P15" s="11"/>
      <c r="Q15" s="11"/>
      <c r="R15" s="11"/>
      <c r="S15" s="133" t="s">
        <v>21</v>
      </c>
      <c r="T15" s="11"/>
    </row>
    <row r="16" spans="1:20" s="68" customFormat="1" ht="15.75">
      <c r="A16" s="13" t="s">
        <v>237</v>
      </c>
      <c r="B16" s="8" t="s">
        <v>1454</v>
      </c>
      <c r="C16" s="9" t="s">
        <v>18</v>
      </c>
      <c r="D16" s="9">
        <v>376</v>
      </c>
      <c r="E16" s="9" t="s">
        <v>239</v>
      </c>
      <c r="F16" s="112" t="s">
        <v>240</v>
      </c>
      <c r="G16" s="79" t="s">
        <v>978</v>
      </c>
      <c r="H16" s="8" t="s">
        <v>978</v>
      </c>
      <c r="I16" s="8" t="s">
        <v>1455</v>
      </c>
      <c r="J16" s="8">
        <v>67008</v>
      </c>
      <c r="K16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376-IP-B4-SD-SD-B-67008</v>
      </c>
      <c r="L16" s="112" t="s">
        <v>1478</v>
      </c>
      <c r="M16" s="67" t="s">
        <v>66</v>
      </c>
      <c r="N16" s="135" t="s">
        <v>1474</v>
      </c>
      <c r="O16" s="174" t="s">
        <v>1456</v>
      </c>
      <c r="P16" s="11"/>
      <c r="Q16" s="11"/>
      <c r="R16" s="11"/>
      <c r="S16" s="133" t="s">
        <v>21</v>
      </c>
      <c r="T16" s="11"/>
    </row>
    <row r="17" spans="1:20" s="68" customFormat="1" ht="15.75">
      <c r="A17" s="13" t="s">
        <v>237</v>
      </c>
      <c r="B17" s="8" t="s">
        <v>1454</v>
      </c>
      <c r="C17" s="9" t="s">
        <v>18</v>
      </c>
      <c r="D17" s="9">
        <v>376</v>
      </c>
      <c r="E17" s="9" t="s">
        <v>239</v>
      </c>
      <c r="F17" s="112" t="s">
        <v>240</v>
      </c>
      <c r="G17" s="79" t="s">
        <v>978</v>
      </c>
      <c r="H17" s="8" t="s">
        <v>978</v>
      </c>
      <c r="I17" s="8" t="s">
        <v>1455</v>
      </c>
      <c r="J17" s="8">
        <v>67009</v>
      </c>
      <c r="K17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376-IP-B4-SD-SD-B-67009</v>
      </c>
      <c r="L17" s="112" t="s">
        <v>1479</v>
      </c>
      <c r="M17" s="67" t="s">
        <v>66</v>
      </c>
      <c r="N17" s="135" t="s">
        <v>1474</v>
      </c>
      <c r="O17" s="174" t="s">
        <v>1456</v>
      </c>
      <c r="P17" s="11"/>
      <c r="Q17" s="11"/>
      <c r="R17" s="11"/>
      <c r="S17" s="133" t="s">
        <v>21</v>
      </c>
      <c r="T17" s="11"/>
    </row>
    <row r="18" spans="1:20" s="68" customFormat="1" ht="15.75">
      <c r="A18" s="13" t="s">
        <v>237</v>
      </c>
      <c r="B18" s="8" t="s">
        <v>1454</v>
      </c>
      <c r="C18" s="9" t="s">
        <v>18</v>
      </c>
      <c r="D18" s="9">
        <v>376</v>
      </c>
      <c r="E18" s="9" t="s">
        <v>239</v>
      </c>
      <c r="F18" s="112" t="s">
        <v>240</v>
      </c>
      <c r="G18" s="79" t="s">
        <v>978</v>
      </c>
      <c r="H18" s="8" t="s">
        <v>978</v>
      </c>
      <c r="I18" s="8" t="s">
        <v>1455</v>
      </c>
      <c r="J18" s="8">
        <v>67010</v>
      </c>
      <c r="K18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376-IP-B4-SD-SD-B-67010</v>
      </c>
      <c r="L18" s="112" t="s">
        <v>1480</v>
      </c>
      <c r="M18" s="67" t="s">
        <v>66</v>
      </c>
      <c r="N18" s="135" t="s">
        <v>1474</v>
      </c>
      <c r="O18" s="174" t="s">
        <v>1456</v>
      </c>
      <c r="P18" s="11"/>
      <c r="Q18" s="11"/>
      <c r="R18" s="11"/>
      <c r="S18" s="133" t="s">
        <v>21</v>
      </c>
      <c r="T18" s="11"/>
    </row>
    <row r="19" spans="1:20" s="68" customFormat="1" ht="15.75">
      <c r="A19" s="13" t="s">
        <v>237</v>
      </c>
      <c r="B19" s="8" t="s">
        <v>1454</v>
      </c>
      <c r="C19" s="9" t="s">
        <v>18</v>
      </c>
      <c r="D19" s="9">
        <v>376</v>
      </c>
      <c r="E19" s="9" t="s">
        <v>239</v>
      </c>
      <c r="F19" s="112" t="s">
        <v>240</v>
      </c>
      <c r="G19" s="79" t="s">
        <v>978</v>
      </c>
      <c r="H19" s="8" t="s">
        <v>978</v>
      </c>
      <c r="I19" s="8" t="s">
        <v>1455</v>
      </c>
      <c r="J19" s="8">
        <v>67011</v>
      </c>
      <c r="K19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376-IP-B4-SD-SD-B-67011</v>
      </c>
      <c r="L19" s="112" t="s">
        <v>1481</v>
      </c>
      <c r="M19" s="67" t="s">
        <v>66</v>
      </c>
      <c r="N19" s="135" t="s">
        <v>1474</v>
      </c>
      <c r="O19" s="174" t="s">
        <v>1456</v>
      </c>
      <c r="P19" s="11"/>
      <c r="Q19" s="11"/>
      <c r="R19" s="11"/>
      <c r="S19" s="133" t="s">
        <v>21</v>
      </c>
      <c r="T19" s="11"/>
    </row>
    <row r="20" spans="1:20" s="68" customFormat="1" ht="15.75">
      <c r="A20" s="13" t="s">
        <v>237</v>
      </c>
      <c r="B20" s="8" t="s">
        <v>1454</v>
      </c>
      <c r="C20" s="9" t="s">
        <v>18</v>
      </c>
      <c r="D20" s="9">
        <v>376</v>
      </c>
      <c r="E20" s="9" t="s">
        <v>239</v>
      </c>
      <c r="F20" s="112" t="s">
        <v>240</v>
      </c>
      <c r="G20" s="79" t="s">
        <v>978</v>
      </c>
      <c r="H20" s="8" t="s">
        <v>978</v>
      </c>
      <c r="I20" s="8" t="s">
        <v>1455</v>
      </c>
      <c r="J20" s="8">
        <v>67012</v>
      </c>
      <c r="K20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376-IP-B4-SD-SD-B-67012</v>
      </c>
      <c r="L20" s="112" t="s">
        <v>1482</v>
      </c>
      <c r="M20" s="67" t="s">
        <v>66</v>
      </c>
      <c r="N20" s="135" t="s">
        <v>1474</v>
      </c>
      <c r="O20" s="174" t="s">
        <v>1456</v>
      </c>
      <c r="P20" s="11"/>
      <c r="Q20" s="11"/>
      <c r="R20" s="11"/>
      <c r="S20" s="133" t="s">
        <v>21</v>
      </c>
      <c r="T20" s="11"/>
    </row>
    <row r="21" spans="1:20" s="68" customFormat="1" ht="15.75">
      <c r="A21" s="13" t="s">
        <v>237</v>
      </c>
      <c r="B21" s="8" t="s">
        <v>1454</v>
      </c>
      <c r="C21" s="9" t="s">
        <v>18</v>
      </c>
      <c r="D21" s="9">
        <v>376</v>
      </c>
      <c r="E21" s="9" t="s">
        <v>239</v>
      </c>
      <c r="F21" s="112" t="s">
        <v>240</v>
      </c>
      <c r="G21" s="79" t="s">
        <v>978</v>
      </c>
      <c r="H21" s="8" t="s">
        <v>978</v>
      </c>
      <c r="I21" s="8" t="s">
        <v>1455</v>
      </c>
      <c r="J21" s="8">
        <v>67013</v>
      </c>
      <c r="K21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376-IP-B4-SD-SD-B-67013</v>
      </c>
      <c r="L21" s="112" t="s">
        <v>1483</v>
      </c>
      <c r="M21" s="67" t="s">
        <v>66</v>
      </c>
      <c r="N21" s="135" t="s">
        <v>1474</v>
      </c>
      <c r="O21" s="174" t="s">
        <v>1456</v>
      </c>
      <c r="P21" s="11"/>
      <c r="Q21" s="11"/>
      <c r="R21" s="11"/>
      <c r="S21" s="133" t="s">
        <v>21</v>
      </c>
      <c r="T21" s="11"/>
    </row>
    <row r="22" spans="1:20" s="68" customFormat="1" ht="15.75">
      <c r="A22" s="13" t="s">
        <v>237</v>
      </c>
      <c r="B22" s="8" t="s">
        <v>1454</v>
      </c>
      <c r="C22" s="9" t="s">
        <v>18</v>
      </c>
      <c r="D22" s="9">
        <v>376</v>
      </c>
      <c r="E22" s="9" t="s">
        <v>239</v>
      </c>
      <c r="F22" s="112" t="s">
        <v>240</v>
      </c>
      <c r="G22" s="79" t="s">
        <v>978</v>
      </c>
      <c r="H22" s="8" t="s">
        <v>978</v>
      </c>
      <c r="I22" s="8" t="s">
        <v>1455</v>
      </c>
      <c r="J22" s="8">
        <v>67014</v>
      </c>
      <c r="K22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376-IP-B4-SD-SD-B-67014</v>
      </c>
      <c r="L22" s="112" t="s">
        <v>1484</v>
      </c>
      <c r="M22" s="67" t="s">
        <v>66</v>
      </c>
      <c r="N22" s="135" t="s">
        <v>1474</v>
      </c>
      <c r="O22" s="174" t="s">
        <v>1456</v>
      </c>
      <c r="P22" s="11"/>
      <c r="Q22" s="11"/>
      <c r="R22" s="11"/>
      <c r="S22" s="133" t="s">
        <v>21</v>
      </c>
      <c r="T22" s="11"/>
    </row>
    <row r="23" spans="1:20" s="68" customFormat="1" ht="15.75">
      <c r="A23" s="13" t="s">
        <v>237</v>
      </c>
      <c r="B23" s="8" t="s">
        <v>1454</v>
      </c>
      <c r="C23" s="9" t="s">
        <v>18</v>
      </c>
      <c r="D23" s="9">
        <v>376</v>
      </c>
      <c r="E23" s="9" t="s">
        <v>239</v>
      </c>
      <c r="F23" s="112" t="s">
        <v>240</v>
      </c>
      <c r="G23" s="79" t="s">
        <v>978</v>
      </c>
      <c r="H23" s="8" t="s">
        <v>978</v>
      </c>
      <c r="I23" s="8" t="s">
        <v>1455</v>
      </c>
      <c r="J23" s="8">
        <v>67015</v>
      </c>
      <c r="K23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376-IP-B4-SD-SD-B-67015</v>
      </c>
      <c r="L23" s="112" t="s">
        <v>1485</v>
      </c>
      <c r="M23" s="67" t="s">
        <v>66</v>
      </c>
      <c r="N23" s="135" t="s">
        <v>1474</v>
      </c>
      <c r="O23" s="174" t="s">
        <v>1456</v>
      </c>
      <c r="P23" s="11"/>
      <c r="Q23" s="11"/>
      <c r="R23" s="11"/>
      <c r="S23" s="133" t="s">
        <v>21</v>
      </c>
      <c r="T23" s="11"/>
    </row>
    <row r="24" spans="1:20" s="68" customFormat="1" ht="15.75">
      <c r="A24" s="13" t="s">
        <v>237</v>
      </c>
      <c r="B24" s="8" t="s">
        <v>1454</v>
      </c>
      <c r="C24" s="9" t="s">
        <v>18</v>
      </c>
      <c r="D24" s="9">
        <v>376</v>
      </c>
      <c r="E24" s="9" t="s">
        <v>239</v>
      </c>
      <c r="F24" s="112" t="s">
        <v>240</v>
      </c>
      <c r="G24" s="79" t="s">
        <v>978</v>
      </c>
      <c r="H24" s="8" t="s">
        <v>978</v>
      </c>
      <c r="I24" s="8" t="s">
        <v>1455</v>
      </c>
      <c r="J24" s="8">
        <v>67016</v>
      </c>
      <c r="K24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376-IP-B4-SD-SD-B-67016</v>
      </c>
      <c r="L24" s="112" t="s">
        <v>1486</v>
      </c>
      <c r="M24" s="67" t="s">
        <v>66</v>
      </c>
      <c r="N24" s="135" t="s">
        <v>1474</v>
      </c>
      <c r="O24" s="174" t="s">
        <v>1456</v>
      </c>
      <c r="P24" s="11"/>
      <c r="Q24" s="11"/>
      <c r="R24" s="11"/>
      <c r="S24" s="133" t="s">
        <v>21</v>
      </c>
      <c r="T24" s="11"/>
    </row>
    <row r="25" spans="1:20" s="68" customFormat="1" ht="15.75">
      <c r="A25" s="13" t="s">
        <v>237</v>
      </c>
      <c r="B25" s="8" t="s">
        <v>1454</v>
      </c>
      <c r="C25" s="9" t="s">
        <v>18</v>
      </c>
      <c r="D25" s="9">
        <v>376</v>
      </c>
      <c r="E25" s="9" t="s">
        <v>239</v>
      </c>
      <c r="F25" s="112" t="s">
        <v>240</v>
      </c>
      <c r="G25" s="79" t="s">
        <v>978</v>
      </c>
      <c r="H25" s="8" t="s">
        <v>978</v>
      </c>
      <c r="I25" s="8" t="s">
        <v>1455</v>
      </c>
      <c r="J25" s="8">
        <v>67017</v>
      </c>
      <c r="K25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376-IP-B4-SD-SD-B-67017</v>
      </c>
      <c r="L25" s="112" t="s">
        <v>1487</v>
      </c>
      <c r="M25" s="67" t="s">
        <v>66</v>
      </c>
      <c r="N25" s="135" t="s">
        <v>1474</v>
      </c>
      <c r="O25" s="174" t="s">
        <v>1456</v>
      </c>
      <c r="P25" s="11"/>
      <c r="Q25" s="11"/>
      <c r="R25" s="11"/>
      <c r="S25" s="133" t="s">
        <v>21</v>
      </c>
      <c r="T25" s="11"/>
    </row>
    <row r="26" spans="1:20" s="68" customFormat="1" ht="15.75">
      <c r="A26" s="13" t="s">
        <v>237</v>
      </c>
      <c r="B26" s="8" t="s">
        <v>1454</v>
      </c>
      <c r="C26" s="9" t="s">
        <v>18</v>
      </c>
      <c r="D26" s="9">
        <v>376</v>
      </c>
      <c r="E26" s="9" t="s">
        <v>239</v>
      </c>
      <c r="F26" s="112" t="s">
        <v>240</v>
      </c>
      <c r="G26" s="79" t="s">
        <v>978</v>
      </c>
      <c r="H26" s="8" t="s">
        <v>978</v>
      </c>
      <c r="I26" s="8" t="s">
        <v>1455</v>
      </c>
      <c r="J26" s="8">
        <v>67018</v>
      </c>
      <c r="K26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376-IP-B4-SD-SD-B-67018</v>
      </c>
      <c r="L26" s="112" t="s">
        <v>1488</v>
      </c>
      <c r="M26" s="67" t="s">
        <v>66</v>
      </c>
      <c r="N26" s="135" t="s">
        <v>1474</v>
      </c>
      <c r="O26" s="174" t="s">
        <v>1456</v>
      </c>
      <c r="P26" s="11"/>
      <c r="Q26" s="11"/>
      <c r="R26" s="11"/>
      <c r="S26" s="133" t="s">
        <v>21</v>
      </c>
      <c r="T26" s="11"/>
    </row>
    <row r="27" spans="1:20" s="68" customFormat="1" ht="15.75">
      <c r="A27" s="13" t="s">
        <v>237</v>
      </c>
      <c r="B27" s="8" t="s">
        <v>1454</v>
      </c>
      <c r="C27" s="9" t="s">
        <v>18</v>
      </c>
      <c r="D27" s="9">
        <v>376</v>
      </c>
      <c r="E27" s="9" t="s">
        <v>239</v>
      </c>
      <c r="F27" s="112" t="s">
        <v>240</v>
      </c>
      <c r="G27" s="79" t="s">
        <v>978</v>
      </c>
      <c r="H27" s="8" t="s">
        <v>978</v>
      </c>
      <c r="I27" s="8" t="s">
        <v>1455</v>
      </c>
      <c r="J27" s="8">
        <v>67019</v>
      </c>
      <c r="K27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376-IP-B4-SD-SD-B-67019</v>
      </c>
      <c r="L27" s="112" t="s">
        <v>1489</v>
      </c>
      <c r="M27" s="67" t="s">
        <v>66</v>
      </c>
      <c r="N27" s="135" t="s">
        <v>1474</v>
      </c>
      <c r="O27" s="174" t="s">
        <v>1456</v>
      </c>
      <c r="P27" s="11"/>
      <c r="Q27" s="11"/>
      <c r="R27" s="11"/>
      <c r="S27" s="133" t="s">
        <v>21</v>
      </c>
      <c r="T27" s="11"/>
    </row>
    <row r="28" spans="1:20" s="68" customFormat="1" ht="15.75">
      <c r="A28" s="13" t="s">
        <v>237</v>
      </c>
      <c r="B28" s="8" t="s">
        <v>1454</v>
      </c>
      <c r="C28" s="9" t="s">
        <v>18</v>
      </c>
      <c r="D28" s="9">
        <v>376</v>
      </c>
      <c r="E28" s="9" t="s">
        <v>239</v>
      </c>
      <c r="F28" s="112" t="s">
        <v>240</v>
      </c>
      <c r="G28" s="79" t="s">
        <v>978</v>
      </c>
      <c r="H28" s="8" t="s">
        <v>978</v>
      </c>
      <c r="I28" s="8" t="s">
        <v>1455</v>
      </c>
      <c r="J28" s="8">
        <v>67020</v>
      </c>
      <c r="K28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376-IP-B4-SD-SD-B-67020</v>
      </c>
      <c r="L28" s="112" t="s">
        <v>1490</v>
      </c>
      <c r="M28" s="67" t="s">
        <v>66</v>
      </c>
      <c r="N28" s="135" t="s">
        <v>1474</v>
      </c>
      <c r="O28" s="174" t="s">
        <v>1456</v>
      </c>
      <c r="P28" s="11"/>
      <c r="Q28" s="11"/>
      <c r="R28" s="11"/>
      <c r="S28" s="133" t="s">
        <v>21</v>
      </c>
      <c r="T28" s="11"/>
    </row>
    <row r="29" spans="1:20" s="68" customFormat="1" ht="14.25" customHeight="1">
      <c r="A29" s="13" t="s">
        <v>237</v>
      </c>
      <c r="B29" s="8" t="s">
        <v>1454</v>
      </c>
      <c r="C29" s="9" t="s">
        <v>18</v>
      </c>
      <c r="D29" s="9">
        <v>376</v>
      </c>
      <c r="E29" s="9" t="s">
        <v>239</v>
      </c>
      <c r="F29" s="112" t="s">
        <v>240</v>
      </c>
      <c r="G29" s="79" t="s">
        <v>978</v>
      </c>
      <c r="H29" s="8" t="s">
        <v>978</v>
      </c>
      <c r="I29" s="8" t="s">
        <v>1455</v>
      </c>
      <c r="J29" s="8">
        <v>67021</v>
      </c>
      <c r="K29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376-IP-B4-SD-SD-B-67021</v>
      </c>
      <c r="L29" s="112" t="s">
        <v>1491</v>
      </c>
      <c r="M29" s="67" t="s">
        <v>66</v>
      </c>
      <c r="N29" s="135" t="s">
        <v>1474</v>
      </c>
      <c r="O29" s="174" t="s">
        <v>1456</v>
      </c>
      <c r="P29" s="11"/>
      <c r="Q29" s="11"/>
      <c r="R29" s="11"/>
      <c r="S29" s="133" t="s">
        <v>21</v>
      </c>
      <c r="T29" s="11"/>
    </row>
    <row r="30" spans="1:20" s="68" customFormat="1" ht="14.25" customHeight="1">
      <c r="A30" s="13" t="s">
        <v>237</v>
      </c>
      <c r="B30" s="8" t="s">
        <v>1454</v>
      </c>
      <c r="C30" s="9" t="s">
        <v>18</v>
      </c>
      <c r="D30" s="9">
        <v>376</v>
      </c>
      <c r="E30" s="9" t="s">
        <v>239</v>
      </c>
      <c r="F30" s="112" t="s">
        <v>240</v>
      </c>
      <c r="G30" s="79" t="s">
        <v>978</v>
      </c>
      <c r="H30" s="8" t="s">
        <v>978</v>
      </c>
      <c r="I30" s="8" t="s">
        <v>1455</v>
      </c>
      <c r="J30" s="8">
        <v>67022</v>
      </c>
      <c r="K30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376-IP-B4-SD-SD-B-67022</v>
      </c>
      <c r="L30" s="112" t="s">
        <v>1492</v>
      </c>
      <c r="M30" s="67" t="s">
        <v>66</v>
      </c>
      <c r="N30" s="135" t="s">
        <v>1474</v>
      </c>
      <c r="O30" s="174" t="s">
        <v>1456</v>
      </c>
      <c r="P30" s="11"/>
      <c r="Q30" s="11"/>
      <c r="R30" s="11"/>
      <c r="S30" s="133" t="s">
        <v>21</v>
      </c>
      <c r="T30" s="11"/>
    </row>
    <row r="31" spans="1:20" s="68" customFormat="1" ht="14.25" customHeight="1">
      <c r="A31" s="13" t="s">
        <v>237</v>
      </c>
      <c r="B31" s="8" t="s">
        <v>1454</v>
      </c>
      <c r="C31" s="9" t="s">
        <v>18</v>
      </c>
      <c r="D31" s="9">
        <v>376</v>
      </c>
      <c r="E31" s="9" t="s">
        <v>239</v>
      </c>
      <c r="F31" s="112" t="s">
        <v>240</v>
      </c>
      <c r="G31" s="79" t="s">
        <v>978</v>
      </c>
      <c r="H31" s="8" t="s">
        <v>978</v>
      </c>
      <c r="I31" s="8" t="s">
        <v>1455</v>
      </c>
      <c r="J31" s="8">
        <v>67023</v>
      </c>
      <c r="K31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376-IP-B4-SD-SD-B-67023</v>
      </c>
      <c r="L31" s="112" t="s">
        <v>1493</v>
      </c>
      <c r="M31" s="67" t="s">
        <v>66</v>
      </c>
      <c r="N31" s="135" t="s">
        <v>1474</v>
      </c>
      <c r="O31" s="174" t="s">
        <v>1456</v>
      </c>
      <c r="P31" s="11"/>
      <c r="Q31" s="11"/>
      <c r="R31" s="11"/>
      <c r="S31" s="133" t="s">
        <v>21</v>
      </c>
      <c r="T31" s="11"/>
    </row>
    <row r="32" spans="1:20" s="68" customFormat="1" ht="14.25" customHeight="1">
      <c r="A32" s="13" t="s">
        <v>237</v>
      </c>
      <c r="B32" s="8" t="s">
        <v>1454</v>
      </c>
      <c r="C32" s="9" t="s">
        <v>18</v>
      </c>
      <c r="D32" s="9">
        <v>376</v>
      </c>
      <c r="E32" s="9" t="s">
        <v>239</v>
      </c>
      <c r="F32" s="112" t="s">
        <v>240</v>
      </c>
      <c r="G32" s="79" t="s">
        <v>978</v>
      </c>
      <c r="H32" s="8" t="s">
        <v>978</v>
      </c>
      <c r="I32" s="8" t="s">
        <v>1455</v>
      </c>
      <c r="J32" s="8">
        <v>67024</v>
      </c>
      <c r="K32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376-IP-B4-SD-SD-B-67024</v>
      </c>
      <c r="L32" s="112" t="s">
        <v>1494</v>
      </c>
      <c r="M32" s="67" t="s">
        <v>66</v>
      </c>
      <c r="N32" s="135" t="s">
        <v>1474</v>
      </c>
      <c r="O32" s="174" t="s">
        <v>1456</v>
      </c>
      <c r="P32" s="11"/>
      <c r="Q32" s="11"/>
      <c r="R32" s="11"/>
      <c r="S32" s="133" t="s">
        <v>21</v>
      </c>
      <c r="T32" s="11"/>
    </row>
    <row r="33" spans="1:20" s="68" customFormat="1" ht="14.25" customHeight="1">
      <c r="A33" s="13" t="s">
        <v>237</v>
      </c>
      <c r="B33" s="8" t="s">
        <v>1454</v>
      </c>
      <c r="C33" s="9" t="s">
        <v>18</v>
      </c>
      <c r="D33" s="9">
        <v>376</v>
      </c>
      <c r="E33" s="9" t="s">
        <v>239</v>
      </c>
      <c r="F33" s="112" t="s">
        <v>240</v>
      </c>
      <c r="G33" s="79" t="s">
        <v>978</v>
      </c>
      <c r="H33" s="8" t="s">
        <v>978</v>
      </c>
      <c r="I33" s="8" t="s">
        <v>1455</v>
      </c>
      <c r="J33" s="8">
        <v>67025</v>
      </c>
      <c r="K33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376-IP-B4-SD-SD-B-67025</v>
      </c>
      <c r="L33" s="112" t="s">
        <v>1495</v>
      </c>
      <c r="M33" s="67" t="s">
        <v>66</v>
      </c>
      <c r="N33" s="135" t="s">
        <v>1474</v>
      </c>
      <c r="O33" s="174" t="s">
        <v>1456</v>
      </c>
      <c r="P33" s="11"/>
      <c r="Q33" s="11"/>
      <c r="R33" s="11"/>
      <c r="S33" s="133" t="s">
        <v>21</v>
      </c>
      <c r="T33" s="11"/>
    </row>
    <row r="34" spans="1:20" s="68" customFormat="1" ht="14.25" customHeight="1">
      <c r="A34" s="13" t="s">
        <v>237</v>
      </c>
      <c r="B34" s="8" t="s">
        <v>1454</v>
      </c>
      <c r="C34" s="9" t="s">
        <v>18</v>
      </c>
      <c r="D34" s="9">
        <v>376</v>
      </c>
      <c r="E34" s="9" t="s">
        <v>239</v>
      </c>
      <c r="F34" s="112" t="s">
        <v>240</v>
      </c>
      <c r="G34" s="79" t="s">
        <v>978</v>
      </c>
      <c r="H34" s="8" t="s">
        <v>978</v>
      </c>
      <c r="I34" s="8" t="s">
        <v>1455</v>
      </c>
      <c r="J34" s="8">
        <v>67026</v>
      </c>
      <c r="K34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376-IP-B4-SD-SD-B-67026</v>
      </c>
      <c r="L34" s="112" t="s">
        <v>1496</v>
      </c>
      <c r="M34" s="67" t="s">
        <v>66</v>
      </c>
      <c r="N34" s="135" t="s">
        <v>1474</v>
      </c>
      <c r="O34" s="174" t="s">
        <v>1456</v>
      </c>
      <c r="P34" s="11"/>
      <c r="Q34" s="11"/>
      <c r="R34" s="11"/>
      <c r="S34" s="133" t="s">
        <v>21</v>
      </c>
      <c r="T34" s="11"/>
    </row>
    <row r="35" spans="1:20" s="68" customFormat="1" ht="14.25" customHeight="1">
      <c r="A35" s="13" t="s">
        <v>237</v>
      </c>
      <c r="B35" s="8" t="s">
        <v>1454</v>
      </c>
      <c r="C35" s="9" t="s">
        <v>18</v>
      </c>
      <c r="D35" s="9">
        <v>376</v>
      </c>
      <c r="E35" s="9" t="s">
        <v>239</v>
      </c>
      <c r="F35" s="112" t="s">
        <v>240</v>
      </c>
      <c r="G35" s="79" t="s">
        <v>978</v>
      </c>
      <c r="H35" s="8" t="s">
        <v>978</v>
      </c>
      <c r="I35" s="8" t="s">
        <v>1455</v>
      </c>
      <c r="J35" s="8">
        <v>67027</v>
      </c>
      <c r="K35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376-IP-B4-SD-SD-B-67027</v>
      </c>
      <c r="L35" s="112" t="s">
        <v>1497</v>
      </c>
      <c r="M35" s="67" t="s">
        <v>66</v>
      </c>
      <c r="N35" s="135" t="s">
        <v>1474</v>
      </c>
      <c r="O35" s="174" t="s">
        <v>1456</v>
      </c>
      <c r="P35" s="11"/>
      <c r="Q35" s="11"/>
      <c r="R35" s="11"/>
      <c r="S35" s="133" t="s">
        <v>21</v>
      </c>
      <c r="T35" s="11"/>
    </row>
    <row r="36" spans="1:20" s="68" customFormat="1" ht="14.25" customHeight="1">
      <c r="A36" s="13" t="s">
        <v>237</v>
      </c>
      <c r="B36" s="8" t="s">
        <v>1454</v>
      </c>
      <c r="C36" s="9" t="s">
        <v>18</v>
      </c>
      <c r="D36" s="9">
        <v>376</v>
      </c>
      <c r="E36" s="9" t="s">
        <v>239</v>
      </c>
      <c r="F36" s="112" t="s">
        <v>240</v>
      </c>
      <c r="G36" s="79" t="s">
        <v>978</v>
      </c>
      <c r="H36" s="8" t="s">
        <v>978</v>
      </c>
      <c r="I36" s="8" t="s">
        <v>1455</v>
      </c>
      <c r="J36" s="8">
        <v>67028</v>
      </c>
      <c r="K36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376-IP-B4-SD-SD-B-67028</v>
      </c>
      <c r="L36" s="112" t="s">
        <v>1498</v>
      </c>
      <c r="M36" s="67" t="s">
        <v>66</v>
      </c>
      <c r="N36" s="135" t="s">
        <v>1474</v>
      </c>
      <c r="O36" s="174" t="s">
        <v>1456</v>
      </c>
      <c r="P36" s="11"/>
      <c r="Q36" s="11"/>
      <c r="R36" s="11"/>
      <c r="S36" s="133" t="s">
        <v>21</v>
      </c>
      <c r="T36" s="11"/>
    </row>
    <row r="37" spans="1:20" s="68" customFormat="1" ht="14.25" customHeight="1">
      <c r="A37" s="13" t="s">
        <v>237</v>
      </c>
      <c r="B37" s="8" t="s">
        <v>1454</v>
      </c>
      <c r="C37" s="9" t="s">
        <v>18</v>
      </c>
      <c r="D37" s="9">
        <v>376</v>
      </c>
      <c r="E37" s="9" t="s">
        <v>239</v>
      </c>
      <c r="F37" s="112" t="s">
        <v>240</v>
      </c>
      <c r="G37" s="79" t="s">
        <v>978</v>
      </c>
      <c r="H37" s="8" t="s">
        <v>978</v>
      </c>
      <c r="I37" s="8" t="s">
        <v>1455</v>
      </c>
      <c r="J37" s="8">
        <v>67029</v>
      </c>
      <c r="K37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376-IP-B4-SD-SD-B-67029</v>
      </c>
      <c r="L37" s="112" t="s">
        <v>1499</v>
      </c>
      <c r="M37" s="67" t="s">
        <v>66</v>
      </c>
      <c r="N37" s="135" t="s">
        <v>1474</v>
      </c>
      <c r="O37" s="174" t="s">
        <v>1456</v>
      </c>
      <c r="P37" s="11"/>
      <c r="Q37" s="11"/>
      <c r="R37" s="11"/>
      <c r="S37" s="133" t="s">
        <v>21</v>
      </c>
      <c r="T37" s="11"/>
    </row>
    <row r="38" spans="1:20" s="68" customFormat="1" ht="14.25" customHeight="1">
      <c r="A38" s="13" t="s">
        <v>237</v>
      </c>
      <c r="B38" s="8" t="s">
        <v>1454</v>
      </c>
      <c r="C38" s="9" t="s">
        <v>18</v>
      </c>
      <c r="D38" s="9">
        <v>376</v>
      </c>
      <c r="E38" s="9" t="s">
        <v>239</v>
      </c>
      <c r="F38" s="112" t="s">
        <v>240</v>
      </c>
      <c r="G38" s="79" t="s">
        <v>978</v>
      </c>
      <c r="H38" s="8" t="s">
        <v>978</v>
      </c>
      <c r="I38" s="8" t="s">
        <v>1455</v>
      </c>
      <c r="J38" s="8">
        <v>67030</v>
      </c>
      <c r="K38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376-IP-B4-SD-SD-B-67030</v>
      </c>
      <c r="L38" s="112" t="s">
        <v>1500</v>
      </c>
      <c r="M38" s="67" t="s">
        <v>66</v>
      </c>
      <c r="N38" s="135" t="s">
        <v>1474</v>
      </c>
      <c r="O38" s="174" t="s">
        <v>1456</v>
      </c>
      <c r="P38" s="11"/>
      <c r="Q38" s="11"/>
      <c r="R38" s="11"/>
      <c r="S38" s="133" t="s">
        <v>21</v>
      </c>
      <c r="T38" s="11"/>
    </row>
    <row r="39" spans="1:20" s="68" customFormat="1" ht="14.25" customHeight="1">
      <c r="A39" s="13" t="s">
        <v>237</v>
      </c>
      <c r="B39" s="8" t="s">
        <v>1454</v>
      </c>
      <c r="C39" s="9" t="s">
        <v>18</v>
      </c>
      <c r="D39" s="9">
        <v>376</v>
      </c>
      <c r="E39" s="9" t="s">
        <v>239</v>
      </c>
      <c r="F39" s="112" t="s">
        <v>240</v>
      </c>
      <c r="G39" s="79" t="s">
        <v>978</v>
      </c>
      <c r="H39" s="8" t="s">
        <v>978</v>
      </c>
      <c r="I39" s="8" t="s">
        <v>1455</v>
      </c>
      <c r="J39" s="8">
        <v>67031</v>
      </c>
      <c r="K39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376-IP-B4-SD-SD-B-67031</v>
      </c>
      <c r="L39" s="112" t="s">
        <v>1501</v>
      </c>
      <c r="M39" s="67" t="s">
        <v>66</v>
      </c>
      <c r="N39" s="135" t="s">
        <v>1474</v>
      </c>
      <c r="O39" s="174" t="s">
        <v>1456</v>
      </c>
      <c r="P39" s="11"/>
      <c r="Q39" s="11"/>
      <c r="R39" s="11"/>
      <c r="S39" s="133" t="s">
        <v>21</v>
      </c>
      <c r="T39" s="11"/>
    </row>
    <row r="40" spans="1:20" s="68" customFormat="1" ht="14.25" customHeight="1">
      <c r="A40" s="13" t="s">
        <v>237</v>
      </c>
      <c r="B40" s="8" t="s">
        <v>1454</v>
      </c>
      <c r="C40" s="9" t="s">
        <v>18</v>
      </c>
      <c r="D40" s="9">
        <v>376</v>
      </c>
      <c r="E40" s="9" t="s">
        <v>239</v>
      </c>
      <c r="F40" s="112" t="s">
        <v>240</v>
      </c>
      <c r="G40" s="79" t="s">
        <v>978</v>
      </c>
      <c r="H40" s="8" t="s">
        <v>978</v>
      </c>
      <c r="I40" s="8" t="s">
        <v>1455</v>
      </c>
      <c r="J40" s="8">
        <v>67032</v>
      </c>
      <c r="K40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376-IP-B4-SD-SD-B-67032</v>
      </c>
      <c r="L40" s="112" t="s">
        <v>1502</v>
      </c>
      <c r="M40" s="67" t="s">
        <v>66</v>
      </c>
      <c r="N40" s="135" t="s">
        <v>1474</v>
      </c>
      <c r="O40" s="174" t="s">
        <v>1456</v>
      </c>
      <c r="P40" s="11"/>
      <c r="Q40" s="11"/>
      <c r="R40" s="11"/>
      <c r="S40" s="133" t="s">
        <v>21</v>
      </c>
      <c r="T40" s="11"/>
    </row>
    <row r="41" spans="1:20" s="68" customFormat="1" ht="14.25" customHeight="1">
      <c r="A41" s="13" t="s">
        <v>237</v>
      </c>
      <c r="B41" s="8" t="s">
        <v>1454</v>
      </c>
      <c r="C41" s="9" t="s">
        <v>18</v>
      </c>
      <c r="D41" s="9">
        <v>376</v>
      </c>
      <c r="E41" s="9" t="s">
        <v>239</v>
      </c>
      <c r="F41" s="112" t="s">
        <v>240</v>
      </c>
      <c r="G41" s="79" t="s">
        <v>978</v>
      </c>
      <c r="H41" s="8" t="s">
        <v>978</v>
      </c>
      <c r="I41" s="8" t="s">
        <v>1455</v>
      </c>
      <c r="J41" s="8">
        <v>67033</v>
      </c>
      <c r="K41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376-IP-B4-SD-SD-B-67033</v>
      </c>
      <c r="L41" s="112" t="s">
        <v>1503</v>
      </c>
      <c r="M41" s="67" t="s">
        <v>66</v>
      </c>
      <c r="N41" s="135" t="s">
        <v>1474</v>
      </c>
      <c r="O41" s="174" t="s">
        <v>1456</v>
      </c>
      <c r="P41" s="11"/>
      <c r="Q41" s="11"/>
      <c r="R41" s="11"/>
      <c r="S41" s="133" t="s">
        <v>21</v>
      </c>
      <c r="T41" s="11"/>
    </row>
    <row r="42" spans="1:20" s="68" customFormat="1" ht="14.25" customHeight="1">
      <c r="A42" s="13" t="s">
        <v>237</v>
      </c>
      <c r="B42" s="8" t="s">
        <v>1454</v>
      </c>
      <c r="C42" s="9" t="s">
        <v>18</v>
      </c>
      <c r="D42" s="9">
        <v>376</v>
      </c>
      <c r="E42" s="9" t="s">
        <v>239</v>
      </c>
      <c r="F42" s="112" t="s">
        <v>240</v>
      </c>
      <c r="G42" s="79" t="s">
        <v>978</v>
      </c>
      <c r="H42" s="8" t="s">
        <v>978</v>
      </c>
      <c r="I42" s="8" t="s">
        <v>1455</v>
      </c>
      <c r="J42" s="8">
        <v>67034</v>
      </c>
      <c r="K42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376-IP-B4-SD-SD-B-67034</v>
      </c>
      <c r="L42" s="112" t="s">
        <v>1504</v>
      </c>
      <c r="M42" s="67" t="s">
        <v>66</v>
      </c>
      <c r="N42" s="135" t="s">
        <v>1474</v>
      </c>
      <c r="O42" s="174" t="s">
        <v>1456</v>
      </c>
      <c r="P42" s="11"/>
      <c r="Q42" s="11"/>
      <c r="R42" s="11"/>
      <c r="S42" s="133" t="s">
        <v>21</v>
      </c>
      <c r="T42" s="11"/>
    </row>
    <row r="43" spans="1:20" s="68" customFormat="1" ht="15.75">
      <c r="A43" s="13" t="s">
        <v>237</v>
      </c>
      <c r="B43" s="8" t="s">
        <v>1454</v>
      </c>
      <c r="C43" s="9" t="s">
        <v>18</v>
      </c>
      <c r="D43" s="9">
        <v>376</v>
      </c>
      <c r="E43" s="9" t="s">
        <v>239</v>
      </c>
      <c r="F43" s="112" t="s">
        <v>240</v>
      </c>
      <c r="G43" s="79" t="s">
        <v>978</v>
      </c>
      <c r="H43" s="8" t="s">
        <v>978</v>
      </c>
      <c r="I43" s="8" t="s">
        <v>1455</v>
      </c>
      <c r="J43" s="8">
        <v>67035</v>
      </c>
      <c r="K43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376-IP-B4-SD-SD-B-67035</v>
      </c>
      <c r="L43" s="112" t="s">
        <v>1505</v>
      </c>
      <c r="M43" s="67" t="s">
        <v>66</v>
      </c>
      <c r="N43" s="135" t="s">
        <v>1474</v>
      </c>
      <c r="O43" s="174" t="s">
        <v>1456</v>
      </c>
      <c r="P43" s="11"/>
      <c r="Q43" s="11"/>
      <c r="R43" s="11"/>
      <c r="S43" s="133" t="s">
        <v>21</v>
      </c>
      <c r="T43" s="11"/>
    </row>
    <row r="44" spans="1:20" s="68" customFormat="1" ht="15.75">
      <c r="A44" s="13" t="s">
        <v>237</v>
      </c>
      <c r="B44" s="8" t="s">
        <v>1454</v>
      </c>
      <c r="C44" s="9" t="s">
        <v>18</v>
      </c>
      <c r="D44" s="9">
        <v>376</v>
      </c>
      <c r="E44" s="9" t="s">
        <v>239</v>
      </c>
      <c r="F44" s="112" t="s">
        <v>240</v>
      </c>
      <c r="G44" s="79" t="s">
        <v>978</v>
      </c>
      <c r="H44" s="8" t="s">
        <v>978</v>
      </c>
      <c r="I44" s="8" t="s">
        <v>1455</v>
      </c>
      <c r="J44" s="8">
        <v>67036</v>
      </c>
      <c r="K44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376-IP-B4-SD-SD-B-67036</v>
      </c>
      <c r="L44" s="112" t="s">
        <v>1506</v>
      </c>
      <c r="M44" s="67" t="s">
        <v>66</v>
      </c>
      <c r="N44" s="135" t="s">
        <v>1474</v>
      </c>
      <c r="O44" s="174" t="s">
        <v>1456</v>
      </c>
      <c r="P44" s="11"/>
      <c r="Q44" s="11"/>
      <c r="R44" s="11"/>
      <c r="S44" s="133" t="s">
        <v>21</v>
      </c>
      <c r="T44" s="11"/>
    </row>
    <row r="45" spans="1:20" s="68" customFormat="1" ht="15.75">
      <c r="A45" s="13" t="s">
        <v>237</v>
      </c>
      <c r="B45" s="8" t="s">
        <v>1454</v>
      </c>
      <c r="C45" s="9" t="s">
        <v>18</v>
      </c>
      <c r="D45" s="9">
        <v>376</v>
      </c>
      <c r="E45" s="9" t="s">
        <v>239</v>
      </c>
      <c r="F45" s="112" t="s">
        <v>240</v>
      </c>
      <c r="G45" s="79" t="s">
        <v>978</v>
      </c>
      <c r="H45" s="8" t="s">
        <v>978</v>
      </c>
      <c r="I45" s="8" t="s">
        <v>1455</v>
      </c>
      <c r="J45" s="8">
        <v>67037</v>
      </c>
      <c r="K45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376-IP-B4-SD-SD-B-67037</v>
      </c>
      <c r="L45" s="112" t="s">
        <v>1507</v>
      </c>
      <c r="M45" s="67" t="s">
        <v>66</v>
      </c>
      <c r="N45" s="135" t="s">
        <v>1474</v>
      </c>
      <c r="O45" s="174" t="s">
        <v>1456</v>
      </c>
      <c r="P45" s="11"/>
      <c r="Q45" s="11"/>
      <c r="R45" s="11"/>
      <c r="S45" s="133" t="s">
        <v>21</v>
      </c>
      <c r="T45" s="11"/>
    </row>
    <row r="46" spans="1:20" s="68" customFormat="1" ht="15.75">
      <c r="A46" s="13" t="s">
        <v>237</v>
      </c>
      <c r="B46" s="8" t="s">
        <v>1454</v>
      </c>
      <c r="C46" s="9" t="s">
        <v>18</v>
      </c>
      <c r="D46" s="9">
        <v>376</v>
      </c>
      <c r="E46" s="9" t="s">
        <v>239</v>
      </c>
      <c r="F46" s="112" t="s">
        <v>240</v>
      </c>
      <c r="G46" s="79" t="s">
        <v>978</v>
      </c>
      <c r="H46" s="8" t="s">
        <v>978</v>
      </c>
      <c r="I46" s="8" t="s">
        <v>1455</v>
      </c>
      <c r="J46" s="8">
        <v>67038</v>
      </c>
      <c r="K46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376-IP-B4-SD-SD-B-67038</v>
      </c>
      <c r="L46" s="112" t="s">
        <v>1508</v>
      </c>
      <c r="M46" s="67" t="s">
        <v>66</v>
      </c>
      <c r="N46" s="135" t="s">
        <v>1474</v>
      </c>
      <c r="O46" s="174" t="s">
        <v>1456</v>
      </c>
      <c r="P46" s="11"/>
      <c r="Q46" s="11"/>
      <c r="R46" s="11"/>
      <c r="S46" s="133" t="s">
        <v>21</v>
      </c>
      <c r="T46" s="11"/>
    </row>
    <row r="47" spans="1:20" s="68" customFormat="1" ht="15.75">
      <c r="A47" s="13" t="s">
        <v>237</v>
      </c>
      <c r="B47" s="8" t="s">
        <v>1454</v>
      </c>
      <c r="C47" s="9" t="s">
        <v>18</v>
      </c>
      <c r="D47" s="9">
        <v>376</v>
      </c>
      <c r="E47" s="9" t="s">
        <v>239</v>
      </c>
      <c r="F47" s="112" t="s">
        <v>240</v>
      </c>
      <c r="G47" s="79" t="s">
        <v>978</v>
      </c>
      <c r="H47" s="8" t="s">
        <v>978</v>
      </c>
      <c r="I47" s="8" t="s">
        <v>1455</v>
      </c>
      <c r="J47" s="8">
        <v>67039</v>
      </c>
      <c r="K47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376-IP-B4-SD-SD-B-67039</v>
      </c>
      <c r="L47" s="112" t="s">
        <v>1509</v>
      </c>
      <c r="M47" s="67" t="s">
        <v>66</v>
      </c>
      <c r="N47" s="135" t="s">
        <v>1474</v>
      </c>
      <c r="O47" s="174" t="s">
        <v>1456</v>
      </c>
      <c r="P47" s="11"/>
      <c r="Q47" s="11"/>
      <c r="R47" s="11"/>
      <c r="S47" s="133" t="s">
        <v>21</v>
      </c>
      <c r="T47" s="11"/>
    </row>
    <row r="48" spans="1:20" s="68" customFormat="1" ht="15.75">
      <c r="A48" s="13" t="s">
        <v>237</v>
      </c>
      <c r="B48" s="8" t="s">
        <v>1454</v>
      </c>
      <c r="C48" s="9" t="s">
        <v>18</v>
      </c>
      <c r="D48" s="9">
        <v>376</v>
      </c>
      <c r="E48" s="9" t="s">
        <v>239</v>
      </c>
      <c r="F48" s="112" t="s">
        <v>240</v>
      </c>
      <c r="G48" s="79" t="s">
        <v>978</v>
      </c>
      <c r="H48" s="8" t="s">
        <v>978</v>
      </c>
      <c r="I48" s="8" t="s">
        <v>1455</v>
      </c>
      <c r="J48" s="8">
        <v>67040</v>
      </c>
      <c r="K48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376-IP-B4-SD-SD-B-67040</v>
      </c>
      <c r="L48" s="112" t="s">
        <v>1510</v>
      </c>
      <c r="M48" s="67" t="s">
        <v>66</v>
      </c>
      <c r="N48" s="135" t="s">
        <v>1474</v>
      </c>
      <c r="O48" s="174" t="s">
        <v>1456</v>
      </c>
      <c r="P48" s="11"/>
      <c r="Q48" s="11"/>
      <c r="R48" s="11"/>
      <c r="S48" s="133" t="s">
        <v>21</v>
      </c>
      <c r="T48" s="11"/>
    </row>
    <row r="49" spans="1:20" s="68" customFormat="1" ht="15.75">
      <c r="A49" s="13" t="s">
        <v>237</v>
      </c>
      <c r="B49" s="8" t="s">
        <v>1454</v>
      </c>
      <c r="C49" s="9" t="s">
        <v>18</v>
      </c>
      <c r="D49" s="9">
        <v>376</v>
      </c>
      <c r="E49" s="9" t="s">
        <v>239</v>
      </c>
      <c r="F49" s="112" t="s">
        <v>240</v>
      </c>
      <c r="G49" s="79" t="s">
        <v>978</v>
      </c>
      <c r="H49" s="8" t="s">
        <v>978</v>
      </c>
      <c r="I49" s="8" t="s">
        <v>1455</v>
      </c>
      <c r="J49" s="8">
        <v>67041</v>
      </c>
      <c r="K49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376-IP-B4-SD-SD-B-67041</v>
      </c>
      <c r="L49" s="112" t="s">
        <v>1511</v>
      </c>
      <c r="M49" s="67" t="s">
        <v>66</v>
      </c>
      <c r="N49" s="135" t="s">
        <v>1474</v>
      </c>
      <c r="O49" s="174" t="s">
        <v>1456</v>
      </c>
      <c r="P49" s="11"/>
      <c r="Q49" s="11"/>
      <c r="R49" s="11"/>
      <c r="S49" s="133" t="s">
        <v>21</v>
      </c>
      <c r="T49" s="11"/>
    </row>
    <row r="50" spans="1:20" s="68" customFormat="1" ht="15.75">
      <c r="A50" s="13" t="s">
        <v>237</v>
      </c>
      <c r="B50" s="8" t="s">
        <v>1454</v>
      </c>
      <c r="C50" s="9" t="s">
        <v>18</v>
      </c>
      <c r="D50" s="9">
        <v>376</v>
      </c>
      <c r="E50" s="9" t="s">
        <v>239</v>
      </c>
      <c r="F50" s="112" t="s">
        <v>240</v>
      </c>
      <c r="G50" s="79" t="s">
        <v>978</v>
      </c>
      <c r="H50" s="8" t="s">
        <v>978</v>
      </c>
      <c r="I50" s="8" t="s">
        <v>1455</v>
      </c>
      <c r="J50" s="8">
        <v>67042</v>
      </c>
      <c r="K50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376-IP-B4-SD-SD-B-67042</v>
      </c>
      <c r="L50" s="112" t="s">
        <v>1512</v>
      </c>
      <c r="M50" s="67" t="s">
        <v>66</v>
      </c>
      <c r="N50" s="135" t="s">
        <v>1474</v>
      </c>
      <c r="O50" s="174" t="s">
        <v>1456</v>
      </c>
      <c r="P50" s="11"/>
      <c r="Q50" s="11"/>
      <c r="R50" s="11"/>
      <c r="S50" s="133" t="s">
        <v>21</v>
      </c>
      <c r="T50" s="11"/>
    </row>
    <row r="51" spans="1:20" s="68" customFormat="1" ht="15.75">
      <c r="A51" s="13" t="s">
        <v>237</v>
      </c>
      <c r="B51" s="8" t="s">
        <v>1454</v>
      </c>
      <c r="C51" s="9" t="s">
        <v>18</v>
      </c>
      <c r="D51" s="9">
        <v>376</v>
      </c>
      <c r="E51" s="9" t="s">
        <v>239</v>
      </c>
      <c r="F51" s="112" t="s">
        <v>240</v>
      </c>
      <c r="G51" s="79" t="s">
        <v>978</v>
      </c>
      <c r="H51" s="8" t="s">
        <v>978</v>
      </c>
      <c r="I51" s="8" t="s">
        <v>1455</v>
      </c>
      <c r="J51" s="8">
        <v>67043</v>
      </c>
      <c r="K51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376-IP-B4-SD-SD-B-67043</v>
      </c>
      <c r="L51" s="112" t="s">
        <v>1513</v>
      </c>
      <c r="M51" s="67" t="s">
        <v>66</v>
      </c>
      <c r="N51" s="135" t="s">
        <v>1474</v>
      </c>
      <c r="O51" s="174" t="s">
        <v>1456</v>
      </c>
      <c r="P51" s="11"/>
      <c r="Q51" s="11"/>
      <c r="R51" s="11"/>
      <c r="S51" s="133" t="s">
        <v>21</v>
      </c>
      <c r="T51" s="11"/>
    </row>
    <row r="52" spans="1:20" s="68" customFormat="1" ht="15.75">
      <c r="A52" s="13" t="s">
        <v>237</v>
      </c>
      <c r="B52" s="8" t="s">
        <v>1454</v>
      </c>
      <c r="C52" s="9" t="s">
        <v>18</v>
      </c>
      <c r="D52" s="9">
        <v>376</v>
      </c>
      <c r="E52" s="9" t="s">
        <v>239</v>
      </c>
      <c r="F52" s="112" t="s">
        <v>240</v>
      </c>
      <c r="G52" s="79" t="s">
        <v>978</v>
      </c>
      <c r="H52" s="8" t="s">
        <v>978</v>
      </c>
      <c r="I52" s="8" t="s">
        <v>1455</v>
      </c>
      <c r="J52" s="8">
        <v>67044</v>
      </c>
      <c r="K52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376-IP-B4-SD-SD-B-67044</v>
      </c>
      <c r="L52" s="112" t="s">
        <v>1514</v>
      </c>
      <c r="M52" s="67" t="s">
        <v>66</v>
      </c>
      <c r="N52" s="135" t="s">
        <v>1474</v>
      </c>
      <c r="O52" s="174" t="s">
        <v>1456</v>
      </c>
      <c r="P52" s="11"/>
      <c r="Q52" s="11"/>
      <c r="R52" s="11"/>
      <c r="S52" s="133" t="s">
        <v>21</v>
      </c>
      <c r="T52" s="11"/>
    </row>
    <row r="53" spans="1:20" s="68" customFormat="1" ht="15.75">
      <c r="A53" s="13" t="s">
        <v>237</v>
      </c>
      <c r="B53" s="8" t="s">
        <v>1454</v>
      </c>
      <c r="C53" s="9" t="s">
        <v>18</v>
      </c>
      <c r="D53" s="9">
        <v>376</v>
      </c>
      <c r="E53" s="9" t="s">
        <v>239</v>
      </c>
      <c r="F53" s="112" t="s">
        <v>240</v>
      </c>
      <c r="G53" s="79" t="s">
        <v>978</v>
      </c>
      <c r="H53" s="8" t="s">
        <v>978</v>
      </c>
      <c r="I53" s="8" t="s">
        <v>1455</v>
      </c>
      <c r="J53" s="8">
        <v>67045</v>
      </c>
      <c r="K53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376-IP-B4-SD-SD-B-67045</v>
      </c>
      <c r="L53" s="112" t="s">
        <v>1515</v>
      </c>
      <c r="M53" s="67" t="s">
        <v>66</v>
      </c>
      <c r="N53" s="135" t="s">
        <v>1474</v>
      </c>
      <c r="O53" s="174" t="s">
        <v>1456</v>
      </c>
      <c r="P53" s="11"/>
      <c r="Q53" s="11"/>
      <c r="R53" s="11"/>
      <c r="S53" s="133" t="s">
        <v>21</v>
      </c>
      <c r="T53" s="11"/>
    </row>
    <row r="54" spans="1:20" s="68" customFormat="1" ht="15.75">
      <c r="A54" s="13" t="s">
        <v>237</v>
      </c>
      <c r="B54" s="8" t="s">
        <v>1454</v>
      </c>
      <c r="C54" s="9" t="s">
        <v>18</v>
      </c>
      <c r="D54" s="9">
        <v>376</v>
      </c>
      <c r="E54" s="9" t="s">
        <v>239</v>
      </c>
      <c r="F54" s="112" t="s">
        <v>240</v>
      </c>
      <c r="G54" s="79" t="s">
        <v>978</v>
      </c>
      <c r="H54" s="8" t="s">
        <v>978</v>
      </c>
      <c r="I54" s="8" t="s">
        <v>1455</v>
      </c>
      <c r="J54" s="8">
        <v>67046</v>
      </c>
      <c r="K54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376-IP-B4-SD-SD-B-67046</v>
      </c>
      <c r="L54" s="112" t="s">
        <v>1516</v>
      </c>
      <c r="M54" s="67" t="s">
        <v>66</v>
      </c>
      <c r="N54" s="135" t="s">
        <v>1474</v>
      </c>
      <c r="O54" s="174" t="s">
        <v>1456</v>
      </c>
      <c r="P54" s="11"/>
      <c r="Q54" s="11"/>
      <c r="R54" s="11"/>
      <c r="S54" s="133" t="s">
        <v>21</v>
      </c>
      <c r="T54" s="11"/>
    </row>
    <row r="55" spans="1:20" s="68" customFormat="1" ht="15.75">
      <c r="A55" s="13" t="s">
        <v>237</v>
      </c>
      <c r="B55" s="8" t="s">
        <v>1454</v>
      </c>
      <c r="C55" s="9" t="s">
        <v>18</v>
      </c>
      <c r="D55" s="9">
        <v>376</v>
      </c>
      <c r="E55" s="9" t="s">
        <v>239</v>
      </c>
      <c r="F55" s="112" t="s">
        <v>240</v>
      </c>
      <c r="G55" s="79" t="s">
        <v>978</v>
      </c>
      <c r="H55" s="8" t="s">
        <v>978</v>
      </c>
      <c r="I55" s="8" t="s">
        <v>1455</v>
      </c>
      <c r="J55" s="8">
        <v>67047</v>
      </c>
      <c r="K55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376-IP-B4-SD-SD-B-67047</v>
      </c>
      <c r="L55" s="112" t="s">
        <v>1517</v>
      </c>
      <c r="M55" s="67" t="s">
        <v>66</v>
      </c>
      <c r="N55" s="135" t="s">
        <v>1474</v>
      </c>
      <c r="O55" s="174" t="s">
        <v>1456</v>
      </c>
      <c r="P55" s="11"/>
      <c r="Q55" s="11"/>
      <c r="R55" s="11"/>
      <c r="S55" s="133" t="s">
        <v>21</v>
      </c>
      <c r="T55" s="11"/>
    </row>
    <row r="56" spans="1:20" s="68" customFormat="1" ht="15.75">
      <c r="A56" s="13" t="s">
        <v>237</v>
      </c>
      <c r="B56" s="8" t="s">
        <v>1454</v>
      </c>
      <c r="C56" s="9" t="s">
        <v>18</v>
      </c>
      <c r="D56" s="9">
        <v>376</v>
      </c>
      <c r="E56" s="9" t="s">
        <v>239</v>
      </c>
      <c r="F56" s="112" t="s">
        <v>240</v>
      </c>
      <c r="G56" s="79" t="s">
        <v>978</v>
      </c>
      <c r="H56" s="8" t="s">
        <v>978</v>
      </c>
      <c r="I56" s="8" t="s">
        <v>1455</v>
      </c>
      <c r="J56" s="8">
        <v>67048</v>
      </c>
      <c r="K56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376-IP-B4-SD-SD-B-67048</v>
      </c>
      <c r="L56" s="112" t="s">
        <v>1518</v>
      </c>
      <c r="M56" s="67" t="s">
        <v>66</v>
      </c>
      <c r="N56" s="135" t="s">
        <v>1474</v>
      </c>
      <c r="O56" s="174" t="s">
        <v>1456</v>
      </c>
      <c r="P56" s="11"/>
      <c r="Q56" s="11"/>
      <c r="R56" s="11"/>
      <c r="S56" s="133" t="s">
        <v>21</v>
      </c>
      <c r="T56" s="11"/>
    </row>
    <row r="57" spans="1:20" s="68" customFormat="1" ht="15.75">
      <c r="A57" s="13" t="s">
        <v>237</v>
      </c>
      <c r="B57" s="8" t="s">
        <v>1454</v>
      </c>
      <c r="C57" s="9" t="s">
        <v>18</v>
      </c>
      <c r="D57" s="9">
        <v>376</v>
      </c>
      <c r="E57" s="9" t="s">
        <v>239</v>
      </c>
      <c r="F57" s="112" t="s">
        <v>240</v>
      </c>
      <c r="G57" s="79" t="s">
        <v>978</v>
      </c>
      <c r="H57" s="8" t="s">
        <v>978</v>
      </c>
      <c r="I57" s="8" t="s">
        <v>1455</v>
      </c>
      <c r="J57" s="8">
        <v>67049</v>
      </c>
      <c r="K57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376-IP-B4-SD-SD-B-67049</v>
      </c>
      <c r="L57" s="112" t="s">
        <v>1519</v>
      </c>
      <c r="M57" s="67" t="s">
        <v>66</v>
      </c>
      <c r="N57" s="135" t="s">
        <v>1474</v>
      </c>
      <c r="O57" s="174" t="s">
        <v>1456</v>
      </c>
      <c r="P57" s="11"/>
      <c r="Q57" s="11"/>
      <c r="R57" s="11"/>
      <c r="S57" s="133" t="s">
        <v>21</v>
      </c>
      <c r="T57" s="11"/>
    </row>
    <row r="58" spans="1:20" s="68" customFormat="1" ht="15.75">
      <c r="A58" s="13" t="s">
        <v>237</v>
      </c>
      <c r="B58" s="8" t="s">
        <v>1454</v>
      </c>
      <c r="C58" s="9" t="s">
        <v>18</v>
      </c>
      <c r="D58" s="9">
        <v>376</v>
      </c>
      <c r="E58" s="9" t="s">
        <v>239</v>
      </c>
      <c r="F58" s="112" t="s">
        <v>240</v>
      </c>
      <c r="G58" s="79" t="s">
        <v>978</v>
      </c>
      <c r="H58" s="8" t="s">
        <v>978</v>
      </c>
      <c r="I58" s="8" t="s">
        <v>1455</v>
      </c>
      <c r="J58" s="8">
        <v>67050</v>
      </c>
      <c r="K58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376-IP-B4-SD-SD-B-67050</v>
      </c>
      <c r="L58" s="112" t="s">
        <v>1520</v>
      </c>
      <c r="M58" s="67" t="s">
        <v>66</v>
      </c>
      <c r="N58" s="135" t="s">
        <v>1474</v>
      </c>
      <c r="O58" s="174" t="s">
        <v>1456</v>
      </c>
      <c r="P58" s="11"/>
      <c r="Q58" s="11"/>
      <c r="R58" s="11"/>
      <c r="S58" s="133" t="s">
        <v>21</v>
      </c>
      <c r="T58" s="11"/>
    </row>
    <row r="59" spans="1:20" s="68" customFormat="1" ht="15.75">
      <c r="A59" s="13" t="s">
        <v>237</v>
      </c>
      <c r="B59" s="8" t="s">
        <v>1454</v>
      </c>
      <c r="C59" s="9" t="s">
        <v>18</v>
      </c>
      <c r="D59" s="9">
        <v>376</v>
      </c>
      <c r="E59" s="9" t="s">
        <v>239</v>
      </c>
      <c r="F59" s="112" t="s">
        <v>240</v>
      </c>
      <c r="G59" s="79" t="s">
        <v>978</v>
      </c>
      <c r="H59" s="8" t="s">
        <v>978</v>
      </c>
      <c r="I59" s="8" t="s">
        <v>1455</v>
      </c>
      <c r="J59" s="8">
        <v>67051</v>
      </c>
      <c r="K59" s="59" t="str">
        <f>CONCATENATE(Tabela13459101126[[#This Row],[Nr ]],"-",Tabela13459101126[[#This Row],[Autor]],"-",Tabela13459101126[[#This Row],[Strefa]],"-",Tabela13459101126[[#This Row],[Poziom]],"-",Tabela13459101126[[#This Row],[Typ]],"-",Tabela13459101126[[#This Row],[Branża]],"-",Tabela13459101126[[#This Row],[Pakiet]])</f>
        <v>376-IP-B4-SD-SD-B-67051</v>
      </c>
      <c r="L59" s="112" t="s">
        <v>1521</v>
      </c>
      <c r="M59" s="67" t="s">
        <v>66</v>
      </c>
      <c r="N59" s="135" t="s">
        <v>1474</v>
      </c>
      <c r="O59" s="162"/>
      <c r="P59" s="162"/>
      <c r="Q59" s="162"/>
      <c r="R59" s="162"/>
      <c r="S59" s="133" t="s">
        <v>21</v>
      </c>
      <c r="T59" s="11"/>
    </row>
    <row r="60" spans="1:20">
      <c r="N60" s="4" t="s">
        <v>219</v>
      </c>
    </row>
    <row r="61" spans="1:20">
      <c r="N61" s="10"/>
      <c r="O61" s="4" t="s">
        <v>220</v>
      </c>
    </row>
    <row r="63" spans="1:20">
      <c r="N63" s="1"/>
      <c r="O63" s="4" t="s">
        <v>221</v>
      </c>
    </row>
    <row r="65" spans="14:15">
      <c r="N65" s="2"/>
      <c r="O65" s="5" t="s">
        <v>222</v>
      </c>
    </row>
    <row r="67" spans="14:15">
      <c r="N67" s="6"/>
      <c r="O67" s="4" t="s">
        <v>223</v>
      </c>
    </row>
    <row r="168" spans="1:2">
      <c r="A168" s="7">
        <v>1</v>
      </c>
      <c r="B168" s="7">
        <v>1</v>
      </c>
    </row>
  </sheetData>
  <phoneticPr fontId="4" type="noConversion"/>
  <pageMargins left="0.7" right="0.7" top="0.75" bottom="0.75" header="0.3" footer="0.3"/>
  <pageSetup paperSize="8" scale="60" fitToHeight="0" orientation="landscape" r:id="rId1"/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8FA89F-759C-4189-838B-19409015AE0B}">
  <sheetPr codeName="Arkusz2">
    <tabColor theme="4"/>
  </sheetPr>
  <dimension ref="A1:K99"/>
  <sheetViews>
    <sheetView zoomScaleNormal="100" workbookViewId="0">
      <selection activeCell="D68" sqref="D68"/>
    </sheetView>
  </sheetViews>
  <sheetFormatPr defaultColWidth="9.140625" defaultRowHeight="13.5"/>
  <cols>
    <col min="1" max="1" width="10.42578125" style="7" bestFit="1" customWidth="1"/>
    <col min="2" max="2" width="40.140625" style="7" bestFit="1" customWidth="1"/>
    <col min="3" max="3" width="6.140625" style="7" customWidth="1"/>
    <col min="4" max="4" width="18" style="7" bestFit="1" customWidth="1"/>
    <col min="5" max="5" width="31.140625" style="7" bestFit="1" customWidth="1"/>
    <col min="6" max="6" width="27.140625" style="7" bestFit="1" customWidth="1"/>
    <col min="7" max="7" width="28" style="7" bestFit="1" customWidth="1"/>
    <col min="8" max="8" width="28.42578125" style="7" bestFit="1" customWidth="1"/>
    <col min="9" max="16384" width="9.140625" style="7"/>
  </cols>
  <sheetData>
    <row r="1" spans="1:8">
      <c r="A1" s="17" t="s">
        <v>0</v>
      </c>
      <c r="B1" s="18" t="s">
        <v>1</v>
      </c>
      <c r="C1" s="18" t="s">
        <v>2</v>
      </c>
      <c r="D1" s="19" t="s">
        <v>3</v>
      </c>
      <c r="E1" s="19" t="s">
        <v>4</v>
      </c>
      <c r="F1" s="19" t="s">
        <v>1522</v>
      </c>
      <c r="G1" s="20" t="s">
        <v>1523</v>
      </c>
      <c r="H1" s="20" t="s">
        <v>1524</v>
      </c>
    </row>
    <row r="2" spans="1:8">
      <c r="A2" s="13" t="s">
        <v>16</v>
      </c>
      <c r="B2" s="9" t="s">
        <v>1525</v>
      </c>
      <c r="C2" s="8" t="s">
        <v>1526</v>
      </c>
      <c r="D2" s="9" t="s">
        <v>1527</v>
      </c>
      <c r="E2" s="9" t="s">
        <v>1528</v>
      </c>
      <c r="F2" s="1"/>
      <c r="G2" s="16"/>
      <c r="H2" s="15"/>
    </row>
    <row r="3" spans="1:8">
      <c r="A3" s="13" t="s">
        <v>16</v>
      </c>
      <c r="B3" s="8" t="s">
        <v>1529</v>
      </c>
      <c r="C3" s="8" t="s">
        <v>1526</v>
      </c>
      <c r="D3" s="9" t="s">
        <v>1530</v>
      </c>
      <c r="E3" s="9" t="s">
        <v>1531</v>
      </c>
      <c r="F3" s="1"/>
      <c r="G3" s="16"/>
      <c r="H3" s="15"/>
    </row>
    <row r="4" spans="1:8">
      <c r="A4" s="13" t="s">
        <v>16</v>
      </c>
      <c r="B4" s="8" t="s">
        <v>1529</v>
      </c>
      <c r="C4" s="8" t="s">
        <v>1526</v>
      </c>
      <c r="D4" s="9" t="s">
        <v>1532</v>
      </c>
      <c r="E4" s="9" t="s">
        <v>1533</v>
      </c>
      <c r="F4" s="1"/>
      <c r="G4" s="16"/>
      <c r="H4" s="15"/>
    </row>
    <row r="5" spans="1:8">
      <c r="A5" s="13" t="s">
        <v>16</v>
      </c>
      <c r="B5" s="8" t="s">
        <v>1529</v>
      </c>
      <c r="C5" s="8" t="s">
        <v>1526</v>
      </c>
      <c r="D5" s="9" t="s">
        <v>1534</v>
      </c>
      <c r="E5" s="9" t="s">
        <v>1535</v>
      </c>
      <c r="F5" s="1"/>
      <c r="G5" s="16"/>
      <c r="H5" s="15"/>
    </row>
    <row r="6" spans="1:8">
      <c r="A6" s="13" t="s">
        <v>16</v>
      </c>
      <c r="B6" s="8" t="s">
        <v>1529</v>
      </c>
      <c r="C6" s="8" t="s">
        <v>1526</v>
      </c>
      <c r="D6" s="9" t="s">
        <v>1536</v>
      </c>
      <c r="E6" s="9" t="s">
        <v>1537</v>
      </c>
      <c r="F6" s="1"/>
      <c r="G6" s="16"/>
      <c r="H6" s="16"/>
    </row>
    <row r="7" spans="1:8">
      <c r="A7" s="13" t="s">
        <v>16</v>
      </c>
      <c r="B7" s="8" t="s">
        <v>1529</v>
      </c>
      <c r="C7" s="8" t="s">
        <v>1526</v>
      </c>
      <c r="D7" s="9" t="s">
        <v>1538</v>
      </c>
      <c r="E7" s="9" t="s">
        <v>1539</v>
      </c>
      <c r="F7" s="1"/>
      <c r="G7" s="16"/>
      <c r="H7" s="16"/>
    </row>
    <row r="8" spans="1:8" ht="15" customHeight="1">
      <c r="A8" s="13" t="s">
        <v>16</v>
      </c>
      <c r="B8" s="8" t="s">
        <v>17</v>
      </c>
      <c r="C8" s="8" t="s">
        <v>1526</v>
      </c>
      <c r="D8" s="9" t="s">
        <v>1540</v>
      </c>
      <c r="E8" s="9" t="s">
        <v>1541</v>
      </c>
      <c r="F8" s="1"/>
      <c r="G8" s="16"/>
      <c r="H8" s="15"/>
    </row>
    <row r="9" spans="1:8" ht="15" customHeight="1">
      <c r="A9" s="13" t="s">
        <v>16</v>
      </c>
      <c r="B9" s="8" t="s">
        <v>17</v>
      </c>
      <c r="C9" s="8" t="s">
        <v>1526</v>
      </c>
      <c r="D9" s="9" t="s">
        <v>22</v>
      </c>
      <c r="E9" s="9" t="s">
        <v>1542</v>
      </c>
      <c r="F9" s="1"/>
      <c r="G9" s="15"/>
      <c r="H9" s="15"/>
    </row>
    <row r="10" spans="1:8">
      <c r="A10" s="13" t="s">
        <v>16</v>
      </c>
      <c r="B10" s="8" t="s">
        <v>49</v>
      </c>
      <c r="C10" s="8" t="s">
        <v>1526</v>
      </c>
      <c r="D10" s="11" t="s">
        <v>1543</v>
      </c>
      <c r="E10" s="11" t="s">
        <v>1544</v>
      </c>
      <c r="F10" s="1"/>
      <c r="G10" s="16"/>
      <c r="H10" s="15"/>
    </row>
    <row r="11" spans="1:8">
      <c r="A11" s="13" t="s">
        <v>16</v>
      </c>
      <c r="B11" s="8" t="s">
        <v>49</v>
      </c>
      <c r="C11" s="8" t="s">
        <v>1526</v>
      </c>
      <c r="D11" s="9" t="s">
        <v>1545</v>
      </c>
      <c r="E11" s="9" t="s">
        <v>71</v>
      </c>
      <c r="F11" s="1"/>
      <c r="G11" s="15"/>
      <c r="H11" s="15"/>
    </row>
    <row r="12" spans="1:8">
      <c r="A12" s="13" t="s">
        <v>16</v>
      </c>
      <c r="B12" s="8" t="s">
        <v>69</v>
      </c>
      <c r="C12" s="8" t="s">
        <v>1526</v>
      </c>
      <c r="D12" s="9" t="s">
        <v>1546</v>
      </c>
      <c r="E12" s="11" t="s">
        <v>1544</v>
      </c>
      <c r="F12" s="1"/>
      <c r="G12" s="15"/>
      <c r="H12" s="15"/>
    </row>
    <row r="13" spans="1:8">
      <c r="A13" s="13" t="s">
        <v>16</v>
      </c>
      <c r="B13" s="8" t="s">
        <v>69</v>
      </c>
      <c r="C13" s="8" t="s">
        <v>1526</v>
      </c>
      <c r="D13" s="8" t="s">
        <v>70</v>
      </c>
      <c r="E13" s="9" t="s">
        <v>71</v>
      </c>
      <c r="F13" s="12"/>
      <c r="G13" s="15"/>
      <c r="H13" s="15"/>
    </row>
    <row r="14" spans="1:8">
      <c r="A14" s="13" t="s">
        <v>16</v>
      </c>
      <c r="B14" s="8" t="s">
        <v>1547</v>
      </c>
      <c r="C14" s="8" t="s">
        <v>1526</v>
      </c>
      <c r="D14" s="9" t="s">
        <v>162</v>
      </c>
      <c r="E14" s="9" t="s">
        <v>1548</v>
      </c>
      <c r="F14" s="1"/>
      <c r="G14" s="16"/>
      <c r="H14" s="15"/>
    </row>
    <row r="15" spans="1:8">
      <c r="A15" s="13" t="s">
        <v>16</v>
      </c>
      <c r="B15" s="8" t="s">
        <v>1547</v>
      </c>
      <c r="C15" s="8" t="s">
        <v>1526</v>
      </c>
      <c r="D15" s="9" t="s">
        <v>1549</v>
      </c>
      <c r="E15" s="9" t="s">
        <v>1550</v>
      </c>
      <c r="F15" s="1"/>
      <c r="G15" s="16"/>
      <c r="H15" s="16"/>
    </row>
    <row r="16" spans="1:8">
      <c r="A16" s="13" t="s">
        <v>16</v>
      </c>
      <c r="B16" s="8" t="s">
        <v>1547</v>
      </c>
      <c r="C16" s="8" t="s">
        <v>1526</v>
      </c>
      <c r="D16" s="9" t="s">
        <v>1551</v>
      </c>
      <c r="E16" s="9" t="s">
        <v>1552</v>
      </c>
      <c r="F16" s="1"/>
      <c r="G16" s="16"/>
      <c r="H16" s="16"/>
    </row>
    <row r="17" spans="1:11">
      <c r="A17" s="13" t="s">
        <v>16</v>
      </c>
      <c r="B17" s="8" t="s">
        <v>1547</v>
      </c>
      <c r="C17" s="8" t="s">
        <v>1526</v>
      </c>
      <c r="D17" s="9" t="s">
        <v>1553</v>
      </c>
      <c r="E17" s="9" t="s">
        <v>1554</v>
      </c>
      <c r="F17" s="1"/>
      <c r="G17" s="16"/>
      <c r="H17" s="16"/>
    </row>
    <row r="18" spans="1:11">
      <c r="A18" s="13" t="s">
        <v>16</v>
      </c>
      <c r="B18" s="8" t="s">
        <v>1547</v>
      </c>
      <c r="C18" s="8" t="s">
        <v>1526</v>
      </c>
      <c r="D18" s="9" t="s">
        <v>1555</v>
      </c>
      <c r="E18" s="9" t="s">
        <v>1556</v>
      </c>
      <c r="F18" s="1"/>
      <c r="G18" s="16"/>
      <c r="H18" s="16"/>
    </row>
    <row r="19" spans="1:11">
      <c r="A19" s="13" t="s">
        <v>16</v>
      </c>
      <c r="B19" s="8" t="s">
        <v>1547</v>
      </c>
      <c r="C19" s="8" t="s">
        <v>1526</v>
      </c>
      <c r="D19" s="9" t="s">
        <v>1557</v>
      </c>
      <c r="E19" s="9" t="s">
        <v>1558</v>
      </c>
      <c r="F19" s="1"/>
      <c r="G19" s="16"/>
      <c r="H19" s="16"/>
    </row>
    <row r="20" spans="1:11">
      <c r="A20" s="13" t="s">
        <v>16</v>
      </c>
      <c r="B20" s="8" t="s">
        <v>1547</v>
      </c>
      <c r="C20" s="8" t="s">
        <v>1526</v>
      </c>
      <c r="D20" s="9" t="s">
        <v>1559</v>
      </c>
      <c r="E20" s="9" t="s">
        <v>1560</v>
      </c>
      <c r="F20" s="1"/>
      <c r="G20" s="16"/>
      <c r="H20" s="16"/>
    </row>
    <row r="21" spans="1:11">
      <c r="A21" s="13" t="s">
        <v>16</v>
      </c>
      <c r="B21" s="8" t="s">
        <v>1547</v>
      </c>
      <c r="C21" s="8" t="s">
        <v>1526</v>
      </c>
      <c r="D21" s="9" t="s">
        <v>1561</v>
      </c>
      <c r="E21" s="9" t="s">
        <v>1562</v>
      </c>
      <c r="F21" s="1"/>
      <c r="G21" s="16"/>
      <c r="H21" s="16"/>
    </row>
    <row r="22" spans="1:11">
      <c r="A22" s="13" t="s">
        <v>16</v>
      </c>
      <c r="B22" s="8" t="s">
        <v>1563</v>
      </c>
      <c r="C22" s="8" t="s">
        <v>1526</v>
      </c>
      <c r="D22" s="9" t="s">
        <v>196</v>
      </c>
      <c r="E22" s="9" t="s">
        <v>1564</v>
      </c>
      <c r="F22" s="1"/>
      <c r="G22" s="15"/>
      <c r="H22" s="15"/>
    </row>
    <row r="23" spans="1:11">
      <c r="A23" s="13" t="s">
        <v>16</v>
      </c>
      <c r="B23" s="8" t="s">
        <v>1563</v>
      </c>
      <c r="C23" s="8" t="s">
        <v>1526</v>
      </c>
      <c r="D23" s="9" t="s">
        <v>1565</v>
      </c>
      <c r="E23" s="9" t="s">
        <v>1566</v>
      </c>
      <c r="F23" s="1"/>
      <c r="G23" s="15"/>
      <c r="H23" s="15"/>
    </row>
    <row r="24" spans="1:11">
      <c r="A24" s="13" t="s">
        <v>16</v>
      </c>
      <c r="B24" s="8" t="s">
        <v>1567</v>
      </c>
      <c r="C24" s="8" t="s">
        <v>1526</v>
      </c>
      <c r="D24" s="9" t="s">
        <v>1568</v>
      </c>
      <c r="E24" s="9" t="s">
        <v>1569</v>
      </c>
      <c r="F24" s="1"/>
      <c r="G24" s="16"/>
      <c r="H24" s="15"/>
    </row>
    <row r="25" spans="1:11">
      <c r="A25" s="14" t="s">
        <v>1570</v>
      </c>
      <c r="B25" s="9" t="s">
        <v>1525</v>
      </c>
      <c r="C25" s="8" t="s">
        <v>1526</v>
      </c>
      <c r="D25" s="9" t="s">
        <v>1571</v>
      </c>
      <c r="E25" s="9" t="s">
        <v>1572</v>
      </c>
      <c r="F25" s="1"/>
      <c r="G25" s="16"/>
      <c r="H25" s="15"/>
    </row>
    <row r="26" spans="1:11">
      <c r="A26" s="14" t="s">
        <v>1570</v>
      </c>
      <c r="B26" s="8" t="s">
        <v>238</v>
      </c>
      <c r="C26" s="8" t="s">
        <v>1526</v>
      </c>
      <c r="D26" s="9" t="s">
        <v>1573</v>
      </c>
      <c r="E26" s="9" t="s">
        <v>1574</v>
      </c>
      <c r="F26" s="1"/>
      <c r="G26" s="16"/>
      <c r="H26" s="16"/>
      <c r="K26" s="7" t="s">
        <v>1575</v>
      </c>
    </row>
    <row r="27" spans="1:11">
      <c r="A27" s="14" t="s">
        <v>1570</v>
      </c>
      <c r="B27" s="8" t="s">
        <v>238</v>
      </c>
      <c r="C27" s="8" t="s">
        <v>1526</v>
      </c>
      <c r="D27" s="9" t="s">
        <v>1576</v>
      </c>
      <c r="E27" s="8" t="s">
        <v>1577</v>
      </c>
      <c r="F27" s="12"/>
      <c r="G27" s="24"/>
      <c r="H27" s="1"/>
    </row>
    <row r="28" spans="1:11">
      <c r="A28" s="14" t="s">
        <v>1570</v>
      </c>
      <c r="B28" s="8" t="s">
        <v>238</v>
      </c>
      <c r="C28" s="8" t="s">
        <v>1526</v>
      </c>
      <c r="D28" s="9" t="s">
        <v>1578</v>
      </c>
      <c r="E28" s="8" t="s">
        <v>1579</v>
      </c>
      <c r="F28" s="12"/>
      <c r="G28" s="24"/>
      <c r="H28" s="1"/>
    </row>
    <row r="29" spans="1:11">
      <c r="A29" s="14" t="s">
        <v>1570</v>
      </c>
      <c r="B29" s="8" t="s">
        <v>238</v>
      </c>
      <c r="C29" s="8" t="s">
        <v>1526</v>
      </c>
      <c r="D29" s="9" t="s">
        <v>1580</v>
      </c>
      <c r="E29" s="8" t="s">
        <v>1581</v>
      </c>
      <c r="F29" s="12"/>
      <c r="G29" s="24"/>
      <c r="H29" s="1"/>
    </row>
    <row r="30" spans="1:11">
      <c r="A30" s="14" t="s">
        <v>1570</v>
      </c>
      <c r="B30" s="8" t="s">
        <v>238</v>
      </c>
      <c r="C30" s="8" t="s">
        <v>1526</v>
      </c>
      <c r="D30" s="9" t="s">
        <v>1582</v>
      </c>
      <c r="E30" s="9" t="s">
        <v>1583</v>
      </c>
      <c r="F30" s="1"/>
      <c r="G30" s="15"/>
      <c r="H30" s="16"/>
    </row>
    <row r="31" spans="1:11">
      <c r="A31" s="14" t="s">
        <v>1570</v>
      </c>
      <c r="B31" s="8" t="s">
        <v>238</v>
      </c>
      <c r="C31" s="8" t="s">
        <v>1526</v>
      </c>
      <c r="D31" s="9" t="s">
        <v>1584</v>
      </c>
      <c r="E31" s="9" t="s">
        <v>1585</v>
      </c>
      <c r="F31" s="1"/>
      <c r="G31" s="16"/>
      <c r="H31" s="16"/>
    </row>
    <row r="32" spans="1:11">
      <c r="A32" s="14" t="s">
        <v>1570</v>
      </c>
      <c r="B32" s="8" t="s">
        <v>238</v>
      </c>
      <c r="C32" s="8" t="s">
        <v>1526</v>
      </c>
      <c r="D32" s="9" t="s">
        <v>1586</v>
      </c>
      <c r="E32" s="9" t="s">
        <v>1587</v>
      </c>
      <c r="F32" s="1"/>
      <c r="G32" s="16"/>
      <c r="H32" s="16"/>
    </row>
    <row r="33" spans="1:8">
      <c r="A33" s="14" t="s">
        <v>1570</v>
      </c>
      <c r="B33" s="8" t="s">
        <v>238</v>
      </c>
      <c r="C33" s="8" t="s">
        <v>1526</v>
      </c>
      <c r="D33" s="9" t="s">
        <v>1588</v>
      </c>
      <c r="E33" s="9" t="s">
        <v>1589</v>
      </c>
      <c r="F33" s="1"/>
      <c r="G33" s="16"/>
      <c r="H33" s="16"/>
    </row>
    <row r="34" spans="1:8">
      <c r="A34" s="14" t="s">
        <v>1570</v>
      </c>
      <c r="B34" s="8" t="s">
        <v>238</v>
      </c>
      <c r="C34" s="8" t="s">
        <v>1526</v>
      </c>
      <c r="D34" s="9" t="s">
        <v>1590</v>
      </c>
      <c r="E34" s="9" t="s">
        <v>1591</v>
      </c>
      <c r="F34" s="1"/>
      <c r="G34" s="16"/>
      <c r="H34" s="16"/>
    </row>
    <row r="35" spans="1:8">
      <c r="A35" s="14" t="s">
        <v>1570</v>
      </c>
      <c r="B35" s="8" t="s">
        <v>238</v>
      </c>
      <c r="C35" s="8" t="s">
        <v>1526</v>
      </c>
      <c r="D35" s="9" t="s">
        <v>1592</v>
      </c>
      <c r="E35" s="9" t="s">
        <v>1593</v>
      </c>
      <c r="F35" s="1"/>
      <c r="G35" s="16"/>
      <c r="H35" s="16"/>
    </row>
    <row r="36" spans="1:8">
      <c r="A36" s="14" t="s">
        <v>1570</v>
      </c>
      <c r="B36" s="8" t="s">
        <v>238</v>
      </c>
      <c r="C36" s="8" t="s">
        <v>1526</v>
      </c>
      <c r="D36" s="9" t="s">
        <v>1594</v>
      </c>
      <c r="E36" s="9" t="s">
        <v>1595</v>
      </c>
      <c r="F36" s="1"/>
      <c r="G36" s="16"/>
      <c r="H36" s="16"/>
    </row>
    <row r="37" spans="1:8">
      <c r="A37" s="14" t="s">
        <v>1570</v>
      </c>
      <c r="B37" s="8" t="s">
        <v>238</v>
      </c>
      <c r="C37" s="8" t="s">
        <v>1526</v>
      </c>
      <c r="D37" s="9" t="s">
        <v>1596</v>
      </c>
      <c r="E37" s="9" t="s">
        <v>1597</v>
      </c>
      <c r="F37" s="1"/>
      <c r="G37" s="16"/>
      <c r="H37" s="15"/>
    </row>
    <row r="38" spans="1:8">
      <c r="A38" s="14" t="s">
        <v>1570</v>
      </c>
      <c r="B38" s="8" t="s">
        <v>238</v>
      </c>
      <c r="C38" s="8" t="s">
        <v>1526</v>
      </c>
      <c r="D38" s="9" t="s">
        <v>1598</v>
      </c>
      <c r="E38" s="9" t="s">
        <v>322</v>
      </c>
      <c r="F38" s="12"/>
      <c r="G38" s="12"/>
      <c r="H38" s="1"/>
    </row>
    <row r="39" spans="1:8">
      <c r="A39" s="14" t="s">
        <v>1570</v>
      </c>
      <c r="B39" s="8" t="s">
        <v>238</v>
      </c>
      <c r="C39" s="8" t="s">
        <v>1526</v>
      </c>
      <c r="D39" s="9" t="s">
        <v>1599</v>
      </c>
      <c r="E39" s="9" t="s">
        <v>1600</v>
      </c>
      <c r="F39" s="1"/>
      <c r="G39" s="16"/>
      <c r="H39" s="16"/>
    </row>
    <row r="40" spans="1:8">
      <c r="A40" s="14" t="s">
        <v>1570</v>
      </c>
      <c r="B40" s="8" t="s">
        <v>238</v>
      </c>
      <c r="C40" s="8" t="s">
        <v>1526</v>
      </c>
      <c r="D40" s="9" t="s">
        <v>1601</v>
      </c>
      <c r="E40" s="9" t="s">
        <v>282</v>
      </c>
      <c r="F40" s="1"/>
      <c r="G40" s="16"/>
      <c r="H40" s="16"/>
    </row>
    <row r="41" spans="1:8">
      <c r="A41" s="14" t="s">
        <v>1570</v>
      </c>
      <c r="B41" s="8" t="s">
        <v>238</v>
      </c>
      <c r="C41" s="8" t="s">
        <v>1526</v>
      </c>
      <c r="D41" s="9" t="s">
        <v>1602</v>
      </c>
      <c r="E41" s="9" t="s">
        <v>1603</v>
      </c>
      <c r="F41" s="1"/>
      <c r="G41" s="16"/>
      <c r="H41" s="16"/>
    </row>
    <row r="42" spans="1:8">
      <c r="A42" s="14" t="s">
        <v>1570</v>
      </c>
      <c r="B42" s="8" t="s">
        <v>238</v>
      </c>
      <c r="C42" s="8" t="s">
        <v>1526</v>
      </c>
      <c r="D42" s="9" t="s">
        <v>1604</v>
      </c>
      <c r="E42" s="9" t="s">
        <v>1605</v>
      </c>
      <c r="F42" s="1"/>
      <c r="G42" s="16"/>
      <c r="H42" s="16"/>
    </row>
    <row r="43" spans="1:8">
      <c r="A43" s="14" t="s">
        <v>1570</v>
      </c>
      <c r="B43" s="8" t="s">
        <v>238</v>
      </c>
      <c r="C43" s="8" t="s">
        <v>1526</v>
      </c>
      <c r="D43" s="9" t="s">
        <v>1606</v>
      </c>
      <c r="E43" s="9" t="s">
        <v>1607</v>
      </c>
      <c r="F43" s="1"/>
      <c r="G43" s="16"/>
      <c r="H43" s="16"/>
    </row>
    <row r="44" spans="1:8">
      <c r="A44" s="14" t="s">
        <v>1570</v>
      </c>
      <c r="B44" s="8" t="s">
        <v>238</v>
      </c>
      <c r="C44" s="8" t="s">
        <v>1526</v>
      </c>
      <c r="D44" s="9" t="s">
        <v>1608</v>
      </c>
      <c r="E44" s="9" t="s">
        <v>1609</v>
      </c>
      <c r="F44" s="1"/>
      <c r="G44" s="16"/>
      <c r="H44" s="16"/>
    </row>
    <row r="45" spans="1:8">
      <c r="A45" s="14" t="s">
        <v>1570</v>
      </c>
      <c r="B45" s="8" t="s">
        <v>238</v>
      </c>
      <c r="C45" s="8" t="s">
        <v>1526</v>
      </c>
      <c r="D45" s="9" t="s">
        <v>1610</v>
      </c>
      <c r="E45" s="9" t="s">
        <v>1611</v>
      </c>
      <c r="F45" s="1"/>
      <c r="G45" s="16"/>
      <c r="H45" s="16"/>
    </row>
    <row r="46" spans="1:8">
      <c r="A46" s="14" t="s">
        <v>1570</v>
      </c>
      <c r="B46" s="8" t="s">
        <v>238</v>
      </c>
      <c r="C46" s="8" t="s">
        <v>1526</v>
      </c>
      <c r="D46" s="9" t="s">
        <v>1612</v>
      </c>
      <c r="E46" s="9" t="s">
        <v>1613</v>
      </c>
      <c r="F46" s="1"/>
      <c r="G46" s="16"/>
      <c r="H46" s="16"/>
    </row>
    <row r="47" spans="1:8">
      <c r="A47" s="14" t="s">
        <v>1570</v>
      </c>
      <c r="B47" s="8" t="s">
        <v>608</v>
      </c>
      <c r="C47" s="8" t="s">
        <v>1526</v>
      </c>
      <c r="D47" s="9" t="s">
        <v>1614</v>
      </c>
      <c r="E47" s="9" t="s">
        <v>1544</v>
      </c>
      <c r="F47" s="1"/>
      <c r="G47" s="15"/>
      <c r="H47" s="15"/>
    </row>
    <row r="48" spans="1:8">
      <c r="A48" s="14" t="s">
        <v>1570</v>
      </c>
      <c r="B48" s="8" t="s">
        <v>608</v>
      </c>
      <c r="C48" s="8" t="s">
        <v>1526</v>
      </c>
      <c r="D48" s="9" t="s">
        <v>1615</v>
      </c>
      <c r="E48" s="9" t="s">
        <v>611</v>
      </c>
      <c r="F48" s="1"/>
      <c r="G48" s="16"/>
      <c r="H48" s="16"/>
    </row>
    <row r="49" spans="1:8">
      <c r="A49" s="14" t="s">
        <v>1570</v>
      </c>
      <c r="B49" s="8" t="s">
        <v>608</v>
      </c>
      <c r="C49" s="8" t="s">
        <v>1526</v>
      </c>
      <c r="D49" s="9" t="s">
        <v>1616</v>
      </c>
      <c r="E49" s="9" t="s">
        <v>1617</v>
      </c>
      <c r="F49" s="1"/>
      <c r="G49" s="16"/>
      <c r="H49" s="16"/>
    </row>
    <row r="50" spans="1:8">
      <c r="A50" s="14" t="s">
        <v>1570</v>
      </c>
      <c r="B50" s="8" t="s">
        <v>608</v>
      </c>
      <c r="C50" s="8" t="s">
        <v>1526</v>
      </c>
      <c r="D50" s="9" t="s">
        <v>1618</v>
      </c>
      <c r="E50" s="9" t="s">
        <v>1619</v>
      </c>
      <c r="F50" s="1"/>
      <c r="G50" s="16"/>
      <c r="H50" s="16"/>
    </row>
    <row r="51" spans="1:8">
      <c r="A51" s="14" t="s">
        <v>1570</v>
      </c>
      <c r="B51" s="8" t="s">
        <v>608</v>
      </c>
      <c r="C51" s="8" t="s">
        <v>1526</v>
      </c>
      <c r="D51" s="9" t="s">
        <v>1620</v>
      </c>
      <c r="E51" s="9" t="s">
        <v>1621</v>
      </c>
      <c r="F51" s="1"/>
      <c r="G51" s="16"/>
      <c r="H51" s="16"/>
    </row>
    <row r="52" spans="1:8">
      <c r="A52" s="14" t="s">
        <v>1570</v>
      </c>
      <c r="B52" s="8" t="s">
        <v>608</v>
      </c>
      <c r="C52" s="8" t="s">
        <v>1526</v>
      </c>
      <c r="D52" s="9" t="s">
        <v>1622</v>
      </c>
      <c r="E52" s="9" t="s">
        <v>1623</v>
      </c>
      <c r="F52" s="1"/>
      <c r="G52" s="16"/>
      <c r="H52" s="16"/>
    </row>
    <row r="53" spans="1:8">
      <c r="A53" s="14" t="s">
        <v>1570</v>
      </c>
      <c r="B53" s="8" t="s">
        <v>608</v>
      </c>
      <c r="C53" s="8" t="s">
        <v>1526</v>
      </c>
      <c r="D53" s="9" t="s">
        <v>1624</v>
      </c>
      <c r="E53" s="9" t="s">
        <v>1625</v>
      </c>
      <c r="F53" s="1"/>
      <c r="G53" s="16"/>
      <c r="H53" s="16"/>
    </row>
    <row r="54" spans="1:8">
      <c r="A54" s="14" t="s">
        <v>1570</v>
      </c>
      <c r="B54" s="8" t="s">
        <v>608</v>
      </c>
      <c r="C54" s="8" t="s">
        <v>1526</v>
      </c>
      <c r="D54" s="9" t="s">
        <v>1626</v>
      </c>
      <c r="E54" s="9" t="s">
        <v>1627</v>
      </c>
      <c r="F54" s="1"/>
      <c r="G54" s="16"/>
      <c r="H54" s="16"/>
    </row>
    <row r="55" spans="1:8">
      <c r="A55" s="14" t="s">
        <v>1570</v>
      </c>
      <c r="B55" s="8" t="s">
        <v>608</v>
      </c>
      <c r="C55" s="8" t="s">
        <v>1526</v>
      </c>
      <c r="D55" s="9" t="s">
        <v>1628</v>
      </c>
      <c r="E55" s="9" t="s">
        <v>1629</v>
      </c>
      <c r="F55" s="1"/>
      <c r="G55" s="16"/>
      <c r="H55" s="16"/>
    </row>
    <row r="56" spans="1:8">
      <c r="A56" s="14" t="s">
        <v>1570</v>
      </c>
      <c r="B56" s="8" t="s">
        <v>881</v>
      </c>
      <c r="C56" s="8" t="s">
        <v>1526</v>
      </c>
      <c r="D56" s="9" t="s">
        <v>1630</v>
      </c>
      <c r="E56" s="9" t="s">
        <v>1544</v>
      </c>
      <c r="F56" s="1"/>
      <c r="G56" s="16"/>
      <c r="H56" s="15"/>
    </row>
    <row r="57" spans="1:8">
      <c r="A57" s="14" t="s">
        <v>1570</v>
      </c>
      <c r="B57" s="8" t="s">
        <v>1066</v>
      </c>
      <c r="C57" s="8" t="s">
        <v>1526</v>
      </c>
      <c r="D57" s="11" t="s">
        <v>1631</v>
      </c>
      <c r="E57" s="9" t="s">
        <v>1632</v>
      </c>
      <c r="F57" s="1"/>
      <c r="G57" s="15"/>
      <c r="H57" s="15"/>
    </row>
    <row r="58" spans="1:8">
      <c r="A58" s="14" t="s">
        <v>1570</v>
      </c>
      <c r="B58" s="8" t="s">
        <v>1066</v>
      </c>
      <c r="C58" s="8" t="s">
        <v>1526</v>
      </c>
      <c r="D58" s="11" t="s">
        <v>1633</v>
      </c>
      <c r="E58" s="11" t="s">
        <v>1634</v>
      </c>
      <c r="F58" s="1"/>
      <c r="G58" s="16"/>
      <c r="H58" s="16"/>
    </row>
    <row r="59" spans="1:8">
      <c r="A59" s="14" t="s">
        <v>1570</v>
      </c>
      <c r="B59" s="8" t="s">
        <v>1066</v>
      </c>
      <c r="C59" s="8" t="s">
        <v>1526</v>
      </c>
      <c r="D59" s="11" t="s">
        <v>1635</v>
      </c>
      <c r="E59" s="11" t="s">
        <v>1636</v>
      </c>
      <c r="F59" s="1"/>
      <c r="G59" s="16"/>
      <c r="H59" s="16"/>
    </row>
    <row r="60" spans="1:8">
      <c r="A60" s="14" t="s">
        <v>1570</v>
      </c>
      <c r="B60" s="8" t="s">
        <v>1066</v>
      </c>
      <c r="C60" s="8" t="s">
        <v>1526</v>
      </c>
      <c r="D60" s="11" t="s">
        <v>1637</v>
      </c>
      <c r="E60" s="11" t="s">
        <v>1638</v>
      </c>
      <c r="F60" s="1"/>
      <c r="G60" s="16"/>
      <c r="H60" s="16"/>
    </row>
    <row r="61" spans="1:8">
      <c r="A61" s="14" t="s">
        <v>1570</v>
      </c>
      <c r="B61" s="8" t="s">
        <v>1066</v>
      </c>
      <c r="C61" s="8" t="s">
        <v>1526</v>
      </c>
      <c r="D61" s="11" t="s">
        <v>1639</v>
      </c>
      <c r="E61" s="11" t="s">
        <v>1640</v>
      </c>
      <c r="F61" s="1"/>
      <c r="G61" s="16"/>
      <c r="H61" s="16"/>
    </row>
    <row r="62" spans="1:8">
      <c r="A62" s="14" t="s">
        <v>1570</v>
      </c>
      <c r="B62" s="8" t="s">
        <v>1066</v>
      </c>
      <c r="C62" s="8" t="s">
        <v>1526</v>
      </c>
      <c r="D62" s="11" t="s">
        <v>1641</v>
      </c>
      <c r="E62" s="11" t="s">
        <v>1642</v>
      </c>
      <c r="F62" s="1"/>
      <c r="G62" s="16"/>
      <c r="H62" s="16"/>
    </row>
    <row r="63" spans="1:8">
      <c r="A63" s="14" t="s">
        <v>1570</v>
      </c>
      <c r="B63" s="8" t="s">
        <v>1066</v>
      </c>
      <c r="C63" s="8" t="s">
        <v>1526</v>
      </c>
      <c r="D63" s="11" t="s">
        <v>1643</v>
      </c>
      <c r="E63" s="11" t="s">
        <v>1644</v>
      </c>
      <c r="F63" s="1"/>
      <c r="G63" s="16"/>
      <c r="H63" s="16"/>
    </row>
    <row r="64" spans="1:8">
      <c r="A64" s="14" t="s">
        <v>1570</v>
      </c>
      <c r="B64" s="8" t="s">
        <v>1066</v>
      </c>
      <c r="C64" s="8" t="s">
        <v>1526</v>
      </c>
      <c r="D64" s="11" t="s">
        <v>1645</v>
      </c>
      <c r="E64" s="11" t="s">
        <v>1646</v>
      </c>
      <c r="F64" s="1"/>
      <c r="G64" s="16"/>
      <c r="H64" s="16"/>
    </row>
    <row r="65" spans="1:8">
      <c r="A65" s="14" t="s">
        <v>1570</v>
      </c>
      <c r="B65" s="8" t="s">
        <v>1066</v>
      </c>
      <c r="C65" s="8" t="s">
        <v>1526</v>
      </c>
      <c r="D65" s="11" t="s">
        <v>1647</v>
      </c>
      <c r="E65" s="11" t="s">
        <v>1648</v>
      </c>
      <c r="F65" s="1"/>
      <c r="G65" s="16"/>
      <c r="H65" s="16"/>
    </row>
    <row r="66" spans="1:8">
      <c r="A66" s="14" t="s">
        <v>1570</v>
      </c>
      <c r="B66" s="8" t="s">
        <v>1649</v>
      </c>
      <c r="C66" s="8" t="s">
        <v>1526</v>
      </c>
      <c r="D66" s="9" t="s">
        <v>1650</v>
      </c>
      <c r="E66" s="9" t="s">
        <v>163</v>
      </c>
      <c r="F66" s="1"/>
      <c r="G66" s="16"/>
      <c r="H66" s="15"/>
    </row>
    <row r="67" spans="1:8">
      <c r="A67" s="14" t="s">
        <v>1570</v>
      </c>
      <c r="B67" s="8" t="s">
        <v>1649</v>
      </c>
      <c r="C67" s="8" t="s">
        <v>1526</v>
      </c>
      <c r="D67" s="9" t="s">
        <v>1651</v>
      </c>
      <c r="E67" s="9" t="s">
        <v>1652</v>
      </c>
      <c r="F67" s="1"/>
      <c r="G67" s="16"/>
      <c r="H67" s="16"/>
    </row>
    <row r="68" spans="1:8">
      <c r="A68" s="14" t="s">
        <v>1570</v>
      </c>
      <c r="B68" s="8" t="s">
        <v>1649</v>
      </c>
      <c r="C68" s="8" t="s">
        <v>1526</v>
      </c>
      <c r="D68" s="9" t="s">
        <v>1653</v>
      </c>
      <c r="E68" s="9" t="s">
        <v>1652</v>
      </c>
      <c r="F68" s="1"/>
      <c r="G68" s="16"/>
      <c r="H68" s="16"/>
    </row>
    <row r="69" spans="1:8">
      <c r="A69" s="14" t="s">
        <v>1570</v>
      </c>
      <c r="B69" s="8" t="s">
        <v>1649</v>
      </c>
      <c r="C69" s="8" t="s">
        <v>1526</v>
      </c>
      <c r="D69" s="9" t="s">
        <v>1654</v>
      </c>
      <c r="E69" s="9" t="s">
        <v>1655</v>
      </c>
      <c r="F69" s="1"/>
      <c r="G69" s="16"/>
      <c r="H69" s="16"/>
    </row>
    <row r="70" spans="1:8">
      <c r="A70" s="14" t="s">
        <v>1570</v>
      </c>
      <c r="B70" s="8" t="s">
        <v>1649</v>
      </c>
      <c r="C70" s="8" t="s">
        <v>1526</v>
      </c>
      <c r="D70" s="9" t="s">
        <v>1656</v>
      </c>
      <c r="E70" s="9" t="s">
        <v>1655</v>
      </c>
      <c r="F70" s="1"/>
      <c r="G70" s="16"/>
      <c r="H70" s="16"/>
    </row>
    <row r="71" spans="1:8">
      <c r="A71" s="14" t="s">
        <v>1570</v>
      </c>
      <c r="B71" s="8" t="s">
        <v>1649</v>
      </c>
      <c r="C71" s="8" t="s">
        <v>1526</v>
      </c>
      <c r="D71" s="9" t="s">
        <v>1657</v>
      </c>
      <c r="E71" s="9" t="s">
        <v>1655</v>
      </c>
      <c r="F71" s="1"/>
      <c r="G71" s="16"/>
      <c r="H71" s="16"/>
    </row>
    <row r="72" spans="1:8">
      <c r="A72" s="14" t="s">
        <v>1570</v>
      </c>
      <c r="B72" s="8" t="s">
        <v>1649</v>
      </c>
      <c r="C72" s="8" t="s">
        <v>1526</v>
      </c>
      <c r="D72" s="9" t="s">
        <v>1658</v>
      </c>
      <c r="E72" s="9" t="s">
        <v>1655</v>
      </c>
      <c r="F72" s="1"/>
      <c r="G72" s="16"/>
      <c r="H72" s="16"/>
    </row>
    <row r="73" spans="1:8">
      <c r="A73" s="14" t="s">
        <v>1570</v>
      </c>
      <c r="B73" s="8" t="s">
        <v>1649</v>
      </c>
      <c r="C73" s="8" t="s">
        <v>1526</v>
      </c>
      <c r="D73" s="9" t="s">
        <v>1659</v>
      </c>
      <c r="E73" s="9" t="s">
        <v>1655</v>
      </c>
      <c r="F73" s="1"/>
      <c r="G73" s="16"/>
      <c r="H73" s="16"/>
    </row>
    <row r="74" spans="1:8">
      <c r="A74" s="14" t="s">
        <v>1570</v>
      </c>
      <c r="B74" s="8" t="s">
        <v>1649</v>
      </c>
      <c r="C74" s="8" t="s">
        <v>1526</v>
      </c>
      <c r="D74" s="9" t="s">
        <v>1660</v>
      </c>
      <c r="E74" s="9" t="s">
        <v>1655</v>
      </c>
      <c r="F74" s="1"/>
      <c r="G74" s="16"/>
      <c r="H74" s="16"/>
    </row>
    <row r="75" spans="1:8">
      <c r="A75" s="14" t="s">
        <v>1570</v>
      </c>
      <c r="B75" s="8" t="s">
        <v>1649</v>
      </c>
      <c r="C75" s="8" t="s">
        <v>1526</v>
      </c>
      <c r="D75" s="9" t="s">
        <v>1661</v>
      </c>
      <c r="E75" s="9" t="s">
        <v>1662</v>
      </c>
      <c r="F75" s="1"/>
      <c r="G75" s="16"/>
      <c r="H75" s="16"/>
    </row>
    <row r="76" spans="1:8">
      <c r="A76" s="14" t="s">
        <v>1570</v>
      </c>
      <c r="B76" s="8" t="s">
        <v>1649</v>
      </c>
      <c r="C76" s="8" t="s">
        <v>1526</v>
      </c>
      <c r="D76" s="9" t="s">
        <v>1663</v>
      </c>
      <c r="E76" s="9" t="s">
        <v>1662</v>
      </c>
      <c r="F76" s="1"/>
      <c r="G76" s="16"/>
      <c r="H76" s="16"/>
    </row>
    <row r="77" spans="1:8">
      <c r="A77" s="14" t="s">
        <v>1570</v>
      </c>
      <c r="B77" s="8" t="s">
        <v>1649</v>
      </c>
      <c r="C77" s="8" t="s">
        <v>1526</v>
      </c>
      <c r="D77" s="9" t="s">
        <v>1664</v>
      </c>
      <c r="E77" s="9" t="s">
        <v>1662</v>
      </c>
      <c r="F77" s="1"/>
      <c r="G77" s="16"/>
      <c r="H77" s="16"/>
    </row>
    <row r="78" spans="1:8">
      <c r="A78" s="14" t="s">
        <v>1570</v>
      </c>
      <c r="B78" s="8" t="s">
        <v>1649</v>
      </c>
      <c r="C78" s="8" t="s">
        <v>1526</v>
      </c>
      <c r="D78" s="9" t="s">
        <v>1665</v>
      </c>
      <c r="E78" s="9" t="s">
        <v>1662</v>
      </c>
      <c r="F78" s="1"/>
      <c r="G78" s="16"/>
      <c r="H78" s="16"/>
    </row>
    <row r="79" spans="1:8">
      <c r="A79" s="14" t="s">
        <v>1570</v>
      </c>
      <c r="B79" s="8" t="s">
        <v>1649</v>
      </c>
      <c r="C79" s="8" t="s">
        <v>1526</v>
      </c>
      <c r="D79" s="9" t="s">
        <v>1666</v>
      </c>
      <c r="E79" s="9" t="s">
        <v>1662</v>
      </c>
      <c r="F79" s="1"/>
      <c r="G79" s="16"/>
      <c r="H79" s="16"/>
    </row>
    <row r="80" spans="1:8">
      <c r="A80" s="14" t="s">
        <v>1570</v>
      </c>
      <c r="B80" s="8" t="s">
        <v>1649</v>
      </c>
      <c r="C80" s="8" t="s">
        <v>1526</v>
      </c>
      <c r="D80" s="9" t="s">
        <v>1667</v>
      </c>
      <c r="E80" s="9" t="s">
        <v>1662</v>
      </c>
      <c r="F80" s="1"/>
      <c r="G80" s="16"/>
      <c r="H80" s="16"/>
    </row>
    <row r="81" spans="1:8">
      <c r="A81" s="14" t="s">
        <v>1570</v>
      </c>
      <c r="B81" s="8" t="s">
        <v>1649</v>
      </c>
      <c r="C81" s="8" t="s">
        <v>1526</v>
      </c>
      <c r="D81" s="9" t="s">
        <v>1668</v>
      </c>
      <c r="E81" s="9" t="s">
        <v>1662</v>
      </c>
      <c r="F81" s="1"/>
      <c r="G81" s="16"/>
      <c r="H81" s="16"/>
    </row>
    <row r="82" spans="1:8">
      <c r="A82" s="14" t="s">
        <v>1570</v>
      </c>
      <c r="B82" s="8" t="s">
        <v>1669</v>
      </c>
      <c r="C82" s="8" t="s">
        <v>1526</v>
      </c>
      <c r="D82" s="8" t="s">
        <v>1670</v>
      </c>
      <c r="E82" s="8" t="s">
        <v>1671</v>
      </c>
      <c r="F82" s="1"/>
      <c r="G82" s="16"/>
      <c r="H82" s="15"/>
    </row>
    <row r="83" spans="1:8">
      <c r="A83" s="14" t="s">
        <v>1570</v>
      </c>
      <c r="B83" s="8" t="s">
        <v>1669</v>
      </c>
      <c r="C83" s="8" t="s">
        <v>1526</v>
      </c>
      <c r="D83" s="8" t="s">
        <v>1672</v>
      </c>
      <c r="E83" s="8" t="s">
        <v>1673</v>
      </c>
      <c r="F83" s="1"/>
      <c r="G83" s="16"/>
      <c r="H83" s="16"/>
    </row>
    <row r="84" spans="1:8">
      <c r="A84" s="14" t="s">
        <v>1570</v>
      </c>
      <c r="B84" s="8" t="s">
        <v>1669</v>
      </c>
      <c r="C84" s="8" t="s">
        <v>1526</v>
      </c>
      <c r="D84" s="8" t="s">
        <v>1674</v>
      </c>
      <c r="E84" s="8" t="s">
        <v>1673</v>
      </c>
      <c r="F84" s="1"/>
      <c r="G84" s="16"/>
      <c r="H84" s="16"/>
    </row>
    <row r="85" spans="1:8">
      <c r="A85" s="14" t="s">
        <v>1570</v>
      </c>
      <c r="B85" s="8" t="s">
        <v>1669</v>
      </c>
      <c r="C85" s="8" t="s">
        <v>1526</v>
      </c>
      <c r="D85" s="8" t="s">
        <v>1675</v>
      </c>
      <c r="E85" s="8" t="s">
        <v>1673</v>
      </c>
      <c r="F85" s="1"/>
      <c r="G85" s="16"/>
      <c r="H85" s="16"/>
    </row>
    <row r="86" spans="1:8">
      <c r="A86" s="14" t="s">
        <v>1570</v>
      </c>
      <c r="B86" s="8" t="s">
        <v>1669</v>
      </c>
      <c r="C86" s="8" t="s">
        <v>1526</v>
      </c>
      <c r="D86" s="8" t="s">
        <v>1676</v>
      </c>
      <c r="E86" s="8" t="s">
        <v>1673</v>
      </c>
      <c r="F86" s="1"/>
      <c r="G86" s="16"/>
      <c r="H86" s="16"/>
    </row>
    <row r="87" spans="1:8">
      <c r="A87" s="14" t="s">
        <v>1570</v>
      </c>
      <c r="B87" s="8" t="s">
        <v>1669</v>
      </c>
      <c r="C87" s="8" t="s">
        <v>1526</v>
      </c>
      <c r="D87" s="8" t="s">
        <v>1677</v>
      </c>
      <c r="E87" s="8" t="s">
        <v>1673</v>
      </c>
      <c r="F87" s="1"/>
      <c r="G87" s="16"/>
      <c r="H87" s="16"/>
    </row>
    <row r="88" spans="1:8">
      <c r="A88" s="14" t="s">
        <v>1570</v>
      </c>
      <c r="B88" s="8" t="s">
        <v>1669</v>
      </c>
      <c r="C88" s="8" t="s">
        <v>1526</v>
      </c>
      <c r="D88" s="8" t="s">
        <v>1678</v>
      </c>
      <c r="E88" s="8" t="s">
        <v>1673</v>
      </c>
      <c r="F88" s="1"/>
      <c r="G88" s="16"/>
      <c r="H88" s="16"/>
    </row>
    <row r="89" spans="1:8">
      <c r="A89" s="14" t="s">
        <v>1570</v>
      </c>
      <c r="B89" s="8" t="s">
        <v>1669</v>
      </c>
      <c r="C89" s="8" t="s">
        <v>1526</v>
      </c>
      <c r="D89" s="8" t="s">
        <v>1679</v>
      </c>
      <c r="E89" s="8" t="s">
        <v>1673</v>
      </c>
      <c r="F89" s="1"/>
      <c r="G89" s="16"/>
      <c r="H89" s="16"/>
    </row>
    <row r="90" spans="1:8">
      <c r="A90" s="21" t="s">
        <v>1570</v>
      </c>
      <c r="B90" s="8" t="s">
        <v>1669</v>
      </c>
      <c r="C90" s="22" t="s">
        <v>1526</v>
      </c>
      <c r="D90" s="22" t="s">
        <v>1680</v>
      </c>
      <c r="E90" s="22" t="s">
        <v>1673</v>
      </c>
      <c r="F90" s="3"/>
      <c r="G90" s="16"/>
      <c r="H90" s="16"/>
    </row>
    <row r="92" spans="1:8">
      <c r="F92" s="4" t="s">
        <v>219</v>
      </c>
    </row>
    <row r="93" spans="1:8">
      <c r="F93" s="10"/>
      <c r="G93" s="4" t="s">
        <v>220</v>
      </c>
      <c r="H93" s="4"/>
    </row>
    <row r="95" spans="1:8">
      <c r="F95" s="1"/>
      <c r="G95" s="4" t="s">
        <v>221</v>
      </c>
      <c r="H95" s="4"/>
    </row>
    <row r="97" spans="6:8">
      <c r="F97" s="2"/>
      <c r="G97" s="5" t="s">
        <v>222</v>
      </c>
      <c r="H97" s="5"/>
    </row>
    <row r="99" spans="6:8">
      <c r="F99" s="6"/>
      <c r="G99" s="4" t="s">
        <v>223</v>
      </c>
      <c r="H99" s="4"/>
    </row>
  </sheetData>
  <phoneticPr fontId="4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591782-F81A-4B22-AEDE-8024DCF65393}">
  <sheetPr codeName="Arkusz4">
    <tabColor theme="9"/>
    <pageSetUpPr fitToPage="1"/>
  </sheetPr>
  <dimension ref="A1:T94"/>
  <sheetViews>
    <sheetView topLeftCell="B1" zoomScaleNormal="100" workbookViewId="0">
      <selection activeCell="K8" sqref="K8:L13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6" width="26.5703125" style="7" customWidth="1"/>
    <col min="17" max="17" width="14.28515625" style="7" bestFit="1" customWidth="1"/>
    <col min="18" max="18" width="20.42578125" style="7" bestFit="1" customWidth="1"/>
    <col min="19" max="19" width="14.28515625" style="7" bestFit="1" customWidth="1"/>
    <col min="20" max="20" width="20.42578125" style="7" bestFit="1" customWidth="1"/>
    <col min="21" max="16384" width="9.140625" style="7"/>
  </cols>
  <sheetData>
    <row r="1" spans="1:20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33" t="s">
        <v>606</v>
      </c>
      <c r="O1" s="35" t="s">
        <v>235</v>
      </c>
      <c r="P1" s="35" t="s">
        <v>607</v>
      </c>
      <c r="Q1" s="129" t="s">
        <v>12</v>
      </c>
      <c r="R1" s="129" t="s">
        <v>13</v>
      </c>
      <c r="S1" s="129" t="s">
        <v>14</v>
      </c>
      <c r="T1" s="129" t="s">
        <v>15</v>
      </c>
    </row>
    <row r="2" spans="1:20" ht="15.75">
      <c r="A2" s="13" t="s">
        <v>237</v>
      </c>
      <c r="B2" s="8" t="s">
        <v>608</v>
      </c>
      <c r="C2" s="8" t="s">
        <v>18</v>
      </c>
      <c r="D2" s="19">
        <v>376</v>
      </c>
      <c r="E2" s="19" t="s">
        <v>239</v>
      </c>
      <c r="F2" s="19" t="s">
        <v>240</v>
      </c>
      <c r="G2" s="19" t="s">
        <v>609</v>
      </c>
      <c r="H2" s="19" t="s">
        <v>288</v>
      </c>
      <c r="I2" s="19" t="s">
        <v>610</v>
      </c>
      <c r="J2" s="29">
        <v>16001</v>
      </c>
      <c r="K2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376-IP-B4-FN-DR-K-16001</v>
      </c>
      <c r="L2" s="19" t="s">
        <v>611</v>
      </c>
      <c r="M2" s="30" t="s">
        <v>439</v>
      </c>
      <c r="N2" s="25" t="s">
        <v>245</v>
      </c>
      <c r="O2" s="97" t="s">
        <v>246</v>
      </c>
      <c r="P2" s="130" t="s">
        <v>257</v>
      </c>
      <c r="Q2" s="133" t="s">
        <v>21</v>
      </c>
      <c r="R2" s="9"/>
      <c r="S2" s="9"/>
      <c r="T2" s="9"/>
    </row>
    <row r="3" spans="1:20" ht="15.75">
      <c r="A3" s="13" t="s">
        <v>237</v>
      </c>
      <c r="B3" s="8" t="s">
        <v>608</v>
      </c>
      <c r="C3" s="8" t="s">
        <v>18</v>
      </c>
      <c r="D3" s="8">
        <v>376</v>
      </c>
      <c r="E3" s="8" t="s">
        <v>239</v>
      </c>
      <c r="F3" s="8" t="s">
        <v>240</v>
      </c>
      <c r="G3" s="19" t="s">
        <v>609</v>
      </c>
      <c r="H3" s="8" t="s">
        <v>288</v>
      </c>
      <c r="I3" s="19" t="s">
        <v>610</v>
      </c>
      <c r="J3" s="29">
        <v>16002</v>
      </c>
      <c r="K3" s="19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376-IP-B4-FN-DR-K-16002</v>
      </c>
      <c r="L3" s="8" t="s">
        <v>612</v>
      </c>
      <c r="M3" s="30" t="s">
        <v>439</v>
      </c>
      <c r="N3" s="25" t="s">
        <v>245</v>
      </c>
      <c r="O3" s="6"/>
      <c r="P3" s="131"/>
      <c r="Q3" s="133" t="s">
        <v>21</v>
      </c>
      <c r="R3" s="9"/>
      <c r="S3" s="9"/>
      <c r="T3" s="9"/>
    </row>
    <row r="4" spans="1:20" ht="15.75">
      <c r="A4" s="13" t="s">
        <v>237</v>
      </c>
      <c r="B4" s="8" t="s">
        <v>608</v>
      </c>
      <c r="C4" s="8" t="s">
        <v>18</v>
      </c>
      <c r="D4" s="8">
        <v>376</v>
      </c>
      <c r="E4" s="8" t="s">
        <v>239</v>
      </c>
      <c r="F4" s="8" t="s">
        <v>240</v>
      </c>
      <c r="G4" s="19" t="s">
        <v>609</v>
      </c>
      <c r="H4" s="8" t="s">
        <v>288</v>
      </c>
      <c r="I4" s="19" t="s">
        <v>610</v>
      </c>
      <c r="J4" s="29">
        <v>16003</v>
      </c>
      <c r="K4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376-IP-B4-FN-DR-K-16003</v>
      </c>
      <c r="L4" s="8" t="s">
        <v>613</v>
      </c>
      <c r="M4" s="30" t="s">
        <v>439</v>
      </c>
      <c r="N4" s="25" t="s">
        <v>245</v>
      </c>
      <c r="O4" s="6"/>
      <c r="P4" s="131"/>
      <c r="Q4" s="133" t="s">
        <v>21</v>
      </c>
      <c r="R4" s="9"/>
      <c r="S4" s="9"/>
      <c r="T4" s="9"/>
    </row>
    <row r="5" spans="1:20" ht="15.75">
      <c r="A5" s="13" t="s">
        <v>237</v>
      </c>
      <c r="B5" s="8" t="s">
        <v>608</v>
      </c>
      <c r="C5" s="8" t="s">
        <v>18</v>
      </c>
      <c r="D5" s="8">
        <v>376</v>
      </c>
      <c r="E5" s="8" t="s">
        <v>239</v>
      </c>
      <c r="F5" s="8" t="s">
        <v>240</v>
      </c>
      <c r="G5" s="19" t="s">
        <v>609</v>
      </c>
      <c r="H5" s="8" t="s">
        <v>288</v>
      </c>
      <c r="I5" s="19" t="s">
        <v>610</v>
      </c>
      <c r="J5" s="29">
        <v>16004</v>
      </c>
      <c r="K5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376-IP-B4-FN-DR-K-16004</v>
      </c>
      <c r="L5" s="8" t="s">
        <v>614</v>
      </c>
      <c r="M5" s="30" t="s">
        <v>439</v>
      </c>
      <c r="N5" s="25" t="s">
        <v>245</v>
      </c>
      <c r="O5" s="6"/>
      <c r="P5" s="131"/>
      <c r="Q5" s="133" t="s">
        <v>21</v>
      </c>
      <c r="R5" s="9"/>
      <c r="S5" s="9"/>
      <c r="T5" s="9"/>
    </row>
    <row r="6" spans="1:20" ht="15.75">
      <c r="A6" s="13" t="s">
        <v>237</v>
      </c>
      <c r="B6" s="8" t="s">
        <v>608</v>
      </c>
      <c r="C6" s="8" t="s">
        <v>18</v>
      </c>
      <c r="D6" s="8">
        <v>376</v>
      </c>
      <c r="E6" s="8" t="s">
        <v>239</v>
      </c>
      <c r="F6" s="8" t="s">
        <v>240</v>
      </c>
      <c r="G6" s="19" t="s">
        <v>609</v>
      </c>
      <c r="H6" s="8" t="s">
        <v>288</v>
      </c>
      <c r="I6" s="19" t="s">
        <v>610</v>
      </c>
      <c r="J6" s="29">
        <v>16005</v>
      </c>
      <c r="K6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376-IP-B4-FN-DR-K-16005</v>
      </c>
      <c r="L6" s="8" t="s">
        <v>615</v>
      </c>
      <c r="M6" s="30" t="s">
        <v>439</v>
      </c>
      <c r="N6" s="25" t="s">
        <v>245</v>
      </c>
      <c r="O6" s="6"/>
      <c r="P6" s="131"/>
      <c r="Q6" s="133" t="s">
        <v>21</v>
      </c>
      <c r="R6" s="9"/>
      <c r="S6" s="9"/>
      <c r="T6" s="9"/>
    </row>
    <row r="7" spans="1:20" ht="15.75">
      <c r="A7" s="13" t="s">
        <v>237</v>
      </c>
      <c r="B7" s="8" t="s">
        <v>608</v>
      </c>
      <c r="C7" s="8" t="s">
        <v>18</v>
      </c>
      <c r="D7" s="8">
        <v>376</v>
      </c>
      <c r="E7" s="8" t="s">
        <v>239</v>
      </c>
      <c r="F7" s="8" t="s">
        <v>240</v>
      </c>
      <c r="G7" s="19" t="s">
        <v>609</v>
      </c>
      <c r="H7" s="8" t="s">
        <v>288</v>
      </c>
      <c r="I7" s="19" t="s">
        <v>610</v>
      </c>
      <c r="J7" s="29">
        <v>16006</v>
      </c>
      <c r="K7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376-IP-B4-FN-DR-K-16006</v>
      </c>
      <c r="L7" s="8" t="s">
        <v>616</v>
      </c>
      <c r="M7" s="30" t="s">
        <v>439</v>
      </c>
      <c r="N7" s="25" t="s">
        <v>245</v>
      </c>
      <c r="O7" s="6"/>
      <c r="P7" s="131"/>
      <c r="Q7" s="133" t="s">
        <v>21</v>
      </c>
      <c r="R7" s="9"/>
      <c r="S7" s="9"/>
      <c r="T7" s="9"/>
    </row>
    <row r="8" spans="1:20" ht="15" customHeight="1">
      <c r="A8" s="13" t="s">
        <v>237</v>
      </c>
      <c r="B8" s="8" t="s">
        <v>608</v>
      </c>
      <c r="C8" s="8" t="s">
        <v>18</v>
      </c>
      <c r="D8" s="8">
        <v>376</v>
      </c>
      <c r="E8" s="8" t="s">
        <v>239</v>
      </c>
      <c r="F8" s="8" t="s">
        <v>240</v>
      </c>
      <c r="G8" s="19" t="s">
        <v>609</v>
      </c>
      <c r="H8" s="8" t="s">
        <v>288</v>
      </c>
      <c r="I8" s="19" t="s">
        <v>610</v>
      </c>
      <c r="J8" s="29">
        <v>16007</v>
      </c>
      <c r="K8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376-IP-B4-FN-DR-K-16007</v>
      </c>
      <c r="L8" s="8" t="s">
        <v>617</v>
      </c>
      <c r="M8" s="30" t="s">
        <v>439</v>
      </c>
      <c r="N8" s="25" t="s">
        <v>245</v>
      </c>
      <c r="O8" s="6"/>
      <c r="P8" s="131"/>
      <c r="Q8" s="133" t="s">
        <v>21</v>
      </c>
      <c r="R8" s="9"/>
      <c r="S8" s="9"/>
      <c r="T8" s="9"/>
    </row>
    <row r="9" spans="1:20" ht="15" customHeight="1">
      <c r="A9" s="13" t="s">
        <v>237</v>
      </c>
      <c r="B9" s="8" t="s">
        <v>608</v>
      </c>
      <c r="C9" s="8" t="s">
        <v>18</v>
      </c>
      <c r="D9" s="8">
        <v>376</v>
      </c>
      <c r="E9" s="8" t="s">
        <v>239</v>
      </c>
      <c r="F9" s="8" t="s">
        <v>240</v>
      </c>
      <c r="G9" s="19" t="s">
        <v>609</v>
      </c>
      <c r="H9" s="8" t="s">
        <v>288</v>
      </c>
      <c r="I9" s="19" t="s">
        <v>610</v>
      </c>
      <c r="J9" s="29">
        <v>16008</v>
      </c>
      <c r="K9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376-IP-B4-FN-DR-K-16008</v>
      </c>
      <c r="L9" s="8" t="s">
        <v>618</v>
      </c>
      <c r="M9" s="30" t="s">
        <v>439</v>
      </c>
      <c r="N9" s="25" t="s">
        <v>245</v>
      </c>
      <c r="O9" s="6"/>
      <c r="P9" s="131"/>
      <c r="Q9" s="133" t="s">
        <v>21</v>
      </c>
      <c r="R9" s="9"/>
      <c r="S9" s="9"/>
      <c r="T9" s="9"/>
    </row>
    <row r="10" spans="1:20" ht="15" customHeight="1">
      <c r="A10" s="13" t="s">
        <v>237</v>
      </c>
      <c r="B10" s="8" t="s">
        <v>608</v>
      </c>
      <c r="C10" s="8" t="s">
        <v>18</v>
      </c>
      <c r="D10" s="8">
        <v>376</v>
      </c>
      <c r="E10" s="8" t="s">
        <v>239</v>
      </c>
      <c r="F10" s="8" t="s">
        <v>240</v>
      </c>
      <c r="G10" s="19" t="s">
        <v>609</v>
      </c>
      <c r="H10" s="8" t="s">
        <v>288</v>
      </c>
      <c r="I10" s="19" t="s">
        <v>610</v>
      </c>
      <c r="J10" s="29">
        <v>16009</v>
      </c>
      <c r="K10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376-IP-B4-FN-DR-K-16009</v>
      </c>
      <c r="L10" s="8" t="s">
        <v>619</v>
      </c>
      <c r="M10" s="30" t="s">
        <v>439</v>
      </c>
      <c r="N10" s="25" t="s">
        <v>245</v>
      </c>
      <c r="O10" s="6"/>
      <c r="P10" s="131"/>
      <c r="Q10" s="133" t="s">
        <v>21</v>
      </c>
      <c r="R10" s="9"/>
      <c r="S10" s="9"/>
      <c r="T10" s="9"/>
    </row>
    <row r="11" spans="1:20" ht="15.75">
      <c r="A11" s="13" t="s">
        <v>237</v>
      </c>
      <c r="B11" s="8" t="s">
        <v>608</v>
      </c>
      <c r="C11" s="8" t="s">
        <v>18</v>
      </c>
      <c r="D11" s="8">
        <v>376</v>
      </c>
      <c r="E11" s="8" t="s">
        <v>239</v>
      </c>
      <c r="F11" s="8" t="s">
        <v>240</v>
      </c>
      <c r="G11" s="19" t="s">
        <v>609</v>
      </c>
      <c r="H11" s="8" t="s">
        <v>288</v>
      </c>
      <c r="I11" s="19" t="s">
        <v>610</v>
      </c>
      <c r="J11" s="29">
        <v>16010</v>
      </c>
      <c r="K11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376-IP-B4-FN-DR-K-16010</v>
      </c>
      <c r="L11" s="8" t="s">
        <v>620</v>
      </c>
      <c r="M11" s="30" t="s">
        <v>439</v>
      </c>
      <c r="N11" s="25" t="s">
        <v>245</v>
      </c>
      <c r="O11" s="6"/>
      <c r="P11" s="130" t="s">
        <v>257</v>
      </c>
      <c r="Q11" s="133" t="s">
        <v>21</v>
      </c>
      <c r="R11" s="9"/>
      <c r="S11" s="9"/>
      <c r="T11" s="9"/>
    </row>
    <row r="12" spans="1:20" ht="15.75">
      <c r="A12" s="13" t="s">
        <v>237</v>
      </c>
      <c r="B12" s="8" t="s">
        <v>608</v>
      </c>
      <c r="C12" s="8" t="s">
        <v>18</v>
      </c>
      <c r="D12" s="8">
        <v>376</v>
      </c>
      <c r="E12" s="8" t="s">
        <v>239</v>
      </c>
      <c r="F12" s="8" t="s">
        <v>240</v>
      </c>
      <c r="G12" s="19" t="s">
        <v>609</v>
      </c>
      <c r="H12" s="8" t="s">
        <v>288</v>
      </c>
      <c r="I12" s="19" t="s">
        <v>610</v>
      </c>
      <c r="J12" s="29">
        <v>16011</v>
      </c>
      <c r="K12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376-IP-B4-FN-DR-K-16011</v>
      </c>
      <c r="L12" s="8" t="s">
        <v>621</v>
      </c>
      <c r="M12" s="30" t="s">
        <v>439</v>
      </c>
      <c r="N12" s="25" t="s">
        <v>245</v>
      </c>
      <c r="O12" s="6"/>
      <c r="P12" s="130" t="s">
        <v>257</v>
      </c>
      <c r="Q12" s="133" t="s">
        <v>21</v>
      </c>
      <c r="R12" s="9"/>
      <c r="S12" s="9"/>
      <c r="T12" s="9"/>
    </row>
    <row r="13" spans="1:20" ht="15.75">
      <c r="A13" s="13" t="s">
        <v>237</v>
      </c>
      <c r="B13" s="8" t="s">
        <v>608</v>
      </c>
      <c r="C13" s="8" t="s">
        <v>18</v>
      </c>
      <c r="D13" s="8">
        <v>376</v>
      </c>
      <c r="E13" s="8" t="s">
        <v>239</v>
      </c>
      <c r="F13" s="8" t="s">
        <v>240</v>
      </c>
      <c r="G13" s="19" t="s">
        <v>241</v>
      </c>
      <c r="H13" s="8" t="s">
        <v>242</v>
      </c>
      <c r="I13" s="19" t="s">
        <v>610</v>
      </c>
      <c r="J13" s="31" t="s">
        <v>622</v>
      </c>
      <c r="K13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376-IP-B4-XX-TD-K-00001</v>
      </c>
      <c r="L13" s="8" t="s">
        <v>623</v>
      </c>
      <c r="M13" s="26" t="s">
        <v>66</v>
      </c>
      <c r="N13" s="25" t="s">
        <v>245</v>
      </c>
      <c r="O13" s="97" t="s">
        <v>246</v>
      </c>
      <c r="P13" s="131"/>
      <c r="Q13" s="133" t="s">
        <v>21</v>
      </c>
      <c r="R13" s="9"/>
      <c r="S13" s="9"/>
      <c r="T13" s="9"/>
    </row>
    <row r="14" spans="1:20" ht="15.75">
      <c r="A14" s="13" t="s">
        <v>237</v>
      </c>
      <c r="B14" s="8" t="s">
        <v>608</v>
      </c>
      <c r="C14" s="8" t="s">
        <v>18</v>
      </c>
      <c r="D14" s="8">
        <v>376</v>
      </c>
      <c r="E14" s="8" t="s">
        <v>239</v>
      </c>
      <c r="F14" s="8" t="s">
        <v>240</v>
      </c>
      <c r="G14" s="19" t="s">
        <v>609</v>
      </c>
      <c r="H14" s="8" t="s">
        <v>242</v>
      </c>
      <c r="I14" s="19" t="s">
        <v>610</v>
      </c>
      <c r="J14" s="31" t="s">
        <v>622</v>
      </c>
      <c r="K14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376-IP-B4-FN-TD-K-00001</v>
      </c>
      <c r="L14" s="8" t="s">
        <v>624</v>
      </c>
      <c r="M14" s="26" t="s">
        <v>66</v>
      </c>
      <c r="N14" s="6"/>
      <c r="O14" s="25" t="s">
        <v>245</v>
      </c>
      <c r="P14" s="131"/>
      <c r="Q14" s="133" t="s">
        <v>21</v>
      </c>
      <c r="R14" s="9"/>
      <c r="S14" s="9"/>
      <c r="T14" s="9"/>
    </row>
    <row r="15" spans="1:20" ht="15.75">
      <c r="A15" s="13" t="s">
        <v>237</v>
      </c>
      <c r="B15" s="8" t="s">
        <v>608</v>
      </c>
      <c r="C15" s="8" t="s">
        <v>18</v>
      </c>
      <c r="D15" s="8">
        <v>376</v>
      </c>
      <c r="E15" s="8" t="s">
        <v>239</v>
      </c>
      <c r="F15" s="8" t="s">
        <v>240</v>
      </c>
      <c r="G15" s="19" t="s">
        <v>241</v>
      </c>
      <c r="H15" s="8" t="s">
        <v>260</v>
      </c>
      <c r="I15" s="19" t="s">
        <v>610</v>
      </c>
      <c r="J15" s="31" t="s">
        <v>622</v>
      </c>
      <c r="K15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376-IP-B4-XX-SP-K-00001</v>
      </c>
      <c r="L15" s="8" t="s">
        <v>625</v>
      </c>
      <c r="M15" s="26" t="s">
        <v>66</v>
      </c>
      <c r="N15" s="6"/>
      <c r="O15" s="25" t="s">
        <v>245</v>
      </c>
      <c r="P15" s="131"/>
      <c r="Q15" s="133" t="s">
        <v>21</v>
      </c>
      <c r="R15" s="9"/>
      <c r="S15" s="9"/>
      <c r="T15" s="9"/>
    </row>
    <row r="16" spans="1:20" ht="15.75">
      <c r="A16" s="13" t="s">
        <v>237</v>
      </c>
      <c r="B16" s="8" t="s">
        <v>608</v>
      </c>
      <c r="C16" s="8" t="s">
        <v>18</v>
      </c>
      <c r="D16" s="8">
        <v>376</v>
      </c>
      <c r="E16" s="8" t="s">
        <v>239</v>
      </c>
      <c r="F16" s="8" t="s">
        <v>240</v>
      </c>
      <c r="G16" s="19" t="s">
        <v>241</v>
      </c>
      <c r="H16" s="8" t="s">
        <v>260</v>
      </c>
      <c r="I16" s="19" t="s">
        <v>610</v>
      </c>
      <c r="J16" s="31" t="s">
        <v>261</v>
      </c>
      <c r="K16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376-IP-B4-XX-SP-K-00002</v>
      </c>
      <c r="L16" s="8" t="s">
        <v>626</v>
      </c>
      <c r="M16" s="26" t="s">
        <v>66</v>
      </c>
      <c r="N16" s="6"/>
      <c r="O16" s="25" t="s">
        <v>245</v>
      </c>
      <c r="P16" s="131"/>
      <c r="Q16" s="133" t="s">
        <v>21</v>
      </c>
      <c r="R16" s="9"/>
      <c r="S16" s="9"/>
      <c r="T16" s="9"/>
    </row>
    <row r="17" spans="1:20" ht="15.75">
      <c r="A17" s="13" t="s">
        <v>237</v>
      </c>
      <c r="B17" s="8" t="s">
        <v>608</v>
      </c>
      <c r="C17" s="8" t="s">
        <v>18</v>
      </c>
      <c r="D17" s="8">
        <v>376</v>
      </c>
      <c r="E17" s="8" t="s">
        <v>239</v>
      </c>
      <c r="F17" s="8" t="s">
        <v>240</v>
      </c>
      <c r="G17" s="19" t="s">
        <v>241</v>
      </c>
      <c r="H17" s="8" t="s">
        <v>260</v>
      </c>
      <c r="I17" s="19" t="s">
        <v>610</v>
      </c>
      <c r="J17" s="31" t="s">
        <v>263</v>
      </c>
      <c r="K17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376-IP-B4-XX-SP-K-00003</v>
      </c>
      <c r="L17" s="8" t="s">
        <v>627</v>
      </c>
      <c r="M17" s="26" t="s">
        <v>66</v>
      </c>
      <c r="N17" s="6"/>
      <c r="O17" s="25" t="s">
        <v>245</v>
      </c>
      <c r="P17" s="131"/>
      <c r="Q17" s="133" t="s">
        <v>21</v>
      </c>
      <c r="R17" s="9"/>
      <c r="S17" s="9"/>
      <c r="T17" s="9"/>
    </row>
    <row r="18" spans="1:20" ht="15.75">
      <c r="A18" s="13" t="s">
        <v>237</v>
      </c>
      <c r="B18" s="8" t="s">
        <v>608</v>
      </c>
      <c r="C18" s="8" t="s">
        <v>18</v>
      </c>
      <c r="D18" s="8">
        <v>376</v>
      </c>
      <c r="E18" s="8" t="s">
        <v>239</v>
      </c>
      <c r="F18" s="8" t="s">
        <v>240</v>
      </c>
      <c r="G18" s="19" t="s">
        <v>241</v>
      </c>
      <c r="H18" s="8" t="s">
        <v>260</v>
      </c>
      <c r="I18" s="19" t="s">
        <v>610</v>
      </c>
      <c r="J18" s="31" t="s">
        <v>265</v>
      </c>
      <c r="K18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376-IP-B4-XX-SP-K-00004</v>
      </c>
      <c r="L18" s="8" t="s">
        <v>628</v>
      </c>
      <c r="M18" s="26" t="s">
        <v>66</v>
      </c>
      <c r="N18" s="6"/>
      <c r="O18" s="25" t="s">
        <v>245</v>
      </c>
      <c r="P18" s="131"/>
      <c r="Q18" s="133" t="s">
        <v>21</v>
      </c>
      <c r="R18" s="9"/>
      <c r="S18" s="9"/>
      <c r="T18" s="9"/>
    </row>
    <row r="19" spans="1:20" ht="15.75">
      <c r="A19" s="13" t="s">
        <v>237</v>
      </c>
      <c r="B19" s="8" t="s">
        <v>608</v>
      </c>
      <c r="C19" s="8" t="s">
        <v>18</v>
      </c>
      <c r="D19" s="8">
        <v>376</v>
      </c>
      <c r="E19" s="8" t="s">
        <v>239</v>
      </c>
      <c r="F19" s="8" t="s">
        <v>240</v>
      </c>
      <c r="G19" s="19" t="s">
        <v>241</v>
      </c>
      <c r="H19" s="8" t="s">
        <v>260</v>
      </c>
      <c r="I19" s="19" t="s">
        <v>610</v>
      </c>
      <c r="J19" s="31" t="s">
        <v>267</v>
      </c>
      <c r="K19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376-IP-B4-XX-SP-K-00005</v>
      </c>
      <c r="L19" s="8" t="s">
        <v>629</v>
      </c>
      <c r="M19" s="26" t="s">
        <v>66</v>
      </c>
      <c r="N19" s="6"/>
      <c r="O19" s="25" t="s">
        <v>245</v>
      </c>
      <c r="P19" s="131"/>
      <c r="Q19" s="133" t="s">
        <v>21</v>
      </c>
      <c r="R19" s="9"/>
      <c r="S19" s="9"/>
      <c r="T19" s="9"/>
    </row>
    <row r="20" spans="1:20" ht="15.75">
      <c r="A20" s="13" t="s">
        <v>237</v>
      </c>
      <c r="B20" s="8" t="s">
        <v>608</v>
      </c>
      <c r="C20" s="8" t="s">
        <v>18</v>
      </c>
      <c r="D20" s="8">
        <v>376</v>
      </c>
      <c r="E20" s="8" t="s">
        <v>239</v>
      </c>
      <c r="F20" s="8" t="s">
        <v>240</v>
      </c>
      <c r="G20" s="19" t="s">
        <v>241</v>
      </c>
      <c r="H20" s="8" t="s">
        <v>260</v>
      </c>
      <c r="I20" s="19" t="s">
        <v>610</v>
      </c>
      <c r="J20" s="31" t="s">
        <v>269</v>
      </c>
      <c r="K20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376-IP-B4-XX-SP-K-00006</v>
      </c>
      <c r="L20" s="8" t="s">
        <v>630</v>
      </c>
      <c r="M20" s="26" t="s">
        <v>66</v>
      </c>
      <c r="N20" s="6"/>
      <c r="O20" s="25" t="s">
        <v>245</v>
      </c>
      <c r="P20" s="131"/>
      <c r="Q20" s="133" t="s">
        <v>21</v>
      </c>
      <c r="R20" s="9"/>
      <c r="S20" s="9"/>
      <c r="T20" s="9"/>
    </row>
    <row r="21" spans="1:20" ht="15.75">
      <c r="A21" s="13" t="s">
        <v>237</v>
      </c>
      <c r="B21" s="8" t="s">
        <v>608</v>
      </c>
      <c r="C21" s="8" t="s">
        <v>18</v>
      </c>
      <c r="D21" s="8">
        <v>376</v>
      </c>
      <c r="E21" s="8" t="s">
        <v>239</v>
      </c>
      <c r="F21" s="8" t="s">
        <v>240</v>
      </c>
      <c r="G21" s="19" t="s">
        <v>241</v>
      </c>
      <c r="H21" s="8" t="s">
        <v>260</v>
      </c>
      <c r="I21" s="19" t="s">
        <v>610</v>
      </c>
      <c r="J21" s="31" t="s">
        <v>271</v>
      </c>
      <c r="K21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376-IP-B4-XX-SP-K-00007</v>
      </c>
      <c r="L21" s="8" t="s">
        <v>631</v>
      </c>
      <c r="M21" s="26" t="s">
        <v>66</v>
      </c>
      <c r="N21" s="6"/>
      <c r="O21" s="25" t="s">
        <v>245</v>
      </c>
      <c r="P21" s="131"/>
      <c r="Q21" s="133" t="s">
        <v>21</v>
      </c>
      <c r="R21" s="9"/>
      <c r="S21" s="9"/>
      <c r="T21" s="9"/>
    </row>
    <row r="22" spans="1:20" ht="15.75">
      <c r="A22" s="13" t="s">
        <v>237</v>
      </c>
      <c r="B22" s="8" t="s">
        <v>608</v>
      </c>
      <c r="C22" s="8" t="s">
        <v>18</v>
      </c>
      <c r="D22" s="8">
        <v>376</v>
      </c>
      <c r="E22" s="8" t="s">
        <v>239</v>
      </c>
      <c r="F22" s="8" t="s">
        <v>240</v>
      </c>
      <c r="G22" s="19" t="s">
        <v>241</v>
      </c>
      <c r="H22" s="8" t="s">
        <v>260</v>
      </c>
      <c r="I22" s="19" t="s">
        <v>610</v>
      </c>
      <c r="J22" s="31" t="s">
        <v>273</v>
      </c>
      <c r="K22" s="8" t="str">
        <f>CONCATENATE(Tabela1345[[#This Row],[Nr ]],"-",Tabela1345[[#This Row],[Autor]],"-",Tabela1345[[#This Row],[Strefa]],"-",Tabela1345[[#This Row],[Poziom]],"-",Tabela1345[[#This Row],[Typ]],"-",Tabela1345[[#This Row],[Branża]],"-",Tabela1345[[#This Row],[Pakiet]])</f>
        <v>376-IP-B4-XX-SP-K-00008</v>
      </c>
      <c r="L22" s="8" t="s">
        <v>632</v>
      </c>
      <c r="M22" s="26" t="s">
        <v>66</v>
      </c>
      <c r="N22" s="6"/>
      <c r="O22" s="25" t="s">
        <v>245</v>
      </c>
      <c r="P22" s="132"/>
      <c r="Q22" s="133" t="s">
        <v>21</v>
      </c>
      <c r="R22" s="9"/>
      <c r="S22" s="9"/>
      <c r="T22" s="9"/>
    </row>
    <row r="23" spans="1:20">
      <c r="N23" s="4" t="s">
        <v>219</v>
      </c>
    </row>
    <row r="24" spans="1:20">
      <c r="N24" s="10"/>
      <c r="O24" s="4" t="s">
        <v>220</v>
      </c>
      <c r="P24" s="4" t="s">
        <v>220</v>
      </c>
    </row>
    <row r="26" spans="1:20">
      <c r="N26" s="1"/>
      <c r="O26" s="4" t="s">
        <v>221</v>
      </c>
      <c r="P26" s="4" t="s">
        <v>221</v>
      </c>
    </row>
    <row r="28" spans="1:20">
      <c r="N28" s="2"/>
      <c r="O28" s="5" t="s">
        <v>222</v>
      </c>
      <c r="P28" s="5" t="s">
        <v>222</v>
      </c>
    </row>
    <row r="30" spans="1:20">
      <c r="N30" s="6"/>
      <c r="O30" s="4" t="s">
        <v>223</v>
      </c>
      <c r="P30" s="4" t="s">
        <v>223</v>
      </c>
    </row>
    <row r="39" ht="14.25" customHeight="1"/>
    <row r="40" ht="14.25" customHeight="1"/>
    <row r="41" ht="14.25" customHeight="1"/>
    <row r="42" ht="14.25" customHeight="1"/>
    <row r="43" ht="14.25" customHeight="1"/>
    <row r="44" ht="14.25" customHeight="1"/>
    <row r="45" ht="14.25" customHeight="1"/>
    <row r="46" ht="14.25" customHeight="1"/>
    <row r="47" ht="14.25" customHeight="1"/>
    <row r="48" ht="14.25" customHeight="1"/>
    <row r="49" ht="14.25" customHeight="1"/>
    <row r="50" ht="14.25" customHeight="1"/>
    <row r="51" ht="14.25" customHeight="1"/>
    <row r="52" ht="14.25" customHeight="1"/>
    <row r="88" spans="15:16">
      <c r="O88" s="4" t="s">
        <v>220</v>
      </c>
      <c r="P88" s="4" t="s">
        <v>220</v>
      </c>
    </row>
    <row r="90" spans="15:16">
      <c r="O90" s="4" t="s">
        <v>221</v>
      </c>
      <c r="P90" s="4" t="s">
        <v>221</v>
      </c>
    </row>
    <row r="92" spans="15:16">
      <c r="O92" s="5" t="s">
        <v>222</v>
      </c>
      <c r="P92" s="5" t="s">
        <v>222</v>
      </c>
    </row>
    <row r="94" spans="15:16">
      <c r="O94" s="4" t="s">
        <v>223</v>
      </c>
      <c r="P94" s="4" t="s">
        <v>223</v>
      </c>
    </row>
  </sheetData>
  <phoneticPr fontId="4" type="noConversion"/>
  <pageMargins left="0.7" right="0.7" top="0.75" bottom="0.75" header="0.3" footer="0.3"/>
  <pageSetup paperSize="9" scale="42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0C69BF-B1AD-41D4-AF85-F897B9E1E674}">
  <sheetPr>
    <tabColor theme="9"/>
    <pageSetUpPr fitToPage="1"/>
  </sheetPr>
  <dimension ref="A1:Y80"/>
  <sheetViews>
    <sheetView topLeftCell="B1" zoomScaleNormal="100" workbookViewId="0">
      <selection activeCell="K15" sqref="K15:L30"/>
    </sheetView>
  </sheetViews>
  <sheetFormatPr defaultColWidth="9.140625" defaultRowHeight="13.5"/>
  <cols>
    <col min="1" max="1" width="10.42578125" style="7" customWidth="1"/>
    <col min="2" max="2" width="25.7109375" style="7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5" width="26.5703125" style="7" customWidth="1"/>
    <col min="16" max="21" width="28.42578125" style="7" customWidth="1"/>
    <col min="22" max="22" width="14.28515625" style="7" bestFit="1" customWidth="1"/>
    <col min="23" max="23" width="20.42578125" style="7" bestFit="1" customWidth="1"/>
    <col min="24" max="24" width="15" style="7" bestFit="1" customWidth="1"/>
    <col min="25" max="25" width="20.42578125" style="7" bestFit="1" customWidth="1"/>
    <col min="26" max="16384" width="9.140625" style="7"/>
  </cols>
  <sheetData>
    <row r="1" spans="1:25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33" t="s">
        <v>633</v>
      </c>
      <c r="O1" s="35" t="s">
        <v>235</v>
      </c>
      <c r="P1" s="134" t="s">
        <v>634</v>
      </c>
      <c r="Q1" s="134" t="s">
        <v>635</v>
      </c>
      <c r="R1" s="134" t="s">
        <v>636</v>
      </c>
      <c r="S1" s="134" t="s">
        <v>637</v>
      </c>
      <c r="T1" s="134" t="s">
        <v>638</v>
      </c>
      <c r="U1" s="134" t="s">
        <v>639</v>
      </c>
      <c r="V1" s="129" t="s">
        <v>12</v>
      </c>
      <c r="W1" s="129" t="s">
        <v>13</v>
      </c>
      <c r="X1" s="129" t="s">
        <v>14</v>
      </c>
      <c r="Y1" s="129" t="s">
        <v>15</v>
      </c>
    </row>
    <row r="2" spans="1:25" ht="15.75">
      <c r="A2" s="13" t="s">
        <v>237</v>
      </c>
      <c r="B2" s="8" t="s">
        <v>608</v>
      </c>
      <c r="C2" s="8" t="s">
        <v>18</v>
      </c>
      <c r="D2" s="19">
        <v>376</v>
      </c>
      <c r="E2" s="19" t="s">
        <v>239</v>
      </c>
      <c r="F2" s="19" t="s">
        <v>240</v>
      </c>
      <c r="G2" s="19" t="s">
        <v>287</v>
      </c>
      <c r="H2" s="19" t="s">
        <v>288</v>
      </c>
      <c r="I2" s="19" t="s">
        <v>610</v>
      </c>
      <c r="J2" s="31" t="s">
        <v>315</v>
      </c>
      <c r="K2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376-IP-B4-B1-DR-K-02007</v>
      </c>
      <c r="L2" s="19" t="s">
        <v>640</v>
      </c>
      <c r="M2" s="30" t="s">
        <v>292</v>
      </c>
      <c r="N2" s="25" t="s">
        <v>245</v>
      </c>
      <c r="O2" s="97" t="s">
        <v>246</v>
      </c>
      <c r="P2" s="130" t="s">
        <v>257</v>
      </c>
      <c r="Q2" s="184" t="s">
        <v>306</v>
      </c>
      <c r="R2" s="131"/>
      <c r="S2" s="131"/>
      <c r="T2" s="131"/>
      <c r="U2" s="131"/>
      <c r="V2" s="133" t="s">
        <v>21</v>
      </c>
      <c r="W2" s="9"/>
      <c r="X2" s="9"/>
      <c r="Y2" s="9"/>
    </row>
    <row r="3" spans="1:25" ht="15.75">
      <c r="A3" s="13" t="s">
        <v>237</v>
      </c>
      <c r="B3" s="8" t="s">
        <v>608</v>
      </c>
      <c r="C3" s="8" t="s">
        <v>18</v>
      </c>
      <c r="D3" s="19">
        <v>376</v>
      </c>
      <c r="E3" s="42" t="s">
        <v>239</v>
      </c>
      <c r="F3" s="42" t="s">
        <v>240</v>
      </c>
      <c r="G3" s="42" t="s">
        <v>287</v>
      </c>
      <c r="H3" s="42" t="s">
        <v>288</v>
      </c>
      <c r="I3" s="42" t="s">
        <v>610</v>
      </c>
      <c r="J3" s="31" t="s">
        <v>379</v>
      </c>
      <c r="K3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376-IP-B4-B1-DR-K-04001</v>
      </c>
      <c r="L3" s="19" t="s">
        <v>641</v>
      </c>
      <c r="M3" s="30" t="s">
        <v>292</v>
      </c>
      <c r="N3" s="25" t="s">
        <v>245</v>
      </c>
      <c r="O3" s="97" t="s">
        <v>246</v>
      </c>
      <c r="P3" s="131"/>
      <c r="Q3" s="184" t="s">
        <v>257</v>
      </c>
      <c r="R3" s="131"/>
      <c r="S3" s="131"/>
      <c r="T3" s="131"/>
      <c r="U3" s="131"/>
      <c r="V3" s="133" t="s">
        <v>21</v>
      </c>
      <c r="W3" s="9"/>
      <c r="X3" s="9"/>
      <c r="Y3" s="9"/>
    </row>
    <row r="4" spans="1:25" ht="15.75">
      <c r="A4" s="13" t="s">
        <v>237</v>
      </c>
      <c r="B4" s="8" t="s">
        <v>608</v>
      </c>
      <c r="C4" s="8" t="s">
        <v>18</v>
      </c>
      <c r="D4" s="19">
        <v>376</v>
      </c>
      <c r="E4" s="19" t="s">
        <v>239</v>
      </c>
      <c r="F4" s="19" t="s">
        <v>240</v>
      </c>
      <c r="G4" s="19" t="s">
        <v>287</v>
      </c>
      <c r="H4" s="19" t="s">
        <v>288</v>
      </c>
      <c r="I4" s="19" t="s">
        <v>610</v>
      </c>
      <c r="J4" s="31" t="s">
        <v>382</v>
      </c>
      <c r="K4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376-IP-B4-B1-DR-K-04002</v>
      </c>
      <c r="L4" s="19" t="s">
        <v>642</v>
      </c>
      <c r="M4" s="30" t="s">
        <v>292</v>
      </c>
      <c r="N4" s="25" t="s">
        <v>245</v>
      </c>
      <c r="O4" s="97" t="s">
        <v>246</v>
      </c>
      <c r="P4" s="131"/>
      <c r="Q4" s="131"/>
      <c r="R4" s="131"/>
      <c r="S4" s="131"/>
      <c r="T4" s="131"/>
      <c r="U4" s="131"/>
      <c r="V4" s="133" t="s">
        <v>21</v>
      </c>
      <c r="W4" s="9"/>
      <c r="X4" s="9"/>
      <c r="Y4" s="9"/>
    </row>
    <row r="5" spans="1:25" ht="15.75">
      <c r="A5" s="13" t="s">
        <v>237</v>
      </c>
      <c r="B5" s="8" t="s">
        <v>608</v>
      </c>
      <c r="C5" s="8" t="s">
        <v>18</v>
      </c>
      <c r="D5" s="19">
        <v>376</v>
      </c>
      <c r="E5" s="19" t="s">
        <v>239</v>
      </c>
      <c r="F5" s="19" t="s">
        <v>240</v>
      </c>
      <c r="G5" s="19" t="s">
        <v>287</v>
      </c>
      <c r="H5" s="19" t="s">
        <v>288</v>
      </c>
      <c r="I5" s="19" t="s">
        <v>610</v>
      </c>
      <c r="J5" s="31" t="s">
        <v>385</v>
      </c>
      <c r="K5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376-IP-B4-B1-DR-K-04003</v>
      </c>
      <c r="L5" s="19" t="s">
        <v>643</v>
      </c>
      <c r="M5" s="30" t="s">
        <v>292</v>
      </c>
      <c r="N5" s="25" t="s">
        <v>245</v>
      </c>
      <c r="O5" s="97" t="s">
        <v>246</v>
      </c>
      <c r="P5" s="131"/>
      <c r="Q5" s="131"/>
      <c r="R5" s="131"/>
      <c r="S5" s="131"/>
      <c r="T5" s="131"/>
      <c r="U5" s="131"/>
      <c r="V5" s="133" t="s">
        <v>21</v>
      </c>
      <c r="W5" s="9"/>
      <c r="X5" s="9"/>
      <c r="Y5" s="9"/>
    </row>
    <row r="6" spans="1:25" ht="15.75">
      <c r="A6" s="13" t="s">
        <v>237</v>
      </c>
      <c r="B6" s="8" t="s">
        <v>608</v>
      </c>
      <c r="C6" s="8" t="s">
        <v>18</v>
      </c>
      <c r="D6" s="19">
        <v>376</v>
      </c>
      <c r="E6" s="19" t="s">
        <v>239</v>
      </c>
      <c r="F6" s="19" t="s">
        <v>240</v>
      </c>
      <c r="G6" s="19" t="s">
        <v>287</v>
      </c>
      <c r="H6" s="19" t="s">
        <v>288</v>
      </c>
      <c r="I6" s="19" t="s">
        <v>610</v>
      </c>
      <c r="J6" s="29">
        <v>21000</v>
      </c>
      <c r="K6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376-IP-B4-B1-DR-K-21000</v>
      </c>
      <c r="L6" s="19" t="s">
        <v>644</v>
      </c>
      <c r="M6" s="30" t="s">
        <v>439</v>
      </c>
      <c r="N6" s="25" t="s">
        <v>245</v>
      </c>
      <c r="O6" s="97" t="s">
        <v>246</v>
      </c>
      <c r="P6" s="131"/>
      <c r="Q6" s="131"/>
      <c r="R6" s="131"/>
      <c r="S6" s="131"/>
      <c r="T6" s="131"/>
      <c r="U6" s="131"/>
      <c r="V6" s="133" t="s">
        <v>21</v>
      </c>
      <c r="W6" s="9"/>
      <c r="X6" s="9"/>
      <c r="Y6" s="9"/>
    </row>
    <row r="7" spans="1:25" ht="15.75">
      <c r="A7" s="13" t="s">
        <v>237</v>
      </c>
      <c r="B7" s="8" t="s">
        <v>608</v>
      </c>
      <c r="C7" s="8" t="s">
        <v>18</v>
      </c>
      <c r="D7" s="19">
        <v>376</v>
      </c>
      <c r="E7" s="19" t="s">
        <v>239</v>
      </c>
      <c r="F7" s="19" t="s">
        <v>240</v>
      </c>
      <c r="G7" s="19" t="s">
        <v>287</v>
      </c>
      <c r="H7" s="19" t="s">
        <v>288</v>
      </c>
      <c r="I7" s="19" t="s">
        <v>610</v>
      </c>
      <c r="J7" s="29">
        <v>21001</v>
      </c>
      <c r="K7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376-IP-B4-B1-DR-K-21001</v>
      </c>
      <c r="L7" s="19" t="s">
        <v>645</v>
      </c>
      <c r="M7" s="30" t="s">
        <v>439</v>
      </c>
      <c r="N7" s="25" t="s">
        <v>245</v>
      </c>
      <c r="O7" s="97" t="s">
        <v>246</v>
      </c>
      <c r="P7" s="131"/>
      <c r="Q7" s="131"/>
      <c r="R7" s="131"/>
      <c r="S7" s="131"/>
      <c r="T7" s="131"/>
      <c r="U7" s="131"/>
      <c r="V7" s="133" t="s">
        <v>21</v>
      </c>
      <c r="W7" s="9"/>
      <c r="X7" s="9"/>
      <c r="Y7" s="9"/>
    </row>
    <row r="8" spans="1:25" ht="15.75">
      <c r="A8" s="13" t="s">
        <v>237</v>
      </c>
      <c r="B8" s="8" t="s">
        <v>608</v>
      </c>
      <c r="C8" s="8" t="s">
        <v>18</v>
      </c>
      <c r="D8" s="19">
        <v>376</v>
      </c>
      <c r="E8" s="19" t="s">
        <v>239</v>
      </c>
      <c r="F8" s="19" t="s">
        <v>240</v>
      </c>
      <c r="G8" s="19" t="s">
        <v>287</v>
      </c>
      <c r="H8" s="19" t="s">
        <v>288</v>
      </c>
      <c r="I8" s="19" t="s">
        <v>610</v>
      </c>
      <c r="J8" s="29">
        <v>21002</v>
      </c>
      <c r="K8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376-IP-B4-B1-DR-K-21002</v>
      </c>
      <c r="L8" s="19" t="s">
        <v>646</v>
      </c>
      <c r="M8" s="30" t="s">
        <v>439</v>
      </c>
      <c r="N8" s="25" t="s">
        <v>245</v>
      </c>
      <c r="O8" s="97" t="s">
        <v>246</v>
      </c>
      <c r="P8" s="131"/>
      <c r="Q8" s="131"/>
      <c r="R8" s="131"/>
      <c r="S8" s="131"/>
      <c r="T8" s="131"/>
      <c r="U8" s="131"/>
      <c r="V8" s="133" t="s">
        <v>21</v>
      </c>
      <c r="W8" s="9"/>
      <c r="X8" s="9"/>
      <c r="Y8" s="9"/>
    </row>
    <row r="9" spans="1:25" ht="15.75">
      <c r="A9" s="13" t="s">
        <v>237</v>
      </c>
      <c r="B9" s="8" t="s">
        <v>608</v>
      </c>
      <c r="C9" s="8" t="s">
        <v>18</v>
      </c>
      <c r="D9" s="19">
        <v>376</v>
      </c>
      <c r="E9" s="19" t="s">
        <v>239</v>
      </c>
      <c r="F9" s="19" t="s">
        <v>240</v>
      </c>
      <c r="G9" s="19" t="s">
        <v>287</v>
      </c>
      <c r="H9" s="19" t="s">
        <v>288</v>
      </c>
      <c r="I9" s="19" t="s">
        <v>610</v>
      </c>
      <c r="J9" s="29">
        <v>21003</v>
      </c>
      <c r="K9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376-IP-B4-B1-DR-K-21003</v>
      </c>
      <c r="L9" s="19" t="s">
        <v>647</v>
      </c>
      <c r="M9" s="30" t="s">
        <v>439</v>
      </c>
      <c r="N9" s="25" t="s">
        <v>245</v>
      </c>
      <c r="O9" s="97" t="s">
        <v>246</v>
      </c>
      <c r="P9" s="131"/>
      <c r="Q9" s="131"/>
      <c r="R9" s="131"/>
      <c r="S9" s="131"/>
      <c r="T9" s="131"/>
      <c r="U9" s="131"/>
      <c r="V9" s="133" t="s">
        <v>21</v>
      </c>
      <c r="W9" s="9"/>
      <c r="X9" s="9"/>
      <c r="Y9" s="9"/>
    </row>
    <row r="10" spans="1:25" ht="15.75">
      <c r="A10" s="13" t="s">
        <v>237</v>
      </c>
      <c r="B10" s="8" t="s">
        <v>608</v>
      </c>
      <c r="C10" s="8" t="s">
        <v>18</v>
      </c>
      <c r="D10" s="19">
        <v>376</v>
      </c>
      <c r="E10" s="19" t="s">
        <v>239</v>
      </c>
      <c r="F10" s="19" t="s">
        <v>240</v>
      </c>
      <c r="G10" s="19" t="s">
        <v>287</v>
      </c>
      <c r="H10" s="19" t="s">
        <v>288</v>
      </c>
      <c r="I10" s="19" t="s">
        <v>610</v>
      </c>
      <c r="J10" s="29">
        <v>21004</v>
      </c>
      <c r="K10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376-IP-B4-B1-DR-K-21004</v>
      </c>
      <c r="L10" s="19" t="s">
        <v>648</v>
      </c>
      <c r="M10" s="30" t="s">
        <v>439</v>
      </c>
      <c r="N10" s="25" t="s">
        <v>245</v>
      </c>
      <c r="O10" s="97" t="s">
        <v>246</v>
      </c>
      <c r="P10" s="131"/>
      <c r="Q10" s="131"/>
      <c r="R10" s="131"/>
      <c r="S10" s="131"/>
      <c r="T10" s="131"/>
      <c r="U10" s="131"/>
      <c r="V10" s="133" t="s">
        <v>21</v>
      </c>
      <c r="W10" s="9"/>
      <c r="X10" s="9"/>
      <c r="Y10" s="9"/>
    </row>
    <row r="11" spans="1:25" ht="15.75">
      <c r="A11" s="13" t="s">
        <v>237</v>
      </c>
      <c r="B11" s="8" t="s">
        <v>608</v>
      </c>
      <c r="C11" s="8" t="s">
        <v>18</v>
      </c>
      <c r="D11" s="19">
        <v>376</v>
      </c>
      <c r="E11" s="19" t="s">
        <v>239</v>
      </c>
      <c r="F11" s="19" t="s">
        <v>240</v>
      </c>
      <c r="G11" s="19" t="s">
        <v>287</v>
      </c>
      <c r="H11" s="19" t="s">
        <v>288</v>
      </c>
      <c r="I11" s="19" t="s">
        <v>610</v>
      </c>
      <c r="J11" s="29">
        <v>21005</v>
      </c>
      <c r="K11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376-IP-B4-B1-DR-K-21005</v>
      </c>
      <c r="L11" s="19" t="s">
        <v>649</v>
      </c>
      <c r="M11" s="30" t="s">
        <v>439</v>
      </c>
      <c r="N11" s="25" t="s">
        <v>245</v>
      </c>
      <c r="O11" s="97" t="s">
        <v>246</v>
      </c>
      <c r="P11" s="131"/>
      <c r="Q11" s="131"/>
      <c r="R11" s="131"/>
      <c r="S11" s="131"/>
      <c r="T11" s="131"/>
      <c r="U11" s="131"/>
      <c r="V11" s="133" t="s">
        <v>21</v>
      </c>
      <c r="W11" s="9"/>
      <c r="X11" s="9"/>
      <c r="Y11" s="9"/>
    </row>
    <row r="12" spans="1:25" ht="15.75">
      <c r="A12" s="13" t="s">
        <v>237</v>
      </c>
      <c r="B12" s="8" t="s">
        <v>608</v>
      </c>
      <c r="C12" s="8" t="s">
        <v>18</v>
      </c>
      <c r="D12" s="19">
        <v>376</v>
      </c>
      <c r="E12" s="19" t="s">
        <v>239</v>
      </c>
      <c r="F12" s="19" t="s">
        <v>240</v>
      </c>
      <c r="G12" s="19" t="s">
        <v>287</v>
      </c>
      <c r="H12" s="19" t="s">
        <v>288</v>
      </c>
      <c r="I12" s="19" t="s">
        <v>610</v>
      </c>
      <c r="J12" s="29">
        <v>21006</v>
      </c>
      <c r="K12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376-IP-B4-B1-DR-K-21006</v>
      </c>
      <c r="L12" s="19" t="s">
        <v>650</v>
      </c>
      <c r="M12" s="30" t="s">
        <v>439</v>
      </c>
      <c r="N12" s="25" t="s">
        <v>245</v>
      </c>
      <c r="O12" s="97" t="s">
        <v>246</v>
      </c>
      <c r="P12" s="131"/>
      <c r="Q12" s="131"/>
      <c r="R12" s="131"/>
      <c r="S12" s="131"/>
      <c r="T12" s="131"/>
      <c r="U12" s="131"/>
      <c r="V12" s="133" t="s">
        <v>21</v>
      </c>
      <c r="W12" s="9"/>
      <c r="X12" s="9"/>
      <c r="Y12" s="9"/>
    </row>
    <row r="13" spans="1:25" ht="15.75">
      <c r="A13" s="13" t="s">
        <v>237</v>
      </c>
      <c r="B13" s="8" t="s">
        <v>608</v>
      </c>
      <c r="C13" s="8" t="s">
        <v>18</v>
      </c>
      <c r="D13" s="19">
        <v>376</v>
      </c>
      <c r="E13" s="19" t="s">
        <v>239</v>
      </c>
      <c r="F13" s="19" t="s">
        <v>240</v>
      </c>
      <c r="G13" s="19" t="s">
        <v>287</v>
      </c>
      <c r="H13" s="19" t="s">
        <v>288</v>
      </c>
      <c r="I13" s="19" t="s">
        <v>610</v>
      </c>
      <c r="J13" s="29">
        <v>21007</v>
      </c>
      <c r="K13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376-IP-B4-B1-DR-K-21007</v>
      </c>
      <c r="L13" s="19" t="s">
        <v>651</v>
      </c>
      <c r="M13" s="30" t="s">
        <v>439</v>
      </c>
      <c r="N13" s="25" t="s">
        <v>245</v>
      </c>
      <c r="O13" s="97" t="s">
        <v>246</v>
      </c>
      <c r="P13" s="131"/>
      <c r="Q13" s="131"/>
      <c r="R13" s="131"/>
      <c r="S13" s="131"/>
      <c r="T13" s="131"/>
      <c r="U13" s="131"/>
      <c r="V13" s="133" t="s">
        <v>21</v>
      </c>
      <c r="W13" s="9"/>
      <c r="X13" s="9"/>
      <c r="Y13" s="9"/>
    </row>
    <row r="14" spans="1:25" ht="15.75">
      <c r="A14" s="13" t="s">
        <v>237</v>
      </c>
      <c r="B14" s="8" t="s">
        <v>608</v>
      </c>
      <c r="C14" s="8" t="s">
        <v>18</v>
      </c>
      <c r="D14" s="19">
        <v>376</v>
      </c>
      <c r="E14" s="19" t="s">
        <v>239</v>
      </c>
      <c r="F14" s="19" t="s">
        <v>240</v>
      </c>
      <c r="G14" s="19" t="s">
        <v>287</v>
      </c>
      <c r="H14" s="19" t="s">
        <v>288</v>
      </c>
      <c r="I14" s="19" t="s">
        <v>610</v>
      </c>
      <c r="J14" s="29">
        <v>21008</v>
      </c>
      <c r="K14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376-IP-B4-B1-DR-K-21008</v>
      </c>
      <c r="L14" s="19" t="s">
        <v>652</v>
      </c>
      <c r="M14" s="30" t="s">
        <v>439</v>
      </c>
      <c r="N14" s="25" t="s">
        <v>245</v>
      </c>
      <c r="O14" s="6"/>
      <c r="P14" s="131"/>
      <c r="Q14" s="131"/>
      <c r="R14" s="131"/>
      <c r="S14" s="131"/>
      <c r="T14" s="131"/>
      <c r="U14" s="131"/>
      <c r="V14" s="133" t="s">
        <v>21</v>
      </c>
      <c r="W14" s="9"/>
      <c r="X14" s="9"/>
      <c r="Y14" s="9"/>
    </row>
    <row r="15" spans="1:25" ht="15.75">
      <c r="A15" s="13" t="s">
        <v>237</v>
      </c>
      <c r="B15" s="8" t="s">
        <v>608</v>
      </c>
      <c r="C15" s="8" t="s">
        <v>18</v>
      </c>
      <c r="D15" s="19">
        <v>376</v>
      </c>
      <c r="E15" s="19" t="s">
        <v>239</v>
      </c>
      <c r="F15" s="19" t="s">
        <v>240</v>
      </c>
      <c r="G15" s="19" t="s">
        <v>287</v>
      </c>
      <c r="H15" s="19" t="s">
        <v>288</v>
      </c>
      <c r="I15" s="19" t="s">
        <v>610</v>
      </c>
      <c r="J15" s="29">
        <v>23001</v>
      </c>
      <c r="K15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376-IP-B4-B1-DR-K-23001</v>
      </c>
      <c r="L15" s="19" t="s">
        <v>653</v>
      </c>
      <c r="M15" s="30" t="s">
        <v>439</v>
      </c>
      <c r="N15" s="25" t="s">
        <v>245</v>
      </c>
      <c r="O15" s="97" t="s">
        <v>246</v>
      </c>
      <c r="P15" s="131"/>
      <c r="Q15" s="131"/>
      <c r="R15" s="131"/>
      <c r="S15" s="131"/>
      <c r="T15" s="131"/>
      <c r="U15" s="131"/>
      <c r="V15" s="133" t="s">
        <v>21</v>
      </c>
      <c r="W15" s="9"/>
      <c r="X15" s="9"/>
      <c r="Y15" s="9"/>
    </row>
    <row r="16" spans="1:25" ht="15.75">
      <c r="A16" s="13" t="s">
        <v>237</v>
      </c>
      <c r="B16" s="8" t="s">
        <v>608</v>
      </c>
      <c r="C16" s="8" t="s">
        <v>18</v>
      </c>
      <c r="D16" s="19">
        <v>376</v>
      </c>
      <c r="E16" s="19" t="s">
        <v>239</v>
      </c>
      <c r="F16" s="19" t="s">
        <v>240</v>
      </c>
      <c r="G16" s="19" t="s">
        <v>287</v>
      </c>
      <c r="H16" s="19" t="s">
        <v>288</v>
      </c>
      <c r="I16" s="19" t="s">
        <v>610</v>
      </c>
      <c r="J16" s="29">
        <v>23002</v>
      </c>
      <c r="K16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376-IP-B4-B1-DR-K-23002</v>
      </c>
      <c r="L16" s="19" t="s">
        <v>654</v>
      </c>
      <c r="M16" s="30" t="s">
        <v>439</v>
      </c>
      <c r="N16" s="25" t="s">
        <v>245</v>
      </c>
      <c r="O16" s="97" t="s">
        <v>246</v>
      </c>
      <c r="P16" s="131"/>
      <c r="Q16" s="131"/>
      <c r="R16" s="131"/>
      <c r="S16" s="131"/>
      <c r="T16" s="131"/>
      <c r="U16" s="131"/>
      <c r="V16" s="133" t="s">
        <v>21</v>
      </c>
      <c r="W16" s="9"/>
      <c r="X16" s="9"/>
      <c r="Y16" s="9"/>
    </row>
    <row r="17" spans="1:25" ht="15.75">
      <c r="A17" s="13" t="s">
        <v>237</v>
      </c>
      <c r="B17" s="8" t="s">
        <v>608</v>
      </c>
      <c r="C17" s="8" t="s">
        <v>18</v>
      </c>
      <c r="D17" s="19">
        <v>376</v>
      </c>
      <c r="E17" s="19" t="s">
        <v>239</v>
      </c>
      <c r="F17" s="19" t="s">
        <v>240</v>
      </c>
      <c r="G17" s="19" t="s">
        <v>287</v>
      </c>
      <c r="H17" s="19" t="s">
        <v>288</v>
      </c>
      <c r="I17" s="19" t="s">
        <v>610</v>
      </c>
      <c r="J17" s="29">
        <v>23003</v>
      </c>
      <c r="K17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376-IP-B4-B1-DR-K-23003</v>
      </c>
      <c r="L17" s="19" t="s">
        <v>655</v>
      </c>
      <c r="M17" s="30" t="s">
        <v>439</v>
      </c>
      <c r="N17" s="25" t="s">
        <v>245</v>
      </c>
      <c r="O17" s="97" t="s">
        <v>246</v>
      </c>
      <c r="P17" s="131"/>
      <c r="Q17" s="131"/>
      <c r="R17" s="131"/>
      <c r="S17" s="131"/>
      <c r="T17" s="97" t="s">
        <v>257</v>
      </c>
      <c r="U17" s="131"/>
      <c r="V17" s="133" t="s">
        <v>21</v>
      </c>
      <c r="W17" s="9"/>
      <c r="X17" s="9"/>
      <c r="Y17" s="9"/>
    </row>
    <row r="18" spans="1:25" ht="15.75">
      <c r="A18" s="13" t="s">
        <v>237</v>
      </c>
      <c r="B18" s="8" t="s">
        <v>608</v>
      </c>
      <c r="C18" s="8" t="s">
        <v>18</v>
      </c>
      <c r="D18" s="19">
        <v>376</v>
      </c>
      <c r="E18" s="19" t="s">
        <v>239</v>
      </c>
      <c r="F18" s="19" t="s">
        <v>240</v>
      </c>
      <c r="G18" s="19" t="s">
        <v>287</v>
      </c>
      <c r="H18" s="19" t="s">
        <v>288</v>
      </c>
      <c r="I18" s="19" t="s">
        <v>610</v>
      </c>
      <c r="J18" s="29">
        <v>23004</v>
      </c>
      <c r="K18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376-IP-B4-B1-DR-K-23004</v>
      </c>
      <c r="L18" s="19" t="s">
        <v>656</v>
      </c>
      <c r="M18" s="30" t="s">
        <v>439</v>
      </c>
      <c r="N18" s="25" t="s">
        <v>245</v>
      </c>
      <c r="O18" s="97" t="s">
        <v>246</v>
      </c>
      <c r="P18" s="131"/>
      <c r="Q18" s="131"/>
      <c r="R18" s="131"/>
      <c r="S18" s="131"/>
      <c r="T18" s="97" t="s">
        <v>257</v>
      </c>
      <c r="U18" s="131"/>
      <c r="V18" s="133" t="s">
        <v>21</v>
      </c>
      <c r="W18" s="9"/>
      <c r="X18" s="9"/>
      <c r="Y18" s="9"/>
    </row>
    <row r="19" spans="1:25" ht="15.75">
      <c r="A19" s="13" t="s">
        <v>237</v>
      </c>
      <c r="B19" s="8" t="s">
        <v>608</v>
      </c>
      <c r="C19" s="8" t="s">
        <v>18</v>
      </c>
      <c r="D19" s="19">
        <v>376</v>
      </c>
      <c r="E19" s="19" t="s">
        <v>239</v>
      </c>
      <c r="F19" s="19" t="s">
        <v>240</v>
      </c>
      <c r="G19" s="19" t="s">
        <v>287</v>
      </c>
      <c r="H19" s="19" t="s">
        <v>288</v>
      </c>
      <c r="I19" s="19" t="s">
        <v>610</v>
      </c>
      <c r="J19" s="29">
        <v>23005</v>
      </c>
      <c r="K19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376-IP-B4-B1-DR-K-23005</v>
      </c>
      <c r="L19" s="19" t="s">
        <v>657</v>
      </c>
      <c r="M19" s="30" t="s">
        <v>439</v>
      </c>
      <c r="N19" s="25" t="s">
        <v>245</v>
      </c>
      <c r="O19" s="97" t="s">
        <v>246</v>
      </c>
      <c r="P19" s="131"/>
      <c r="Q19" s="131"/>
      <c r="R19" s="131"/>
      <c r="S19" s="131"/>
      <c r="T19" s="131"/>
      <c r="U19" s="131"/>
      <c r="V19" s="133" t="s">
        <v>21</v>
      </c>
      <c r="W19" s="9"/>
      <c r="X19" s="9"/>
      <c r="Y19" s="9"/>
    </row>
    <row r="20" spans="1:25" ht="15.75">
      <c r="A20" s="13" t="s">
        <v>237</v>
      </c>
      <c r="B20" s="8" t="s">
        <v>608</v>
      </c>
      <c r="C20" s="8" t="s">
        <v>18</v>
      </c>
      <c r="D20" s="19">
        <v>376</v>
      </c>
      <c r="E20" s="19" t="s">
        <v>239</v>
      </c>
      <c r="F20" s="19" t="s">
        <v>240</v>
      </c>
      <c r="G20" s="19" t="s">
        <v>287</v>
      </c>
      <c r="H20" s="19" t="s">
        <v>288</v>
      </c>
      <c r="I20" s="19" t="s">
        <v>610</v>
      </c>
      <c r="J20" s="29">
        <v>23006</v>
      </c>
      <c r="K20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376-IP-B4-B1-DR-K-23006</v>
      </c>
      <c r="L20" s="19" t="s">
        <v>658</v>
      </c>
      <c r="M20" s="30" t="s">
        <v>439</v>
      </c>
      <c r="N20" s="25" t="s">
        <v>245</v>
      </c>
      <c r="O20" s="97" t="s">
        <v>246</v>
      </c>
      <c r="P20" s="131"/>
      <c r="Q20" s="131"/>
      <c r="R20" s="131"/>
      <c r="S20" s="131"/>
      <c r="T20" s="131"/>
      <c r="U20" s="131"/>
      <c r="V20" s="133" t="s">
        <v>21</v>
      </c>
      <c r="W20" s="9"/>
      <c r="X20" s="9"/>
      <c r="Y20" s="9"/>
    </row>
    <row r="21" spans="1:25" ht="15.75">
      <c r="A21" s="13" t="s">
        <v>237</v>
      </c>
      <c r="B21" s="8" t="s">
        <v>608</v>
      </c>
      <c r="C21" s="8" t="s">
        <v>18</v>
      </c>
      <c r="D21" s="19">
        <v>376</v>
      </c>
      <c r="E21" s="19" t="s">
        <v>239</v>
      </c>
      <c r="F21" s="19" t="s">
        <v>240</v>
      </c>
      <c r="G21" s="19" t="s">
        <v>287</v>
      </c>
      <c r="H21" s="19" t="s">
        <v>288</v>
      </c>
      <c r="I21" s="19" t="s">
        <v>610</v>
      </c>
      <c r="J21" s="29">
        <v>23007</v>
      </c>
      <c r="K21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376-IP-B4-B1-DR-K-23007</v>
      </c>
      <c r="L21" s="19" t="s">
        <v>659</v>
      </c>
      <c r="M21" s="30" t="s">
        <v>439</v>
      </c>
      <c r="N21" s="25" t="s">
        <v>245</v>
      </c>
      <c r="O21" s="97" t="s">
        <v>246</v>
      </c>
      <c r="P21" s="131"/>
      <c r="Q21" s="131"/>
      <c r="R21" s="131"/>
      <c r="S21" s="131"/>
      <c r="T21" s="131"/>
      <c r="U21" s="131"/>
      <c r="V21" s="133" t="s">
        <v>21</v>
      </c>
      <c r="W21" s="9"/>
      <c r="X21" s="9"/>
      <c r="Y21" s="9"/>
    </row>
    <row r="22" spans="1:25" ht="15.75">
      <c r="A22" s="13" t="s">
        <v>237</v>
      </c>
      <c r="B22" s="8" t="s">
        <v>608</v>
      </c>
      <c r="C22" s="8" t="s">
        <v>18</v>
      </c>
      <c r="D22" s="19">
        <v>376</v>
      </c>
      <c r="E22" s="19" t="s">
        <v>239</v>
      </c>
      <c r="F22" s="19" t="s">
        <v>240</v>
      </c>
      <c r="G22" s="19" t="s">
        <v>287</v>
      </c>
      <c r="H22" s="19" t="s">
        <v>288</v>
      </c>
      <c r="I22" s="19" t="s">
        <v>610</v>
      </c>
      <c r="J22" s="29">
        <v>23008</v>
      </c>
      <c r="K22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376-IP-B4-B1-DR-K-23008</v>
      </c>
      <c r="L22" s="19" t="s">
        <v>660</v>
      </c>
      <c r="M22" s="30" t="s">
        <v>439</v>
      </c>
      <c r="N22" s="25" t="s">
        <v>245</v>
      </c>
      <c r="O22" s="97" t="s">
        <v>246</v>
      </c>
      <c r="P22" s="131"/>
      <c r="Q22" s="131"/>
      <c r="R22" s="131"/>
      <c r="S22" s="131"/>
      <c r="T22" s="131"/>
      <c r="U22" s="131"/>
      <c r="V22" s="133" t="s">
        <v>21</v>
      </c>
      <c r="W22" s="9"/>
      <c r="X22" s="9"/>
      <c r="Y22" s="9"/>
    </row>
    <row r="23" spans="1:25" ht="15.75">
      <c r="A23" s="13" t="s">
        <v>237</v>
      </c>
      <c r="B23" s="8" t="s">
        <v>608</v>
      </c>
      <c r="C23" s="8" t="s">
        <v>18</v>
      </c>
      <c r="D23" s="19">
        <v>376</v>
      </c>
      <c r="E23" s="19" t="s">
        <v>239</v>
      </c>
      <c r="F23" s="19" t="s">
        <v>240</v>
      </c>
      <c r="G23" s="19" t="s">
        <v>287</v>
      </c>
      <c r="H23" s="19" t="s">
        <v>288</v>
      </c>
      <c r="I23" s="19" t="s">
        <v>610</v>
      </c>
      <c r="J23" s="29">
        <v>23009</v>
      </c>
      <c r="K23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376-IP-B4-B1-DR-K-23009</v>
      </c>
      <c r="L23" s="19" t="s">
        <v>661</v>
      </c>
      <c r="M23" s="30" t="s">
        <v>439</v>
      </c>
      <c r="N23" s="25" t="s">
        <v>245</v>
      </c>
      <c r="O23" s="97" t="s">
        <v>246</v>
      </c>
      <c r="P23" s="131"/>
      <c r="Q23" s="131"/>
      <c r="R23" s="131"/>
      <c r="S23" s="97" t="s">
        <v>257</v>
      </c>
      <c r="T23" s="131"/>
      <c r="U23" s="131"/>
      <c r="V23" s="133" t="s">
        <v>21</v>
      </c>
      <c r="W23" s="9"/>
      <c r="X23" s="9"/>
      <c r="Y23" s="9"/>
    </row>
    <row r="24" spans="1:25" ht="15.75">
      <c r="A24" s="13" t="s">
        <v>237</v>
      </c>
      <c r="B24" s="8" t="s">
        <v>608</v>
      </c>
      <c r="C24" s="8" t="s">
        <v>18</v>
      </c>
      <c r="D24" s="19">
        <v>376</v>
      </c>
      <c r="E24" s="19" t="s">
        <v>239</v>
      </c>
      <c r="F24" s="19" t="s">
        <v>240</v>
      </c>
      <c r="G24" s="19" t="s">
        <v>287</v>
      </c>
      <c r="H24" s="19" t="s">
        <v>288</v>
      </c>
      <c r="I24" s="19" t="s">
        <v>610</v>
      </c>
      <c r="J24" s="29">
        <v>23010</v>
      </c>
      <c r="K24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376-IP-B4-B1-DR-K-23010</v>
      </c>
      <c r="L24" s="19" t="s">
        <v>662</v>
      </c>
      <c r="M24" s="30" t="s">
        <v>439</v>
      </c>
      <c r="N24" s="25" t="s">
        <v>245</v>
      </c>
      <c r="O24" s="97" t="s">
        <v>246</v>
      </c>
      <c r="P24" s="131"/>
      <c r="Q24" s="131"/>
      <c r="R24" s="131"/>
      <c r="S24" s="97" t="s">
        <v>257</v>
      </c>
      <c r="T24" s="131"/>
      <c r="U24" s="131"/>
      <c r="V24" s="133" t="s">
        <v>21</v>
      </c>
      <c r="W24" s="9"/>
      <c r="X24" s="9"/>
      <c r="Y24" s="9"/>
    </row>
    <row r="25" spans="1:25" ht="17.25" customHeight="1">
      <c r="A25" s="13" t="s">
        <v>237</v>
      </c>
      <c r="B25" s="8" t="s">
        <v>608</v>
      </c>
      <c r="C25" s="8" t="s">
        <v>18</v>
      </c>
      <c r="D25" s="19">
        <v>376</v>
      </c>
      <c r="E25" s="19" t="s">
        <v>239</v>
      </c>
      <c r="F25" s="19" t="s">
        <v>240</v>
      </c>
      <c r="G25" s="19" t="s">
        <v>287</v>
      </c>
      <c r="H25" s="19" t="s">
        <v>288</v>
      </c>
      <c r="I25" s="19" t="s">
        <v>610</v>
      </c>
      <c r="J25" s="29">
        <v>23011</v>
      </c>
      <c r="K25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376-IP-B4-B1-DR-K-23011</v>
      </c>
      <c r="L25" s="19" t="s">
        <v>663</v>
      </c>
      <c r="M25" s="30" t="s">
        <v>439</v>
      </c>
      <c r="N25" s="25" t="s">
        <v>245</v>
      </c>
      <c r="O25" s="97" t="s">
        <v>246</v>
      </c>
      <c r="P25" s="131"/>
      <c r="Q25" s="131"/>
      <c r="R25" s="97" t="s">
        <v>257</v>
      </c>
      <c r="S25" s="131"/>
      <c r="T25" s="131"/>
      <c r="U25" s="131"/>
      <c r="V25" s="133" t="s">
        <v>21</v>
      </c>
      <c r="W25" s="9"/>
      <c r="X25" s="9"/>
      <c r="Y25" s="9"/>
    </row>
    <row r="26" spans="1:25" ht="15.75">
      <c r="A26" s="13" t="s">
        <v>237</v>
      </c>
      <c r="B26" s="8" t="s">
        <v>608</v>
      </c>
      <c r="C26" s="8" t="s">
        <v>18</v>
      </c>
      <c r="D26" s="19">
        <v>376</v>
      </c>
      <c r="E26" s="19" t="s">
        <v>239</v>
      </c>
      <c r="F26" s="19" t="s">
        <v>240</v>
      </c>
      <c r="G26" s="19" t="s">
        <v>287</v>
      </c>
      <c r="H26" s="19" t="s">
        <v>288</v>
      </c>
      <c r="I26" s="19" t="s">
        <v>610</v>
      </c>
      <c r="J26" s="29">
        <v>23012</v>
      </c>
      <c r="K26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376-IP-B4-B1-DR-K-23012</v>
      </c>
      <c r="L26" s="19" t="s">
        <v>664</v>
      </c>
      <c r="M26" s="30" t="s">
        <v>439</v>
      </c>
      <c r="N26" s="25" t="s">
        <v>245</v>
      </c>
      <c r="O26" s="97" t="s">
        <v>257</v>
      </c>
      <c r="P26" s="131"/>
      <c r="Q26" s="131"/>
      <c r="R26" s="97" t="s">
        <v>257</v>
      </c>
      <c r="S26" s="131"/>
      <c r="T26" s="131"/>
      <c r="U26" s="131"/>
      <c r="V26" s="133" t="s">
        <v>21</v>
      </c>
      <c r="W26" s="9"/>
      <c r="X26" s="9"/>
      <c r="Y26" s="9"/>
    </row>
    <row r="27" spans="1:25" ht="15.75">
      <c r="A27" s="13" t="s">
        <v>237</v>
      </c>
      <c r="B27" s="8" t="s">
        <v>608</v>
      </c>
      <c r="C27" s="8" t="s">
        <v>18</v>
      </c>
      <c r="D27" s="19">
        <v>376</v>
      </c>
      <c r="E27" s="19" t="s">
        <v>239</v>
      </c>
      <c r="F27" s="19" t="s">
        <v>240</v>
      </c>
      <c r="G27" s="19" t="s">
        <v>287</v>
      </c>
      <c r="H27" s="19" t="s">
        <v>288</v>
      </c>
      <c r="I27" s="19" t="s">
        <v>610</v>
      </c>
      <c r="J27" s="29">
        <v>23013</v>
      </c>
      <c r="K27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376-IP-B4-B1-DR-K-23013</v>
      </c>
      <c r="L27" s="19" t="s">
        <v>665</v>
      </c>
      <c r="M27" s="30" t="s">
        <v>439</v>
      </c>
      <c r="N27" s="25" t="s">
        <v>245</v>
      </c>
      <c r="O27" s="97" t="s">
        <v>246</v>
      </c>
      <c r="P27" s="131"/>
      <c r="Q27" s="131"/>
      <c r="R27" s="131"/>
      <c r="S27" s="131"/>
      <c r="T27" s="131"/>
      <c r="U27" s="131"/>
      <c r="V27" s="133" t="s">
        <v>21</v>
      </c>
      <c r="W27" s="9"/>
      <c r="X27" s="9"/>
      <c r="Y27" s="9"/>
    </row>
    <row r="28" spans="1:25" ht="15.75">
      <c r="A28" s="13" t="s">
        <v>237</v>
      </c>
      <c r="B28" s="8" t="s">
        <v>608</v>
      </c>
      <c r="C28" s="8" t="s">
        <v>18</v>
      </c>
      <c r="D28" s="19">
        <v>376</v>
      </c>
      <c r="E28" s="19" t="s">
        <v>239</v>
      </c>
      <c r="F28" s="19" t="s">
        <v>240</v>
      </c>
      <c r="G28" s="19" t="s">
        <v>287</v>
      </c>
      <c r="H28" s="19" t="s">
        <v>288</v>
      </c>
      <c r="I28" s="19" t="s">
        <v>610</v>
      </c>
      <c r="J28" s="29">
        <v>23101</v>
      </c>
      <c r="K28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376-IP-B4-B1-DR-K-23101</v>
      </c>
      <c r="L28" s="19" t="s">
        <v>666</v>
      </c>
      <c r="M28" s="30" t="s">
        <v>586</v>
      </c>
      <c r="N28" s="6"/>
      <c r="O28" s="6"/>
      <c r="P28" s="135" t="s">
        <v>245</v>
      </c>
      <c r="Q28" s="135"/>
      <c r="R28" s="135"/>
      <c r="S28" s="135"/>
      <c r="T28" s="135"/>
      <c r="U28" s="97" t="s">
        <v>246</v>
      </c>
      <c r="V28" s="133" t="s">
        <v>21</v>
      </c>
      <c r="W28" s="9"/>
      <c r="X28" s="9"/>
      <c r="Y28" s="9"/>
    </row>
    <row r="29" spans="1:25" ht="15.75">
      <c r="A29" s="13" t="s">
        <v>237</v>
      </c>
      <c r="B29" s="8" t="s">
        <v>608</v>
      </c>
      <c r="C29" s="8" t="s">
        <v>18</v>
      </c>
      <c r="D29" s="19">
        <v>376</v>
      </c>
      <c r="E29" s="19" t="s">
        <v>239</v>
      </c>
      <c r="F29" s="19" t="s">
        <v>240</v>
      </c>
      <c r="G29" s="19" t="s">
        <v>287</v>
      </c>
      <c r="H29" s="19" t="s">
        <v>288</v>
      </c>
      <c r="I29" s="19" t="s">
        <v>610</v>
      </c>
      <c r="J29" s="29">
        <v>28001</v>
      </c>
      <c r="K29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376-IP-B4-B1-DR-K-28001</v>
      </c>
      <c r="L29" s="19" t="s">
        <v>667</v>
      </c>
      <c r="M29" s="30" t="s">
        <v>439</v>
      </c>
      <c r="N29" s="25" t="s">
        <v>245</v>
      </c>
      <c r="O29" s="6"/>
      <c r="P29" s="131"/>
      <c r="Q29" s="184" t="s">
        <v>246</v>
      </c>
      <c r="R29" s="131"/>
      <c r="S29" s="131"/>
      <c r="T29" s="131"/>
      <c r="U29" s="131"/>
      <c r="V29" s="133" t="s">
        <v>21</v>
      </c>
      <c r="W29" s="9"/>
      <c r="X29" s="9"/>
      <c r="Y29" s="9"/>
    </row>
    <row r="30" spans="1:25" ht="15.75">
      <c r="A30" s="13" t="s">
        <v>237</v>
      </c>
      <c r="B30" s="8" t="s">
        <v>608</v>
      </c>
      <c r="C30" s="8" t="s">
        <v>18</v>
      </c>
      <c r="D30" s="19">
        <v>376</v>
      </c>
      <c r="E30" s="19" t="s">
        <v>239</v>
      </c>
      <c r="F30" s="19" t="s">
        <v>240</v>
      </c>
      <c r="G30" s="19" t="s">
        <v>287</v>
      </c>
      <c r="H30" s="19" t="s">
        <v>242</v>
      </c>
      <c r="I30" s="19" t="s">
        <v>610</v>
      </c>
      <c r="J30" s="50" t="s">
        <v>622</v>
      </c>
      <c r="K30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376-IP-B4-B1-TD-K-00001</v>
      </c>
      <c r="L30" s="8" t="s">
        <v>624</v>
      </c>
      <c r="M30" s="30" t="s">
        <v>439</v>
      </c>
      <c r="N30" s="6"/>
      <c r="O30" s="25" t="s">
        <v>245</v>
      </c>
      <c r="P30" s="131"/>
      <c r="Q30" s="131"/>
      <c r="R30" s="131"/>
      <c r="S30" s="131"/>
      <c r="T30" s="131"/>
      <c r="U30" s="131"/>
      <c r="V30" s="133" t="s">
        <v>21</v>
      </c>
      <c r="W30" s="9"/>
      <c r="X30" s="9"/>
      <c r="Y30" s="9"/>
    </row>
    <row r="31" spans="1:25" ht="14.25" customHeight="1">
      <c r="A31" s="13"/>
      <c r="B31" s="8"/>
      <c r="C31" s="8"/>
      <c r="D31" s="8"/>
      <c r="E31" s="8"/>
      <c r="F31" s="8"/>
      <c r="G31" s="8"/>
      <c r="H31" s="8"/>
      <c r="I31" s="8"/>
      <c r="J31" s="28"/>
      <c r="K31" s="8" t="str">
        <f>CONCATENATE(Tabela134518[[#This Row],[Nr ]],"-",Tabela134518[[#This Row],[Autor]],"-",Tabela134518[[#This Row],[Strefa]],"-",Tabela134518[[#This Row],[Poziom]],"-",Tabela134518[[#This Row],[Typ]],"-",Tabela134518[[#This Row],[Branża]],"-",Tabela134518[[#This Row],[Pakiet]])</f>
        <v>------</v>
      </c>
      <c r="L31" s="8"/>
      <c r="M31" s="26"/>
      <c r="N31" s="1"/>
      <c r="O31" s="25"/>
      <c r="P31" s="128"/>
      <c r="Q31" s="131"/>
      <c r="R31" s="131"/>
      <c r="S31" s="131"/>
      <c r="T31" s="131"/>
      <c r="U31" s="131"/>
      <c r="V31" s="133" t="s">
        <v>21</v>
      </c>
      <c r="W31" s="9"/>
      <c r="X31" s="9"/>
      <c r="Y31" s="9"/>
    </row>
    <row r="32" spans="1:25" ht="14.25" customHeight="1">
      <c r="N32" s="4" t="s">
        <v>219</v>
      </c>
    </row>
    <row r="33" spans="14:21" ht="14.25" customHeight="1">
      <c r="N33" s="10"/>
      <c r="O33" s="4" t="s">
        <v>220</v>
      </c>
      <c r="P33" s="4" t="s">
        <v>220</v>
      </c>
      <c r="Q33" s="4"/>
      <c r="R33" s="4"/>
      <c r="S33" s="4"/>
      <c r="T33" s="4"/>
      <c r="U33" s="4"/>
    </row>
    <row r="34" spans="14:21" ht="14.25" customHeight="1"/>
    <row r="35" spans="14:21" ht="14.25" customHeight="1">
      <c r="N35" s="1"/>
      <c r="O35" s="4" t="s">
        <v>221</v>
      </c>
      <c r="P35" s="4" t="s">
        <v>221</v>
      </c>
      <c r="Q35" s="4"/>
      <c r="R35" s="4"/>
      <c r="S35" s="4"/>
      <c r="T35" s="4"/>
      <c r="U35" s="4"/>
    </row>
    <row r="36" spans="14:21" ht="14.25" customHeight="1"/>
    <row r="37" spans="14:21" ht="14.25" customHeight="1">
      <c r="N37" s="2"/>
      <c r="O37" s="5" t="s">
        <v>222</v>
      </c>
      <c r="P37" s="5" t="s">
        <v>222</v>
      </c>
      <c r="Q37" s="5"/>
      <c r="R37" s="5"/>
      <c r="S37" s="5"/>
      <c r="T37" s="5"/>
      <c r="U37" s="5"/>
    </row>
    <row r="39" spans="14:21">
      <c r="N39" s="6"/>
      <c r="O39" s="4" t="s">
        <v>223</v>
      </c>
      <c r="P39" s="4" t="s">
        <v>223</v>
      </c>
      <c r="Q39" s="4"/>
      <c r="R39" s="4"/>
      <c r="S39" s="4"/>
      <c r="T39" s="4"/>
      <c r="U39" s="4"/>
    </row>
    <row r="74" spans="15:21">
      <c r="O74" s="4" t="s">
        <v>220</v>
      </c>
      <c r="P74" s="4" t="s">
        <v>220</v>
      </c>
      <c r="Q74" s="4"/>
      <c r="R74" s="4"/>
      <c r="S74" s="4"/>
      <c r="T74" s="4"/>
      <c r="U74" s="4"/>
    </row>
    <row r="76" spans="15:21">
      <c r="O76" s="4" t="s">
        <v>221</v>
      </c>
      <c r="P76" s="4" t="s">
        <v>221</v>
      </c>
      <c r="Q76" s="4"/>
      <c r="R76" s="4"/>
      <c r="S76" s="4"/>
      <c r="T76" s="4"/>
      <c r="U76" s="4"/>
    </row>
    <row r="78" spans="15:21">
      <c r="O78" s="5" t="s">
        <v>222</v>
      </c>
      <c r="P78" s="5" t="s">
        <v>222</v>
      </c>
      <c r="Q78" s="5"/>
      <c r="R78" s="5"/>
      <c r="S78" s="5"/>
      <c r="T78" s="5"/>
      <c r="U78" s="5"/>
    </row>
    <row r="80" spans="15:21">
      <c r="O80" s="4" t="s">
        <v>223</v>
      </c>
      <c r="P80" s="4" t="s">
        <v>223</v>
      </c>
      <c r="Q80" s="4"/>
      <c r="R80" s="4"/>
      <c r="S80" s="4"/>
      <c r="T80" s="4"/>
      <c r="U80" s="4"/>
    </row>
  </sheetData>
  <phoneticPr fontId="4" type="noConversion"/>
  <pageMargins left="0.7" right="0.7" top="0.75" bottom="0.75" header="0.3" footer="0.3"/>
  <pageSetup paperSize="9" scale="28" fitToHeight="0" orientation="landscape" r:id="rId1"/>
  <ignoredErrors>
    <ignoredError sqref="J2:J5" numberStoredAsText="1"/>
  </ignoredErrors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A24BB2-FE8D-4A06-9C79-BC686DA8ABF5}">
  <sheetPr>
    <tabColor theme="9"/>
    <pageSetUpPr fitToPage="1"/>
  </sheetPr>
  <dimension ref="A1:T80"/>
  <sheetViews>
    <sheetView topLeftCell="F1" zoomScaleNormal="100" workbookViewId="0">
      <selection activeCell="K8" sqref="K8:L31"/>
    </sheetView>
  </sheetViews>
  <sheetFormatPr defaultColWidth="9.140625" defaultRowHeight="13.5"/>
  <cols>
    <col min="1" max="1" width="10.42578125" style="7" bestFit="1" customWidth="1"/>
    <col min="2" max="2" width="25.7109375" style="7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6" width="26.5703125" style="7" customWidth="1"/>
    <col min="17" max="17" width="14.28515625" style="7" bestFit="1" customWidth="1"/>
    <col min="18" max="18" width="20.42578125" style="7" bestFit="1" customWidth="1"/>
    <col min="19" max="19" width="15" style="7" bestFit="1" customWidth="1"/>
    <col min="20" max="20" width="20.42578125" style="7" bestFit="1" customWidth="1"/>
    <col min="21" max="16384" width="9.140625" style="7"/>
  </cols>
  <sheetData>
    <row r="1" spans="1:20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33" t="s">
        <v>668</v>
      </c>
      <c r="O1" s="134" t="s">
        <v>235</v>
      </c>
      <c r="P1" s="90" t="s">
        <v>634</v>
      </c>
      <c r="Q1" s="129" t="s">
        <v>12</v>
      </c>
      <c r="R1" s="129" t="s">
        <v>13</v>
      </c>
      <c r="S1" s="129" t="s">
        <v>14</v>
      </c>
      <c r="T1" s="129" t="s">
        <v>15</v>
      </c>
    </row>
    <row r="2" spans="1:20" ht="15.75">
      <c r="A2" s="13" t="s">
        <v>237</v>
      </c>
      <c r="B2" s="8" t="s">
        <v>608</v>
      </c>
      <c r="C2" s="8" t="s">
        <v>18</v>
      </c>
      <c r="D2" s="19">
        <v>376</v>
      </c>
      <c r="E2" s="19" t="s">
        <v>239</v>
      </c>
      <c r="F2" s="19" t="s">
        <v>240</v>
      </c>
      <c r="G2" s="42" t="s">
        <v>245</v>
      </c>
      <c r="H2" s="19" t="s">
        <v>288</v>
      </c>
      <c r="I2" s="19" t="s">
        <v>610</v>
      </c>
      <c r="J2" s="31" t="s">
        <v>669</v>
      </c>
      <c r="K2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376-IP-B4-00-DR-K-02008</v>
      </c>
      <c r="L2" s="19" t="s">
        <v>670</v>
      </c>
      <c r="M2" s="30" t="s">
        <v>292</v>
      </c>
      <c r="N2" s="25" t="s">
        <v>245</v>
      </c>
      <c r="O2" s="130" t="s">
        <v>246</v>
      </c>
      <c r="P2" s="97" t="s">
        <v>257</v>
      </c>
      <c r="Q2" s="133" t="s">
        <v>21</v>
      </c>
      <c r="R2" s="9"/>
      <c r="S2" s="9"/>
      <c r="T2" s="9"/>
    </row>
    <row r="3" spans="1:20" ht="15.75">
      <c r="A3" s="13" t="s">
        <v>237</v>
      </c>
      <c r="B3" s="8" t="s">
        <v>608</v>
      </c>
      <c r="C3" s="8" t="s">
        <v>18</v>
      </c>
      <c r="D3" s="19">
        <v>376</v>
      </c>
      <c r="E3" s="19" t="s">
        <v>239</v>
      </c>
      <c r="F3" s="19" t="s">
        <v>240</v>
      </c>
      <c r="G3" s="42" t="s">
        <v>391</v>
      </c>
      <c r="H3" s="19" t="s">
        <v>288</v>
      </c>
      <c r="I3" s="19" t="s">
        <v>610</v>
      </c>
      <c r="J3" s="31" t="s">
        <v>388</v>
      </c>
      <c r="K3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376-IP-B4-ZZ-DR-K-04004</v>
      </c>
      <c r="L3" s="8" t="s">
        <v>671</v>
      </c>
      <c r="M3" s="53" t="s">
        <v>292</v>
      </c>
      <c r="N3" s="25" t="s">
        <v>245</v>
      </c>
      <c r="O3" s="130" t="s">
        <v>314</v>
      </c>
      <c r="P3" s="6"/>
      <c r="Q3" s="133" t="s">
        <v>21</v>
      </c>
      <c r="R3" s="9"/>
      <c r="S3" s="9"/>
      <c r="T3" s="9"/>
    </row>
    <row r="4" spans="1:20" ht="15.75">
      <c r="A4" s="13" t="s">
        <v>237</v>
      </c>
      <c r="B4" s="8" t="s">
        <v>608</v>
      </c>
      <c r="C4" s="8" t="s">
        <v>18</v>
      </c>
      <c r="D4" s="19">
        <v>376</v>
      </c>
      <c r="E4" s="19" t="s">
        <v>239</v>
      </c>
      <c r="F4" s="19" t="s">
        <v>240</v>
      </c>
      <c r="G4" s="42" t="s">
        <v>391</v>
      </c>
      <c r="H4" s="19" t="s">
        <v>288</v>
      </c>
      <c r="I4" s="19" t="s">
        <v>610</v>
      </c>
      <c r="J4" s="31" t="s">
        <v>672</v>
      </c>
      <c r="K4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376-IP-B4-ZZ-DR-K-04005</v>
      </c>
      <c r="L4" s="58" t="s">
        <v>673</v>
      </c>
      <c r="M4" s="53" t="s">
        <v>292</v>
      </c>
      <c r="N4" s="25" t="s">
        <v>245</v>
      </c>
      <c r="O4" s="130" t="s">
        <v>314</v>
      </c>
      <c r="P4" s="6"/>
      <c r="Q4" s="133" t="s">
        <v>21</v>
      </c>
      <c r="R4" s="9"/>
      <c r="S4" s="9"/>
      <c r="T4" s="9"/>
    </row>
    <row r="5" spans="1:20" ht="15.75">
      <c r="A5" s="13" t="s">
        <v>237</v>
      </c>
      <c r="B5" s="8" t="s">
        <v>608</v>
      </c>
      <c r="C5" s="8" t="s">
        <v>18</v>
      </c>
      <c r="D5" s="19">
        <v>376</v>
      </c>
      <c r="E5" s="19" t="s">
        <v>239</v>
      </c>
      <c r="F5" s="19" t="s">
        <v>240</v>
      </c>
      <c r="G5" s="42" t="s">
        <v>391</v>
      </c>
      <c r="H5" s="19" t="s">
        <v>288</v>
      </c>
      <c r="I5" s="19" t="s">
        <v>610</v>
      </c>
      <c r="J5" s="31" t="s">
        <v>674</v>
      </c>
      <c r="K5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376-IP-B4-ZZ-DR-K-04006</v>
      </c>
      <c r="L5" s="58" t="s">
        <v>675</v>
      </c>
      <c r="M5" s="53" t="s">
        <v>292</v>
      </c>
      <c r="N5" s="25" t="s">
        <v>245</v>
      </c>
      <c r="O5" s="130" t="s">
        <v>314</v>
      </c>
      <c r="P5" s="6"/>
      <c r="Q5" s="133" t="s">
        <v>21</v>
      </c>
      <c r="R5" s="9"/>
      <c r="S5" s="9"/>
      <c r="T5" s="9"/>
    </row>
    <row r="6" spans="1:20" ht="15.75">
      <c r="A6" s="13" t="s">
        <v>237</v>
      </c>
      <c r="B6" s="8" t="s">
        <v>608</v>
      </c>
      <c r="C6" s="8" t="s">
        <v>18</v>
      </c>
      <c r="D6" s="19">
        <v>376</v>
      </c>
      <c r="E6" s="19" t="s">
        <v>239</v>
      </c>
      <c r="F6" s="19" t="s">
        <v>240</v>
      </c>
      <c r="G6" s="42" t="s">
        <v>391</v>
      </c>
      <c r="H6" s="19" t="s">
        <v>288</v>
      </c>
      <c r="I6" s="19" t="s">
        <v>610</v>
      </c>
      <c r="J6" s="31" t="s">
        <v>676</v>
      </c>
      <c r="K6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376-IP-B4-ZZ-DR-K-04007</v>
      </c>
      <c r="L6" s="58" t="s">
        <v>677</v>
      </c>
      <c r="M6" s="53" t="s">
        <v>292</v>
      </c>
      <c r="N6" s="25" t="s">
        <v>245</v>
      </c>
      <c r="O6" s="130" t="s">
        <v>314</v>
      </c>
      <c r="P6" s="6"/>
      <c r="Q6" s="133" t="s">
        <v>21</v>
      </c>
      <c r="R6" s="9"/>
      <c r="S6" s="9"/>
      <c r="T6" s="9"/>
    </row>
    <row r="7" spans="1:20" ht="15.75">
      <c r="A7" s="13" t="s">
        <v>237</v>
      </c>
      <c r="B7" s="8" t="s">
        <v>608</v>
      </c>
      <c r="C7" s="8" t="s">
        <v>18</v>
      </c>
      <c r="D7" s="19">
        <v>376</v>
      </c>
      <c r="E7" s="19" t="s">
        <v>239</v>
      </c>
      <c r="F7" s="19" t="s">
        <v>240</v>
      </c>
      <c r="G7" s="42" t="s">
        <v>391</v>
      </c>
      <c r="H7" s="19" t="s">
        <v>288</v>
      </c>
      <c r="I7" s="19" t="s">
        <v>610</v>
      </c>
      <c r="J7" s="31" t="s">
        <v>678</v>
      </c>
      <c r="K7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376-IP-B4-ZZ-DR-K-04008</v>
      </c>
      <c r="L7" s="58" t="s">
        <v>679</v>
      </c>
      <c r="M7" s="53" t="s">
        <v>292</v>
      </c>
      <c r="N7" s="25" t="s">
        <v>245</v>
      </c>
      <c r="O7" s="130" t="s">
        <v>314</v>
      </c>
      <c r="P7" s="6"/>
      <c r="Q7" s="133" t="s">
        <v>21</v>
      </c>
      <c r="R7" s="9"/>
      <c r="S7" s="9"/>
      <c r="T7" s="9"/>
    </row>
    <row r="8" spans="1:20" ht="15.75">
      <c r="A8" s="13" t="s">
        <v>237</v>
      </c>
      <c r="B8" s="8" t="s">
        <v>608</v>
      </c>
      <c r="C8" s="8" t="s">
        <v>18</v>
      </c>
      <c r="D8" s="19">
        <v>376</v>
      </c>
      <c r="E8" s="19" t="s">
        <v>239</v>
      </c>
      <c r="F8" s="19" t="s">
        <v>240</v>
      </c>
      <c r="G8" s="42" t="s">
        <v>391</v>
      </c>
      <c r="H8" s="19" t="s">
        <v>288</v>
      </c>
      <c r="I8" s="19" t="s">
        <v>610</v>
      </c>
      <c r="J8" s="31" t="s">
        <v>680</v>
      </c>
      <c r="K8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376-IP-B4-ZZ-DR-K-04009</v>
      </c>
      <c r="L8" s="58" t="s">
        <v>681</v>
      </c>
      <c r="M8" s="53" t="s">
        <v>292</v>
      </c>
      <c r="N8" s="25" t="s">
        <v>245</v>
      </c>
      <c r="O8" s="131"/>
      <c r="P8" s="6"/>
      <c r="Q8" s="133" t="s">
        <v>21</v>
      </c>
      <c r="R8" s="9"/>
      <c r="S8" s="9"/>
      <c r="T8" s="9"/>
    </row>
    <row r="9" spans="1:20" ht="15.75">
      <c r="A9" s="13" t="s">
        <v>237</v>
      </c>
      <c r="B9" s="8" t="s">
        <v>608</v>
      </c>
      <c r="C9" s="8" t="s">
        <v>18</v>
      </c>
      <c r="D9" s="19">
        <v>376</v>
      </c>
      <c r="E9" s="19" t="s">
        <v>239</v>
      </c>
      <c r="F9" s="19" t="s">
        <v>240</v>
      </c>
      <c r="G9" s="42" t="s">
        <v>245</v>
      </c>
      <c r="H9" s="19" t="s">
        <v>288</v>
      </c>
      <c r="I9" s="19" t="s">
        <v>610</v>
      </c>
      <c r="J9" s="31" t="s">
        <v>682</v>
      </c>
      <c r="K9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376-IP-B4-00-DR-K-21010</v>
      </c>
      <c r="L9" s="58" t="s">
        <v>683</v>
      </c>
      <c r="M9" s="53" t="s">
        <v>439</v>
      </c>
      <c r="N9" s="25" t="s">
        <v>245</v>
      </c>
      <c r="O9" s="130" t="s">
        <v>246</v>
      </c>
      <c r="P9" s="6"/>
      <c r="Q9" s="133" t="s">
        <v>21</v>
      </c>
      <c r="R9" s="9"/>
      <c r="S9" s="9"/>
      <c r="T9" s="9"/>
    </row>
    <row r="10" spans="1:20" ht="15.75">
      <c r="A10" s="13" t="s">
        <v>237</v>
      </c>
      <c r="B10" s="8" t="s">
        <v>608</v>
      </c>
      <c r="C10" s="8" t="s">
        <v>18</v>
      </c>
      <c r="D10" s="19">
        <v>376</v>
      </c>
      <c r="E10" s="19" t="s">
        <v>239</v>
      </c>
      <c r="F10" s="19" t="s">
        <v>240</v>
      </c>
      <c r="G10" s="42" t="s">
        <v>245</v>
      </c>
      <c r="H10" s="19" t="s">
        <v>288</v>
      </c>
      <c r="I10" s="19" t="s">
        <v>610</v>
      </c>
      <c r="J10" s="31" t="s">
        <v>684</v>
      </c>
      <c r="K10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376-IP-B4-00-DR-K-21011</v>
      </c>
      <c r="L10" s="58" t="s">
        <v>685</v>
      </c>
      <c r="M10" s="53" t="s">
        <v>439</v>
      </c>
      <c r="N10" s="25" t="s">
        <v>245</v>
      </c>
      <c r="O10" s="130" t="s">
        <v>246</v>
      </c>
      <c r="P10" s="6"/>
      <c r="Q10" s="133" t="s">
        <v>21</v>
      </c>
      <c r="R10" s="9"/>
      <c r="S10" s="9"/>
      <c r="T10" s="9"/>
    </row>
    <row r="11" spans="1:20" ht="15.75">
      <c r="A11" s="13" t="s">
        <v>237</v>
      </c>
      <c r="B11" s="8" t="s">
        <v>608</v>
      </c>
      <c r="C11" s="8" t="s">
        <v>18</v>
      </c>
      <c r="D11" s="19">
        <v>376</v>
      </c>
      <c r="E11" s="19" t="s">
        <v>239</v>
      </c>
      <c r="F11" s="19" t="s">
        <v>240</v>
      </c>
      <c r="G11" s="42" t="s">
        <v>245</v>
      </c>
      <c r="H11" s="19" t="s">
        <v>288</v>
      </c>
      <c r="I11" s="19" t="s">
        <v>610</v>
      </c>
      <c r="J11" s="31" t="s">
        <v>686</v>
      </c>
      <c r="K11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376-IP-B4-00-DR-K-21012</v>
      </c>
      <c r="L11" s="58" t="s">
        <v>687</v>
      </c>
      <c r="M11" s="53" t="s">
        <v>439</v>
      </c>
      <c r="N11" s="25" t="s">
        <v>245</v>
      </c>
      <c r="O11" s="130" t="s">
        <v>246</v>
      </c>
      <c r="P11" s="6"/>
      <c r="Q11" s="133" t="s">
        <v>21</v>
      </c>
      <c r="R11" s="9"/>
      <c r="S11" s="9"/>
      <c r="T11" s="9"/>
    </row>
    <row r="12" spans="1:20" ht="15.75">
      <c r="A12" s="13" t="s">
        <v>237</v>
      </c>
      <c r="B12" s="8" t="s">
        <v>608</v>
      </c>
      <c r="C12" s="8" t="s">
        <v>18</v>
      </c>
      <c r="D12" s="19">
        <v>376</v>
      </c>
      <c r="E12" s="19" t="s">
        <v>239</v>
      </c>
      <c r="F12" s="19" t="s">
        <v>240</v>
      </c>
      <c r="G12" s="42" t="s">
        <v>245</v>
      </c>
      <c r="H12" s="19" t="s">
        <v>288</v>
      </c>
      <c r="I12" s="19" t="s">
        <v>610</v>
      </c>
      <c r="J12" s="31" t="s">
        <v>688</v>
      </c>
      <c r="K12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376-IP-B4-00-DR-K-21013</v>
      </c>
      <c r="L12" s="58" t="s">
        <v>689</v>
      </c>
      <c r="M12" s="53" t="s">
        <v>439</v>
      </c>
      <c r="N12" s="25" t="s">
        <v>245</v>
      </c>
      <c r="O12" s="130" t="s">
        <v>246</v>
      </c>
      <c r="P12" s="6"/>
      <c r="Q12" s="133" t="s">
        <v>21</v>
      </c>
      <c r="R12" s="9"/>
      <c r="S12" s="9"/>
      <c r="T12" s="9"/>
    </row>
    <row r="13" spans="1:20" ht="15.75">
      <c r="A13" s="13" t="s">
        <v>237</v>
      </c>
      <c r="B13" s="8" t="s">
        <v>608</v>
      </c>
      <c r="C13" s="8" t="s">
        <v>18</v>
      </c>
      <c r="D13" s="19">
        <v>376</v>
      </c>
      <c r="E13" s="19" t="s">
        <v>239</v>
      </c>
      <c r="F13" s="19" t="s">
        <v>240</v>
      </c>
      <c r="G13" s="42" t="s">
        <v>245</v>
      </c>
      <c r="H13" s="19" t="s">
        <v>288</v>
      </c>
      <c r="I13" s="19" t="s">
        <v>610</v>
      </c>
      <c r="J13" s="31" t="s">
        <v>690</v>
      </c>
      <c r="K13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376-IP-B4-00-DR-K-21014</v>
      </c>
      <c r="L13" s="58" t="s">
        <v>691</v>
      </c>
      <c r="M13" s="53" t="s">
        <v>439</v>
      </c>
      <c r="N13" s="25" t="s">
        <v>245</v>
      </c>
      <c r="O13" s="131"/>
      <c r="P13" s="6"/>
      <c r="Q13" s="133" t="s">
        <v>21</v>
      </c>
      <c r="R13" s="9"/>
      <c r="S13" s="9"/>
      <c r="T13" s="9"/>
    </row>
    <row r="14" spans="1:20" ht="15.75">
      <c r="A14" s="13" t="s">
        <v>237</v>
      </c>
      <c r="B14" s="8" t="s">
        <v>608</v>
      </c>
      <c r="C14" s="8" t="s">
        <v>18</v>
      </c>
      <c r="D14" s="19">
        <v>376</v>
      </c>
      <c r="E14" s="19" t="s">
        <v>239</v>
      </c>
      <c r="F14" s="19" t="s">
        <v>240</v>
      </c>
      <c r="G14" s="42" t="s">
        <v>245</v>
      </c>
      <c r="H14" s="19" t="s">
        <v>288</v>
      </c>
      <c r="I14" s="19" t="s">
        <v>610</v>
      </c>
      <c r="J14" s="31" t="s">
        <v>692</v>
      </c>
      <c r="K14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376-IP-B4-00-DR-K-21015</v>
      </c>
      <c r="L14" s="58" t="s">
        <v>693</v>
      </c>
      <c r="M14" s="53" t="s">
        <v>439</v>
      </c>
      <c r="N14" s="25" t="s">
        <v>245</v>
      </c>
      <c r="O14" s="130" t="s">
        <v>246</v>
      </c>
      <c r="P14" s="6"/>
      <c r="Q14" s="133" t="s">
        <v>21</v>
      </c>
      <c r="R14" s="9"/>
      <c r="S14" s="9"/>
      <c r="T14" s="9"/>
    </row>
    <row r="15" spans="1:20" ht="15.75">
      <c r="A15" s="13" t="s">
        <v>237</v>
      </c>
      <c r="B15" s="8" t="s">
        <v>608</v>
      </c>
      <c r="C15" s="8" t="s">
        <v>18</v>
      </c>
      <c r="D15" s="19">
        <v>376</v>
      </c>
      <c r="E15" s="19" t="s">
        <v>239</v>
      </c>
      <c r="F15" s="19" t="s">
        <v>240</v>
      </c>
      <c r="G15" s="42" t="s">
        <v>245</v>
      </c>
      <c r="H15" s="19" t="s">
        <v>288</v>
      </c>
      <c r="I15" s="19" t="s">
        <v>610</v>
      </c>
      <c r="J15" s="31" t="s">
        <v>694</v>
      </c>
      <c r="K15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376-IP-B4-00-DR-K-23001</v>
      </c>
      <c r="L15" s="58" t="s">
        <v>695</v>
      </c>
      <c r="M15" s="53" t="s">
        <v>439</v>
      </c>
      <c r="N15" s="25" t="s">
        <v>245</v>
      </c>
      <c r="O15" s="131"/>
      <c r="P15" s="6"/>
      <c r="Q15" s="133" t="s">
        <v>21</v>
      </c>
      <c r="R15" s="9"/>
      <c r="S15" s="9"/>
      <c r="T15" s="9"/>
    </row>
    <row r="16" spans="1:20" ht="15.75">
      <c r="A16" s="13" t="s">
        <v>237</v>
      </c>
      <c r="B16" s="8" t="s">
        <v>608</v>
      </c>
      <c r="C16" s="8" t="s">
        <v>18</v>
      </c>
      <c r="D16" s="19">
        <v>376</v>
      </c>
      <c r="E16" s="19" t="s">
        <v>239</v>
      </c>
      <c r="F16" s="19" t="s">
        <v>240</v>
      </c>
      <c r="G16" s="42" t="s">
        <v>245</v>
      </c>
      <c r="H16" s="19" t="s">
        <v>288</v>
      </c>
      <c r="I16" s="19" t="s">
        <v>610</v>
      </c>
      <c r="J16" s="31" t="s">
        <v>696</v>
      </c>
      <c r="K16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376-IP-B4-00-DR-K-23002</v>
      </c>
      <c r="L16" s="58" t="s">
        <v>697</v>
      </c>
      <c r="M16" s="53" t="s">
        <v>439</v>
      </c>
      <c r="N16" s="25" t="s">
        <v>245</v>
      </c>
      <c r="O16" s="131"/>
      <c r="P16" s="6"/>
      <c r="Q16" s="133" t="s">
        <v>21</v>
      </c>
      <c r="R16" s="9"/>
      <c r="S16" s="9"/>
      <c r="T16" s="9"/>
    </row>
    <row r="17" spans="1:20" ht="15.75">
      <c r="A17" s="13" t="s">
        <v>237</v>
      </c>
      <c r="B17" s="8" t="s">
        <v>608</v>
      </c>
      <c r="C17" s="8" t="s">
        <v>18</v>
      </c>
      <c r="D17" s="19">
        <v>376</v>
      </c>
      <c r="E17" s="19" t="s">
        <v>239</v>
      </c>
      <c r="F17" s="19" t="s">
        <v>240</v>
      </c>
      <c r="G17" s="42" t="s">
        <v>245</v>
      </c>
      <c r="H17" s="19" t="s">
        <v>288</v>
      </c>
      <c r="I17" s="19" t="s">
        <v>610</v>
      </c>
      <c r="J17" s="31" t="s">
        <v>698</v>
      </c>
      <c r="K17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376-IP-B4-00-DR-K-23003</v>
      </c>
      <c r="L17" s="58" t="s">
        <v>699</v>
      </c>
      <c r="M17" s="53" t="s">
        <v>439</v>
      </c>
      <c r="N17" s="25" t="s">
        <v>245</v>
      </c>
      <c r="O17" s="131"/>
      <c r="P17" s="6"/>
      <c r="Q17" s="133" t="s">
        <v>21</v>
      </c>
      <c r="R17" s="9"/>
      <c r="S17" s="9"/>
      <c r="T17" s="9"/>
    </row>
    <row r="18" spans="1:20" ht="15.75">
      <c r="A18" s="13" t="s">
        <v>237</v>
      </c>
      <c r="B18" s="8" t="s">
        <v>608</v>
      </c>
      <c r="C18" s="8" t="s">
        <v>18</v>
      </c>
      <c r="D18" s="19">
        <v>376</v>
      </c>
      <c r="E18" s="19" t="s">
        <v>239</v>
      </c>
      <c r="F18" s="19" t="s">
        <v>240</v>
      </c>
      <c r="G18" s="42" t="s">
        <v>245</v>
      </c>
      <c r="H18" s="19" t="s">
        <v>288</v>
      </c>
      <c r="I18" s="19" t="s">
        <v>610</v>
      </c>
      <c r="J18" s="31" t="s">
        <v>700</v>
      </c>
      <c r="K18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376-IP-B4-00-DR-K-23004</v>
      </c>
      <c r="L18" s="58" t="s">
        <v>701</v>
      </c>
      <c r="M18" s="53" t="s">
        <v>439</v>
      </c>
      <c r="N18" s="25" t="s">
        <v>245</v>
      </c>
      <c r="O18" s="131"/>
      <c r="P18" s="6"/>
      <c r="Q18" s="133" t="s">
        <v>21</v>
      </c>
      <c r="R18" s="9"/>
      <c r="S18" s="9"/>
      <c r="T18" s="9"/>
    </row>
    <row r="19" spans="1:20" ht="15.75">
      <c r="A19" s="13" t="s">
        <v>237</v>
      </c>
      <c r="B19" s="8" t="s">
        <v>608</v>
      </c>
      <c r="C19" s="8" t="s">
        <v>18</v>
      </c>
      <c r="D19" s="19">
        <v>376</v>
      </c>
      <c r="E19" s="19" t="s">
        <v>239</v>
      </c>
      <c r="F19" s="19" t="s">
        <v>240</v>
      </c>
      <c r="G19" s="42" t="s">
        <v>245</v>
      </c>
      <c r="H19" s="19" t="s">
        <v>288</v>
      </c>
      <c r="I19" s="19" t="s">
        <v>610</v>
      </c>
      <c r="J19" s="31" t="s">
        <v>702</v>
      </c>
      <c r="K19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376-IP-B4-00-DR-K-23005</v>
      </c>
      <c r="L19" s="58" t="s">
        <v>703</v>
      </c>
      <c r="M19" s="53" t="s">
        <v>439</v>
      </c>
      <c r="N19" s="25" t="s">
        <v>245</v>
      </c>
      <c r="O19" s="131"/>
      <c r="P19" s="6"/>
      <c r="Q19" s="133" t="s">
        <v>21</v>
      </c>
      <c r="R19" s="9"/>
      <c r="S19" s="9"/>
      <c r="T19" s="9"/>
    </row>
    <row r="20" spans="1:20" ht="14.25" customHeight="1">
      <c r="A20" s="13" t="s">
        <v>237</v>
      </c>
      <c r="B20" s="8" t="s">
        <v>608</v>
      </c>
      <c r="C20" s="8" t="s">
        <v>18</v>
      </c>
      <c r="D20" s="19">
        <v>376</v>
      </c>
      <c r="E20" s="19" t="s">
        <v>239</v>
      </c>
      <c r="F20" s="19" t="s">
        <v>240</v>
      </c>
      <c r="G20" s="42" t="s">
        <v>245</v>
      </c>
      <c r="H20" s="19" t="s">
        <v>288</v>
      </c>
      <c r="I20" s="19" t="s">
        <v>610</v>
      </c>
      <c r="J20" s="31" t="s">
        <v>704</v>
      </c>
      <c r="K20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376-IP-B4-00-DR-K-23006</v>
      </c>
      <c r="L20" s="58" t="s">
        <v>705</v>
      </c>
      <c r="M20" s="53" t="s">
        <v>439</v>
      </c>
      <c r="N20" s="25" t="s">
        <v>245</v>
      </c>
      <c r="O20" s="131"/>
      <c r="P20" s="6"/>
      <c r="Q20" s="133" t="s">
        <v>21</v>
      </c>
      <c r="R20" s="9"/>
      <c r="S20" s="9"/>
      <c r="T20" s="9"/>
    </row>
    <row r="21" spans="1:20" ht="14.25" customHeight="1">
      <c r="A21" s="13" t="s">
        <v>237</v>
      </c>
      <c r="B21" s="8" t="s">
        <v>608</v>
      </c>
      <c r="C21" s="8" t="s">
        <v>18</v>
      </c>
      <c r="D21" s="19">
        <v>376</v>
      </c>
      <c r="E21" s="19" t="s">
        <v>239</v>
      </c>
      <c r="F21" s="19" t="s">
        <v>240</v>
      </c>
      <c r="G21" s="42" t="s">
        <v>245</v>
      </c>
      <c r="H21" s="19" t="s">
        <v>288</v>
      </c>
      <c r="I21" s="19" t="s">
        <v>610</v>
      </c>
      <c r="J21" s="31" t="s">
        <v>706</v>
      </c>
      <c r="K21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376-IP-B4-00-DR-K-23007</v>
      </c>
      <c r="L21" s="58" t="s">
        <v>707</v>
      </c>
      <c r="M21" s="53" t="s">
        <v>439</v>
      </c>
      <c r="N21" s="25" t="s">
        <v>245</v>
      </c>
      <c r="O21" s="131"/>
      <c r="P21" s="6"/>
      <c r="Q21" s="133" t="s">
        <v>21</v>
      </c>
      <c r="R21" s="9"/>
      <c r="S21" s="9"/>
      <c r="T21" s="9"/>
    </row>
    <row r="22" spans="1:20" ht="14.25" customHeight="1">
      <c r="A22" s="13" t="s">
        <v>237</v>
      </c>
      <c r="B22" s="8" t="s">
        <v>608</v>
      </c>
      <c r="C22" s="8" t="s">
        <v>18</v>
      </c>
      <c r="D22" s="19">
        <v>376</v>
      </c>
      <c r="E22" s="19" t="s">
        <v>239</v>
      </c>
      <c r="F22" s="19" t="s">
        <v>240</v>
      </c>
      <c r="G22" s="42" t="s">
        <v>245</v>
      </c>
      <c r="H22" s="19" t="s">
        <v>288</v>
      </c>
      <c r="I22" s="19" t="s">
        <v>610</v>
      </c>
      <c r="J22" s="31" t="s">
        <v>708</v>
      </c>
      <c r="K22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376-IP-B4-00-DR-K-23008</v>
      </c>
      <c r="L22" s="58" t="s">
        <v>709</v>
      </c>
      <c r="M22" s="53" t="s">
        <v>439</v>
      </c>
      <c r="N22" s="25" t="s">
        <v>245</v>
      </c>
      <c r="O22" s="131"/>
      <c r="P22" s="6"/>
      <c r="Q22" s="133" t="s">
        <v>21</v>
      </c>
      <c r="R22" s="9"/>
      <c r="S22" s="9"/>
      <c r="T22" s="9"/>
    </row>
    <row r="23" spans="1:20" ht="14.25" customHeight="1">
      <c r="A23" s="13" t="s">
        <v>237</v>
      </c>
      <c r="B23" s="8" t="s">
        <v>608</v>
      </c>
      <c r="C23" s="8" t="s">
        <v>18</v>
      </c>
      <c r="D23" s="19">
        <v>376</v>
      </c>
      <c r="E23" s="19" t="s">
        <v>239</v>
      </c>
      <c r="F23" s="19" t="s">
        <v>240</v>
      </c>
      <c r="G23" s="42" t="s">
        <v>245</v>
      </c>
      <c r="H23" s="19" t="s">
        <v>288</v>
      </c>
      <c r="I23" s="19" t="s">
        <v>610</v>
      </c>
      <c r="J23" s="31" t="s">
        <v>710</v>
      </c>
      <c r="K23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376-IP-B4-00-DR-K-23009</v>
      </c>
      <c r="L23" s="58" t="s">
        <v>711</v>
      </c>
      <c r="M23" s="53" t="s">
        <v>439</v>
      </c>
      <c r="N23" s="25" t="s">
        <v>245</v>
      </c>
      <c r="O23" s="131"/>
      <c r="P23" s="6"/>
      <c r="Q23" s="133" t="s">
        <v>21</v>
      </c>
      <c r="R23" s="9"/>
      <c r="S23" s="9"/>
      <c r="T23" s="9"/>
    </row>
    <row r="24" spans="1:20" ht="14.25" customHeight="1">
      <c r="A24" s="13" t="s">
        <v>237</v>
      </c>
      <c r="B24" s="8" t="s">
        <v>608</v>
      </c>
      <c r="C24" s="8" t="s">
        <v>18</v>
      </c>
      <c r="D24" s="19">
        <v>376</v>
      </c>
      <c r="E24" s="19" t="s">
        <v>239</v>
      </c>
      <c r="F24" s="19" t="s">
        <v>240</v>
      </c>
      <c r="G24" s="42" t="s">
        <v>245</v>
      </c>
      <c r="H24" s="19" t="s">
        <v>288</v>
      </c>
      <c r="I24" s="19" t="s">
        <v>610</v>
      </c>
      <c r="J24" s="31" t="s">
        <v>712</v>
      </c>
      <c r="K24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376-IP-B4-00-DR-K-23010</v>
      </c>
      <c r="L24" s="58" t="s">
        <v>713</v>
      </c>
      <c r="M24" s="53" t="s">
        <v>439</v>
      </c>
      <c r="N24" s="25" t="s">
        <v>245</v>
      </c>
      <c r="O24" s="131"/>
      <c r="P24" s="6"/>
      <c r="Q24" s="133" t="s">
        <v>21</v>
      </c>
      <c r="R24" s="9"/>
      <c r="S24" s="9"/>
      <c r="T24" s="9"/>
    </row>
    <row r="25" spans="1:20" ht="14.25" customHeight="1">
      <c r="A25" s="13" t="s">
        <v>237</v>
      </c>
      <c r="B25" s="8" t="s">
        <v>608</v>
      </c>
      <c r="C25" s="8" t="s">
        <v>18</v>
      </c>
      <c r="D25" s="19">
        <v>376</v>
      </c>
      <c r="E25" s="19" t="s">
        <v>239</v>
      </c>
      <c r="F25" s="19" t="s">
        <v>240</v>
      </c>
      <c r="G25" s="42" t="s">
        <v>245</v>
      </c>
      <c r="H25" s="19" t="s">
        <v>288</v>
      </c>
      <c r="I25" s="19" t="s">
        <v>610</v>
      </c>
      <c r="J25" s="31" t="s">
        <v>714</v>
      </c>
      <c r="K25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376-IP-B4-00-DR-K-23011</v>
      </c>
      <c r="L25" s="58" t="s">
        <v>715</v>
      </c>
      <c r="M25" s="53" t="s">
        <v>439</v>
      </c>
      <c r="N25" s="25" t="s">
        <v>245</v>
      </c>
      <c r="O25" s="130" t="s">
        <v>246</v>
      </c>
      <c r="P25" s="6"/>
      <c r="Q25" s="133" t="s">
        <v>21</v>
      </c>
      <c r="R25" s="9"/>
      <c r="S25" s="9"/>
      <c r="T25" s="9"/>
    </row>
    <row r="26" spans="1:20" ht="14.25" customHeight="1">
      <c r="A26" s="13" t="s">
        <v>237</v>
      </c>
      <c r="B26" s="8" t="s">
        <v>608</v>
      </c>
      <c r="C26" s="8" t="s">
        <v>18</v>
      </c>
      <c r="D26" s="19">
        <v>376</v>
      </c>
      <c r="E26" s="19" t="s">
        <v>239</v>
      </c>
      <c r="F26" s="19" t="s">
        <v>240</v>
      </c>
      <c r="G26" s="42" t="s">
        <v>245</v>
      </c>
      <c r="H26" s="19" t="s">
        <v>288</v>
      </c>
      <c r="I26" s="19" t="s">
        <v>610</v>
      </c>
      <c r="J26" s="31" t="s">
        <v>716</v>
      </c>
      <c r="K26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376-IP-B4-00-DR-K-23012</v>
      </c>
      <c r="L26" s="58" t="s">
        <v>717</v>
      </c>
      <c r="M26" s="53" t="s">
        <v>439</v>
      </c>
      <c r="N26" s="25" t="s">
        <v>245</v>
      </c>
      <c r="O26" s="130" t="s">
        <v>246</v>
      </c>
      <c r="P26" s="6"/>
      <c r="Q26" s="133" t="s">
        <v>21</v>
      </c>
      <c r="R26" s="9"/>
      <c r="S26" s="9"/>
      <c r="T26" s="9"/>
    </row>
    <row r="27" spans="1:20" ht="14.25" customHeight="1">
      <c r="A27" s="13" t="s">
        <v>237</v>
      </c>
      <c r="B27" s="8" t="s">
        <v>608</v>
      </c>
      <c r="C27" s="8" t="s">
        <v>18</v>
      </c>
      <c r="D27" s="19">
        <v>376</v>
      </c>
      <c r="E27" s="19" t="s">
        <v>239</v>
      </c>
      <c r="F27" s="19" t="s">
        <v>240</v>
      </c>
      <c r="G27" s="42" t="s">
        <v>245</v>
      </c>
      <c r="H27" s="19" t="s">
        <v>288</v>
      </c>
      <c r="I27" s="19" t="s">
        <v>610</v>
      </c>
      <c r="J27" s="31" t="s">
        <v>718</v>
      </c>
      <c r="K27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376-IP-B4-00-DR-K-23013</v>
      </c>
      <c r="L27" s="58" t="s">
        <v>719</v>
      </c>
      <c r="M27" s="53" t="s">
        <v>439</v>
      </c>
      <c r="N27" s="25" t="s">
        <v>245</v>
      </c>
      <c r="O27" s="130" t="s">
        <v>246</v>
      </c>
      <c r="P27" s="6"/>
      <c r="Q27" s="133" t="s">
        <v>21</v>
      </c>
      <c r="R27" s="9"/>
      <c r="S27" s="9"/>
      <c r="T27" s="9"/>
    </row>
    <row r="28" spans="1:20" ht="14.25" customHeight="1">
      <c r="A28" s="13" t="s">
        <v>237</v>
      </c>
      <c r="B28" s="8" t="s">
        <v>608</v>
      </c>
      <c r="C28" s="8" t="s">
        <v>18</v>
      </c>
      <c r="D28" s="19">
        <v>376</v>
      </c>
      <c r="E28" s="19" t="s">
        <v>239</v>
      </c>
      <c r="F28" s="19" t="s">
        <v>240</v>
      </c>
      <c r="G28" s="42" t="s">
        <v>245</v>
      </c>
      <c r="H28" s="19" t="s">
        <v>288</v>
      </c>
      <c r="I28" s="19" t="s">
        <v>610</v>
      </c>
      <c r="J28" s="31" t="s">
        <v>720</v>
      </c>
      <c r="K28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376-IP-B4-00-DR-K-23102</v>
      </c>
      <c r="L28" s="58" t="s">
        <v>721</v>
      </c>
      <c r="M28" s="53" t="s">
        <v>586</v>
      </c>
      <c r="N28" s="128"/>
      <c r="O28" s="131"/>
      <c r="P28" s="25" t="s">
        <v>245</v>
      </c>
      <c r="Q28" s="133" t="s">
        <v>21</v>
      </c>
      <c r="R28" s="9"/>
      <c r="S28" s="9"/>
      <c r="T28" s="9"/>
    </row>
    <row r="29" spans="1:20" ht="14.25" customHeight="1">
      <c r="A29" s="13" t="s">
        <v>237</v>
      </c>
      <c r="B29" s="8" t="s">
        <v>608</v>
      </c>
      <c r="C29" s="8" t="s">
        <v>18</v>
      </c>
      <c r="D29" s="19">
        <v>376</v>
      </c>
      <c r="E29" s="19" t="s">
        <v>239</v>
      </c>
      <c r="F29" s="19" t="s">
        <v>240</v>
      </c>
      <c r="G29" s="42" t="s">
        <v>245</v>
      </c>
      <c r="H29" s="19" t="s">
        <v>288</v>
      </c>
      <c r="I29" s="19" t="s">
        <v>610</v>
      </c>
      <c r="J29" s="31" t="s">
        <v>722</v>
      </c>
      <c r="K29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376-IP-B4-00-DR-K-28001</v>
      </c>
      <c r="L29" s="58" t="s">
        <v>723</v>
      </c>
      <c r="M29" s="53" t="s">
        <v>439</v>
      </c>
      <c r="N29" s="25" t="s">
        <v>245</v>
      </c>
      <c r="O29" s="131"/>
      <c r="P29" s="6"/>
      <c r="Q29" s="133" t="s">
        <v>21</v>
      </c>
      <c r="R29" s="9"/>
      <c r="S29" s="9"/>
      <c r="T29" s="9"/>
    </row>
    <row r="30" spans="1:20" ht="14.25" customHeight="1">
      <c r="A30" s="13" t="s">
        <v>237</v>
      </c>
      <c r="B30" s="8" t="s">
        <v>608</v>
      </c>
      <c r="C30" s="8" t="s">
        <v>18</v>
      </c>
      <c r="D30" s="19">
        <v>376</v>
      </c>
      <c r="E30" s="19" t="s">
        <v>239</v>
      </c>
      <c r="F30" s="19" t="s">
        <v>240</v>
      </c>
      <c r="G30" s="42" t="s">
        <v>245</v>
      </c>
      <c r="H30" s="19" t="s">
        <v>288</v>
      </c>
      <c r="I30" s="19" t="s">
        <v>610</v>
      </c>
      <c r="J30" s="31" t="s">
        <v>724</v>
      </c>
      <c r="K30" s="8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376-IP-B4-00-DR-K-28002</v>
      </c>
      <c r="L30" s="58" t="s">
        <v>725</v>
      </c>
      <c r="M30" s="53" t="s">
        <v>439</v>
      </c>
      <c r="N30" s="25" t="s">
        <v>245</v>
      </c>
      <c r="O30" s="130" t="s">
        <v>246</v>
      </c>
      <c r="P30" s="6"/>
      <c r="Q30" s="133" t="s">
        <v>21</v>
      </c>
      <c r="R30" s="9"/>
      <c r="S30" s="9"/>
      <c r="T30" s="9"/>
    </row>
    <row r="31" spans="1:20" ht="14.25" customHeight="1">
      <c r="A31" s="40" t="s">
        <v>237</v>
      </c>
      <c r="B31" s="22" t="s">
        <v>608</v>
      </c>
      <c r="C31" s="22" t="s">
        <v>18</v>
      </c>
      <c r="D31" s="22">
        <v>376</v>
      </c>
      <c r="E31" s="22" t="s">
        <v>239</v>
      </c>
      <c r="F31" s="22" t="s">
        <v>240</v>
      </c>
      <c r="G31" s="50" t="s">
        <v>245</v>
      </c>
      <c r="H31" s="22" t="s">
        <v>242</v>
      </c>
      <c r="I31" s="22" t="s">
        <v>610</v>
      </c>
      <c r="J31" s="50" t="s">
        <v>622</v>
      </c>
      <c r="K31" s="22" t="str">
        <f>CONCATENATE(Tabela13451819[[#This Row],[Nr ]],"-",Tabela13451819[[#This Row],[Autor]],"-",Tabela13451819[[#This Row],[Strefa]],"-",Tabela13451819[[#This Row],[Poziom]],"-",Tabela13451819[[#This Row],[Typ]],"-",Tabela13451819[[#This Row],[Branża]],"-",Tabela13451819[[#This Row],[Pakiet]])</f>
        <v>376-IP-B4-00-TD-K-00001</v>
      </c>
      <c r="L31" s="8" t="s">
        <v>726</v>
      </c>
      <c r="M31" s="54" t="s">
        <v>66</v>
      </c>
      <c r="N31" s="25" t="s">
        <v>245</v>
      </c>
      <c r="O31" s="130" t="s">
        <v>246</v>
      </c>
      <c r="P31" s="6"/>
      <c r="Q31" s="133" t="s">
        <v>21</v>
      </c>
      <c r="R31" s="9"/>
      <c r="S31" s="9"/>
      <c r="T31" s="9"/>
    </row>
    <row r="32" spans="1:20" ht="14.25" customHeight="1">
      <c r="N32" s="4" t="s">
        <v>219</v>
      </c>
    </row>
    <row r="33" spans="14:16" ht="14.25" customHeight="1">
      <c r="N33" s="10"/>
      <c r="O33" s="4" t="s">
        <v>220</v>
      </c>
      <c r="P33" s="4" t="s">
        <v>220</v>
      </c>
    </row>
    <row r="35" spans="14:16">
      <c r="N35" s="1"/>
      <c r="O35" s="4" t="s">
        <v>221</v>
      </c>
      <c r="P35" s="4" t="s">
        <v>221</v>
      </c>
    </row>
    <row r="37" spans="14:16">
      <c r="N37" s="2"/>
      <c r="O37" s="5" t="s">
        <v>222</v>
      </c>
      <c r="P37" s="5" t="s">
        <v>222</v>
      </c>
    </row>
    <row r="39" spans="14:16">
      <c r="N39" s="6"/>
      <c r="O39" s="4" t="s">
        <v>223</v>
      </c>
      <c r="P39" s="4" t="s">
        <v>223</v>
      </c>
    </row>
    <row r="69" spans="15:16">
      <c r="O69" s="4" t="s">
        <v>220</v>
      </c>
    </row>
    <row r="71" spans="15:16">
      <c r="O71" s="4" t="s">
        <v>221</v>
      </c>
    </row>
    <row r="73" spans="15:16">
      <c r="O73" s="5" t="s">
        <v>222</v>
      </c>
    </row>
    <row r="74" spans="15:16">
      <c r="P74" s="4" t="s">
        <v>220</v>
      </c>
    </row>
    <row r="75" spans="15:16">
      <c r="O75" s="4" t="s">
        <v>223</v>
      </c>
    </row>
    <row r="76" spans="15:16">
      <c r="P76" s="4" t="s">
        <v>221</v>
      </c>
    </row>
    <row r="78" spans="15:16">
      <c r="P78" s="5" t="s">
        <v>222</v>
      </c>
    </row>
    <row r="80" spans="15:16">
      <c r="P80" s="4" t="s">
        <v>223</v>
      </c>
    </row>
  </sheetData>
  <phoneticPr fontId="4" type="noConversion"/>
  <pageMargins left="0.7" right="0.7" top="0.75" bottom="0.75" header="0.3" footer="0.3"/>
  <pageSetup paperSize="9" scale="42" fitToHeight="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5F6C9-C4EA-4022-BD01-6B68D7BE25F7}">
  <sheetPr>
    <tabColor theme="9"/>
    <pageSetUpPr fitToPage="1"/>
  </sheetPr>
  <dimension ref="A1:V103"/>
  <sheetViews>
    <sheetView topLeftCell="E1" zoomScaleNormal="100" workbookViewId="0">
      <selection activeCell="K8" sqref="K8:L28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8" width="26.5703125" style="7" customWidth="1"/>
    <col min="19" max="19" width="14.28515625" style="7" bestFit="1" customWidth="1"/>
    <col min="20" max="20" width="20.42578125" style="7" bestFit="1" customWidth="1"/>
    <col min="21" max="21" width="15" style="7" bestFit="1" customWidth="1"/>
    <col min="22" max="22" width="20.42578125" style="7" bestFit="1" customWidth="1"/>
    <col min="23" max="16384" width="9.140625" style="7"/>
  </cols>
  <sheetData>
    <row r="1" spans="1:22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33" t="s">
        <v>727</v>
      </c>
      <c r="O1" s="35" t="s">
        <v>235</v>
      </c>
      <c r="P1" s="35" t="s">
        <v>634</v>
      </c>
      <c r="Q1" s="35" t="s">
        <v>728</v>
      </c>
      <c r="R1" s="35" t="s">
        <v>729</v>
      </c>
      <c r="S1" s="129" t="s">
        <v>12</v>
      </c>
      <c r="T1" s="129" t="s">
        <v>13</v>
      </c>
      <c r="U1" s="129" t="s">
        <v>14</v>
      </c>
      <c r="V1" s="129" t="s">
        <v>15</v>
      </c>
    </row>
    <row r="2" spans="1:22" ht="15.75">
      <c r="A2" s="13" t="s">
        <v>237</v>
      </c>
      <c r="B2" s="8" t="s">
        <v>608</v>
      </c>
      <c r="C2" s="8" t="s">
        <v>18</v>
      </c>
      <c r="D2" s="19">
        <v>376</v>
      </c>
      <c r="E2" s="19" t="s">
        <v>239</v>
      </c>
      <c r="F2" s="19" t="s">
        <v>240</v>
      </c>
      <c r="G2" s="42" t="s">
        <v>246</v>
      </c>
      <c r="H2" s="19" t="s">
        <v>288</v>
      </c>
      <c r="I2" s="19" t="s">
        <v>610</v>
      </c>
      <c r="J2" s="31" t="s">
        <v>730</v>
      </c>
      <c r="K2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376-IP-B4-01-DR-K-02009</v>
      </c>
      <c r="L2" s="19" t="s">
        <v>731</v>
      </c>
      <c r="M2" s="30" t="s">
        <v>292</v>
      </c>
      <c r="N2" s="25" t="s">
        <v>245</v>
      </c>
      <c r="O2" s="97" t="s">
        <v>246</v>
      </c>
      <c r="P2" s="130" t="s">
        <v>257</v>
      </c>
      <c r="Q2" s="130"/>
      <c r="R2" s="130"/>
      <c r="S2" s="133" t="s">
        <v>21</v>
      </c>
      <c r="T2" s="9"/>
      <c r="U2" s="9"/>
      <c r="V2" s="9"/>
    </row>
    <row r="3" spans="1:22" ht="15.75">
      <c r="A3" s="13" t="s">
        <v>237</v>
      </c>
      <c r="B3" s="8" t="s">
        <v>608</v>
      </c>
      <c r="C3" s="8" t="s">
        <v>18</v>
      </c>
      <c r="D3" s="19">
        <v>376</v>
      </c>
      <c r="E3" s="19" t="s">
        <v>239</v>
      </c>
      <c r="F3" s="19" t="s">
        <v>240</v>
      </c>
      <c r="G3" s="42" t="s">
        <v>391</v>
      </c>
      <c r="H3" s="19" t="s">
        <v>288</v>
      </c>
      <c r="I3" s="19" t="s">
        <v>610</v>
      </c>
      <c r="J3" s="31" t="s">
        <v>388</v>
      </c>
      <c r="K3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376-IP-B4-ZZ-DR-K-04004</v>
      </c>
      <c r="L3" s="8" t="s">
        <v>671</v>
      </c>
      <c r="M3" s="53" t="s">
        <v>292</v>
      </c>
      <c r="N3" s="97" t="s">
        <v>246</v>
      </c>
      <c r="O3" s="6"/>
      <c r="P3" s="131"/>
      <c r="Q3" s="131"/>
      <c r="R3" s="131"/>
      <c r="S3" s="133" t="s">
        <v>21</v>
      </c>
      <c r="T3" s="9"/>
      <c r="U3" s="9"/>
      <c r="V3" s="9"/>
    </row>
    <row r="4" spans="1:22" ht="15.75">
      <c r="A4" s="13" t="s">
        <v>237</v>
      </c>
      <c r="B4" s="8" t="s">
        <v>608</v>
      </c>
      <c r="C4" s="8" t="s">
        <v>18</v>
      </c>
      <c r="D4" s="19">
        <v>376</v>
      </c>
      <c r="E4" s="19" t="s">
        <v>239</v>
      </c>
      <c r="F4" s="19" t="s">
        <v>240</v>
      </c>
      <c r="G4" s="42" t="s">
        <v>391</v>
      </c>
      <c r="H4" s="19" t="s">
        <v>288</v>
      </c>
      <c r="I4" s="19" t="s">
        <v>610</v>
      </c>
      <c r="J4" s="31" t="s">
        <v>672</v>
      </c>
      <c r="K4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376-IP-B4-ZZ-DR-K-04005</v>
      </c>
      <c r="L4" s="58" t="s">
        <v>673</v>
      </c>
      <c r="M4" s="53" t="s">
        <v>292</v>
      </c>
      <c r="N4" s="97" t="s">
        <v>246</v>
      </c>
      <c r="O4" s="6"/>
      <c r="P4" s="131"/>
      <c r="Q4" s="131"/>
      <c r="R4" s="131"/>
      <c r="S4" s="133" t="s">
        <v>21</v>
      </c>
      <c r="T4" s="9"/>
      <c r="U4" s="9"/>
      <c r="V4" s="9"/>
    </row>
    <row r="5" spans="1:22" ht="15.75">
      <c r="A5" s="13" t="s">
        <v>237</v>
      </c>
      <c r="B5" s="8" t="s">
        <v>608</v>
      </c>
      <c r="C5" s="8" t="s">
        <v>18</v>
      </c>
      <c r="D5" s="19">
        <v>376</v>
      </c>
      <c r="E5" s="19" t="s">
        <v>239</v>
      </c>
      <c r="F5" s="19" t="s">
        <v>240</v>
      </c>
      <c r="G5" s="42" t="s">
        <v>391</v>
      </c>
      <c r="H5" s="19" t="s">
        <v>288</v>
      </c>
      <c r="I5" s="19" t="s">
        <v>610</v>
      </c>
      <c r="J5" s="31" t="s">
        <v>674</v>
      </c>
      <c r="K5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376-IP-B4-ZZ-DR-K-04006</v>
      </c>
      <c r="L5" s="58" t="s">
        <v>675</v>
      </c>
      <c r="M5" s="53" t="s">
        <v>292</v>
      </c>
      <c r="N5" s="97" t="s">
        <v>246</v>
      </c>
      <c r="O5" s="6"/>
      <c r="P5" s="131"/>
      <c r="Q5" s="131"/>
      <c r="R5" s="131"/>
      <c r="S5" s="133" t="s">
        <v>21</v>
      </c>
      <c r="T5" s="9"/>
      <c r="U5" s="9"/>
      <c r="V5" s="9"/>
    </row>
    <row r="6" spans="1:22" ht="15.75">
      <c r="A6" s="13" t="s">
        <v>237</v>
      </c>
      <c r="B6" s="8" t="s">
        <v>608</v>
      </c>
      <c r="C6" s="8" t="s">
        <v>18</v>
      </c>
      <c r="D6" s="19">
        <v>376</v>
      </c>
      <c r="E6" s="19" t="s">
        <v>239</v>
      </c>
      <c r="F6" s="19" t="s">
        <v>240</v>
      </c>
      <c r="G6" s="42" t="s">
        <v>391</v>
      </c>
      <c r="H6" s="19" t="s">
        <v>288</v>
      </c>
      <c r="I6" s="19" t="s">
        <v>610</v>
      </c>
      <c r="J6" s="31" t="s">
        <v>676</v>
      </c>
      <c r="K6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376-IP-B4-ZZ-DR-K-04007</v>
      </c>
      <c r="L6" s="58" t="s">
        <v>677</v>
      </c>
      <c r="M6" s="53" t="s">
        <v>292</v>
      </c>
      <c r="N6" s="97" t="s">
        <v>246</v>
      </c>
      <c r="O6" s="6"/>
      <c r="P6" s="131"/>
      <c r="Q6" s="131"/>
      <c r="R6" s="131"/>
      <c r="S6" s="133" t="s">
        <v>21</v>
      </c>
      <c r="T6" s="9"/>
      <c r="U6" s="9"/>
      <c r="V6" s="9"/>
    </row>
    <row r="7" spans="1:22" ht="15.75">
      <c r="A7" s="13" t="s">
        <v>237</v>
      </c>
      <c r="B7" s="8" t="s">
        <v>608</v>
      </c>
      <c r="C7" s="8" t="s">
        <v>18</v>
      </c>
      <c r="D7" s="19">
        <v>376</v>
      </c>
      <c r="E7" s="19" t="s">
        <v>239</v>
      </c>
      <c r="F7" s="19" t="s">
        <v>240</v>
      </c>
      <c r="G7" s="42" t="s">
        <v>391</v>
      </c>
      <c r="H7" s="19" t="s">
        <v>288</v>
      </c>
      <c r="I7" s="19" t="s">
        <v>610</v>
      </c>
      <c r="J7" s="31" t="s">
        <v>678</v>
      </c>
      <c r="K7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376-IP-B4-ZZ-DR-K-04008</v>
      </c>
      <c r="L7" s="58" t="s">
        <v>679</v>
      </c>
      <c r="M7" s="53" t="s">
        <v>292</v>
      </c>
      <c r="N7" s="97" t="s">
        <v>246</v>
      </c>
      <c r="O7" s="6"/>
      <c r="P7" s="131"/>
      <c r="Q7" s="131"/>
      <c r="R7" s="131"/>
      <c r="S7" s="133" t="s">
        <v>21</v>
      </c>
      <c r="T7" s="9"/>
      <c r="U7" s="9"/>
      <c r="V7" s="9"/>
    </row>
    <row r="8" spans="1:22" ht="15.75">
      <c r="A8" s="13" t="s">
        <v>237</v>
      </c>
      <c r="B8" s="8" t="s">
        <v>608</v>
      </c>
      <c r="C8" s="8" t="s">
        <v>18</v>
      </c>
      <c r="D8" s="19">
        <v>376</v>
      </c>
      <c r="E8" s="19" t="s">
        <v>239</v>
      </c>
      <c r="F8" s="19" t="s">
        <v>240</v>
      </c>
      <c r="G8" s="42" t="s">
        <v>391</v>
      </c>
      <c r="H8" s="19" t="s">
        <v>288</v>
      </c>
      <c r="I8" s="19" t="s">
        <v>610</v>
      </c>
      <c r="J8" s="31" t="s">
        <v>680</v>
      </c>
      <c r="K8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376-IP-B4-ZZ-DR-K-04009</v>
      </c>
      <c r="L8" s="58" t="s">
        <v>681</v>
      </c>
      <c r="M8" s="53" t="s">
        <v>292</v>
      </c>
      <c r="N8" s="97" t="s">
        <v>246</v>
      </c>
      <c r="O8" s="6"/>
      <c r="P8" s="131"/>
      <c r="Q8" s="131"/>
      <c r="R8" s="131"/>
      <c r="S8" s="133" t="s">
        <v>21</v>
      </c>
      <c r="T8" s="9"/>
      <c r="U8" s="9"/>
      <c r="V8" s="9"/>
    </row>
    <row r="9" spans="1:22" ht="15.75">
      <c r="A9" s="13" t="s">
        <v>237</v>
      </c>
      <c r="B9" s="8" t="s">
        <v>608</v>
      </c>
      <c r="C9" s="8" t="s">
        <v>18</v>
      </c>
      <c r="D9" s="19">
        <v>376</v>
      </c>
      <c r="E9" s="19" t="s">
        <v>239</v>
      </c>
      <c r="F9" s="19" t="s">
        <v>240</v>
      </c>
      <c r="G9" s="42" t="s">
        <v>246</v>
      </c>
      <c r="H9" s="19" t="s">
        <v>288</v>
      </c>
      <c r="I9" s="19" t="s">
        <v>610</v>
      </c>
      <c r="J9" s="31" t="s">
        <v>682</v>
      </c>
      <c r="K9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376-IP-B4-01-DR-K-21010</v>
      </c>
      <c r="L9" s="58" t="s">
        <v>732</v>
      </c>
      <c r="M9" s="53" t="s">
        <v>439</v>
      </c>
      <c r="N9" s="25" t="s">
        <v>245</v>
      </c>
      <c r="O9" s="97" t="s">
        <v>246</v>
      </c>
      <c r="P9" s="131"/>
      <c r="Q9" s="131"/>
      <c r="R9" s="131"/>
      <c r="S9" s="133" t="s">
        <v>21</v>
      </c>
      <c r="T9" s="9"/>
      <c r="U9" s="9"/>
      <c r="V9" s="9"/>
    </row>
    <row r="10" spans="1:22" ht="15.75">
      <c r="A10" s="13" t="s">
        <v>237</v>
      </c>
      <c r="B10" s="8" t="s">
        <v>608</v>
      </c>
      <c r="C10" s="8" t="s">
        <v>18</v>
      </c>
      <c r="D10" s="19">
        <v>376</v>
      </c>
      <c r="E10" s="19" t="s">
        <v>239</v>
      </c>
      <c r="F10" s="19" t="s">
        <v>240</v>
      </c>
      <c r="G10" s="42" t="s">
        <v>246</v>
      </c>
      <c r="H10" s="19" t="s">
        <v>288</v>
      </c>
      <c r="I10" s="19" t="s">
        <v>610</v>
      </c>
      <c r="J10" s="31" t="s">
        <v>684</v>
      </c>
      <c r="K10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376-IP-B4-01-DR-K-21011</v>
      </c>
      <c r="L10" s="58" t="s">
        <v>733</v>
      </c>
      <c r="M10" s="53" t="s">
        <v>439</v>
      </c>
      <c r="N10" s="25" t="s">
        <v>245</v>
      </c>
      <c r="O10" s="97" t="s">
        <v>246</v>
      </c>
      <c r="P10" s="131"/>
      <c r="Q10" s="131"/>
      <c r="R10" s="131"/>
      <c r="S10" s="133" t="s">
        <v>21</v>
      </c>
      <c r="T10" s="9"/>
      <c r="U10" s="9"/>
      <c r="V10" s="9"/>
    </row>
    <row r="11" spans="1:22" ht="15.75">
      <c r="A11" s="13" t="s">
        <v>237</v>
      </c>
      <c r="B11" s="8" t="s">
        <v>608</v>
      </c>
      <c r="C11" s="8" t="s">
        <v>18</v>
      </c>
      <c r="D11" s="19">
        <v>376</v>
      </c>
      <c r="E11" s="19" t="s">
        <v>239</v>
      </c>
      <c r="F11" s="19" t="s">
        <v>240</v>
      </c>
      <c r="G11" s="42" t="s">
        <v>246</v>
      </c>
      <c r="H11" s="19" t="s">
        <v>288</v>
      </c>
      <c r="I11" s="19" t="s">
        <v>610</v>
      </c>
      <c r="J11" s="31" t="s">
        <v>686</v>
      </c>
      <c r="K11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376-IP-B4-01-DR-K-21012</v>
      </c>
      <c r="L11" s="58" t="s">
        <v>734</v>
      </c>
      <c r="M11" s="53" t="s">
        <v>439</v>
      </c>
      <c r="N11" s="25" t="s">
        <v>245</v>
      </c>
      <c r="O11" s="97" t="s">
        <v>246</v>
      </c>
      <c r="P11" s="131"/>
      <c r="Q11" s="131"/>
      <c r="R11" s="131"/>
      <c r="S11" s="133" t="s">
        <v>21</v>
      </c>
      <c r="T11" s="9"/>
      <c r="U11" s="9"/>
      <c r="V11" s="9"/>
    </row>
    <row r="12" spans="1:22" ht="15.75">
      <c r="A12" s="13" t="s">
        <v>237</v>
      </c>
      <c r="B12" s="8" t="s">
        <v>608</v>
      </c>
      <c r="C12" s="8" t="s">
        <v>18</v>
      </c>
      <c r="D12" s="19">
        <v>376</v>
      </c>
      <c r="E12" s="19" t="s">
        <v>239</v>
      </c>
      <c r="F12" s="19" t="s">
        <v>240</v>
      </c>
      <c r="G12" s="42" t="s">
        <v>246</v>
      </c>
      <c r="H12" s="19" t="s">
        <v>288</v>
      </c>
      <c r="I12" s="19" t="s">
        <v>610</v>
      </c>
      <c r="J12" s="31" t="s">
        <v>688</v>
      </c>
      <c r="K12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376-IP-B4-01-DR-K-21013</v>
      </c>
      <c r="L12" s="58" t="s">
        <v>735</v>
      </c>
      <c r="M12" s="53" t="s">
        <v>439</v>
      </c>
      <c r="N12" s="25" t="s">
        <v>245</v>
      </c>
      <c r="O12" s="97" t="s">
        <v>246</v>
      </c>
      <c r="P12" s="131"/>
      <c r="Q12" s="131"/>
      <c r="R12" s="131"/>
      <c r="S12" s="133" t="s">
        <v>21</v>
      </c>
      <c r="T12" s="9"/>
      <c r="U12" s="9"/>
      <c r="V12" s="9"/>
    </row>
    <row r="13" spans="1:22" ht="15.75">
      <c r="A13" s="13" t="s">
        <v>237</v>
      </c>
      <c r="B13" s="8" t="s">
        <v>608</v>
      </c>
      <c r="C13" s="8" t="s">
        <v>18</v>
      </c>
      <c r="D13" s="19">
        <v>376</v>
      </c>
      <c r="E13" s="19" t="s">
        <v>239</v>
      </c>
      <c r="F13" s="19" t="s">
        <v>240</v>
      </c>
      <c r="G13" s="42" t="s">
        <v>246</v>
      </c>
      <c r="H13" s="19" t="s">
        <v>288</v>
      </c>
      <c r="I13" s="19" t="s">
        <v>610</v>
      </c>
      <c r="J13" s="31" t="s">
        <v>694</v>
      </c>
      <c r="K13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376-IP-B4-01-DR-K-23001</v>
      </c>
      <c r="L13" s="58" t="s">
        <v>736</v>
      </c>
      <c r="M13" s="53" t="s">
        <v>439</v>
      </c>
      <c r="N13" s="25" t="s">
        <v>245</v>
      </c>
      <c r="O13" s="97" t="s">
        <v>246</v>
      </c>
      <c r="P13" s="131"/>
      <c r="Q13" s="131"/>
      <c r="R13" s="131"/>
      <c r="S13" s="133" t="s">
        <v>21</v>
      </c>
      <c r="T13" s="9"/>
      <c r="U13" s="9"/>
      <c r="V13" s="9"/>
    </row>
    <row r="14" spans="1:22" ht="15.75">
      <c r="A14" s="13" t="s">
        <v>237</v>
      </c>
      <c r="B14" s="8" t="s">
        <v>608</v>
      </c>
      <c r="C14" s="8" t="s">
        <v>18</v>
      </c>
      <c r="D14" s="19">
        <v>376</v>
      </c>
      <c r="E14" s="19" t="s">
        <v>239</v>
      </c>
      <c r="F14" s="19" t="s">
        <v>240</v>
      </c>
      <c r="G14" s="42" t="s">
        <v>246</v>
      </c>
      <c r="H14" s="19" t="s">
        <v>288</v>
      </c>
      <c r="I14" s="19" t="s">
        <v>610</v>
      </c>
      <c r="J14" s="31" t="s">
        <v>696</v>
      </c>
      <c r="K14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376-IP-B4-01-DR-K-23002</v>
      </c>
      <c r="L14" s="58" t="s">
        <v>737</v>
      </c>
      <c r="M14" s="53" t="s">
        <v>439</v>
      </c>
      <c r="N14" s="25" t="s">
        <v>245</v>
      </c>
      <c r="O14" s="97" t="s">
        <v>246</v>
      </c>
      <c r="P14" s="131"/>
      <c r="Q14" s="131"/>
      <c r="R14" s="131"/>
      <c r="S14" s="133" t="s">
        <v>21</v>
      </c>
      <c r="T14" s="9"/>
      <c r="U14" s="9"/>
      <c r="V14" s="9"/>
    </row>
    <row r="15" spans="1:22" ht="15.75">
      <c r="A15" s="13" t="s">
        <v>237</v>
      </c>
      <c r="B15" s="8" t="s">
        <v>608</v>
      </c>
      <c r="C15" s="8" t="s">
        <v>18</v>
      </c>
      <c r="D15" s="19">
        <v>376</v>
      </c>
      <c r="E15" s="19" t="s">
        <v>239</v>
      </c>
      <c r="F15" s="19" t="s">
        <v>240</v>
      </c>
      <c r="G15" s="42" t="s">
        <v>246</v>
      </c>
      <c r="H15" s="19" t="s">
        <v>288</v>
      </c>
      <c r="I15" s="19" t="s">
        <v>610</v>
      </c>
      <c r="J15" s="31" t="s">
        <v>698</v>
      </c>
      <c r="K15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376-IP-B4-01-DR-K-23003</v>
      </c>
      <c r="L15" s="58" t="s">
        <v>738</v>
      </c>
      <c r="M15" s="53" t="s">
        <v>439</v>
      </c>
      <c r="N15" s="25" t="s">
        <v>245</v>
      </c>
      <c r="O15" s="97" t="s">
        <v>246</v>
      </c>
      <c r="P15" s="131"/>
      <c r="Q15" s="131"/>
      <c r="R15" s="131"/>
      <c r="S15" s="133" t="s">
        <v>21</v>
      </c>
      <c r="T15" s="9"/>
      <c r="U15" s="9"/>
      <c r="V15" s="9"/>
    </row>
    <row r="16" spans="1:22" ht="15.75">
      <c r="A16" s="13" t="s">
        <v>237</v>
      </c>
      <c r="B16" s="8" t="s">
        <v>608</v>
      </c>
      <c r="C16" s="8" t="s">
        <v>18</v>
      </c>
      <c r="D16" s="19">
        <v>376</v>
      </c>
      <c r="E16" s="19" t="s">
        <v>239</v>
      </c>
      <c r="F16" s="19" t="s">
        <v>240</v>
      </c>
      <c r="G16" s="42" t="s">
        <v>246</v>
      </c>
      <c r="H16" s="19" t="s">
        <v>288</v>
      </c>
      <c r="I16" s="19" t="s">
        <v>610</v>
      </c>
      <c r="J16" s="31" t="s">
        <v>700</v>
      </c>
      <c r="K16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376-IP-B4-01-DR-K-23004</v>
      </c>
      <c r="L16" s="58" t="s">
        <v>739</v>
      </c>
      <c r="M16" s="53" t="s">
        <v>439</v>
      </c>
      <c r="N16" s="25" t="s">
        <v>245</v>
      </c>
      <c r="O16" s="97" t="s">
        <v>246</v>
      </c>
      <c r="P16" s="131"/>
      <c r="Q16" s="131"/>
      <c r="R16" s="131"/>
      <c r="S16" s="133" t="s">
        <v>21</v>
      </c>
      <c r="T16" s="9"/>
      <c r="U16" s="9"/>
      <c r="V16" s="9"/>
    </row>
    <row r="17" spans="1:22" ht="15.75">
      <c r="A17" s="13" t="s">
        <v>237</v>
      </c>
      <c r="B17" s="8" t="s">
        <v>608</v>
      </c>
      <c r="C17" s="8" t="s">
        <v>18</v>
      </c>
      <c r="D17" s="19">
        <v>376</v>
      </c>
      <c r="E17" s="19" t="s">
        <v>239</v>
      </c>
      <c r="F17" s="19" t="s">
        <v>240</v>
      </c>
      <c r="G17" s="42" t="s">
        <v>246</v>
      </c>
      <c r="H17" s="19" t="s">
        <v>288</v>
      </c>
      <c r="I17" s="19" t="s">
        <v>610</v>
      </c>
      <c r="J17" s="31" t="s">
        <v>702</v>
      </c>
      <c r="K17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376-IP-B4-01-DR-K-23005</v>
      </c>
      <c r="L17" s="58" t="s">
        <v>740</v>
      </c>
      <c r="M17" s="53" t="s">
        <v>439</v>
      </c>
      <c r="N17" s="25" t="s">
        <v>245</v>
      </c>
      <c r="O17" s="6"/>
      <c r="P17" s="131"/>
      <c r="Q17" s="131"/>
      <c r="R17" s="131"/>
      <c r="S17" s="133" t="s">
        <v>21</v>
      </c>
      <c r="T17" s="9"/>
      <c r="U17" s="9"/>
      <c r="V17" s="9"/>
    </row>
    <row r="18" spans="1:22" ht="14.25" customHeight="1">
      <c r="A18" s="13" t="s">
        <v>237</v>
      </c>
      <c r="B18" s="8" t="s">
        <v>608</v>
      </c>
      <c r="C18" s="8" t="s">
        <v>18</v>
      </c>
      <c r="D18" s="19">
        <v>376</v>
      </c>
      <c r="E18" s="19" t="s">
        <v>239</v>
      </c>
      <c r="F18" s="19" t="s">
        <v>240</v>
      </c>
      <c r="G18" s="42" t="s">
        <v>246</v>
      </c>
      <c r="H18" s="19" t="s">
        <v>288</v>
      </c>
      <c r="I18" s="19" t="s">
        <v>610</v>
      </c>
      <c r="J18" s="31" t="s">
        <v>704</v>
      </c>
      <c r="K18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376-IP-B4-01-DR-K-23006</v>
      </c>
      <c r="L18" s="58" t="s">
        <v>741</v>
      </c>
      <c r="M18" s="53" t="s">
        <v>439</v>
      </c>
      <c r="N18" s="25" t="s">
        <v>245</v>
      </c>
      <c r="O18" s="6"/>
      <c r="P18" s="131"/>
      <c r="Q18" s="131"/>
      <c r="R18" s="131"/>
      <c r="S18" s="133" t="s">
        <v>21</v>
      </c>
      <c r="T18" s="9"/>
      <c r="U18" s="9"/>
      <c r="V18" s="9"/>
    </row>
    <row r="19" spans="1:22" ht="14.25" customHeight="1">
      <c r="A19" s="13" t="s">
        <v>237</v>
      </c>
      <c r="B19" s="8" t="s">
        <v>608</v>
      </c>
      <c r="C19" s="8" t="s">
        <v>18</v>
      </c>
      <c r="D19" s="19">
        <v>376</v>
      </c>
      <c r="E19" s="19" t="s">
        <v>239</v>
      </c>
      <c r="F19" s="19" t="s">
        <v>240</v>
      </c>
      <c r="G19" s="42" t="s">
        <v>246</v>
      </c>
      <c r="H19" s="19" t="s">
        <v>288</v>
      </c>
      <c r="I19" s="19" t="s">
        <v>610</v>
      </c>
      <c r="J19" s="31" t="s">
        <v>706</v>
      </c>
      <c r="K19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376-IP-B4-01-DR-K-23007</v>
      </c>
      <c r="L19" s="58" t="s">
        <v>742</v>
      </c>
      <c r="M19" s="53" t="s">
        <v>439</v>
      </c>
      <c r="N19" s="25" t="s">
        <v>245</v>
      </c>
      <c r="O19" s="6"/>
      <c r="P19" s="131"/>
      <c r="Q19" s="131"/>
      <c r="R19" s="131"/>
      <c r="S19" s="133" t="s">
        <v>21</v>
      </c>
      <c r="T19" s="9"/>
      <c r="U19" s="9"/>
      <c r="V19" s="9"/>
    </row>
    <row r="20" spans="1:22" ht="14.25" customHeight="1">
      <c r="A20" s="13" t="s">
        <v>237</v>
      </c>
      <c r="B20" s="8" t="s">
        <v>608</v>
      </c>
      <c r="C20" s="8" t="s">
        <v>18</v>
      </c>
      <c r="D20" s="19">
        <v>376</v>
      </c>
      <c r="E20" s="19" t="s">
        <v>239</v>
      </c>
      <c r="F20" s="19" t="s">
        <v>240</v>
      </c>
      <c r="G20" s="42" t="s">
        <v>246</v>
      </c>
      <c r="H20" s="19" t="s">
        <v>288</v>
      </c>
      <c r="I20" s="19" t="s">
        <v>610</v>
      </c>
      <c r="J20" s="31" t="s">
        <v>708</v>
      </c>
      <c r="K20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376-IP-B4-01-DR-K-23008</v>
      </c>
      <c r="L20" s="58" t="s">
        <v>743</v>
      </c>
      <c r="M20" s="53" t="s">
        <v>439</v>
      </c>
      <c r="N20" s="25" t="s">
        <v>245</v>
      </c>
      <c r="O20" s="6"/>
      <c r="P20" s="131"/>
      <c r="Q20" s="131"/>
      <c r="R20" s="131"/>
      <c r="S20" s="133" t="s">
        <v>21</v>
      </c>
      <c r="T20" s="9"/>
      <c r="U20" s="9"/>
      <c r="V20" s="9"/>
    </row>
    <row r="21" spans="1:22" ht="14.25" customHeight="1">
      <c r="A21" s="13" t="s">
        <v>237</v>
      </c>
      <c r="B21" s="8" t="s">
        <v>608</v>
      </c>
      <c r="C21" s="8" t="s">
        <v>18</v>
      </c>
      <c r="D21" s="19">
        <v>376</v>
      </c>
      <c r="E21" s="19" t="s">
        <v>239</v>
      </c>
      <c r="F21" s="19" t="s">
        <v>240</v>
      </c>
      <c r="G21" s="42" t="s">
        <v>246</v>
      </c>
      <c r="H21" s="19" t="s">
        <v>288</v>
      </c>
      <c r="I21" s="19" t="s">
        <v>610</v>
      </c>
      <c r="J21" s="31" t="s">
        <v>710</v>
      </c>
      <c r="K21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376-IP-B4-01-DR-K-23009</v>
      </c>
      <c r="L21" s="58" t="s">
        <v>744</v>
      </c>
      <c r="M21" s="53" t="s">
        <v>439</v>
      </c>
      <c r="N21" s="25" t="s">
        <v>245</v>
      </c>
      <c r="O21" s="6"/>
      <c r="P21" s="131"/>
      <c r="Q21" s="131"/>
      <c r="R21" s="131"/>
      <c r="S21" s="133" t="s">
        <v>21</v>
      </c>
      <c r="T21" s="9"/>
      <c r="U21" s="9"/>
      <c r="V21" s="9"/>
    </row>
    <row r="22" spans="1:22" ht="14.25" customHeight="1">
      <c r="A22" s="13" t="s">
        <v>237</v>
      </c>
      <c r="B22" s="8" t="s">
        <v>608</v>
      </c>
      <c r="C22" s="8" t="s">
        <v>18</v>
      </c>
      <c r="D22" s="19">
        <v>376</v>
      </c>
      <c r="E22" s="19" t="s">
        <v>239</v>
      </c>
      <c r="F22" s="19" t="s">
        <v>240</v>
      </c>
      <c r="G22" s="42" t="s">
        <v>246</v>
      </c>
      <c r="H22" s="19" t="s">
        <v>288</v>
      </c>
      <c r="I22" s="19" t="s">
        <v>610</v>
      </c>
      <c r="J22" s="31" t="s">
        <v>712</v>
      </c>
      <c r="K22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376-IP-B4-01-DR-K-23010</v>
      </c>
      <c r="L22" s="58" t="s">
        <v>745</v>
      </c>
      <c r="M22" s="53" t="s">
        <v>439</v>
      </c>
      <c r="N22" s="25" t="s">
        <v>245</v>
      </c>
      <c r="O22" s="97" t="s">
        <v>246</v>
      </c>
      <c r="P22" s="131"/>
      <c r="Q22" s="131"/>
      <c r="R22" s="131"/>
      <c r="S22" s="133" t="s">
        <v>21</v>
      </c>
      <c r="T22" s="9"/>
      <c r="U22" s="9"/>
      <c r="V22" s="9"/>
    </row>
    <row r="23" spans="1:22" ht="14.25" customHeight="1">
      <c r="A23" s="13" t="s">
        <v>237</v>
      </c>
      <c r="B23" s="8" t="s">
        <v>608</v>
      </c>
      <c r="C23" s="8" t="s">
        <v>18</v>
      </c>
      <c r="D23" s="19">
        <v>376</v>
      </c>
      <c r="E23" s="19" t="s">
        <v>239</v>
      </c>
      <c r="F23" s="19" t="s">
        <v>240</v>
      </c>
      <c r="G23" s="42" t="s">
        <v>246</v>
      </c>
      <c r="H23" s="19" t="s">
        <v>288</v>
      </c>
      <c r="I23" s="19" t="s">
        <v>610</v>
      </c>
      <c r="J23" s="31" t="s">
        <v>714</v>
      </c>
      <c r="K23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376-IP-B4-01-DR-K-23011</v>
      </c>
      <c r="L23" s="58" t="s">
        <v>746</v>
      </c>
      <c r="M23" s="53" t="s">
        <v>439</v>
      </c>
      <c r="N23" s="25" t="s">
        <v>245</v>
      </c>
      <c r="O23" s="97" t="s">
        <v>246</v>
      </c>
      <c r="P23" s="131"/>
      <c r="Q23" s="131"/>
      <c r="R23" s="131"/>
      <c r="S23" s="133" t="s">
        <v>21</v>
      </c>
      <c r="T23" s="9"/>
      <c r="U23" s="9"/>
      <c r="V23" s="9"/>
    </row>
    <row r="24" spans="1:22" ht="14.25" customHeight="1">
      <c r="A24" s="13" t="s">
        <v>237</v>
      </c>
      <c r="B24" s="8" t="s">
        <v>608</v>
      </c>
      <c r="C24" s="8" t="s">
        <v>18</v>
      </c>
      <c r="D24" s="19">
        <v>376</v>
      </c>
      <c r="E24" s="19" t="s">
        <v>239</v>
      </c>
      <c r="F24" s="19" t="s">
        <v>240</v>
      </c>
      <c r="G24" s="42" t="s">
        <v>246</v>
      </c>
      <c r="H24" s="19" t="s">
        <v>288</v>
      </c>
      <c r="I24" s="19" t="s">
        <v>610</v>
      </c>
      <c r="J24" s="31" t="s">
        <v>716</v>
      </c>
      <c r="K24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376-IP-B4-01-DR-K-23012</v>
      </c>
      <c r="L24" s="58" t="s">
        <v>747</v>
      </c>
      <c r="M24" s="53" t="s">
        <v>439</v>
      </c>
      <c r="N24" s="25" t="s">
        <v>245</v>
      </c>
      <c r="O24" s="97" t="s">
        <v>246</v>
      </c>
      <c r="P24" s="131"/>
      <c r="Q24" s="131"/>
      <c r="R24" s="131"/>
      <c r="S24" s="133" t="s">
        <v>21</v>
      </c>
      <c r="T24" s="9"/>
      <c r="U24" s="9"/>
      <c r="V24" s="9"/>
    </row>
    <row r="25" spans="1:22" ht="14.25" customHeight="1">
      <c r="A25" s="13" t="s">
        <v>237</v>
      </c>
      <c r="B25" s="8" t="s">
        <v>608</v>
      </c>
      <c r="C25" s="8" t="s">
        <v>18</v>
      </c>
      <c r="D25" s="19">
        <v>376</v>
      </c>
      <c r="E25" s="19" t="s">
        <v>239</v>
      </c>
      <c r="F25" s="19" t="s">
        <v>240</v>
      </c>
      <c r="G25" s="42" t="s">
        <v>246</v>
      </c>
      <c r="H25" s="19" t="s">
        <v>288</v>
      </c>
      <c r="I25" s="19" t="s">
        <v>610</v>
      </c>
      <c r="J25" s="31" t="s">
        <v>718</v>
      </c>
      <c r="K25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376-IP-B4-01-DR-K-23013</v>
      </c>
      <c r="L25" s="58" t="s">
        <v>748</v>
      </c>
      <c r="M25" s="53" t="s">
        <v>439</v>
      </c>
      <c r="N25" s="25" t="s">
        <v>245</v>
      </c>
      <c r="O25" s="97" t="s">
        <v>246</v>
      </c>
      <c r="P25" s="131"/>
      <c r="Q25" s="131"/>
      <c r="R25" s="131"/>
      <c r="S25" s="133" t="s">
        <v>21</v>
      </c>
      <c r="T25" s="9"/>
      <c r="U25" s="9"/>
      <c r="V25" s="9"/>
    </row>
    <row r="26" spans="1:22" ht="14.25" customHeight="1">
      <c r="A26" s="13" t="s">
        <v>237</v>
      </c>
      <c r="B26" s="8" t="s">
        <v>608</v>
      </c>
      <c r="C26" s="8" t="s">
        <v>18</v>
      </c>
      <c r="D26" s="19">
        <v>376</v>
      </c>
      <c r="E26" s="19" t="s">
        <v>239</v>
      </c>
      <c r="F26" s="19" t="s">
        <v>240</v>
      </c>
      <c r="G26" s="42" t="s">
        <v>246</v>
      </c>
      <c r="H26" s="19" t="s">
        <v>288</v>
      </c>
      <c r="I26" s="19" t="s">
        <v>610</v>
      </c>
      <c r="J26" s="31" t="s">
        <v>749</v>
      </c>
      <c r="K26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376-IP-B4-01-DR-K-23103</v>
      </c>
      <c r="L26" s="58" t="s">
        <v>750</v>
      </c>
      <c r="M26" s="53" t="s">
        <v>586</v>
      </c>
      <c r="N26" s="128"/>
      <c r="O26" s="128"/>
      <c r="P26" s="135" t="s">
        <v>245</v>
      </c>
      <c r="Q26" s="97" t="s">
        <v>246</v>
      </c>
      <c r="R26" s="131"/>
      <c r="S26" s="133" t="s">
        <v>21</v>
      </c>
      <c r="T26" s="9"/>
      <c r="U26" s="9"/>
      <c r="V26" s="9"/>
    </row>
    <row r="27" spans="1:22" ht="14.25" customHeight="1">
      <c r="A27" s="13" t="s">
        <v>237</v>
      </c>
      <c r="B27" s="8" t="s">
        <v>608</v>
      </c>
      <c r="C27" s="8" t="s">
        <v>18</v>
      </c>
      <c r="D27" s="19">
        <v>376</v>
      </c>
      <c r="E27" s="19" t="s">
        <v>239</v>
      </c>
      <c r="F27" s="19" t="s">
        <v>240</v>
      </c>
      <c r="G27" s="42" t="s">
        <v>391</v>
      </c>
      <c r="H27" s="19" t="s">
        <v>288</v>
      </c>
      <c r="I27" s="19" t="s">
        <v>610</v>
      </c>
      <c r="J27" s="31" t="s">
        <v>722</v>
      </c>
      <c r="K27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376-IP-B4-ZZ-DR-K-28001</v>
      </c>
      <c r="L27" s="58" t="s">
        <v>751</v>
      </c>
      <c r="M27" s="53" t="s">
        <v>439</v>
      </c>
      <c r="N27" s="25" t="s">
        <v>245</v>
      </c>
      <c r="O27" s="6"/>
      <c r="P27" s="131"/>
      <c r="Q27" s="131"/>
      <c r="R27" s="97" t="s">
        <v>246</v>
      </c>
      <c r="S27" s="133" t="s">
        <v>21</v>
      </c>
      <c r="T27" s="9"/>
      <c r="U27" s="9"/>
      <c r="V27" s="9"/>
    </row>
    <row r="28" spans="1:22" ht="14.25" customHeight="1">
      <c r="A28" s="13" t="s">
        <v>237</v>
      </c>
      <c r="B28" s="8" t="s">
        <v>608</v>
      </c>
      <c r="C28" s="8" t="s">
        <v>18</v>
      </c>
      <c r="D28" s="19">
        <v>376</v>
      </c>
      <c r="E28" s="19" t="s">
        <v>239</v>
      </c>
      <c r="F28" s="19" t="s">
        <v>240</v>
      </c>
      <c r="G28" s="42" t="s">
        <v>246</v>
      </c>
      <c r="H28" s="19" t="s">
        <v>288</v>
      </c>
      <c r="I28" s="19" t="s">
        <v>610</v>
      </c>
      <c r="J28" s="31" t="s">
        <v>724</v>
      </c>
      <c r="K28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376-IP-B4-01-DR-K-28002</v>
      </c>
      <c r="L28" s="58" t="s">
        <v>752</v>
      </c>
      <c r="M28" s="53" t="s">
        <v>439</v>
      </c>
      <c r="N28" s="25" t="s">
        <v>245</v>
      </c>
      <c r="O28" s="6"/>
      <c r="P28" s="131"/>
      <c r="Q28" s="131"/>
      <c r="R28" s="131"/>
      <c r="S28" s="133" t="s">
        <v>21</v>
      </c>
      <c r="T28" s="9"/>
      <c r="U28" s="9"/>
      <c r="V28" s="9"/>
    </row>
    <row r="29" spans="1:22" ht="14.25" customHeight="1">
      <c r="A29" s="13" t="s">
        <v>237</v>
      </c>
      <c r="B29" s="8" t="s">
        <v>608</v>
      </c>
      <c r="C29" s="8" t="s">
        <v>18</v>
      </c>
      <c r="D29" s="19">
        <v>376</v>
      </c>
      <c r="E29" s="19" t="s">
        <v>239</v>
      </c>
      <c r="F29" s="19" t="s">
        <v>240</v>
      </c>
      <c r="G29" s="42" t="s">
        <v>246</v>
      </c>
      <c r="H29" s="19" t="s">
        <v>288</v>
      </c>
      <c r="I29" s="19" t="s">
        <v>610</v>
      </c>
      <c r="J29" s="31" t="s">
        <v>753</v>
      </c>
      <c r="K29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376-IP-B4-01-DR-K-28003</v>
      </c>
      <c r="L29" s="58" t="s">
        <v>754</v>
      </c>
      <c r="M29" s="53" t="s">
        <v>439</v>
      </c>
      <c r="N29" s="25" t="s">
        <v>245</v>
      </c>
      <c r="O29" s="6"/>
      <c r="P29" s="131"/>
      <c r="Q29" s="131"/>
      <c r="R29" s="131"/>
      <c r="S29" s="133" t="s">
        <v>21</v>
      </c>
      <c r="T29" s="9"/>
      <c r="U29" s="9"/>
      <c r="V29" s="9"/>
    </row>
    <row r="30" spans="1:22" ht="14.25" customHeight="1">
      <c r="A30" s="40" t="s">
        <v>237</v>
      </c>
      <c r="B30" s="22" t="s">
        <v>608</v>
      </c>
      <c r="C30" s="22" t="s">
        <v>18</v>
      </c>
      <c r="D30" s="22">
        <v>376</v>
      </c>
      <c r="E30" s="22" t="s">
        <v>239</v>
      </c>
      <c r="F30" s="22" t="s">
        <v>240</v>
      </c>
      <c r="G30" s="42" t="s">
        <v>246</v>
      </c>
      <c r="H30" s="22" t="s">
        <v>242</v>
      </c>
      <c r="I30" s="22" t="s">
        <v>610</v>
      </c>
      <c r="J30" s="50" t="s">
        <v>622</v>
      </c>
      <c r="K30" s="8" t="str">
        <f>CONCATENATE(Tabela1345181920[[#This Row],[Nr ]],"-",Tabela1345181920[[#This Row],[Autor]],"-",Tabela1345181920[[#This Row],[Strefa]],"-",Tabela1345181920[[#This Row],[Poziom]],"-",Tabela1345181920[[#This Row],[Typ]],"-",Tabela1345181920[[#This Row],[Branża]],"-",Tabela1345181920[[#This Row],[Pakiet]])</f>
        <v>376-IP-B4-01-TD-K-00001</v>
      </c>
      <c r="L30" s="8" t="s">
        <v>755</v>
      </c>
      <c r="M30" s="54" t="s">
        <v>66</v>
      </c>
      <c r="N30" s="25" t="s">
        <v>245</v>
      </c>
      <c r="O30" s="97" t="s">
        <v>246</v>
      </c>
      <c r="P30" s="131"/>
      <c r="Q30" s="131"/>
      <c r="R30" s="131"/>
      <c r="S30" s="133" t="s">
        <v>21</v>
      </c>
      <c r="T30" s="9"/>
      <c r="U30" s="9"/>
      <c r="V30" s="9"/>
    </row>
    <row r="32" spans="1:22">
      <c r="N32" s="4" t="s">
        <v>219</v>
      </c>
    </row>
    <row r="33" spans="14:18">
      <c r="N33" s="10"/>
      <c r="O33" s="4" t="s">
        <v>220</v>
      </c>
    </row>
    <row r="34" spans="14:18">
      <c r="P34" s="4"/>
      <c r="Q34" s="4"/>
      <c r="R34" s="4"/>
    </row>
    <row r="35" spans="14:18">
      <c r="N35" s="1"/>
      <c r="O35" s="4" t="s">
        <v>221</v>
      </c>
    </row>
    <row r="36" spans="14:18">
      <c r="P36" s="4"/>
      <c r="Q36" s="4"/>
      <c r="R36" s="4"/>
    </row>
    <row r="37" spans="14:18">
      <c r="N37" s="2"/>
      <c r="O37" s="5" t="s">
        <v>222</v>
      </c>
    </row>
    <row r="38" spans="14:18">
      <c r="P38" s="5"/>
      <c r="Q38" s="5"/>
      <c r="R38" s="5"/>
    </row>
    <row r="39" spans="14:18">
      <c r="N39" s="6"/>
      <c r="O39" s="4" t="s">
        <v>223</v>
      </c>
    </row>
    <row r="40" spans="14:18">
      <c r="P40" s="4"/>
      <c r="Q40" s="4"/>
      <c r="R40" s="4"/>
    </row>
    <row r="48" spans="14:18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75" spans="16:18">
      <c r="P75" s="4"/>
      <c r="Q75" s="4"/>
      <c r="R75" s="4"/>
    </row>
    <row r="77" spans="16:18">
      <c r="P77" s="4"/>
      <c r="Q77" s="4"/>
      <c r="R77" s="4"/>
    </row>
    <row r="79" spans="16:18">
      <c r="P79" s="5"/>
      <c r="Q79" s="5"/>
      <c r="R79" s="5"/>
    </row>
    <row r="81" spans="16:18">
      <c r="P81" s="4"/>
      <c r="Q81" s="4"/>
      <c r="R81" s="4"/>
    </row>
    <row r="97" spans="15:15">
      <c r="O97" s="4"/>
    </row>
    <row r="99" spans="15:15">
      <c r="O99" s="4"/>
    </row>
    <row r="101" spans="15:15">
      <c r="O101" s="5"/>
    </row>
    <row r="103" spans="15:15">
      <c r="O103" s="4"/>
    </row>
  </sheetData>
  <phoneticPr fontId="4" type="noConversion"/>
  <pageMargins left="0.7" right="0.7" top="0.75" bottom="0.75" header="0.3" footer="0.3"/>
  <pageSetup paperSize="9" scale="36" fitToHeight="0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3B85C5-58A1-441F-8CF8-804C5B85FBD7}">
  <sheetPr>
    <tabColor theme="9"/>
    <pageSetUpPr fitToPage="1"/>
  </sheetPr>
  <dimension ref="A1:U101"/>
  <sheetViews>
    <sheetView topLeftCell="B1" zoomScaleNormal="100" workbookViewId="0">
      <selection activeCell="K7" sqref="K7:L26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7" width="26.5703125" style="7" customWidth="1"/>
    <col min="18" max="18" width="14.28515625" style="7" bestFit="1" customWidth="1"/>
    <col min="19" max="19" width="23.85546875" style="7" bestFit="1" customWidth="1"/>
    <col min="20" max="20" width="14.28515625" style="7" bestFit="1" customWidth="1"/>
    <col min="21" max="21" width="23.85546875" style="7" bestFit="1" customWidth="1"/>
    <col min="22" max="16384" width="9.140625" style="7"/>
  </cols>
  <sheetData>
    <row r="1" spans="1:21">
      <c r="A1" s="34" t="s">
        <v>0</v>
      </c>
      <c r="B1" s="32" t="s">
        <v>1</v>
      </c>
      <c r="C1" s="32" t="s">
        <v>2</v>
      </c>
      <c r="D1" s="35" t="s">
        <v>224</v>
      </c>
      <c r="E1" s="35" t="s">
        <v>225</v>
      </c>
      <c r="F1" s="35" t="s">
        <v>226</v>
      </c>
      <c r="G1" s="35" t="s">
        <v>227</v>
      </c>
      <c r="H1" s="35" t="s">
        <v>228</v>
      </c>
      <c r="I1" s="35" t="s">
        <v>229</v>
      </c>
      <c r="J1" s="35" t="s">
        <v>230</v>
      </c>
      <c r="K1" s="32" t="s">
        <v>3</v>
      </c>
      <c r="L1" s="35" t="s">
        <v>605</v>
      </c>
      <c r="M1" s="36" t="s">
        <v>233</v>
      </c>
      <c r="N1" s="33" t="s">
        <v>756</v>
      </c>
      <c r="O1" s="35" t="s">
        <v>235</v>
      </c>
      <c r="P1" s="35" t="s">
        <v>634</v>
      </c>
      <c r="Q1" s="55" t="s">
        <v>757</v>
      </c>
      <c r="R1" s="136" t="s">
        <v>12</v>
      </c>
      <c r="S1" s="146" t="s">
        <v>13</v>
      </c>
      <c r="T1" s="146" t="s">
        <v>14</v>
      </c>
      <c r="U1" s="146" t="s">
        <v>15</v>
      </c>
    </row>
    <row r="2" spans="1:21" ht="15.75">
      <c r="A2" s="13" t="s">
        <v>237</v>
      </c>
      <c r="B2" s="8" t="s">
        <v>608</v>
      </c>
      <c r="C2" s="8" t="s">
        <v>18</v>
      </c>
      <c r="D2" s="19">
        <v>376</v>
      </c>
      <c r="E2" s="19" t="s">
        <v>239</v>
      </c>
      <c r="F2" s="19" t="s">
        <v>240</v>
      </c>
      <c r="G2" s="42" t="s">
        <v>257</v>
      </c>
      <c r="H2" s="19" t="s">
        <v>288</v>
      </c>
      <c r="I2" s="19" t="s">
        <v>610</v>
      </c>
      <c r="J2" s="31" t="s">
        <v>758</v>
      </c>
      <c r="K2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376-IP-B4-02-DR-K-02010</v>
      </c>
      <c r="L2" s="19" t="s">
        <v>759</v>
      </c>
      <c r="M2" s="30" t="s">
        <v>292</v>
      </c>
      <c r="N2" s="25" t="s">
        <v>245</v>
      </c>
      <c r="O2" s="97" t="s">
        <v>246</v>
      </c>
      <c r="P2" s="130" t="s">
        <v>257</v>
      </c>
      <c r="Q2" s="185"/>
      <c r="R2" s="133" t="s">
        <v>21</v>
      </c>
      <c r="S2" s="9"/>
      <c r="T2" s="9"/>
      <c r="U2" s="9"/>
    </row>
    <row r="3" spans="1:21" ht="15.75">
      <c r="A3" s="13" t="s">
        <v>237</v>
      </c>
      <c r="B3" s="8" t="s">
        <v>608</v>
      </c>
      <c r="C3" s="8" t="s">
        <v>18</v>
      </c>
      <c r="D3" s="19">
        <v>376</v>
      </c>
      <c r="E3" s="19" t="s">
        <v>239</v>
      </c>
      <c r="F3" s="19" t="s">
        <v>240</v>
      </c>
      <c r="G3" s="42" t="s">
        <v>391</v>
      </c>
      <c r="H3" s="19" t="s">
        <v>288</v>
      </c>
      <c r="I3" s="19" t="s">
        <v>610</v>
      </c>
      <c r="J3" s="31" t="s">
        <v>388</v>
      </c>
      <c r="K3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376-IP-B4-ZZ-DR-K-04004</v>
      </c>
      <c r="L3" s="8" t="s">
        <v>671</v>
      </c>
      <c r="M3" s="53" t="s">
        <v>292</v>
      </c>
      <c r="N3" s="97" t="s">
        <v>257</v>
      </c>
      <c r="O3" s="6"/>
      <c r="P3" s="131"/>
      <c r="Q3" s="131"/>
      <c r="R3" s="133" t="s">
        <v>21</v>
      </c>
      <c r="S3" s="9"/>
      <c r="T3" s="9"/>
      <c r="U3" s="9"/>
    </row>
    <row r="4" spans="1:21" ht="15.75">
      <c r="A4" s="13" t="s">
        <v>237</v>
      </c>
      <c r="B4" s="8" t="s">
        <v>608</v>
      </c>
      <c r="C4" s="8" t="s">
        <v>18</v>
      </c>
      <c r="D4" s="19">
        <v>376</v>
      </c>
      <c r="E4" s="19" t="s">
        <v>239</v>
      </c>
      <c r="F4" s="19" t="s">
        <v>240</v>
      </c>
      <c r="G4" s="42" t="s">
        <v>391</v>
      </c>
      <c r="H4" s="19" t="s">
        <v>288</v>
      </c>
      <c r="I4" s="19" t="s">
        <v>610</v>
      </c>
      <c r="J4" s="31" t="s">
        <v>672</v>
      </c>
      <c r="K4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376-IP-B4-ZZ-DR-K-04005</v>
      </c>
      <c r="L4" s="58" t="s">
        <v>673</v>
      </c>
      <c r="M4" s="53" t="s">
        <v>292</v>
      </c>
      <c r="N4" s="97" t="s">
        <v>257</v>
      </c>
      <c r="O4" s="6"/>
      <c r="P4" s="131"/>
      <c r="Q4" s="131"/>
      <c r="R4" s="133" t="s">
        <v>21</v>
      </c>
      <c r="S4" s="9"/>
      <c r="T4" s="9"/>
      <c r="U4" s="9"/>
    </row>
    <row r="5" spans="1:21" ht="15.75">
      <c r="A5" s="13" t="s">
        <v>237</v>
      </c>
      <c r="B5" s="8" t="s">
        <v>608</v>
      </c>
      <c r="C5" s="8" t="s">
        <v>18</v>
      </c>
      <c r="D5" s="19">
        <v>376</v>
      </c>
      <c r="E5" s="19" t="s">
        <v>239</v>
      </c>
      <c r="F5" s="19" t="s">
        <v>240</v>
      </c>
      <c r="G5" s="42" t="s">
        <v>391</v>
      </c>
      <c r="H5" s="19" t="s">
        <v>288</v>
      </c>
      <c r="I5" s="19" t="s">
        <v>610</v>
      </c>
      <c r="J5" s="31" t="s">
        <v>674</v>
      </c>
      <c r="K5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376-IP-B4-ZZ-DR-K-04006</v>
      </c>
      <c r="L5" s="58" t="s">
        <v>675</v>
      </c>
      <c r="M5" s="53" t="s">
        <v>292</v>
      </c>
      <c r="N5" s="97" t="s">
        <v>257</v>
      </c>
      <c r="O5" s="6"/>
      <c r="P5" s="131"/>
      <c r="Q5" s="131"/>
      <c r="R5" s="133" t="s">
        <v>21</v>
      </c>
      <c r="S5" s="9"/>
      <c r="T5" s="9"/>
      <c r="U5" s="9"/>
    </row>
    <row r="6" spans="1:21" ht="15.75">
      <c r="A6" s="13" t="s">
        <v>237</v>
      </c>
      <c r="B6" s="8" t="s">
        <v>608</v>
      </c>
      <c r="C6" s="8" t="s">
        <v>18</v>
      </c>
      <c r="D6" s="19">
        <v>376</v>
      </c>
      <c r="E6" s="19" t="s">
        <v>239</v>
      </c>
      <c r="F6" s="19" t="s">
        <v>240</v>
      </c>
      <c r="G6" s="42" t="s">
        <v>391</v>
      </c>
      <c r="H6" s="19" t="s">
        <v>288</v>
      </c>
      <c r="I6" s="19" t="s">
        <v>610</v>
      </c>
      <c r="J6" s="31" t="s">
        <v>676</v>
      </c>
      <c r="K6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376-IP-B4-ZZ-DR-K-04007</v>
      </c>
      <c r="L6" s="58" t="s">
        <v>677</v>
      </c>
      <c r="M6" s="53" t="s">
        <v>292</v>
      </c>
      <c r="N6" s="97" t="s">
        <v>257</v>
      </c>
      <c r="O6" s="6"/>
      <c r="P6" s="131"/>
      <c r="Q6" s="131"/>
      <c r="R6" s="133" t="s">
        <v>21</v>
      </c>
      <c r="S6" s="9"/>
      <c r="T6" s="9"/>
      <c r="U6" s="9"/>
    </row>
    <row r="7" spans="1:21" ht="15.75">
      <c r="A7" s="13" t="s">
        <v>237</v>
      </c>
      <c r="B7" s="8" t="s">
        <v>608</v>
      </c>
      <c r="C7" s="8" t="s">
        <v>18</v>
      </c>
      <c r="D7" s="19">
        <v>376</v>
      </c>
      <c r="E7" s="19" t="s">
        <v>239</v>
      </c>
      <c r="F7" s="19" t="s">
        <v>240</v>
      </c>
      <c r="G7" s="42" t="s">
        <v>391</v>
      </c>
      <c r="H7" s="19" t="s">
        <v>288</v>
      </c>
      <c r="I7" s="19" t="s">
        <v>610</v>
      </c>
      <c r="J7" s="31" t="s">
        <v>678</v>
      </c>
      <c r="K7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376-IP-B4-ZZ-DR-K-04008</v>
      </c>
      <c r="L7" s="58" t="s">
        <v>679</v>
      </c>
      <c r="M7" s="53" t="s">
        <v>292</v>
      </c>
      <c r="N7" s="97" t="s">
        <v>257</v>
      </c>
      <c r="O7" s="6"/>
      <c r="P7" s="131"/>
      <c r="Q7" s="131"/>
      <c r="R7" s="133" t="s">
        <v>21</v>
      </c>
      <c r="S7" s="9"/>
      <c r="T7" s="9"/>
      <c r="U7" s="9"/>
    </row>
    <row r="8" spans="1:21" ht="15.75">
      <c r="A8" s="13" t="s">
        <v>237</v>
      </c>
      <c r="B8" s="8" t="s">
        <v>608</v>
      </c>
      <c r="C8" s="8" t="s">
        <v>18</v>
      </c>
      <c r="D8" s="19">
        <v>376</v>
      </c>
      <c r="E8" s="19" t="s">
        <v>239</v>
      </c>
      <c r="F8" s="19" t="s">
        <v>240</v>
      </c>
      <c r="G8" s="42" t="s">
        <v>257</v>
      </c>
      <c r="H8" s="19" t="s">
        <v>288</v>
      </c>
      <c r="I8" s="19" t="s">
        <v>610</v>
      </c>
      <c r="J8" s="31" t="s">
        <v>682</v>
      </c>
      <c r="K8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376-IP-B4-02-DR-K-21010</v>
      </c>
      <c r="L8" s="58" t="s">
        <v>760</v>
      </c>
      <c r="M8" s="53" t="s">
        <v>439</v>
      </c>
      <c r="N8" s="25" t="s">
        <v>245</v>
      </c>
      <c r="O8" s="97" t="s">
        <v>246</v>
      </c>
      <c r="P8" s="131"/>
      <c r="Q8" s="131"/>
      <c r="R8" s="133" t="s">
        <v>21</v>
      </c>
      <c r="S8" s="9"/>
      <c r="T8" s="9"/>
      <c r="U8" s="9"/>
    </row>
    <row r="9" spans="1:21" ht="15.75">
      <c r="A9" s="13" t="s">
        <v>237</v>
      </c>
      <c r="B9" s="8" t="s">
        <v>608</v>
      </c>
      <c r="C9" s="8" t="s">
        <v>18</v>
      </c>
      <c r="D9" s="19">
        <v>376</v>
      </c>
      <c r="E9" s="19" t="s">
        <v>239</v>
      </c>
      <c r="F9" s="19" t="s">
        <v>240</v>
      </c>
      <c r="G9" s="42" t="s">
        <v>257</v>
      </c>
      <c r="H9" s="19" t="s">
        <v>288</v>
      </c>
      <c r="I9" s="19" t="s">
        <v>610</v>
      </c>
      <c r="J9" s="31" t="s">
        <v>684</v>
      </c>
      <c r="K9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376-IP-B4-02-DR-K-21011</v>
      </c>
      <c r="L9" s="58" t="s">
        <v>761</v>
      </c>
      <c r="M9" s="53" t="s">
        <v>439</v>
      </c>
      <c r="N9" s="25" t="s">
        <v>245</v>
      </c>
      <c r="O9" s="97" t="s">
        <v>246</v>
      </c>
      <c r="P9" s="131"/>
      <c r="Q9" s="131"/>
      <c r="R9" s="133" t="s">
        <v>21</v>
      </c>
      <c r="S9" s="9"/>
      <c r="T9" s="9"/>
      <c r="U9" s="9"/>
    </row>
    <row r="10" spans="1:21" ht="15.75">
      <c r="A10" s="13" t="s">
        <v>237</v>
      </c>
      <c r="B10" s="8" t="s">
        <v>608</v>
      </c>
      <c r="C10" s="8" t="s">
        <v>18</v>
      </c>
      <c r="D10" s="19">
        <v>376</v>
      </c>
      <c r="E10" s="19" t="s">
        <v>239</v>
      </c>
      <c r="F10" s="19" t="s">
        <v>240</v>
      </c>
      <c r="G10" s="42" t="s">
        <v>257</v>
      </c>
      <c r="H10" s="19" t="s">
        <v>288</v>
      </c>
      <c r="I10" s="19" t="s">
        <v>610</v>
      </c>
      <c r="J10" s="31" t="s">
        <v>686</v>
      </c>
      <c r="K10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376-IP-B4-02-DR-K-21012</v>
      </c>
      <c r="L10" s="58" t="s">
        <v>762</v>
      </c>
      <c r="M10" s="53" t="s">
        <v>439</v>
      </c>
      <c r="N10" s="25" t="s">
        <v>245</v>
      </c>
      <c r="O10" s="97" t="s">
        <v>246</v>
      </c>
      <c r="P10" s="131"/>
      <c r="Q10" s="131"/>
      <c r="R10" s="133" t="s">
        <v>21</v>
      </c>
      <c r="S10" s="9"/>
      <c r="T10" s="9"/>
      <c r="U10" s="9"/>
    </row>
    <row r="11" spans="1:21" ht="15.75">
      <c r="A11" s="13" t="s">
        <v>237</v>
      </c>
      <c r="B11" s="8" t="s">
        <v>608</v>
      </c>
      <c r="C11" s="8" t="s">
        <v>18</v>
      </c>
      <c r="D11" s="19">
        <v>376</v>
      </c>
      <c r="E11" s="19" t="s">
        <v>239</v>
      </c>
      <c r="F11" s="19" t="s">
        <v>240</v>
      </c>
      <c r="G11" s="42" t="s">
        <v>257</v>
      </c>
      <c r="H11" s="19" t="s">
        <v>288</v>
      </c>
      <c r="I11" s="19" t="s">
        <v>610</v>
      </c>
      <c r="J11" s="31" t="s">
        <v>688</v>
      </c>
      <c r="K11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376-IP-B4-02-DR-K-21013</v>
      </c>
      <c r="L11" s="58" t="s">
        <v>763</v>
      </c>
      <c r="M11" s="53" t="s">
        <v>439</v>
      </c>
      <c r="N11" s="25" t="s">
        <v>245</v>
      </c>
      <c r="O11" s="97" t="s">
        <v>246</v>
      </c>
      <c r="P11" s="131"/>
      <c r="Q11" s="131"/>
      <c r="R11" s="133" t="s">
        <v>21</v>
      </c>
      <c r="S11" s="9"/>
      <c r="T11" s="9"/>
      <c r="U11" s="9"/>
    </row>
    <row r="12" spans="1:21" ht="15.75">
      <c r="A12" s="13" t="s">
        <v>237</v>
      </c>
      <c r="B12" s="8" t="s">
        <v>608</v>
      </c>
      <c r="C12" s="8" t="s">
        <v>18</v>
      </c>
      <c r="D12" s="19">
        <v>376</v>
      </c>
      <c r="E12" s="19" t="s">
        <v>239</v>
      </c>
      <c r="F12" s="19" t="s">
        <v>240</v>
      </c>
      <c r="G12" s="42" t="s">
        <v>257</v>
      </c>
      <c r="H12" s="19" t="s">
        <v>288</v>
      </c>
      <c r="I12" s="19" t="s">
        <v>610</v>
      </c>
      <c r="J12" s="31" t="s">
        <v>694</v>
      </c>
      <c r="K12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376-IP-B4-02-DR-K-23001</v>
      </c>
      <c r="L12" s="58" t="s">
        <v>764</v>
      </c>
      <c r="M12" s="53" t="s">
        <v>439</v>
      </c>
      <c r="N12" s="25" t="s">
        <v>245</v>
      </c>
      <c r="O12" s="97" t="s">
        <v>246</v>
      </c>
      <c r="P12" s="131"/>
      <c r="Q12" s="131"/>
      <c r="R12" s="133" t="s">
        <v>21</v>
      </c>
      <c r="S12" s="9"/>
      <c r="T12" s="9"/>
      <c r="U12" s="9"/>
    </row>
    <row r="13" spans="1:21" ht="15.75">
      <c r="A13" s="13" t="s">
        <v>237</v>
      </c>
      <c r="B13" s="8" t="s">
        <v>608</v>
      </c>
      <c r="C13" s="8" t="s">
        <v>18</v>
      </c>
      <c r="D13" s="19">
        <v>376</v>
      </c>
      <c r="E13" s="19" t="s">
        <v>239</v>
      </c>
      <c r="F13" s="19" t="s">
        <v>240</v>
      </c>
      <c r="G13" s="42" t="s">
        <v>257</v>
      </c>
      <c r="H13" s="19" t="s">
        <v>288</v>
      </c>
      <c r="I13" s="19" t="s">
        <v>610</v>
      </c>
      <c r="J13" s="31" t="s">
        <v>696</v>
      </c>
      <c r="K13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376-IP-B4-02-DR-K-23002</v>
      </c>
      <c r="L13" s="58" t="s">
        <v>765</v>
      </c>
      <c r="M13" s="53" t="s">
        <v>439</v>
      </c>
      <c r="N13" s="25" t="s">
        <v>245</v>
      </c>
      <c r="O13" s="97" t="s">
        <v>246</v>
      </c>
      <c r="P13" s="131"/>
      <c r="Q13" s="131"/>
      <c r="R13" s="133" t="s">
        <v>21</v>
      </c>
      <c r="S13" s="9"/>
      <c r="T13" s="9"/>
      <c r="U13" s="9"/>
    </row>
    <row r="14" spans="1:21" ht="15.75">
      <c r="A14" s="13" t="s">
        <v>237</v>
      </c>
      <c r="B14" s="8" t="s">
        <v>608</v>
      </c>
      <c r="C14" s="8" t="s">
        <v>18</v>
      </c>
      <c r="D14" s="19">
        <v>376</v>
      </c>
      <c r="E14" s="19" t="s">
        <v>239</v>
      </c>
      <c r="F14" s="19" t="s">
        <v>240</v>
      </c>
      <c r="G14" s="42" t="s">
        <v>257</v>
      </c>
      <c r="H14" s="19" t="s">
        <v>288</v>
      </c>
      <c r="I14" s="19" t="s">
        <v>610</v>
      </c>
      <c r="J14" s="31" t="s">
        <v>698</v>
      </c>
      <c r="K14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376-IP-B4-02-DR-K-23003</v>
      </c>
      <c r="L14" s="58" t="s">
        <v>766</v>
      </c>
      <c r="M14" s="53" t="s">
        <v>439</v>
      </c>
      <c r="N14" s="25" t="s">
        <v>245</v>
      </c>
      <c r="O14" s="97" t="s">
        <v>246</v>
      </c>
      <c r="P14" s="131"/>
      <c r="Q14" s="131"/>
      <c r="R14" s="133" t="s">
        <v>21</v>
      </c>
      <c r="S14" s="9"/>
      <c r="T14" s="9"/>
      <c r="U14" s="9"/>
    </row>
    <row r="15" spans="1:21" ht="15.75">
      <c r="A15" s="13" t="s">
        <v>237</v>
      </c>
      <c r="B15" s="8" t="s">
        <v>608</v>
      </c>
      <c r="C15" s="8" t="s">
        <v>18</v>
      </c>
      <c r="D15" s="19">
        <v>376</v>
      </c>
      <c r="E15" s="19" t="s">
        <v>239</v>
      </c>
      <c r="F15" s="19" t="s">
        <v>240</v>
      </c>
      <c r="G15" s="42" t="s">
        <v>257</v>
      </c>
      <c r="H15" s="19" t="s">
        <v>288</v>
      </c>
      <c r="I15" s="19" t="s">
        <v>610</v>
      </c>
      <c r="J15" s="31" t="s">
        <v>700</v>
      </c>
      <c r="K15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376-IP-B4-02-DR-K-23004</v>
      </c>
      <c r="L15" s="58" t="s">
        <v>767</v>
      </c>
      <c r="M15" s="53" t="s">
        <v>439</v>
      </c>
      <c r="N15" s="25" t="s">
        <v>245</v>
      </c>
      <c r="O15" s="97" t="s">
        <v>246</v>
      </c>
      <c r="P15" s="131"/>
      <c r="Q15" s="131"/>
      <c r="R15" s="133" t="s">
        <v>21</v>
      </c>
      <c r="S15" s="9"/>
      <c r="T15" s="9"/>
      <c r="U15" s="9"/>
    </row>
    <row r="16" spans="1:21" ht="15.75">
      <c r="A16" s="13" t="s">
        <v>237</v>
      </c>
      <c r="B16" s="8" t="s">
        <v>608</v>
      </c>
      <c r="C16" s="8" t="s">
        <v>18</v>
      </c>
      <c r="D16" s="19">
        <v>376</v>
      </c>
      <c r="E16" s="19" t="s">
        <v>239</v>
      </c>
      <c r="F16" s="19" t="s">
        <v>240</v>
      </c>
      <c r="G16" s="42" t="s">
        <v>257</v>
      </c>
      <c r="H16" s="19" t="s">
        <v>288</v>
      </c>
      <c r="I16" s="19" t="s">
        <v>610</v>
      </c>
      <c r="J16" s="31" t="s">
        <v>702</v>
      </c>
      <c r="K16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376-IP-B4-02-DR-K-23005</v>
      </c>
      <c r="L16" s="58" t="s">
        <v>768</v>
      </c>
      <c r="M16" s="53" t="s">
        <v>439</v>
      </c>
      <c r="N16" s="25" t="s">
        <v>245</v>
      </c>
      <c r="O16" s="97" t="s">
        <v>246</v>
      </c>
      <c r="P16" s="131"/>
      <c r="Q16" s="131"/>
      <c r="R16" s="133" t="s">
        <v>21</v>
      </c>
      <c r="S16" s="9"/>
      <c r="T16" s="9"/>
      <c r="U16" s="9"/>
    </row>
    <row r="17" spans="1:21" ht="14.25" customHeight="1">
      <c r="A17" s="13" t="s">
        <v>237</v>
      </c>
      <c r="B17" s="8" t="s">
        <v>608</v>
      </c>
      <c r="C17" s="8" t="s">
        <v>18</v>
      </c>
      <c r="D17" s="19">
        <v>376</v>
      </c>
      <c r="E17" s="19" t="s">
        <v>239</v>
      </c>
      <c r="F17" s="19" t="s">
        <v>240</v>
      </c>
      <c r="G17" s="42" t="s">
        <v>257</v>
      </c>
      <c r="H17" s="19" t="s">
        <v>288</v>
      </c>
      <c r="I17" s="19" t="s">
        <v>610</v>
      </c>
      <c r="J17" s="31" t="s">
        <v>704</v>
      </c>
      <c r="K17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376-IP-B4-02-DR-K-23006</v>
      </c>
      <c r="L17" s="58" t="s">
        <v>769</v>
      </c>
      <c r="M17" s="53" t="s">
        <v>439</v>
      </c>
      <c r="N17" s="25" t="s">
        <v>245</v>
      </c>
      <c r="O17" s="6"/>
      <c r="P17" s="131"/>
      <c r="Q17" s="131"/>
      <c r="R17" s="133" t="s">
        <v>21</v>
      </c>
      <c r="S17" s="9"/>
      <c r="T17" s="9"/>
      <c r="U17" s="9"/>
    </row>
    <row r="18" spans="1:21" ht="14.25" customHeight="1">
      <c r="A18" s="13" t="s">
        <v>237</v>
      </c>
      <c r="B18" s="8" t="s">
        <v>608</v>
      </c>
      <c r="C18" s="8" t="s">
        <v>18</v>
      </c>
      <c r="D18" s="19">
        <v>376</v>
      </c>
      <c r="E18" s="19" t="s">
        <v>239</v>
      </c>
      <c r="F18" s="19" t="s">
        <v>240</v>
      </c>
      <c r="G18" s="42" t="s">
        <v>257</v>
      </c>
      <c r="H18" s="19" t="s">
        <v>288</v>
      </c>
      <c r="I18" s="19" t="s">
        <v>610</v>
      </c>
      <c r="J18" s="31" t="s">
        <v>706</v>
      </c>
      <c r="K18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376-IP-B4-02-DR-K-23007</v>
      </c>
      <c r="L18" s="58" t="s">
        <v>770</v>
      </c>
      <c r="M18" s="53" t="s">
        <v>439</v>
      </c>
      <c r="N18" s="25" t="s">
        <v>245</v>
      </c>
      <c r="O18" s="97" t="s">
        <v>246</v>
      </c>
      <c r="P18" s="131"/>
      <c r="Q18" s="131"/>
      <c r="R18" s="133" t="s">
        <v>21</v>
      </c>
      <c r="S18" s="9"/>
      <c r="T18" s="9"/>
      <c r="U18" s="9"/>
    </row>
    <row r="19" spans="1:21" ht="14.25" customHeight="1">
      <c r="A19" s="13" t="s">
        <v>237</v>
      </c>
      <c r="B19" s="8" t="s">
        <v>608</v>
      </c>
      <c r="C19" s="8" t="s">
        <v>18</v>
      </c>
      <c r="D19" s="19">
        <v>376</v>
      </c>
      <c r="E19" s="19" t="s">
        <v>239</v>
      </c>
      <c r="F19" s="19" t="s">
        <v>240</v>
      </c>
      <c r="G19" s="42" t="s">
        <v>257</v>
      </c>
      <c r="H19" s="19" t="s">
        <v>288</v>
      </c>
      <c r="I19" s="19" t="s">
        <v>610</v>
      </c>
      <c r="J19" s="31" t="s">
        <v>708</v>
      </c>
      <c r="K19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376-IP-B4-02-DR-K-23008</v>
      </c>
      <c r="L19" s="58" t="s">
        <v>771</v>
      </c>
      <c r="M19" s="53" t="s">
        <v>439</v>
      </c>
      <c r="N19" s="25" t="s">
        <v>245</v>
      </c>
      <c r="O19" s="97" t="s">
        <v>246</v>
      </c>
      <c r="P19" s="131"/>
      <c r="Q19" s="131"/>
      <c r="R19" s="133" t="s">
        <v>21</v>
      </c>
      <c r="S19" s="9"/>
      <c r="T19" s="9"/>
      <c r="U19" s="9"/>
    </row>
    <row r="20" spans="1:21" ht="14.25" customHeight="1">
      <c r="A20" s="13" t="s">
        <v>237</v>
      </c>
      <c r="B20" s="8" t="s">
        <v>608</v>
      </c>
      <c r="C20" s="8" t="s">
        <v>18</v>
      </c>
      <c r="D20" s="19">
        <v>376</v>
      </c>
      <c r="E20" s="19" t="s">
        <v>239</v>
      </c>
      <c r="F20" s="19" t="s">
        <v>240</v>
      </c>
      <c r="G20" s="42" t="s">
        <v>257</v>
      </c>
      <c r="H20" s="19" t="s">
        <v>288</v>
      </c>
      <c r="I20" s="19" t="s">
        <v>610</v>
      </c>
      <c r="J20" s="31" t="s">
        <v>710</v>
      </c>
      <c r="K20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376-IP-B4-02-DR-K-23009</v>
      </c>
      <c r="L20" s="58" t="s">
        <v>772</v>
      </c>
      <c r="M20" s="53" t="s">
        <v>439</v>
      </c>
      <c r="N20" s="25" t="s">
        <v>245</v>
      </c>
      <c r="O20" s="6"/>
      <c r="P20" s="131"/>
      <c r="Q20" s="131"/>
      <c r="R20" s="133" t="s">
        <v>21</v>
      </c>
      <c r="S20" s="9"/>
      <c r="T20" s="9"/>
      <c r="U20" s="9"/>
    </row>
    <row r="21" spans="1:21" ht="14.25" customHeight="1">
      <c r="A21" s="13" t="s">
        <v>237</v>
      </c>
      <c r="B21" s="8" t="s">
        <v>608</v>
      </c>
      <c r="C21" s="8" t="s">
        <v>18</v>
      </c>
      <c r="D21" s="19">
        <v>376</v>
      </c>
      <c r="E21" s="19" t="s">
        <v>239</v>
      </c>
      <c r="F21" s="19" t="s">
        <v>240</v>
      </c>
      <c r="G21" s="42" t="s">
        <v>257</v>
      </c>
      <c r="H21" s="19" t="s">
        <v>288</v>
      </c>
      <c r="I21" s="19" t="s">
        <v>610</v>
      </c>
      <c r="J21" s="31" t="s">
        <v>712</v>
      </c>
      <c r="K21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376-IP-B4-02-DR-K-23010</v>
      </c>
      <c r="L21" s="58" t="s">
        <v>773</v>
      </c>
      <c r="M21" s="53" t="s">
        <v>439</v>
      </c>
      <c r="N21" s="25" t="s">
        <v>245</v>
      </c>
      <c r="O21" s="6"/>
      <c r="P21" s="131"/>
      <c r="Q21" s="131"/>
      <c r="R21" s="133" t="s">
        <v>21</v>
      </c>
      <c r="S21" s="9"/>
      <c r="T21" s="9"/>
      <c r="U21" s="9"/>
    </row>
    <row r="22" spans="1:21" ht="14.25" customHeight="1">
      <c r="A22" s="13" t="s">
        <v>237</v>
      </c>
      <c r="B22" s="8" t="s">
        <v>608</v>
      </c>
      <c r="C22" s="8" t="s">
        <v>18</v>
      </c>
      <c r="D22" s="19">
        <v>376</v>
      </c>
      <c r="E22" s="19" t="s">
        <v>239</v>
      </c>
      <c r="F22" s="19" t="s">
        <v>240</v>
      </c>
      <c r="G22" s="42" t="s">
        <v>257</v>
      </c>
      <c r="H22" s="19" t="s">
        <v>288</v>
      </c>
      <c r="I22" s="19" t="s">
        <v>610</v>
      </c>
      <c r="J22" s="31" t="s">
        <v>714</v>
      </c>
      <c r="K22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376-IP-B4-02-DR-K-23011</v>
      </c>
      <c r="L22" s="58" t="s">
        <v>774</v>
      </c>
      <c r="M22" s="53" t="s">
        <v>439</v>
      </c>
      <c r="N22" s="25" t="s">
        <v>245</v>
      </c>
      <c r="O22" s="97" t="s">
        <v>246</v>
      </c>
      <c r="P22" s="131"/>
      <c r="Q22" s="131"/>
      <c r="R22" s="133" t="s">
        <v>21</v>
      </c>
      <c r="S22" s="9"/>
      <c r="T22" s="9"/>
      <c r="U22" s="9"/>
    </row>
    <row r="23" spans="1:21" ht="14.25" customHeight="1">
      <c r="A23" s="13" t="s">
        <v>237</v>
      </c>
      <c r="B23" s="8" t="s">
        <v>608</v>
      </c>
      <c r="C23" s="8" t="s">
        <v>18</v>
      </c>
      <c r="D23" s="19">
        <v>376</v>
      </c>
      <c r="E23" s="19" t="s">
        <v>239</v>
      </c>
      <c r="F23" s="19" t="s">
        <v>240</v>
      </c>
      <c r="G23" s="42" t="s">
        <v>257</v>
      </c>
      <c r="H23" s="19" t="s">
        <v>288</v>
      </c>
      <c r="I23" s="19" t="s">
        <v>610</v>
      </c>
      <c r="J23" s="31" t="s">
        <v>716</v>
      </c>
      <c r="K23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376-IP-B4-02-DR-K-23012</v>
      </c>
      <c r="L23" s="58" t="s">
        <v>775</v>
      </c>
      <c r="M23" s="53" t="s">
        <v>439</v>
      </c>
      <c r="N23" s="25" t="s">
        <v>245</v>
      </c>
      <c r="O23" s="97" t="s">
        <v>246</v>
      </c>
      <c r="P23" s="131"/>
      <c r="Q23" s="131"/>
      <c r="R23" s="133" t="s">
        <v>21</v>
      </c>
      <c r="S23" s="9"/>
      <c r="T23" s="9"/>
      <c r="U23" s="9"/>
    </row>
    <row r="24" spans="1:21" ht="14.25" customHeight="1">
      <c r="A24" s="13" t="s">
        <v>237</v>
      </c>
      <c r="B24" s="8" t="s">
        <v>608</v>
      </c>
      <c r="C24" s="8" t="s">
        <v>18</v>
      </c>
      <c r="D24" s="19">
        <v>376</v>
      </c>
      <c r="E24" s="19" t="s">
        <v>239</v>
      </c>
      <c r="F24" s="19" t="s">
        <v>240</v>
      </c>
      <c r="G24" s="42" t="s">
        <v>257</v>
      </c>
      <c r="H24" s="19" t="s">
        <v>288</v>
      </c>
      <c r="I24" s="19" t="s">
        <v>610</v>
      </c>
      <c r="J24" s="31" t="s">
        <v>718</v>
      </c>
      <c r="K24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376-IP-B4-02-DR-K-23013</v>
      </c>
      <c r="L24" s="58" t="s">
        <v>776</v>
      </c>
      <c r="M24" s="53" t="s">
        <v>586</v>
      </c>
      <c r="N24" s="25" t="s">
        <v>245</v>
      </c>
      <c r="O24" s="97" t="s">
        <v>246</v>
      </c>
      <c r="P24" s="131"/>
      <c r="Q24" s="131"/>
      <c r="R24" s="133" t="s">
        <v>21</v>
      </c>
      <c r="S24" s="9"/>
      <c r="T24" s="9"/>
      <c r="U24" s="9"/>
    </row>
    <row r="25" spans="1:21" ht="14.25" customHeight="1">
      <c r="A25" s="13" t="s">
        <v>237</v>
      </c>
      <c r="B25" s="8" t="s">
        <v>608</v>
      </c>
      <c r="C25" s="8" t="s">
        <v>18</v>
      </c>
      <c r="D25" s="19">
        <v>376</v>
      </c>
      <c r="E25" s="19" t="s">
        <v>239</v>
      </c>
      <c r="F25" s="19" t="s">
        <v>240</v>
      </c>
      <c r="G25" s="42" t="s">
        <v>257</v>
      </c>
      <c r="H25" s="19" t="s">
        <v>288</v>
      </c>
      <c r="I25" s="19" t="s">
        <v>610</v>
      </c>
      <c r="J25" s="31" t="s">
        <v>777</v>
      </c>
      <c r="K25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376-IP-B4-02-DR-K-23104</v>
      </c>
      <c r="L25" s="58" t="s">
        <v>778</v>
      </c>
      <c r="M25" s="53" t="s">
        <v>586</v>
      </c>
      <c r="N25" s="6"/>
      <c r="O25" s="6"/>
      <c r="P25" s="135" t="s">
        <v>245</v>
      </c>
      <c r="Q25" s="130" t="s">
        <v>246</v>
      </c>
      <c r="R25" s="133" t="s">
        <v>21</v>
      </c>
      <c r="S25" s="9"/>
      <c r="T25" s="9"/>
      <c r="U25" s="9"/>
    </row>
    <row r="26" spans="1:21" ht="14.25" customHeight="1">
      <c r="A26" s="13" t="s">
        <v>237</v>
      </c>
      <c r="B26" s="8" t="s">
        <v>608</v>
      </c>
      <c r="C26" s="8" t="s">
        <v>18</v>
      </c>
      <c r="D26" s="19">
        <v>376</v>
      </c>
      <c r="E26" s="19" t="s">
        <v>239</v>
      </c>
      <c r="F26" s="19" t="s">
        <v>240</v>
      </c>
      <c r="G26" s="42" t="s">
        <v>257</v>
      </c>
      <c r="H26" s="19" t="s">
        <v>288</v>
      </c>
      <c r="I26" s="19" t="s">
        <v>610</v>
      </c>
      <c r="J26" s="31" t="s">
        <v>724</v>
      </c>
      <c r="K26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376-IP-B4-02-DR-K-28002</v>
      </c>
      <c r="L26" s="58" t="s">
        <v>779</v>
      </c>
      <c r="M26" s="53" t="s">
        <v>439</v>
      </c>
      <c r="N26" s="25" t="s">
        <v>245</v>
      </c>
      <c r="O26" s="6"/>
      <c r="P26" s="131"/>
      <c r="Q26" s="131"/>
      <c r="R26" s="133" t="s">
        <v>21</v>
      </c>
      <c r="S26" s="9"/>
      <c r="T26" s="9"/>
      <c r="U26" s="9"/>
    </row>
    <row r="27" spans="1:21" ht="14.25" customHeight="1">
      <c r="A27" s="13" t="s">
        <v>237</v>
      </c>
      <c r="B27" s="8" t="s">
        <v>608</v>
      </c>
      <c r="C27" s="8" t="s">
        <v>18</v>
      </c>
      <c r="D27" s="19">
        <v>376</v>
      </c>
      <c r="E27" s="19" t="s">
        <v>239</v>
      </c>
      <c r="F27" s="19" t="s">
        <v>240</v>
      </c>
      <c r="G27" s="42" t="s">
        <v>257</v>
      </c>
      <c r="H27" s="19" t="s">
        <v>288</v>
      </c>
      <c r="I27" s="19" t="s">
        <v>610</v>
      </c>
      <c r="J27" s="31" t="s">
        <v>753</v>
      </c>
      <c r="K27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376-IP-B4-02-DR-K-28003</v>
      </c>
      <c r="L27" s="58" t="s">
        <v>780</v>
      </c>
      <c r="M27" s="53" t="s">
        <v>439</v>
      </c>
      <c r="N27" s="25" t="s">
        <v>245</v>
      </c>
      <c r="O27" s="6"/>
      <c r="P27" s="131"/>
      <c r="Q27" s="131"/>
      <c r="R27" s="133" t="s">
        <v>21</v>
      </c>
      <c r="S27" s="9"/>
      <c r="T27" s="9"/>
      <c r="U27" s="9"/>
    </row>
    <row r="28" spans="1:21" ht="14.25" customHeight="1">
      <c r="A28" s="40" t="s">
        <v>237</v>
      </c>
      <c r="B28" s="22" t="s">
        <v>608</v>
      </c>
      <c r="C28" s="22" t="s">
        <v>18</v>
      </c>
      <c r="D28" s="22">
        <v>376</v>
      </c>
      <c r="E28" s="22" t="s">
        <v>239</v>
      </c>
      <c r="F28" s="22" t="s">
        <v>240</v>
      </c>
      <c r="G28" s="42" t="s">
        <v>257</v>
      </c>
      <c r="H28" s="22" t="s">
        <v>242</v>
      </c>
      <c r="I28" s="22" t="s">
        <v>610</v>
      </c>
      <c r="J28" s="50" t="s">
        <v>622</v>
      </c>
      <c r="K28" s="8" t="str">
        <f>CONCATENATE(Tabela134518192021[[#This Row],[Nr ]],"-",Tabela134518192021[[#This Row],[Autor]],"-",Tabela134518192021[[#This Row],[Strefa]],"-",Tabela134518192021[[#This Row],[Poziom]],"-",Tabela134518192021[[#This Row],[Typ]],"-",Tabela134518192021[[#This Row],[Branża]],"-",Tabela134518192021[[#This Row],[Pakiet]])</f>
        <v>376-IP-B4-02-TD-K-00001</v>
      </c>
      <c r="L28" s="8" t="s">
        <v>781</v>
      </c>
      <c r="M28" s="54" t="s">
        <v>66</v>
      </c>
      <c r="N28" s="25" t="s">
        <v>245</v>
      </c>
      <c r="O28" s="97" t="s">
        <v>246</v>
      </c>
      <c r="P28" s="131"/>
      <c r="Q28" s="131"/>
      <c r="R28" s="133" t="s">
        <v>21</v>
      </c>
      <c r="S28" s="9"/>
      <c r="T28" s="9"/>
      <c r="U28" s="9"/>
    </row>
    <row r="30" spans="1:21">
      <c r="N30" s="4" t="s">
        <v>219</v>
      </c>
    </row>
    <row r="31" spans="1:21">
      <c r="N31" s="10"/>
      <c r="O31" s="4" t="s">
        <v>220</v>
      </c>
    </row>
    <row r="33" spans="14:17">
      <c r="N33" s="1"/>
      <c r="O33" s="4" t="s">
        <v>221</v>
      </c>
    </row>
    <row r="34" spans="14:17">
      <c r="P34" s="4"/>
      <c r="Q34" s="4"/>
    </row>
    <row r="35" spans="14:17">
      <c r="N35" s="2"/>
      <c r="O35" s="5" t="s">
        <v>222</v>
      </c>
    </row>
    <row r="36" spans="14:17">
      <c r="P36" s="4"/>
      <c r="Q36" s="4"/>
    </row>
    <row r="37" spans="14:17">
      <c r="N37" s="6"/>
      <c r="O37" s="4" t="s">
        <v>223</v>
      </c>
    </row>
    <row r="38" spans="14:17">
      <c r="P38" s="5"/>
      <c r="Q38" s="5"/>
    </row>
    <row r="40" spans="14:17">
      <c r="P40" s="4"/>
      <c r="Q40" s="4"/>
    </row>
    <row r="46" spans="14:17" ht="14.25" customHeight="1"/>
    <row r="47" spans="14:17" ht="14.25" customHeight="1"/>
    <row r="48" spans="14:17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75" spans="16:17">
      <c r="P75" s="4"/>
      <c r="Q75" s="4"/>
    </row>
    <row r="77" spans="16:17">
      <c r="P77" s="4"/>
      <c r="Q77" s="4"/>
    </row>
    <row r="79" spans="16:17">
      <c r="P79" s="5"/>
      <c r="Q79" s="5"/>
    </row>
    <row r="81" spans="15:17">
      <c r="P81" s="4"/>
      <c r="Q81" s="4"/>
    </row>
    <row r="95" spans="15:17">
      <c r="O95" s="4"/>
    </row>
    <row r="97" spans="15:15">
      <c r="O97" s="4"/>
    </row>
    <row r="99" spans="15:15">
      <c r="O99" s="5"/>
    </row>
    <row r="101" spans="15:15">
      <c r="O101" s="4"/>
    </row>
  </sheetData>
  <phoneticPr fontId="4" type="noConversion"/>
  <pageMargins left="0.7" right="0.7" top="0.75" bottom="0.75" header="0.3" footer="0.3"/>
  <pageSetup paperSize="9" scale="38" fitToHeight="0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2E8B7B-EA1B-4C68-8227-0F43579F5D4B}">
  <sheetPr>
    <tabColor theme="9"/>
    <pageSetUpPr fitToPage="1"/>
  </sheetPr>
  <dimension ref="A1:W101"/>
  <sheetViews>
    <sheetView topLeftCell="F1" zoomScaleNormal="100" workbookViewId="0">
      <selection activeCell="K6" sqref="K6:L27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6" width="26.5703125" style="7" customWidth="1"/>
    <col min="17" max="19" width="21" style="7" customWidth="1"/>
    <col min="20" max="20" width="14.28515625" style="7" bestFit="1" customWidth="1"/>
    <col min="21" max="21" width="23.85546875" style="7" bestFit="1" customWidth="1"/>
    <col min="22" max="22" width="14.28515625" style="7" bestFit="1" customWidth="1"/>
    <col min="23" max="23" width="23.85546875" style="7" bestFit="1" customWidth="1"/>
    <col min="24" max="16384" width="9.140625" style="7"/>
  </cols>
  <sheetData>
    <row r="1" spans="1:23">
      <c r="A1" s="34" t="s">
        <v>0</v>
      </c>
      <c r="B1" s="32" t="s">
        <v>1</v>
      </c>
      <c r="C1" s="32" t="s">
        <v>2</v>
      </c>
      <c r="D1" s="35" t="s">
        <v>224</v>
      </c>
      <c r="E1" s="55" t="s">
        <v>225</v>
      </c>
      <c r="F1" s="55" t="s">
        <v>226</v>
      </c>
      <c r="G1" s="55" t="s">
        <v>227</v>
      </c>
      <c r="H1" s="55" t="s">
        <v>228</v>
      </c>
      <c r="I1" s="55" t="s">
        <v>229</v>
      </c>
      <c r="J1" s="55" t="s">
        <v>230</v>
      </c>
      <c r="K1" s="56" t="s">
        <v>3</v>
      </c>
      <c r="L1" s="55" t="s">
        <v>605</v>
      </c>
      <c r="M1" s="36" t="s">
        <v>233</v>
      </c>
      <c r="N1" s="33" t="s">
        <v>782</v>
      </c>
      <c r="O1" s="35" t="s">
        <v>235</v>
      </c>
      <c r="P1" s="35" t="s">
        <v>634</v>
      </c>
      <c r="Q1" s="55" t="s">
        <v>783</v>
      </c>
      <c r="R1" s="55" t="s">
        <v>757</v>
      </c>
      <c r="S1" s="55" t="s">
        <v>784</v>
      </c>
      <c r="T1" s="136" t="s">
        <v>12</v>
      </c>
      <c r="U1" s="146" t="s">
        <v>13</v>
      </c>
      <c r="V1" s="146" t="s">
        <v>14</v>
      </c>
      <c r="W1" s="146" t="s">
        <v>15</v>
      </c>
    </row>
    <row r="2" spans="1:23" ht="15.75">
      <c r="A2" s="13" t="s">
        <v>237</v>
      </c>
      <c r="B2" s="8" t="s">
        <v>608</v>
      </c>
      <c r="C2" s="8" t="s">
        <v>18</v>
      </c>
      <c r="D2" s="19">
        <v>376</v>
      </c>
      <c r="E2" s="8" t="s">
        <v>239</v>
      </c>
      <c r="F2" s="8" t="s">
        <v>240</v>
      </c>
      <c r="G2" s="28" t="s">
        <v>306</v>
      </c>
      <c r="H2" s="8" t="s">
        <v>288</v>
      </c>
      <c r="I2" s="8" t="s">
        <v>610</v>
      </c>
      <c r="J2" s="57" t="s">
        <v>785</v>
      </c>
      <c r="K2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376-IP-B4-03-DR-K-02011</v>
      </c>
      <c r="L2" s="8" t="s">
        <v>786</v>
      </c>
      <c r="M2" s="53" t="s">
        <v>292</v>
      </c>
      <c r="N2" s="25" t="s">
        <v>245</v>
      </c>
      <c r="O2" s="97" t="s">
        <v>246</v>
      </c>
      <c r="P2" s="130" t="s">
        <v>257</v>
      </c>
      <c r="Q2" s="130"/>
      <c r="R2" s="130"/>
      <c r="S2" s="130"/>
      <c r="T2" s="133" t="s">
        <v>21</v>
      </c>
      <c r="U2" s="9"/>
      <c r="V2" s="9"/>
      <c r="W2" s="9"/>
    </row>
    <row r="3" spans="1:23" ht="15.75">
      <c r="A3" s="13" t="s">
        <v>237</v>
      </c>
      <c r="B3" s="8" t="s">
        <v>608</v>
      </c>
      <c r="C3" s="8" t="s">
        <v>18</v>
      </c>
      <c r="D3" s="19">
        <v>376</v>
      </c>
      <c r="E3" s="8" t="s">
        <v>239</v>
      </c>
      <c r="F3" s="8" t="s">
        <v>240</v>
      </c>
      <c r="G3" s="28" t="s">
        <v>391</v>
      </c>
      <c r="H3" s="8" t="s">
        <v>288</v>
      </c>
      <c r="I3" s="8" t="s">
        <v>610</v>
      </c>
      <c r="J3" s="57" t="s">
        <v>388</v>
      </c>
      <c r="K3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376-IP-B4-ZZ-DR-K-04004</v>
      </c>
      <c r="L3" s="8" t="s">
        <v>671</v>
      </c>
      <c r="M3" s="53" t="s">
        <v>292</v>
      </c>
      <c r="N3" s="97" t="s">
        <v>306</v>
      </c>
      <c r="O3" s="6"/>
      <c r="P3" s="131"/>
      <c r="Q3" s="131"/>
      <c r="R3" s="131"/>
      <c r="S3" s="131"/>
      <c r="T3" s="133" t="s">
        <v>21</v>
      </c>
      <c r="U3" s="9"/>
      <c r="V3" s="9"/>
      <c r="W3" s="9"/>
    </row>
    <row r="4" spans="1:23" ht="15.75">
      <c r="A4" s="13" t="s">
        <v>237</v>
      </c>
      <c r="B4" s="8" t="s">
        <v>608</v>
      </c>
      <c r="C4" s="8" t="s">
        <v>18</v>
      </c>
      <c r="D4" s="19">
        <v>376</v>
      </c>
      <c r="E4" s="8" t="s">
        <v>239</v>
      </c>
      <c r="F4" s="8" t="s">
        <v>240</v>
      </c>
      <c r="G4" s="28" t="s">
        <v>391</v>
      </c>
      <c r="H4" s="8" t="s">
        <v>288</v>
      </c>
      <c r="I4" s="8" t="s">
        <v>610</v>
      </c>
      <c r="J4" s="57" t="s">
        <v>672</v>
      </c>
      <c r="K4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376-IP-B4-ZZ-DR-K-04005</v>
      </c>
      <c r="L4" s="58" t="s">
        <v>673</v>
      </c>
      <c r="M4" s="53" t="s">
        <v>292</v>
      </c>
      <c r="N4" s="97" t="s">
        <v>306</v>
      </c>
      <c r="O4" s="6"/>
      <c r="P4" s="131"/>
      <c r="Q4" s="131"/>
      <c r="R4" s="131"/>
      <c r="S4" s="131"/>
      <c r="T4" s="133" t="s">
        <v>21</v>
      </c>
      <c r="U4" s="9"/>
      <c r="V4" s="9"/>
      <c r="W4" s="9"/>
    </row>
    <row r="5" spans="1:23" ht="15.75">
      <c r="A5" s="13" t="s">
        <v>237</v>
      </c>
      <c r="B5" s="8" t="s">
        <v>608</v>
      </c>
      <c r="C5" s="8" t="s">
        <v>18</v>
      </c>
      <c r="D5" s="19">
        <v>376</v>
      </c>
      <c r="E5" s="8" t="s">
        <v>239</v>
      </c>
      <c r="F5" s="8" t="s">
        <v>240</v>
      </c>
      <c r="G5" s="28" t="s">
        <v>391</v>
      </c>
      <c r="H5" s="8" t="s">
        <v>288</v>
      </c>
      <c r="I5" s="8" t="s">
        <v>610</v>
      </c>
      <c r="J5" s="57" t="s">
        <v>674</v>
      </c>
      <c r="K5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376-IP-B4-ZZ-DR-K-04006</v>
      </c>
      <c r="L5" s="58" t="s">
        <v>675</v>
      </c>
      <c r="M5" s="53" t="s">
        <v>292</v>
      </c>
      <c r="N5" s="97" t="s">
        <v>306</v>
      </c>
      <c r="O5" s="6"/>
      <c r="P5" s="131"/>
      <c r="Q5" s="131"/>
      <c r="R5" s="131"/>
      <c r="S5" s="131"/>
      <c r="T5" s="133" t="s">
        <v>21</v>
      </c>
      <c r="U5" s="9"/>
      <c r="V5" s="9"/>
      <c r="W5" s="9"/>
    </row>
    <row r="6" spans="1:23" ht="15.75">
      <c r="A6" s="13" t="s">
        <v>237</v>
      </c>
      <c r="B6" s="8" t="s">
        <v>608</v>
      </c>
      <c r="C6" s="8" t="s">
        <v>18</v>
      </c>
      <c r="D6" s="19">
        <v>376</v>
      </c>
      <c r="E6" s="8" t="s">
        <v>239</v>
      </c>
      <c r="F6" s="8" t="s">
        <v>240</v>
      </c>
      <c r="G6" s="28" t="s">
        <v>391</v>
      </c>
      <c r="H6" s="8" t="s">
        <v>288</v>
      </c>
      <c r="I6" s="8" t="s">
        <v>610</v>
      </c>
      <c r="J6" s="57" t="s">
        <v>676</v>
      </c>
      <c r="K6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376-IP-B4-ZZ-DR-K-04007</v>
      </c>
      <c r="L6" s="58" t="s">
        <v>677</v>
      </c>
      <c r="M6" s="53" t="s">
        <v>292</v>
      </c>
      <c r="N6" s="97" t="s">
        <v>306</v>
      </c>
      <c r="O6" s="6"/>
      <c r="P6" s="131"/>
      <c r="Q6" s="131"/>
      <c r="R6" s="131"/>
      <c r="S6" s="131"/>
      <c r="T6" s="133" t="s">
        <v>21</v>
      </c>
      <c r="U6" s="9"/>
      <c r="V6" s="9"/>
      <c r="W6" s="9"/>
    </row>
    <row r="7" spans="1:23" ht="15.75">
      <c r="A7" s="13" t="s">
        <v>237</v>
      </c>
      <c r="B7" s="8" t="s">
        <v>608</v>
      </c>
      <c r="C7" s="8" t="s">
        <v>18</v>
      </c>
      <c r="D7" s="19">
        <v>376</v>
      </c>
      <c r="E7" s="8" t="s">
        <v>239</v>
      </c>
      <c r="F7" s="8" t="s">
        <v>240</v>
      </c>
      <c r="G7" s="28" t="s">
        <v>391</v>
      </c>
      <c r="H7" s="8" t="s">
        <v>288</v>
      </c>
      <c r="I7" s="8" t="s">
        <v>610</v>
      </c>
      <c r="J7" s="57" t="s">
        <v>678</v>
      </c>
      <c r="K7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376-IP-B4-ZZ-DR-K-04008</v>
      </c>
      <c r="L7" s="58" t="s">
        <v>679</v>
      </c>
      <c r="M7" s="53" t="s">
        <v>292</v>
      </c>
      <c r="N7" s="97" t="s">
        <v>306</v>
      </c>
      <c r="O7" s="6"/>
      <c r="P7" s="131"/>
      <c r="Q7" s="131"/>
      <c r="R7" s="131"/>
      <c r="S7" s="131"/>
      <c r="T7" s="133" t="s">
        <v>21</v>
      </c>
      <c r="U7" s="9"/>
      <c r="V7" s="9"/>
      <c r="W7" s="9"/>
    </row>
    <row r="8" spans="1:23" ht="15.75">
      <c r="A8" s="13" t="s">
        <v>237</v>
      </c>
      <c r="B8" s="8" t="s">
        <v>608</v>
      </c>
      <c r="C8" s="8" t="s">
        <v>18</v>
      </c>
      <c r="D8" s="19">
        <v>376</v>
      </c>
      <c r="E8" s="8" t="s">
        <v>239</v>
      </c>
      <c r="F8" s="8" t="s">
        <v>240</v>
      </c>
      <c r="G8" s="28" t="s">
        <v>306</v>
      </c>
      <c r="H8" s="8" t="s">
        <v>288</v>
      </c>
      <c r="I8" s="8" t="s">
        <v>610</v>
      </c>
      <c r="J8" s="57" t="s">
        <v>682</v>
      </c>
      <c r="K8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376-IP-B4-03-DR-K-21010</v>
      </c>
      <c r="L8" s="58" t="s">
        <v>787</v>
      </c>
      <c r="M8" s="53" t="s">
        <v>439</v>
      </c>
      <c r="N8" s="25" t="s">
        <v>245</v>
      </c>
      <c r="O8" s="97" t="s">
        <v>246</v>
      </c>
      <c r="P8" s="131"/>
      <c r="Q8" s="131"/>
      <c r="R8" s="131"/>
      <c r="S8" s="131"/>
      <c r="T8" s="133" t="s">
        <v>21</v>
      </c>
      <c r="U8" s="9"/>
      <c r="V8" s="9"/>
      <c r="W8" s="9"/>
    </row>
    <row r="9" spans="1:23" ht="15.75">
      <c r="A9" s="13" t="s">
        <v>237</v>
      </c>
      <c r="B9" s="8" t="s">
        <v>608</v>
      </c>
      <c r="C9" s="8" t="s">
        <v>18</v>
      </c>
      <c r="D9" s="19">
        <v>376</v>
      </c>
      <c r="E9" s="8" t="s">
        <v>239</v>
      </c>
      <c r="F9" s="8" t="s">
        <v>240</v>
      </c>
      <c r="G9" s="28" t="s">
        <v>306</v>
      </c>
      <c r="H9" s="8" t="s">
        <v>288</v>
      </c>
      <c r="I9" s="8" t="s">
        <v>610</v>
      </c>
      <c r="J9" s="57" t="s">
        <v>684</v>
      </c>
      <c r="K9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376-IP-B4-03-DR-K-21011</v>
      </c>
      <c r="L9" s="58" t="s">
        <v>788</v>
      </c>
      <c r="M9" s="53" t="s">
        <v>439</v>
      </c>
      <c r="N9" s="25" t="s">
        <v>245</v>
      </c>
      <c r="O9" s="97" t="s">
        <v>246</v>
      </c>
      <c r="P9" s="131"/>
      <c r="Q9" s="131"/>
      <c r="R9" s="131"/>
      <c r="S9" s="131"/>
      <c r="T9" s="133" t="s">
        <v>21</v>
      </c>
      <c r="U9" s="9"/>
      <c r="V9" s="9"/>
      <c r="W9" s="9"/>
    </row>
    <row r="10" spans="1:23" ht="15.75">
      <c r="A10" s="13" t="s">
        <v>237</v>
      </c>
      <c r="B10" s="8" t="s">
        <v>608</v>
      </c>
      <c r="C10" s="8" t="s">
        <v>18</v>
      </c>
      <c r="D10" s="19">
        <v>376</v>
      </c>
      <c r="E10" s="8" t="s">
        <v>239</v>
      </c>
      <c r="F10" s="8" t="s">
        <v>240</v>
      </c>
      <c r="G10" s="28" t="s">
        <v>306</v>
      </c>
      <c r="H10" s="8" t="s">
        <v>288</v>
      </c>
      <c r="I10" s="8" t="s">
        <v>610</v>
      </c>
      <c r="J10" s="57" t="s">
        <v>686</v>
      </c>
      <c r="K10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376-IP-B4-03-DR-K-21012</v>
      </c>
      <c r="L10" s="58" t="s">
        <v>789</v>
      </c>
      <c r="M10" s="53" t="s">
        <v>439</v>
      </c>
      <c r="N10" s="25" t="s">
        <v>245</v>
      </c>
      <c r="O10" s="97" t="s">
        <v>246</v>
      </c>
      <c r="P10" s="131"/>
      <c r="Q10" s="131"/>
      <c r="R10" s="131"/>
      <c r="S10" s="131"/>
      <c r="T10" s="133" t="s">
        <v>21</v>
      </c>
      <c r="U10" s="9"/>
      <c r="V10" s="9"/>
      <c r="W10" s="9"/>
    </row>
    <row r="11" spans="1:23" ht="15.75">
      <c r="A11" s="13" t="s">
        <v>237</v>
      </c>
      <c r="B11" s="8" t="s">
        <v>608</v>
      </c>
      <c r="C11" s="8" t="s">
        <v>18</v>
      </c>
      <c r="D11" s="19">
        <v>376</v>
      </c>
      <c r="E11" s="8" t="s">
        <v>239</v>
      </c>
      <c r="F11" s="8" t="s">
        <v>240</v>
      </c>
      <c r="G11" s="28" t="s">
        <v>306</v>
      </c>
      <c r="H11" s="8" t="s">
        <v>288</v>
      </c>
      <c r="I11" s="8" t="s">
        <v>610</v>
      </c>
      <c r="J11" s="57" t="s">
        <v>688</v>
      </c>
      <c r="K11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376-IP-B4-03-DR-K-21013</v>
      </c>
      <c r="L11" s="58" t="s">
        <v>790</v>
      </c>
      <c r="M11" s="53" t="s">
        <v>439</v>
      </c>
      <c r="N11" s="25" t="s">
        <v>245</v>
      </c>
      <c r="O11" s="97" t="s">
        <v>246</v>
      </c>
      <c r="P11" s="131"/>
      <c r="Q11" s="131"/>
      <c r="R11" s="131"/>
      <c r="S11" s="131"/>
      <c r="T11" s="133" t="s">
        <v>21</v>
      </c>
      <c r="U11" s="9"/>
      <c r="V11" s="9"/>
      <c r="W11" s="9"/>
    </row>
    <row r="12" spans="1:23" ht="15.75">
      <c r="A12" s="13" t="s">
        <v>237</v>
      </c>
      <c r="B12" s="8" t="s">
        <v>608</v>
      </c>
      <c r="C12" s="8" t="s">
        <v>18</v>
      </c>
      <c r="D12" s="19">
        <v>376</v>
      </c>
      <c r="E12" s="8" t="s">
        <v>239</v>
      </c>
      <c r="F12" s="8" t="s">
        <v>240</v>
      </c>
      <c r="G12" s="28" t="s">
        <v>306</v>
      </c>
      <c r="H12" s="8" t="s">
        <v>288</v>
      </c>
      <c r="I12" s="8" t="s">
        <v>610</v>
      </c>
      <c r="J12" s="57" t="s">
        <v>694</v>
      </c>
      <c r="K12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376-IP-B4-03-DR-K-23001</v>
      </c>
      <c r="L12" s="58" t="s">
        <v>791</v>
      </c>
      <c r="M12" s="53" t="s">
        <v>439</v>
      </c>
      <c r="N12" s="25" t="s">
        <v>245</v>
      </c>
      <c r="O12" s="6"/>
      <c r="P12" s="131"/>
      <c r="Q12" s="131"/>
      <c r="R12" s="131"/>
      <c r="S12" s="131"/>
      <c r="T12" s="133" t="s">
        <v>21</v>
      </c>
      <c r="U12" s="9"/>
      <c r="V12" s="9"/>
      <c r="W12" s="9"/>
    </row>
    <row r="13" spans="1:23" ht="15.75">
      <c r="A13" s="13" t="s">
        <v>237</v>
      </c>
      <c r="B13" s="8" t="s">
        <v>608</v>
      </c>
      <c r="C13" s="8" t="s">
        <v>18</v>
      </c>
      <c r="D13" s="19">
        <v>376</v>
      </c>
      <c r="E13" s="8" t="s">
        <v>239</v>
      </c>
      <c r="F13" s="8" t="s">
        <v>240</v>
      </c>
      <c r="G13" s="28" t="s">
        <v>306</v>
      </c>
      <c r="H13" s="8" t="s">
        <v>288</v>
      </c>
      <c r="I13" s="8" t="s">
        <v>610</v>
      </c>
      <c r="J13" s="57" t="s">
        <v>696</v>
      </c>
      <c r="K13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376-IP-B4-03-DR-K-23002</v>
      </c>
      <c r="L13" s="58" t="s">
        <v>792</v>
      </c>
      <c r="M13" s="53" t="s">
        <v>439</v>
      </c>
      <c r="N13" s="25" t="s">
        <v>245</v>
      </c>
      <c r="O13" s="6"/>
      <c r="P13" s="131"/>
      <c r="Q13" s="131"/>
      <c r="R13" s="131"/>
      <c r="S13" s="131"/>
      <c r="T13" s="133" t="s">
        <v>21</v>
      </c>
      <c r="U13" s="9"/>
      <c r="V13" s="9"/>
      <c r="W13" s="9"/>
    </row>
    <row r="14" spans="1:23" ht="15.75">
      <c r="A14" s="13" t="s">
        <v>237</v>
      </c>
      <c r="B14" s="8" t="s">
        <v>608</v>
      </c>
      <c r="C14" s="8" t="s">
        <v>18</v>
      </c>
      <c r="D14" s="19">
        <v>376</v>
      </c>
      <c r="E14" s="8" t="s">
        <v>239</v>
      </c>
      <c r="F14" s="8" t="s">
        <v>240</v>
      </c>
      <c r="G14" s="28" t="s">
        <v>306</v>
      </c>
      <c r="H14" s="8" t="s">
        <v>288</v>
      </c>
      <c r="I14" s="8" t="s">
        <v>610</v>
      </c>
      <c r="J14" s="57" t="s">
        <v>698</v>
      </c>
      <c r="K14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376-IP-B4-03-DR-K-23003</v>
      </c>
      <c r="L14" s="58" t="s">
        <v>793</v>
      </c>
      <c r="M14" s="53" t="s">
        <v>439</v>
      </c>
      <c r="N14" s="25" t="s">
        <v>245</v>
      </c>
      <c r="O14" s="97" t="s">
        <v>246</v>
      </c>
      <c r="P14" s="131"/>
      <c r="Q14" s="131"/>
      <c r="R14" s="131"/>
      <c r="S14" s="131"/>
      <c r="T14" s="133" t="s">
        <v>21</v>
      </c>
      <c r="U14" s="9"/>
      <c r="V14" s="9"/>
      <c r="W14" s="9"/>
    </row>
    <row r="15" spans="1:23" ht="15.75">
      <c r="A15" s="13" t="s">
        <v>237</v>
      </c>
      <c r="B15" s="8" t="s">
        <v>608</v>
      </c>
      <c r="C15" s="8" t="s">
        <v>18</v>
      </c>
      <c r="D15" s="19">
        <v>376</v>
      </c>
      <c r="E15" s="8" t="s">
        <v>239</v>
      </c>
      <c r="F15" s="8" t="s">
        <v>240</v>
      </c>
      <c r="G15" s="28" t="s">
        <v>306</v>
      </c>
      <c r="H15" s="8" t="s">
        <v>288</v>
      </c>
      <c r="I15" s="8" t="s">
        <v>610</v>
      </c>
      <c r="J15" s="57" t="s">
        <v>700</v>
      </c>
      <c r="K15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376-IP-B4-03-DR-K-23004</v>
      </c>
      <c r="L15" s="58" t="s">
        <v>794</v>
      </c>
      <c r="M15" s="53" t="s">
        <v>439</v>
      </c>
      <c r="N15" s="25" t="s">
        <v>245</v>
      </c>
      <c r="O15" s="97" t="s">
        <v>246</v>
      </c>
      <c r="P15" s="131"/>
      <c r="Q15" s="131"/>
      <c r="R15" s="131"/>
      <c r="S15" s="131"/>
      <c r="T15" s="133" t="s">
        <v>21</v>
      </c>
      <c r="U15" s="9"/>
      <c r="V15" s="9"/>
      <c r="W15" s="9"/>
    </row>
    <row r="16" spans="1:23" ht="15.75">
      <c r="A16" s="13" t="s">
        <v>237</v>
      </c>
      <c r="B16" s="8" t="s">
        <v>608</v>
      </c>
      <c r="C16" s="8" t="s">
        <v>18</v>
      </c>
      <c r="D16" s="19">
        <v>376</v>
      </c>
      <c r="E16" s="8" t="s">
        <v>239</v>
      </c>
      <c r="F16" s="8" t="s">
        <v>240</v>
      </c>
      <c r="G16" s="28" t="s">
        <v>306</v>
      </c>
      <c r="H16" s="8" t="s">
        <v>288</v>
      </c>
      <c r="I16" s="8" t="s">
        <v>610</v>
      </c>
      <c r="J16" s="57" t="s">
        <v>702</v>
      </c>
      <c r="K16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376-IP-B4-03-DR-K-23005</v>
      </c>
      <c r="L16" s="58" t="s">
        <v>795</v>
      </c>
      <c r="M16" s="53" t="s">
        <v>439</v>
      </c>
      <c r="N16" s="25" t="s">
        <v>245</v>
      </c>
      <c r="O16" s="6"/>
      <c r="P16" s="131"/>
      <c r="Q16" s="131"/>
      <c r="R16" s="131"/>
      <c r="S16" s="131"/>
      <c r="T16" s="133" t="s">
        <v>21</v>
      </c>
      <c r="U16" s="9"/>
      <c r="V16" s="9"/>
      <c r="W16" s="9"/>
    </row>
    <row r="17" spans="1:23" ht="14.25" customHeight="1">
      <c r="A17" s="13" t="s">
        <v>237</v>
      </c>
      <c r="B17" s="8" t="s">
        <v>608</v>
      </c>
      <c r="C17" s="8" t="s">
        <v>18</v>
      </c>
      <c r="D17" s="19">
        <v>376</v>
      </c>
      <c r="E17" s="8" t="s">
        <v>239</v>
      </c>
      <c r="F17" s="8" t="s">
        <v>240</v>
      </c>
      <c r="G17" s="28" t="s">
        <v>306</v>
      </c>
      <c r="H17" s="8" t="s">
        <v>288</v>
      </c>
      <c r="I17" s="8" t="s">
        <v>610</v>
      </c>
      <c r="J17" s="57" t="s">
        <v>704</v>
      </c>
      <c r="K17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376-IP-B4-03-DR-K-23006</v>
      </c>
      <c r="L17" s="58" t="s">
        <v>796</v>
      </c>
      <c r="M17" s="53" t="s">
        <v>439</v>
      </c>
      <c r="N17" s="25" t="s">
        <v>245</v>
      </c>
      <c r="O17" s="6"/>
      <c r="P17" s="131"/>
      <c r="Q17" s="131"/>
      <c r="R17" s="131"/>
      <c r="S17" s="131"/>
      <c r="T17" s="133" t="s">
        <v>21</v>
      </c>
      <c r="U17" s="9"/>
      <c r="V17" s="9"/>
      <c r="W17" s="9"/>
    </row>
    <row r="18" spans="1:23" ht="14.25" customHeight="1">
      <c r="A18" s="13" t="s">
        <v>237</v>
      </c>
      <c r="B18" s="8" t="s">
        <v>608</v>
      </c>
      <c r="C18" s="8" t="s">
        <v>18</v>
      </c>
      <c r="D18" s="19">
        <v>376</v>
      </c>
      <c r="E18" s="8" t="s">
        <v>239</v>
      </c>
      <c r="F18" s="8" t="s">
        <v>240</v>
      </c>
      <c r="G18" s="28" t="s">
        <v>306</v>
      </c>
      <c r="H18" s="8" t="s">
        <v>288</v>
      </c>
      <c r="I18" s="8" t="s">
        <v>610</v>
      </c>
      <c r="J18" s="57" t="s">
        <v>706</v>
      </c>
      <c r="K18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376-IP-B4-03-DR-K-23007</v>
      </c>
      <c r="L18" s="58" t="s">
        <v>797</v>
      </c>
      <c r="M18" s="53" t="s">
        <v>439</v>
      </c>
      <c r="N18" s="25" t="s">
        <v>245</v>
      </c>
      <c r="O18" s="6"/>
      <c r="P18" s="131"/>
      <c r="Q18" s="131"/>
      <c r="R18" s="131"/>
      <c r="S18" s="131"/>
      <c r="T18" s="133" t="s">
        <v>21</v>
      </c>
      <c r="U18" s="9"/>
      <c r="V18" s="9"/>
      <c r="W18" s="9"/>
    </row>
    <row r="19" spans="1:23" ht="14.25" customHeight="1">
      <c r="A19" s="13" t="s">
        <v>237</v>
      </c>
      <c r="B19" s="8" t="s">
        <v>608</v>
      </c>
      <c r="C19" s="8" t="s">
        <v>18</v>
      </c>
      <c r="D19" s="19">
        <v>376</v>
      </c>
      <c r="E19" s="8" t="s">
        <v>239</v>
      </c>
      <c r="F19" s="8" t="s">
        <v>240</v>
      </c>
      <c r="G19" s="28" t="s">
        <v>306</v>
      </c>
      <c r="H19" s="8" t="s">
        <v>288</v>
      </c>
      <c r="I19" s="8" t="s">
        <v>610</v>
      </c>
      <c r="J19" s="57" t="s">
        <v>708</v>
      </c>
      <c r="K19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376-IP-B4-03-DR-K-23008</v>
      </c>
      <c r="L19" s="58" t="s">
        <v>798</v>
      </c>
      <c r="M19" s="53" t="s">
        <v>439</v>
      </c>
      <c r="N19" s="25" t="s">
        <v>245</v>
      </c>
      <c r="O19" s="6"/>
      <c r="P19" s="131"/>
      <c r="Q19" s="131"/>
      <c r="R19" s="131"/>
      <c r="S19" s="131"/>
      <c r="T19" s="133" t="s">
        <v>21</v>
      </c>
      <c r="U19" s="9"/>
      <c r="V19" s="9"/>
      <c r="W19" s="9"/>
    </row>
    <row r="20" spans="1:23" ht="14.25" customHeight="1">
      <c r="A20" s="13" t="s">
        <v>237</v>
      </c>
      <c r="B20" s="8" t="s">
        <v>608</v>
      </c>
      <c r="C20" s="8" t="s">
        <v>18</v>
      </c>
      <c r="D20" s="19">
        <v>376</v>
      </c>
      <c r="E20" s="8" t="s">
        <v>239</v>
      </c>
      <c r="F20" s="8" t="s">
        <v>240</v>
      </c>
      <c r="G20" s="28" t="s">
        <v>306</v>
      </c>
      <c r="H20" s="8" t="s">
        <v>288</v>
      </c>
      <c r="I20" s="8" t="s">
        <v>610</v>
      </c>
      <c r="J20" s="57" t="s">
        <v>710</v>
      </c>
      <c r="K20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376-IP-B4-03-DR-K-23009</v>
      </c>
      <c r="L20" s="58" t="s">
        <v>799</v>
      </c>
      <c r="M20" s="53" t="s">
        <v>439</v>
      </c>
      <c r="N20" s="25" t="s">
        <v>245</v>
      </c>
      <c r="O20" s="97" t="s">
        <v>246</v>
      </c>
      <c r="P20" s="131"/>
      <c r="Q20" s="131"/>
      <c r="R20" s="131"/>
      <c r="S20" s="131"/>
      <c r="T20" s="133" t="s">
        <v>21</v>
      </c>
      <c r="U20" s="9"/>
      <c r="V20" s="9"/>
      <c r="W20" s="9"/>
    </row>
    <row r="21" spans="1:23" ht="14.25" customHeight="1">
      <c r="A21" s="13" t="s">
        <v>237</v>
      </c>
      <c r="B21" s="8" t="s">
        <v>608</v>
      </c>
      <c r="C21" s="8" t="s">
        <v>18</v>
      </c>
      <c r="D21" s="19">
        <v>376</v>
      </c>
      <c r="E21" s="8" t="s">
        <v>239</v>
      </c>
      <c r="F21" s="8" t="s">
        <v>240</v>
      </c>
      <c r="G21" s="28" t="s">
        <v>306</v>
      </c>
      <c r="H21" s="8" t="s">
        <v>288</v>
      </c>
      <c r="I21" s="8" t="s">
        <v>610</v>
      </c>
      <c r="J21" s="57" t="s">
        <v>712</v>
      </c>
      <c r="K21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376-IP-B4-03-DR-K-23010</v>
      </c>
      <c r="L21" s="58" t="s">
        <v>800</v>
      </c>
      <c r="M21" s="53" t="s">
        <v>439</v>
      </c>
      <c r="N21" s="25" t="s">
        <v>245</v>
      </c>
      <c r="O21" s="97" t="s">
        <v>246</v>
      </c>
      <c r="P21" s="131"/>
      <c r="Q21" s="131"/>
      <c r="R21" s="131"/>
      <c r="S21" s="131"/>
      <c r="T21" s="133" t="s">
        <v>21</v>
      </c>
      <c r="U21" s="9"/>
      <c r="V21" s="9"/>
      <c r="W21" s="9"/>
    </row>
    <row r="22" spans="1:23" ht="14.25" customHeight="1">
      <c r="A22" s="13" t="s">
        <v>237</v>
      </c>
      <c r="B22" s="8" t="s">
        <v>608</v>
      </c>
      <c r="C22" s="8" t="s">
        <v>18</v>
      </c>
      <c r="D22" s="19">
        <v>376</v>
      </c>
      <c r="E22" s="8" t="s">
        <v>239</v>
      </c>
      <c r="F22" s="8" t="s">
        <v>240</v>
      </c>
      <c r="G22" s="28" t="s">
        <v>306</v>
      </c>
      <c r="H22" s="8" t="s">
        <v>288</v>
      </c>
      <c r="I22" s="8" t="s">
        <v>610</v>
      </c>
      <c r="J22" s="57" t="s">
        <v>714</v>
      </c>
      <c r="K22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376-IP-B4-03-DR-K-23011</v>
      </c>
      <c r="L22" s="58" t="s">
        <v>801</v>
      </c>
      <c r="M22" s="53" t="s">
        <v>439</v>
      </c>
      <c r="N22" s="25" t="s">
        <v>245</v>
      </c>
      <c r="O22" s="97" t="s">
        <v>246</v>
      </c>
      <c r="P22" s="131"/>
      <c r="Q22" s="131"/>
      <c r="R22" s="131"/>
      <c r="S22" s="131"/>
      <c r="T22" s="133" t="s">
        <v>21</v>
      </c>
      <c r="U22" s="9"/>
      <c r="V22" s="9"/>
      <c r="W22" s="9"/>
    </row>
    <row r="23" spans="1:23" ht="14.25" customHeight="1">
      <c r="A23" s="13" t="s">
        <v>237</v>
      </c>
      <c r="B23" s="8" t="s">
        <v>608</v>
      </c>
      <c r="C23" s="8" t="s">
        <v>18</v>
      </c>
      <c r="D23" s="19">
        <v>376</v>
      </c>
      <c r="E23" s="8" t="s">
        <v>239</v>
      </c>
      <c r="F23" s="8" t="s">
        <v>240</v>
      </c>
      <c r="G23" s="28" t="s">
        <v>306</v>
      </c>
      <c r="H23" s="8" t="s">
        <v>288</v>
      </c>
      <c r="I23" s="8" t="s">
        <v>610</v>
      </c>
      <c r="J23" s="57" t="s">
        <v>716</v>
      </c>
      <c r="K23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376-IP-B4-03-DR-K-23012</v>
      </c>
      <c r="L23" s="58" t="s">
        <v>802</v>
      </c>
      <c r="M23" s="53" t="s">
        <v>439</v>
      </c>
      <c r="N23" s="25" t="s">
        <v>245</v>
      </c>
      <c r="O23" s="97" t="s">
        <v>246</v>
      </c>
      <c r="P23" s="131"/>
      <c r="Q23" s="131"/>
      <c r="R23" s="131"/>
      <c r="S23" s="131"/>
      <c r="T23" s="133" t="s">
        <v>21</v>
      </c>
      <c r="U23" s="9"/>
      <c r="V23" s="9"/>
      <c r="W23" s="9"/>
    </row>
    <row r="24" spans="1:23" ht="14.25" customHeight="1">
      <c r="A24" s="13" t="s">
        <v>237</v>
      </c>
      <c r="B24" s="8" t="s">
        <v>608</v>
      </c>
      <c r="C24" s="8" t="s">
        <v>18</v>
      </c>
      <c r="D24" s="19">
        <v>376</v>
      </c>
      <c r="E24" s="8" t="s">
        <v>239</v>
      </c>
      <c r="F24" s="8" t="s">
        <v>240</v>
      </c>
      <c r="G24" s="28" t="s">
        <v>306</v>
      </c>
      <c r="H24" s="8" t="s">
        <v>288</v>
      </c>
      <c r="I24" s="8" t="s">
        <v>610</v>
      </c>
      <c r="J24" s="57" t="s">
        <v>718</v>
      </c>
      <c r="K24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376-IP-B4-03-DR-K-23013</v>
      </c>
      <c r="L24" s="58" t="s">
        <v>803</v>
      </c>
      <c r="M24" s="53" t="s">
        <v>586</v>
      </c>
      <c r="N24" s="25" t="s">
        <v>245</v>
      </c>
      <c r="O24" s="6"/>
      <c r="P24" s="131"/>
      <c r="Q24" s="131"/>
      <c r="R24" s="131"/>
      <c r="S24" s="97" t="s">
        <v>246</v>
      </c>
      <c r="T24" s="133" t="s">
        <v>21</v>
      </c>
      <c r="U24" s="9"/>
      <c r="V24" s="9"/>
      <c r="W24" s="9"/>
    </row>
    <row r="25" spans="1:23" ht="14.25" customHeight="1">
      <c r="A25" s="13" t="s">
        <v>237</v>
      </c>
      <c r="B25" s="8" t="s">
        <v>608</v>
      </c>
      <c r="C25" s="8" t="s">
        <v>18</v>
      </c>
      <c r="D25" s="19">
        <v>376</v>
      </c>
      <c r="E25" s="8" t="s">
        <v>239</v>
      </c>
      <c r="F25" s="8" t="s">
        <v>240</v>
      </c>
      <c r="G25" s="28" t="s">
        <v>306</v>
      </c>
      <c r="H25" s="8" t="s">
        <v>288</v>
      </c>
      <c r="I25" s="8" t="s">
        <v>610</v>
      </c>
      <c r="J25" s="57" t="s">
        <v>777</v>
      </c>
      <c r="K25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376-IP-B4-03-DR-K-23104</v>
      </c>
      <c r="L25" s="58" t="s">
        <v>804</v>
      </c>
      <c r="M25" s="53" t="s">
        <v>586</v>
      </c>
      <c r="N25" s="6"/>
      <c r="O25" s="6"/>
      <c r="P25" s="135" t="s">
        <v>245</v>
      </c>
      <c r="Q25" s="131"/>
      <c r="R25" s="97" t="s">
        <v>246</v>
      </c>
      <c r="S25" s="131"/>
      <c r="T25" s="133" t="s">
        <v>21</v>
      </c>
      <c r="U25" s="9"/>
      <c r="V25" s="9"/>
      <c r="W25" s="9"/>
    </row>
    <row r="26" spans="1:23" ht="14.25" customHeight="1">
      <c r="A26" s="13" t="s">
        <v>237</v>
      </c>
      <c r="B26" s="8" t="s">
        <v>608</v>
      </c>
      <c r="C26" s="8" t="s">
        <v>18</v>
      </c>
      <c r="D26" s="19">
        <v>376</v>
      </c>
      <c r="E26" s="8" t="s">
        <v>239</v>
      </c>
      <c r="F26" s="8" t="s">
        <v>240</v>
      </c>
      <c r="G26" s="28" t="s">
        <v>306</v>
      </c>
      <c r="H26" s="8" t="s">
        <v>288</v>
      </c>
      <c r="I26" s="8" t="s">
        <v>610</v>
      </c>
      <c r="J26" s="57" t="s">
        <v>722</v>
      </c>
      <c r="K26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376-IP-B4-03-DR-K-28001</v>
      </c>
      <c r="L26" s="58" t="s">
        <v>805</v>
      </c>
      <c r="M26" s="53" t="s">
        <v>439</v>
      </c>
      <c r="N26" s="25" t="s">
        <v>245</v>
      </c>
      <c r="O26" s="97" t="s">
        <v>246</v>
      </c>
      <c r="P26" s="131"/>
      <c r="Q26" s="97" t="s">
        <v>257</v>
      </c>
      <c r="R26" s="131"/>
      <c r="S26" s="131"/>
      <c r="T26" s="133" t="s">
        <v>21</v>
      </c>
      <c r="U26" s="9"/>
      <c r="V26" s="9"/>
      <c r="W26" s="9"/>
    </row>
    <row r="27" spans="1:23" ht="14.25" customHeight="1">
      <c r="A27" s="13" t="s">
        <v>237</v>
      </c>
      <c r="B27" s="8" t="s">
        <v>608</v>
      </c>
      <c r="C27" s="8" t="s">
        <v>18</v>
      </c>
      <c r="D27" s="19">
        <v>376</v>
      </c>
      <c r="E27" s="8" t="s">
        <v>239</v>
      </c>
      <c r="F27" s="8" t="s">
        <v>240</v>
      </c>
      <c r="G27" s="28" t="s">
        <v>306</v>
      </c>
      <c r="H27" s="8" t="s">
        <v>288</v>
      </c>
      <c r="I27" s="8" t="s">
        <v>610</v>
      </c>
      <c r="J27" s="57" t="s">
        <v>724</v>
      </c>
      <c r="K27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376-IP-B4-03-DR-K-28002</v>
      </c>
      <c r="L27" s="58" t="s">
        <v>806</v>
      </c>
      <c r="M27" s="53" t="s">
        <v>439</v>
      </c>
      <c r="N27" s="25" t="s">
        <v>245</v>
      </c>
      <c r="O27" s="6"/>
      <c r="P27" s="131"/>
      <c r="Q27" s="131"/>
      <c r="R27" s="131"/>
      <c r="S27" s="131"/>
      <c r="T27" s="133" t="s">
        <v>21</v>
      </c>
      <c r="U27" s="9"/>
      <c r="V27" s="9"/>
      <c r="W27" s="9"/>
    </row>
    <row r="28" spans="1:23" ht="14.25" customHeight="1">
      <c r="A28" s="13" t="s">
        <v>237</v>
      </c>
      <c r="B28" s="8" t="s">
        <v>608</v>
      </c>
      <c r="C28" s="8" t="s">
        <v>18</v>
      </c>
      <c r="D28" s="19">
        <v>376</v>
      </c>
      <c r="E28" s="8" t="s">
        <v>239</v>
      </c>
      <c r="F28" s="8" t="s">
        <v>240</v>
      </c>
      <c r="G28" s="28" t="s">
        <v>306</v>
      </c>
      <c r="H28" s="8" t="s">
        <v>288</v>
      </c>
      <c r="I28" s="8" t="s">
        <v>610</v>
      </c>
      <c r="J28" s="57" t="s">
        <v>753</v>
      </c>
      <c r="K28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376-IP-B4-03-DR-K-28003</v>
      </c>
      <c r="L28" s="58" t="s">
        <v>807</v>
      </c>
      <c r="M28" s="53" t="s">
        <v>439</v>
      </c>
      <c r="N28" s="25" t="s">
        <v>245</v>
      </c>
      <c r="O28" s="6"/>
      <c r="P28" s="131"/>
      <c r="Q28" s="131"/>
      <c r="R28" s="131"/>
      <c r="S28" s="131"/>
      <c r="T28" s="133" t="s">
        <v>21</v>
      </c>
      <c r="U28" s="9"/>
      <c r="V28" s="9"/>
      <c r="W28" s="9"/>
    </row>
    <row r="29" spans="1:23" ht="15.75">
      <c r="A29" s="40" t="s">
        <v>237</v>
      </c>
      <c r="B29" s="22" t="s">
        <v>608</v>
      </c>
      <c r="C29" s="22" t="s">
        <v>18</v>
      </c>
      <c r="D29" s="22">
        <v>376</v>
      </c>
      <c r="E29" s="8" t="s">
        <v>239</v>
      </c>
      <c r="F29" s="8" t="s">
        <v>240</v>
      </c>
      <c r="G29" s="28" t="s">
        <v>306</v>
      </c>
      <c r="H29" s="8" t="s">
        <v>242</v>
      </c>
      <c r="I29" s="8" t="s">
        <v>610</v>
      </c>
      <c r="J29" s="28" t="s">
        <v>622</v>
      </c>
      <c r="K29" s="8" t="str">
        <f>CONCATENATE(Tabela13451819202122[[#This Row],[Nr ]],"-",Tabela13451819202122[[#This Row],[Autor]],"-",Tabela13451819202122[[#This Row],[Strefa]],"-",Tabela13451819202122[[#This Row],[Poziom]],"-",Tabela13451819202122[[#This Row],[Typ]],"-",Tabela13451819202122[[#This Row],[Branża]],"-",Tabela13451819202122[[#This Row],[Pakiet]])</f>
        <v>376-IP-B4-03-TD-K-00001</v>
      </c>
      <c r="L29" s="8" t="s">
        <v>808</v>
      </c>
      <c r="M29" s="54" t="s">
        <v>66</v>
      </c>
      <c r="N29" s="25" t="s">
        <v>245</v>
      </c>
      <c r="O29" s="97" t="s">
        <v>246</v>
      </c>
      <c r="P29" s="131"/>
      <c r="Q29" s="131"/>
      <c r="R29" s="131"/>
      <c r="S29" s="131"/>
      <c r="T29" s="133" t="s">
        <v>21</v>
      </c>
      <c r="U29" s="9"/>
      <c r="V29" s="9"/>
      <c r="W29" s="9"/>
    </row>
    <row r="31" spans="1:23">
      <c r="N31" s="4" t="s">
        <v>219</v>
      </c>
    </row>
    <row r="32" spans="1:23">
      <c r="N32" s="10"/>
      <c r="O32" s="4" t="s">
        <v>220</v>
      </c>
    </row>
    <row r="34" spans="14:19">
      <c r="N34" s="1"/>
      <c r="O34" s="4" t="s">
        <v>221</v>
      </c>
      <c r="P34" s="4"/>
      <c r="Q34" s="4"/>
      <c r="R34" s="4"/>
      <c r="S34" s="4"/>
    </row>
    <row r="36" spans="14:19">
      <c r="N36" s="2"/>
      <c r="O36" s="5" t="s">
        <v>222</v>
      </c>
      <c r="P36" s="4"/>
      <c r="Q36" s="4"/>
      <c r="R36" s="4"/>
      <c r="S36" s="4"/>
    </row>
    <row r="38" spans="14:19">
      <c r="N38" s="6"/>
      <c r="O38" s="4" t="s">
        <v>223</v>
      </c>
      <c r="P38" s="5"/>
      <c r="Q38" s="5"/>
      <c r="R38" s="5"/>
      <c r="S38" s="5"/>
    </row>
    <row r="40" spans="14:19">
      <c r="P40" s="4"/>
      <c r="Q40" s="4"/>
      <c r="R40" s="4"/>
      <c r="S40" s="4"/>
    </row>
    <row r="46" spans="14:19" ht="14.25" customHeight="1"/>
    <row r="47" spans="14:19" ht="14.25" customHeight="1"/>
    <row r="48" spans="14:19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75" spans="16:19">
      <c r="P75" s="4"/>
      <c r="Q75" s="4"/>
      <c r="R75" s="4"/>
      <c r="S75" s="4"/>
    </row>
    <row r="77" spans="16:19">
      <c r="P77" s="4"/>
      <c r="Q77" s="4"/>
      <c r="R77" s="4"/>
      <c r="S77" s="4"/>
    </row>
    <row r="79" spans="16:19">
      <c r="P79" s="5"/>
      <c r="Q79" s="5"/>
      <c r="R79" s="5"/>
      <c r="S79" s="5"/>
    </row>
    <row r="81" spans="15:19">
      <c r="P81" s="4"/>
      <c r="Q81" s="4"/>
      <c r="R81" s="4"/>
      <c r="S81" s="4"/>
    </row>
    <row r="95" spans="15:19">
      <c r="O95" s="4"/>
    </row>
    <row r="97" spans="15:15">
      <c r="O97" s="4"/>
    </row>
    <row r="99" spans="15:15">
      <c r="O99" s="5"/>
    </row>
    <row r="101" spans="15:15">
      <c r="O101" s="4"/>
    </row>
  </sheetData>
  <phoneticPr fontId="4" type="noConversion"/>
  <pageMargins left="0.7" right="0.7" top="0.75" bottom="0.75" header="0.3" footer="0.3"/>
  <pageSetup paperSize="9" scale="36" fitToHeight="0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8B4199-EC72-4B54-AD21-CFF9EE14A471}">
  <sheetPr>
    <tabColor theme="9"/>
    <pageSetUpPr fitToPage="1"/>
  </sheetPr>
  <dimension ref="A1:V105"/>
  <sheetViews>
    <sheetView topLeftCell="G1" zoomScaleNormal="100" workbookViewId="0">
      <selection activeCell="L11" sqref="L11"/>
    </sheetView>
  </sheetViews>
  <sheetFormatPr defaultColWidth="9.140625" defaultRowHeight="13.5"/>
  <cols>
    <col min="1" max="1" width="10.42578125" style="7" bestFit="1" customWidth="1"/>
    <col min="2" max="2" width="25.7109375" style="7" bestFit="1" customWidth="1"/>
    <col min="3" max="3" width="6.28515625" style="7" bestFit="1" customWidth="1"/>
    <col min="4" max="4" width="5.28515625" style="7" bestFit="1" customWidth="1"/>
    <col min="5" max="5" width="7" style="7" bestFit="1" customWidth="1"/>
    <col min="6" max="6" width="7.140625" style="7" bestFit="1" customWidth="1"/>
    <col min="7" max="7" width="8.42578125" style="7" bestFit="1" customWidth="1"/>
    <col min="8" max="8" width="5.85546875" style="7" bestFit="1" customWidth="1"/>
    <col min="9" max="9" width="7.85546875" style="7" bestFit="1" customWidth="1"/>
    <col min="10" max="10" width="7.28515625" style="7" bestFit="1" customWidth="1"/>
    <col min="11" max="11" width="17.7109375" style="7" bestFit="1" customWidth="1"/>
    <col min="12" max="12" width="42.28515625" style="7" bestFit="1" customWidth="1"/>
    <col min="13" max="13" width="9.140625" style="27" bestFit="1" customWidth="1"/>
    <col min="14" max="14" width="26" style="7" bestFit="1" customWidth="1"/>
    <col min="15" max="18" width="26.5703125" style="7" customWidth="1"/>
    <col min="19" max="19" width="14.28515625" style="7" bestFit="1" customWidth="1"/>
    <col min="20" max="20" width="23.85546875" style="7" bestFit="1" customWidth="1"/>
    <col min="21" max="21" width="14.28515625" style="7" bestFit="1" customWidth="1"/>
    <col min="22" max="22" width="23.85546875" style="7" bestFit="1" customWidth="1"/>
    <col min="23" max="16384" width="9.140625" style="7"/>
  </cols>
  <sheetData>
    <row r="1" spans="1:22">
      <c r="A1" s="34" t="s">
        <v>0</v>
      </c>
      <c r="B1" s="32" t="s">
        <v>1</v>
      </c>
      <c r="C1" s="32" t="s">
        <v>2</v>
      </c>
      <c r="D1" s="35" t="s">
        <v>224</v>
      </c>
      <c r="E1" s="55" t="s">
        <v>225</v>
      </c>
      <c r="F1" s="55" t="s">
        <v>226</v>
      </c>
      <c r="G1" s="55" t="s">
        <v>227</v>
      </c>
      <c r="H1" s="55" t="s">
        <v>228</v>
      </c>
      <c r="I1" s="55" t="s">
        <v>229</v>
      </c>
      <c r="J1" s="55" t="s">
        <v>230</v>
      </c>
      <c r="K1" s="56" t="s">
        <v>3</v>
      </c>
      <c r="L1" s="55" t="s">
        <v>605</v>
      </c>
      <c r="M1" s="36" t="s">
        <v>233</v>
      </c>
      <c r="N1" s="33" t="s">
        <v>809</v>
      </c>
      <c r="O1" s="35" t="s">
        <v>235</v>
      </c>
      <c r="P1" s="35" t="s">
        <v>634</v>
      </c>
      <c r="Q1" s="55" t="s">
        <v>757</v>
      </c>
      <c r="R1" s="55" t="s">
        <v>810</v>
      </c>
      <c r="S1" s="136" t="s">
        <v>12</v>
      </c>
      <c r="T1" s="146" t="s">
        <v>13</v>
      </c>
      <c r="U1" s="146" t="s">
        <v>14</v>
      </c>
      <c r="V1" s="146" t="s">
        <v>15</v>
      </c>
    </row>
    <row r="2" spans="1:22" ht="15.75">
      <c r="A2" s="13" t="s">
        <v>237</v>
      </c>
      <c r="B2" s="8" t="s">
        <v>608</v>
      </c>
      <c r="C2" s="8" t="s">
        <v>18</v>
      </c>
      <c r="D2" s="19">
        <v>376</v>
      </c>
      <c r="E2" s="8" t="s">
        <v>239</v>
      </c>
      <c r="F2" s="8" t="s">
        <v>240</v>
      </c>
      <c r="G2" s="28" t="s">
        <v>310</v>
      </c>
      <c r="H2" s="8" t="s">
        <v>288</v>
      </c>
      <c r="I2" s="8" t="s">
        <v>610</v>
      </c>
      <c r="J2" s="57" t="s">
        <v>811</v>
      </c>
      <c r="K2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376-IP-B4-04-DR-K-02012</v>
      </c>
      <c r="L2" s="8" t="s">
        <v>812</v>
      </c>
      <c r="M2" s="53" t="s">
        <v>292</v>
      </c>
      <c r="N2" s="25" t="s">
        <v>245</v>
      </c>
      <c r="O2" s="97" t="s">
        <v>246</v>
      </c>
      <c r="P2" s="130" t="s">
        <v>257</v>
      </c>
      <c r="Q2" s="131"/>
      <c r="R2" s="131"/>
      <c r="S2" s="133" t="s">
        <v>21</v>
      </c>
      <c r="T2" s="9"/>
      <c r="U2" s="9"/>
      <c r="V2" s="9"/>
    </row>
    <row r="3" spans="1:22" ht="15.75">
      <c r="A3" s="13" t="s">
        <v>237</v>
      </c>
      <c r="B3" s="8" t="s">
        <v>608</v>
      </c>
      <c r="C3" s="8" t="s">
        <v>18</v>
      </c>
      <c r="D3" s="19">
        <v>376</v>
      </c>
      <c r="E3" s="8" t="s">
        <v>239</v>
      </c>
      <c r="F3" s="8" t="s">
        <v>240</v>
      </c>
      <c r="G3" s="28" t="s">
        <v>391</v>
      </c>
      <c r="H3" s="8" t="s">
        <v>288</v>
      </c>
      <c r="I3" s="8" t="s">
        <v>610</v>
      </c>
      <c r="J3" s="57" t="s">
        <v>388</v>
      </c>
      <c r="K3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376-IP-B4-ZZ-DR-K-04004</v>
      </c>
      <c r="L3" s="8" t="s">
        <v>671</v>
      </c>
      <c r="M3" s="53" t="s">
        <v>292</v>
      </c>
      <c r="N3" s="97" t="s">
        <v>310</v>
      </c>
      <c r="O3" s="6"/>
      <c r="P3" s="131"/>
      <c r="Q3" s="131"/>
      <c r="R3" s="131"/>
      <c r="S3" s="133" t="s">
        <v>21</v>
      </c>
      <c r="T3" s="9"/>
      <c r="U3" s="9"/>
      <c r="V3" s="9"/>
    </row>
    <row r="4" spans="1:22" ht="15.75">
      <c r="A4" s="13" t="s">
        <v>237</v>
      </c>
      <c r="B4" s="8" t="s">
        <v>608</v>
      </c>
      <c r="C4" s="8" t="s">
        <v>18</v>
      </c>
      <c r="D4" s="19">
        <v>376</v>
      </c>
      <c r="E4" s="8" t="s">
        <v>239</v>
      </c>
      <c r="F4" s="8" t="s">
        <v>240</v>
      </c>
      <c r="G4" s="28" t="s">
        <v>391</v>
      </c>
      <c r="H4" s="8" t="s">
        <v>288</v>
      </c>
      <c r="I4" s="8" t="s">
        <v>610</v>
      </c>
      <c r="J4" s="57" t="s">
        <v>672</v>
      </c>
      <c r="K4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376-IP-B4-ZZ-DR-K-04005</v>
      </c>
      <c r="L4" s="58" t="s">
        <v>673</v>
      </c>
      <c r="M4" s="53" t="s">
        <v>292</v>
      </c>
      <c r="N4" s="97" t="s">
        <v>310</v>
      </c>
      <c r="O4" s="6"/>
      <c r="P4" s="131"/>
      <c r="Q4" s="131"/>
      <c r="R4" s="131"/>
      <c r="S4" s="133" t="s">
        <v>21</v>
      </c>
      <c r="T4" s="9"/>
      <c r="U4" s="9"/>
      <c r="V4" s="9"/>
    </row>
    <row r="5" spans="1:22" ht="15.75">
      <c r="A5" s="13" t="s">
        <v>237</v>
      </c>
      <c r="B5" s="8" t="s">
        <v>608</v>
      </c>
      <c r="C5" s="8" t="s">
        <v>18</v>
      </c>
      <c r="D5" s="19">
        <v>376</v>
      </c>
      <c r="E5" s="8" t="s">
        <v>239</v>
      </c>
      <c r="F5" s="8" t="s">
        <v>240</v>
      </c>
      <c r="G5" s="28" t="s">
        <v>391</v>
      </c>
      <c r="H5" s="8" t="s">
        <v>288</v>
      </c>
      <c r="I5" s="8" t="s">
        <v>610</v>
      </c>
      <c r="J5" s="57" t="s">
        <v>674</v>
      </c>
      <c r="K5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376-IP-B4-ZZ-DR-K-04006</v>
      </c>
      <c r="L5" s="58" t="s">
        <v>675</v>
      </c>
      <c r="M5" s="53" t="s">
        <v>292</v>
      </c>
      <c r="N5" s="97" t="s">
        <v>310</v>
      </c>
      <c r="O5" s="6"/>
      <c r="P5" s="131"/>
      <c r="Q5" s="131"/>
      <c r="R5" s="131"/>
      <c r="S5" s="133" t="s">
        <v>21</v>
      </c>
      <c r="T5" s="9"/>
      <c r="U5" s="9"/>
      <c r="V5" s="9"/>
    </row>
    <row r="6" spans="1:22" ht="15.75">
      <c r="A6" s="13" t="s">
        <v>237</v>
      </c>
      <c r="B6" s="8" t="s">
        <v>608</v>
      </c>
      <c r="C6" s="8" t="s">
        <v>18</v>
      </c>
      <c r="D6" s="19">
        <v>376</v>
      </c>
      <c r="E6" s="8" t="s">
        <v>239</v>
      </c>
      <c r="F6" s="8" t="s">
        <v>240</v>
      </c>
      <c r="G6" s="28" t="s">
        <v>391</v>
      </c>
      <c r="H6" s="8" t="s">
        <v>288</v>
      </c>
      <c r="I6" s="8" t="s">
        <v>610</v>
      </c>
      <c r="J6" s="57" t="s">
        <v>676</v>
      </c>
      <c r="K6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376-IP-B4-ZZ-DR-K-04007</v>
      </c>
      <c r="L6" s="58" t="s">
        <v>677</v>
      </c>
      <c r="M6" s="53" t="s">
        <v>292</v>
      </c>
      <c r="N6" s="97" t="s">
        <v>310</v>
      </c>
      <c r="O6" s="6"/>
      <c r="P6" s="131"/>
      <c r="Q6" s="131"/>
      <c r="R6" s="131"/>
      <c r="S6" s="133" t="s">
        <v>21</v>
      </c>
      <c r="T6" s="9"/>
      <c r="U6" s="9"/>
      <c r="V6" s="9"/>
    </row>
    <row r="7" spans="1:22" ht="15.75">
      <c r="A7" s="13" t="s">
        <v>237</v>
      </c>
      <c r="B7" s="8" t="s">
        <v>608</v>
      </c>
      <c r="C7" s="8" t="s">
        <v>18</v>
      </c>
      <c r="D7" s="19">
        <v>376</v>
      </c>
      <c r="E7" s="8" t="s">
        <v>239</v>
      </c>
      <c r="F7" s="8" t="s">
        <v>240</v>
      </c>
      <c r="G7" s="28" t="s">
        <v>391</v>
      </c>
      <c r="H7" s="8" t="s">
        <v>288</v>
      </c>
      <c r="I7" s="8" t="s">
        <v>610</v>
      </c>
      <c r="J7" s="57" t="s">
        <v>678</v>
      </c>
      <c r="K7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376-IP-B4-ZZ-DR-K-04008</v>
      </c>
      <c r="L7" s="58" t="s">
        <v>679</v>
      </c>
      <c r="M7" s="53" t="s">
        <v>292</v>
      </c>
      <c r="N7" s="97" t="s">
        <v>310</v>
      </c>
      <c r="O7" s="6"/>
      <c r="P7" s="131"/>
      <c r="Q7" s="131"/>
      <c r="R7" s="131"/>
      <c r="S7" s="133" t="s">
        <v>21</v>
      </c>
      <c r="T7" s="9"/>
      <c r="U7" s="9"/>
      <c r="V7" s="9"/>
    </row>
    <row r="8" spans="1:22" ht="15.75">
      <c r="A8" s="13" t="s">
        <v>237</v>
      </c>
      <c r="B8" s="8" t="s">
        <v>608</v>
      </c>
      <c r="C8" s="8" t="s">
        <v>18</v>
      </c>
      <c r="D8" s="19">
        <v>376</v>
      </c>
      <c r="E8" s="8" t="s">
        <v>239</v>
      </c>
      <c r="F8" s="8" t="s">
        <v>240</v>
      </c>
      <c r="G8" s="28" t="s">
        <v>310</v>
      </c>
      <c r="H8" s="8" t="s">
        <v>288</v>
      </c>
      <c r="I8" s="8" t="s">
        <v>610</v>
      </c>
      <c r="J8" s="57" t="s">
        <v>682</v>
      </c>
      <c r="K8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376-IP-B4-04-DR-K-21010</v>
      </c>
      <c r="L8" s="58" t="s">
        <v>813</v>
      </c>
      <c r="M8" s="53" t="s">
        <v>439</v>
      </c>
      <c r="N8" s="25" t="s">
        <v>245</v>
      </c>
      <c r="O8" s="97" t="s">
        <v>246</v>
      </c>
      <c r="P8" s="131"/>
      <c r="Q8" s="131"/>
      <c r="R8" s="131"/>
      <c r="S8" s="133" t="s">
        <v>21</v>
      </c>
      <c r="T8" s="9"/>
      <c r="U8" s="9"/>
      <c r="V8" s="9"/>
    </row>
    <row r="9" spans="1:22" ht="15.75">
      <c r="A9" s="13" t="s">
        <v>237</v>
      </c>
      <c r="B9" s="8" t="s">
        <v>608</v>
      </c>
      <c r="C9" s="8" t="s">
        <v>18</v>
      </c>
      <c r="D9" s="19">
        <v>376</v>
      </c>
      <c r="E9" s="8" t="s">
        <v>239</v>
      </c>
      <c r="F9" s="8" t="s">
        <v>240</v>
      </c>
      <c r="G9" s="28" t="s">
        <v>310</v>
      </c>
      <c r="H9" s="8" t="s">
        <v>288</v>
      </c>
      <c r="I9" s="8" t="s">
        <v>610</v>
      </c>
      <c r="J9" s="57" t="s">
        <v>684</v>
      </c>
      <c r="K9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376-IP-B4-04-DR-K-21011</v>
      </c>
      <c r="L9" s="58" t="s">
        <v>814</v>
      </c>
      <c r="M9" s="53" t="s">
        <v>439</v>
      </c>
      <c r="N9" s="25" t="s">
        <v>245</v>
      </c>
      <c r="O9" s="97" t="s">
        <v>246</v>
      </c>
      <c r="P9" s="131"/>
      <c r="Q9" s="131"/>
      <c r="R9" s="131"/>
      <c r="S9" s="133" t="s">
        <v>21</v>
      </c>
      <c r="T9" s="9"/>
      <c r="U9" s="9"/>
      <c r="V9" s="9"/>
    </row>
    <row r="10" spans="1:22" ht="15.75">
      <c r="A10" s="13" t="s">
        <v>237</v>
      </c>
      <c r="B10" s="8" t="s">
        <v>608</v>
      </c>
      <c r="C10" s="8" t="s">
        <v>18</v>
      </c>
      <c r="D10" s="19">
        <v>376</v>
      </c>
      <c r="E10" s="8" t="s">
        <v>239</v>
      </c>
      <c r="F10" s="8" t="s">
        <v>240</v>
      </c>
      <c r="G10" s="28" t="s">
        <v>310</v>
      </c>
      <c r="H10" s="8" t="s">
        <v>288</v>
      </c>
      <c r="I10" s="8" t="s">
        <v>610</v>
      </c>
      <c r="J10" s="57" t="s">
        <v>686</v>
      </c>
      <c r="K10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376-IP-B4-04-DR-K-21012</v>
      </c>
      <c r="L10" s="58" t="s">
        <v>815</v>
      </c>
      <c r="M10" s="53" t="s">
        <v>439</v>
      </c>
      <c r="N10" s="25" t="s">
        <v>245</v>
      </c>
      <c r="O10" s="97" t="s">
        <v>246</v>
      </c>
      <c r="P10" s="131"/>
      <c r="Q10" s="131"/>
      <c r="R10" s="131"/>
      <c r="S10" s="133" t="s">
        <v>21</v>
      </c>
      <c r="T10" s="9"/>
      <c r="U10" s="9"/>
      <c r="V10" s="9"/>
    </row>
    <row r="11" spans="1:22" ht="15.75">
      <c r="A11" s="13" t="s">
        <v>237</v>
      </c>
      <c r="B11" s="8" t="s">
        <v>608</v>
      </c>
      <c r="C11" s="8" t="s">
        <v>18</v>
      </c>
      <c r="D11" s="19">
        <v>376</v>
      </c>
      <c r="E11" s="8" t="s">
        <v>239</v>
      </c>
      <c r="F11" s="8" t="s">
        <v>240</v>
      </c>
      <c r="G11" s="28" t="s">
        <v>310</v>
      </c>
      <c r="H11" s="8" t="s">
        <v>288</v>
      </c>
      <c r="I11" s="8" t="s">
        <v>610</v>
      </c>
      <c r="J11" s="57" t="s">
        <v>688</v>
      </c>
      <c r="K11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376-IP-B4-04-DR-K-21013</v>
      </c>
      <c r="L11" s="58" t="s">
        <v>816</v>
      </c>
      <c r="M11" s="53" t="s">
        <v>439</v>
      </c>
      <c r="N11" s="25" t="s">
        <v>245</v>
      </c>
      <c r="O11" s="97" t="s">
        <v>246</v>
      </c>
      <c r="P11" s="131"/>
      <c r="Q11" s="131"/>
      <c r="R11" s="131"/>
      <c r="S11" s="133" t="s">
        <v>21</v>
      </c>
      <c r="T11" s="9"/>
      <c r="U11" s="9"/>
      <c r="V11" s="9"/>
    </row>
    <row r="12" spans="1:22" ht="15.75">
      <c r="A12" s="13" t="s">
        <v>237</v>
      </c>
      <c r="B12" s="8" t="s">
        <v>608</v>
      </c>
      <c r="C12" s="8" t="s">
        <v>18</v>
      </c>
      <c r="D12" s="19">
        <v>376</v>
      </c>
      <c r="E12" s="8" t="s">
        <v>239</v>
      </c>
      <c r="F12" s="8" t="s">
        <v>240</v>
      </c>
      <c r="G12" s="28" t="s">
        <v>310</v>
      </c>
      <c r="H12" s="8" t="s">
        <v>288</v>
      </c>
      <c r="I12" s="8" t="s">
        <v>610</v>
      </c>
      <c r="J12" s="57" t="s">
        <v>694</v>
      </c>
      <c r="K12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376-IP-B4-04-DR-K-23001</v>
      </c>
      <c r="L12" s="58" t="s">
        <v>817</v>
      </c>
      <c r="M12" s="53" t="s">
        <v>439</v>
      </c>
      <c r="N12" s="25" t="s">
        <v>245</v>
      </c>
      <c r="O12" s="97" t="s">
        <v>246</v>
      </c>
      <c r="P12" s="131"/>
      <c r="Q12" s="131"/>
      <c r="R12" s="131"/>
      <c r="S12" s="133" t="s">
        <v>21</v>
      </c>
      <c r="T12" s="9"/>
      <c r="U12" s="9"/>
      <c r="V12" s="9"/>
    </row>
    <row r="13" spans="1:22" ht="15.75">
      <c r="A13" s="13" t="s">
        <v>237</v>
      </c>
      <c r="B13" s="8" t="s">
        <v>608</v>
      </c>
      <c r="C13" s="8" t="s">
        <v>18</v>
      </c>
      <c r="D13" s="19">
        <v>376</v>
      </c>
      <c r="E13" s="8" t="s">
        <v>239</v>
      </c>
      <c r="F13" s="8" t="s">
        <v>240</v>
      </c>
      <c r="G13" s="28" t="s">
        <v>310</v>
      </c>
      <c r="H13" s="8" t="s">
        <v>288</v>
      </c>
      <c r="I13" s="8" t="s">
        <v>610</v>
      </c>
      <c r="J13" s="57" t="s">
        <v>696</v>
      </c>
      <c r="K13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376-IP-B4-04-DR-K-23002</v>
      </c>
      <c r="L13" s="58" t="s">
        <v>818</v>
      </c>
      <c r="M13" s="53" t="s">
        <v>439</v>
      </c>
      <c r="N13" s="25" t="s">
        <v>245</v>
      </c>
      <c r="O13" s="97" t="s">
        <v>246</v>
      </c>
      <c r="P13" s="131"/>
      <c r="Q13" s="131"/>
      <c r="R13" s="131"/>
      <c r="S13" s="133" t="s">
        <v>21</v>
      </c>
      <c r="T13" s="9"/>
      <c r="U13" s="9"/>
      <c r="V13" s="9"/>
    </row>
    <row r="14" spans="1:22" ht="15.75">
      <c r="A14" s="13" t="s">
        <v>237</v>
      </c>
      <c r="B14" s="8" t="s">
        <v>608</v>
      </c>
      <c r="C14" s="8" t="s">
        <v>18</v>
      </c>
      <c r="D14" s="19">
        <v>376</v>
      </c>
      <c r="E14" s="8" t="s">
        <v>239</v>
      </c>
      <c r="F14" s="8" t="s">
        <v>240</v>
      </c>
      <c r="G14" s="28" t="s">
        <v>310</v>
      </c>
      <c r="H14" s="8" t="s">
        <v>288</v>
      </c>
      <c r="I14" s="8" t="s">
        <v>610</v>
      </c>
      <c r="J14" s="57" t="s">
        <v>698</v>
      </c>
      <c r="K14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376-IP-B4-04-DR-K-23003</v>
      </c>
      <c r="L14" s="58" t="s">
        <v>819</v>
      </c>
      <c r="M14" s="53" t="s">
        <v>439</v>
      </c>
      <c r="N14" s="25" t="s">
        <v>245</v>
      </c>
      <c r="O14" s="97" t="s">
        <v>246</v>
      </c>
      <c r="P14" s="131"/>
      <c r="Q14" s="131"/>
      <c r="R14" s="131"/>
      <c r="S14" s="133" t="s">
        <v>21</v>
      </c>
      <c r="T14" s="9"/>
      <c r="U14" s="9"/>
      <c r="V14" s="9"/>
    </row>
    <row r="15" spans="1:22" ht="15.75">
      <c r="A15" s="13" t="s">
        <v>237</v>
      </c>
      <c r="B15" s="8" t="s">
        <v>608</v>
      </c>
      <c r="C15" s="8" t="s">
        <v>18</v>
      </c>
      <c r="D15" s="19">
        <v>376</v>
      </c>
      <c r="E15" s="8" t="s">
        <v>239</v>
      </c>
      <c r="F15" s="8" t="s">
        <v>240</v>
      </c>
      <c r="G15" s="28" t="s">
        <v>310</v>
      </c>
      <c r="H15" s="8" t="s">
        <v>288</v>
      </c>
      <c r="I15" s="8" t="s">
        <v>610</v>
      </c>
      <c r="J15" s="57" t="s">
        <v>700</v>
      </c>
      <c r="K15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376-IP-B4-04-DR-K-23004</v>
      </c>
      <c r="L15" s="58" t="s">
        <v>820</v>
      </c>
      <c r="M15" s="53" t="s">
        <v>439</v>
      </c>
      <c r="N15" s="25" t="s">
        <v>245</v>
      </c>
      <c r="O15" s="97" t="s">
        <v>246</v>
      </c>
      <c r="P15" s="131"/>
      <c r="Q15" s="131"/>
      <c r="R15" s="131"/>
      <c r="S15" s="133" t="s">
        <v>21</v>
      </c>
      <c r="T15" s="9"/>
      <c r="U15" s="9"/>
      <c r="V15" s="9"/>
    </row>
    <row r="16" spans="1:22" ht="15.75">
      <c r="A16" s="13" t="s">
        <v>237</v>
      </c>
      <c r="B16" s="8" t="s">
        <v>608</v>
      </c>
      <c r="C16" s="8" t="s">
        <v>18</v>
      </c>
      <c r="D16" s="19">
        <v>376</v>
      </c>
      <c r="E16" s="8" t="s">
        <v>239</v>
      </c>
      <c r="F16" s="8" t="s">
        <v>240</v>
      </c>
      <c r="G16" s="28" t="s">
        <v>310</v>
      </c>
      <c r="H16" s="8" t="s">
        <v>288</v>
      </c>
      <c r="I16" s="8" t="s">
        <v>610</v>
      </c>
      <c r="J16" s="57" t="s">
        <v>702</v>
      </c>
      <c r="K16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376-IP-B4-04-DR-K-23005</v>
      </c>
      <c r="L16" s="58" t="s">
        <v>821</v>
      </c>
      <c r="M16" s="53" t="s">
        <v>439</v>
      </c>
      <c r="N16" s="25" t="s">
        <v>245</v>
      </c>
      <c r="O16" s="6"/>
      <c r="P16" s="131"/>
      <c r="Q16" s="131"/>
      <c r="R16" s="131"/>
      <c r="S16" s="133" t="s">
        <v>21</v>
      </c>
      <c r="T16" s="9"/>
      <c r="U16" s="9"/>
      <c r="V16" s="9"/>
    </row>
    <row r="17" spans="1:22" ht="14.25" customHeight="1">
      <c r="A17" s="13" t="s">
        <v>237</v>
      </c>
      <c r="B17" s="8" t="s">
        <v>608</v>
      </c>
      <c r="C17" s="8" t="s">
        <v>18</v>
      </c>
      <c r="D17" s="19">
        <v>376</v>
      </c>
      <c r="E17" s="8" t="s">
        <v>239</v>
      </c>
      <c r="F17" s="8" t="s">
        <v>240</v>
      </c>
      <c r="G17" s="28" t="s">
        <v>310</v>
      </c>
      <c r="H17" s="8" t="s">
        <v>288</v>
      </c>
      <c r="I17" s="8" t="s">
        <v>610</v>
      </c>
      <c r="J17" s="57" t="s">
        <v>704</v>
      </c>
      <c r="K17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376-IP-B4-04-DR-K-23006</v>
      </c>
      <c r="L17" s="58" t="s">
        <v>822</v>
      </c>
      <c r="M17" s="53" t="s">
        <v>439</v>
      </c>
      <c r="N17" s="25" t="s">
        <v>245</v>
      </c>
      <c r="O17" s="6"/>
      <c r="P17" s="131"/>
      <c r="Q17" s="131"/>
      <c r="R17" s="131"/>
      <c r="S17" s="133" t="s">
        <v>21</v>
      </c>
      <c r="T17" s="9"/>
      <c r="U17" s="9"/>
      <c r="V17" s="9"/>
    </row>
    <row r="18" spans="1:22" ht="14.25" customHeight="1">
      <c r="A18" s="13" t="s">
        <v>237</v>
      </c>
      <c r="B18" s="8" t="s">
        <v>608</v>
      </c>
      <c r="C18" s="8" t="s">
        <v>18</v>
      </c>
      <c r="D18" s="19">
        <v>376</v>
      </c>
      <c r="E18" s="8" t="s">
        <v>239</v>
      </c>
      <c r="F18" s="8" t="s">
        <v>240</v>
      </c>
      <c r="G18" s="28" t="s">
        <v>310</v>
      </c>
      <c r="H18" s="8" t="s">
        <v>288</v>
      </c>
      <c r="I18" s="8" t="s">
        <v>610</v>
      </c>
      <c r="J18" s="57" t="s">
        <v>706</v>
      </c>
      <c r="K18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376-IP-B4-04-DR-K-23007</v>
      </c>
      <c r="L18" s="58" t="s">
        <v>823</v>
      </c>
      <c r="M18" s="53" t="s">
        <v>439</v>
      </c>
      <c r="N18" s="25" t="s">
        <v>245</v>
      </c>
      <c r="O18" s="6"/>
      <c r="P18" s="131"/>
      <c r="Q18" s="131"/>
      <c r="R18" s="131"/>
      <c r="S18" s="133" t="s">
        <v>21</v>
      </c>
      <c r="T18" s="9"/>
      <c r="U18" s="9"/>
      <c r="V18" s="9"/>
    </row>
    <row r="19" spans="1:22" ht="14.25" customHeight="1">
      <c r="A19" s="13" t="s">
        <v>237</v>
      </c>
      <c r="B19" s="8" t="s">
        <v>608</v>
      </c>
      <c r="C19" s="8" t="s">
        <v>18</v>
      </c>
      <c r="D19" s="19">
        <v>376</v>
      </c>
      <c r="E19" s="8" t="s">
        <v>239</v>
      </c>
      <c r="F19" s="8" t="s">
        <v>240</v>
      </c>
      <c r="G19" s="28" t="s">
        <v>310</v>
      </c>
      <c r="H19" s="8" t="s">
        <v>288</v>
      </c>
      <c r="I19" s="8" t="s">
        <v>610</v>
      </c>
      <c r="J19" s="57" t="s">
        <v>708</v>
      </c>
      <c r="K19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376-IP-B4-04-DR-K-23008</v>
      </c>
      <c r="L19" s="58" t="s">
        <v>824</v>
      </c>
      <c r="M19" s="53" t="s">
        <v>439</v>
      </c>
      <c r="N19" s="25" t="s">
        <v>245</v>
      </c>
      <c r="O19" s="6"/>
      <c r="P19" s="131"/>
      <c r="Q19" s="131"/>
      <c r="R19" s="131"/>
      <c r="S19" s="133" t="s">
        <v>21</v>
      </c>
      <c r="T19" s="9"/>
      <c r="U19" s="9"/>
      <c r="V19" s="9"/>
    </row>
    <row r="20" spans="1:22" ht="14.25" customHeight="1">
      <c r="A20" s="13" t="s">
        <v>237</v>
      </c>
      <c r="B20" s="8" t="s">
        <v>608</v>
      </c>
      <c r="C20" s="8" t="s">
        <v>18</v>
      </c>
      <c r="D20" s="19">
        <v>376</v>
      </c>
      <c r="E20" s="8" t="s">
        <v>239</v>
      </c>
      <c r="F20" s="8" t="s">
        <v>240</v>
      </c>
      <c r="G20" s="28" t="s">
        <v>310</v>
      </c>
      <c r="H20" s="8" t="s">
        <v>288</v>
      </c>
      <c r="I20" s="8" t="s">
        <v>610</v>
      </c>
      <c r="J20" s="57" t="s">
        <v>710</v>
      </c>
      <c r="K20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376-IP-B4-04-DR-K-23009</v>
      </c>
      <c r="L20" s="58" t="s">
        <v>825</v>
      </c>
      <c r="M20" s="53" t="s">
        <v>439</v>
      </c>
      <c r="N20" s="25" t="s">
        <v>245</v>
      </c>
      <c r="O20" s="6"/>
      <c r="P20" s="131"/>
      <c r="Q20" s="131"/>
      <c r="R20" s="131"/>
      <c r="S20" s="133" t="s">
        <v>21</v>
      </c>
      <c r="T20" s="9"/>
      <c r="U20" s="9"/>
      <c r="V20" s="9"/>
    </row>
    <row r="21" spans="1:22" ht="14.25" customHeight="1">
      <c r="A21" s="13" t="s">
        <v>237</v>
      </c>
      <c r="B21" s="8" t="s">
        <v>608</v>
      </c>
      <c r="C21" s="8" t="s">
        <v>18</v>
      </c>
      <c r="D21" s="19">
        <v>376</v>
      </c>
      <c r="E21" s="8" t="s">
        <v>239</v>
      </c>
      <c r="F21" s="8" t="s">
        <v>240</v>
      </c>
      <c r="G21" s="28" t="s">
        <v>310</v>
      </c>
      <c r="H21" s="8" t="s">
        <v>288</v>
      </c>
      <c r="I21" s="8" t="s">
        <v>610</v>
      </c>
      <c r="J21" s="57" t="s">
        <v>712</v>
      </c>
      <c r="K21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376-IP-B4-04-DR-K-23010</v>
      </c>
      <c r="L21" s="58" t="s">
        <v>826</v>
      </c>
      <c r="M21" s="53" t="s">
        <v>439</v>
      </c>
      <c r="N21" s="25" t="s">
        <v>245</v>
      </c>
      <c r="O21" s="6"/>
      <c r="P21" s="131"/>
      <c r="Q21" s="131"/>
      <c r="R21" s="131"/>
      <c r="S21" s="133" t="s">
        <v>21</v>
      </c>
      <c r="T21" s="9"/>
      <c r="U21" s="9"/>
      <c r="V21" s="9"/>
    </row>
    <row r="22" spans="1:22" ht="14.25" customHeight="1">
      <c r="A22" s="13" t="s">
        <v>237</v>
      </c>
      <c r="B22" s="8" t="s">
        <v>608</v>
      </c>
      <c r="C22" s="8" t="s">
        <v>18</v>
      </c>
      <c r="D22" s="19">
        <v>376</v>
      </c>
      <c r="E22" s="8" t="s">
        <v>239</v>
      </c>
      <c r="F22" s="8" t="s">
        <v>240</v>
      </c>
      <c r="G22" s="28" t="s">
        <v>310</v>
      </c>
      <c r="H22" s="8" t="s">
        <v>288</v>
      </c>
      <c r="I22" s="8" t="s">
        <v>610</v>
      </c>
      <c r="J22" s="57" t="s">
        <v>714</v>
      </c>
      <c r="K22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376-IP-B4-04-DR-K-23011</v>
      </c>
      <c r="L22" s="58" t="s">
        <v>827</v>
      </c>
      <c r="M22" s="53" t="s">
        <v>439</v>
      </c>
      <c r="N22" s="25" t="s">
        <v>245</v>
      </c>
      <c r="O22" s="6"/>
      <c r="P22" s="131"/>
      <c r="Q22" s="131"/>
      <c r="R22" s="131"/>
      <c r="S22" s="133" t="s">
        <v>21</v>
      </c>
      <c r="T22" s="9"/>
      <c r="U22" s="9"/>
      <c r="V22" s="9"/>
    </row>
    <row r="23" spans="1:22" ht="14.25" customHeight="1">
      <c r="A23" s="13" t="s">
        <v>237</v>
      </c>
      <c r="B23" s="8" t="s">
        <v>608</v>
      </c>
      <c r="C23" s="8" t="s">
        <v>18</v>
      </c>
      <c r="D23" s="19">
        <v>376</v>
      </c>
      <c r="E23" s="8" t="s">
        <v>239</v>
      </c>
      <c r="F23" s="8" t="s">
        <v>240</v>
      </c>
      <c r="G23" s="28" t="s">
        <v>310</v>
      </c>
      <c r="H23" s="8" t="s">
        <v>288</v>
      </c>
      <c r="I23" s="8" t="s">
        <v>610</v>
      </c>
      <c r="J23" s="57" t="s">
        <v>716</v>
      </c>
      <c r="K23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376-IP-B4-04-DR-K-23012</v>
      </c>
      <c r="L23" s="58" t="s">
        <v>828</v>
      </c>
      <c r="M23" s="53" t="s">
        <v>439</v>
      </c>
      <c r="N23" s="25" t="s">
        <v>245</v>
      </c>
      <c r="O23" s="6"/>
      <c r="P23" s="131"/>
      <c r="Q23" s="131"/>
      <c r="R23" s="131"/>
      <c r="S23" s="133" t="s">
        <v>21</v>
      </c>
      <c r="T23" s="9"/>
      <c r="U23" s="9"/>
      <c r="V23" s="9"/>
    </row>
    <row r="24" spans="1:22" ht="14.25" customHeight="1">
      <c r="A24" s="13" t="s">
        <v>237</v>
      </c>
      <c r="B24" s="8" t="s">
        <v>608</v>
      </c>
      <c r="C24" s="8" t="s">
        <v>18</v>
      </c>
      <c r="D24" s="19">
        <v>376</v>
      </c>
      <c r="E24" s="8" t="s">
        <v>239</v>
      </c>
      <c r="F24" s="8" t="s">
        <v>240</v>
      </c>
      <c r="G24" s="28" t="s">
        <v>310</v>
      </c>
      <c r="H24" s="8" t="s">
        <v>288</v>
      </c>
      <c r="I24" s="8" t="s">
        <v>610</v>
      </c>
      <c r="J24" s="57" t="s">
        <v>718</v>
      </c>
      <c r="K24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376-IP-B4-04-DR-K-23013</v>
      </c>
      <c r="L24" s="58" t="s">
        <v>829</v>
      </c>
      <c r="M24" s="53" t="s">
        <v>586</v>
      </c>
      <c r="N24" s="25" t="s">
        <v>245</v>
      </c>
      <c r="O24" s="6"/>
      <c r="P24" s="131"/>
      <c r="Q24" s="131"/>
      <c r="R24" s="131"/>
      <c r="S24" s="133" t="s">
        <v>21</v>
      </c>
      <c r="T24" s="9"/>
      <c r="U24" s="9"/>
      <c r="V24" s="9"/>
    </row>
    <row r="25" spans="1:22" ht="14.25" customHeight="1">
      <c r="A25" s="13" t="s">
        <v>237</v>
      </c>
      <c r="B25" s="8" t="s">
        <v>608</v>
      </c>
      <c r="C25" s="8" t="s">
        <v>18</v>
      </c>
      <c r="D25" s="19">
        <v>376</v>
      </c>
      <c r="E25" s="8" t="s">
        <v>239</v>
      </c>
      <c r="F25" s="8" t="s">
        <v>830</v>
      </c>
      <c r="G25" s="28" t="s">
        <v>310</v>
      </c>
      <c r="H25" s="8" t="s">
        <v>288</v>
      </c>
      <c r="I25" s="8" t="s">
        <v>610</v>
      </c>
      <c r="J25" s="57" t="s">
        <v>831</v>
      </c>
      <c r="K25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376-IP-B5-04-DR-K-23014</v>
      </c>
      <c r="L25" s="58" t="s">
        <v>832</v>
      </c>
      <c r="M25" s="53" t="s">
        <v>586</v>
      </c>
      <c r="N25" s="25" t="s">
        <v>245</v>
      </c>
      <c r="O25" s="6"/>
      <c r="P25" s="135" t="s">
        <v>245</v>
      </c>
      <c r="Q25" s="131"/>
      <c r="R25" s="131"/>
      <c r="S25" s="133" t="s">
        <v>21</v>
      </c>
      <c r="T25" s="9"/>
      <c r="U25" s="9"/>
      <c r="V25" s="9"/>
    </row>
    <row r="26" spans="1:22" ht="14.25" customHeight="1">
      <c r="A26" s="13" t="s">
        <v>237</v>
      </c>
      <c r="B26" s="8" t="s">
        <v>608</v>
      </c>
      <c r="C26" s="8" t="s">
        <v>18</v>
      </c>
      <c r="D26" s="19">
        <v>376</v>
      </c>
      <c r="E26" s="8" t="s">
        <v>239</v>
      </c>
      <c r="F26" s="8" t="s">
        <v>240</v>
      </c>
      <c r="G26" s="28" t="s">
        <v>310</v>
      </c>
      <c r="H26" s="8" t="s">
        <v>288</v>
      </c>
      <c r="I26" s="8" t="s">
        <v>610</v>
      </c>
      <c r="J26" s="57" t="s">
        <v>833</v>
      </c>
      <c r="K26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376-IP-B4-04-DR-K-23015</v>
      </c>
      <c r="L26" s="58" t="s">
        <v>834</v>
      </c>
      <c r="M26" s="53" t="s">
        <v>586</v>
      </c>
      <c r="N26" s="25" t="s">
        <v>245</v>
      </c>
      <c r="O26" s="6"/>
      <c r="P26" s="131"/>
      <c r="Q26" s="131"/>
      <c r="R26" s="131"/>
      <c r="S26" s="133" t="s">
        <v>21</v>
      </c>
      <c r="T26" s="9"/>
      <c r="U26" s="9"/>
      <c r="V26" s="9"/>
    </row>
    <row r="27" spans="1:22" ht="14.25" customHeight="1">
      <c r="A27" s="13" t="s">
        <v>237</v>
      </c>
      <c r="B27" s="8" t="s">
        <v>608</v>
      </c>
      <c r="C27" s="8" t="s">
        <v>18</v>
      </c>
      <c r="D27" s="19">
        <v>376</v>
      </c>
      <c r="E27" s="8" t="s">
        <v>239</v>
      </c>
      <c r="F27" s="8" t="s">
        <v>240</v>
      </c>
      <c r="G27" s="28" t="s">
        <v>310</v>
      </c>
      <c r="H27" s="8" t="s">
        <v>288</v>
      </c>
      <c r="I27" s="8" t="s">
        <v>610</v>
      </c>
      <c r="J27" s="57" t="s">
        <v>835</v>
      </c>
      <c r="K27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376-IP-B4-04-DR-K-23016</v>
      </c>
      <c r="L27" s="58" t="s">
        <v>836</v>
      </c>
      <c r="M27" s="53" t="s">
        <v>586</v>
      </c>
      <c r="N27" s="25" t="s">
        <v>245</v>
      </c>
      <c r="O27" s="6"/>
      <c r="P27" s="131"/>
      <c r="Q27" s="131"/>
      <c r="R27" s="131"/>
      <c r="S27" s="133" t="s">
        <v>21</v>
      </c>
      <c r="T27" s="9"/>
      <c r="U27" s="9"/>
      <c r="V27" s="9"/>
    </row>
    <row r="28" spans="1:22" ht="14.25" customHeight="1">
      <c r="A28" s="13" t="s">
        <v>237</v>
      </c>
      <c r="B28" s="8" t="s">
        <v>608</v>
      </c>
      <c r="C28" s="8" t="s">
        <v>18</v>
      </c>
      <c r="D28" s="19">
        <v>376</v>
      </c>
      <c r="E28" s="8" t="s">
        <v>239</v>
      </c>
      <c r="F28" s="8" t="s">
        <v>240</v>
      </c>
      <c r="G28" s="28" t="s">
        <v>310</v>
      </c>
      <c r="H28" s="8" t="s">
        <v>288</v>
      </c>
      <c r="I28" s="8" t="s">
        <v>610</v>
      </c>
      <c r="J28" s="57" t="s">
        <v>837</v>
      </c>
      <c r="K28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376-IP-B4-04-DR-K-23106</v>
      </c>
      <c r="L28" s="58" t="s">
        <v>838</v>
      </c>
      <c r="M28" s="53" t="s">
        <v>586</v>
      </c>
      <c r="N28" s="6"/>
      <c r="O28" s="6"/>
      <c r="P28" s="131"/>
      <c r="Q28" s="97" t="s">
        <v>246</v>
      </c>
      <c r="R28" s="131"/>
      <c r="S28" s="133" t="s">
        <v>21</v>
      </c>
      <c r="T28" s="9"/>
      <c r="U28" s="9"/>
      <c r="V28" s="9"/>
    </row>
    <row r="29" spans="1:22" ht="14.25" customHeight="1">
      <c r="A29" s="13" t="s">
        <v>237</v>
      </c>
      <c r="B29" s="8" t="s">
        <v>608</v>
      </c>
      <c r="C29" s="8" t="s">
        <v>18</v>
      </c>
      <c r="D29" s="19">
        <v>376</v>
      </c>
      <c r="E29" s="8" t="s">
        <v>239</v>
      </c>
      <c r="F29" s="8" t="s">
        <v>240</v>
      </c>
      <c r="G29" s="28" t="s">
        <v>310</v>
      </c>
      <c r="H29" s="8" t="s">
        <v>288</v>
      </c>
      <c r="I29" s="8" t="s">
        <v>610</v>
      </c>
      <c r="J29" s="57" t="s">
        <v>722</v>
      </c>
      <c r="K29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376-IP-B4-04-DR-K-28001</v>
      </c>
      <c r="L29" s="58" t="s">
        <v>839</v>
      </c>
      <c r="M29" s="53" t="s">
        <v>439</v>
      </c>
      <c r="N29" s="25" t="s">
        <v>245</v>
      </c>
      <c r="O29" s="97" t="s">
        <v>246</v>
      </c>
      <c r="P29" s="131"/>
      <c r="Q29" s="131"/>
      <c r="R29" s="97" t="s">
        <v>257</v>
      </c>
      <c r="S29" s="133" t="s">
        <v>21</v>
      </c>
      <c r="T29" s="9"/>
      <c r="U29" s="9"/>
      <c r="V29" s="9"/>
    </row>
    <row r="30" spans="1:22" ht="14.25" customHeight="1">
      <c r="A30" s="13" t="s">
        <v>237</v>
      </c>
      <c r="B30" s="8" t="s">
        <v>608</v>
      </c>
      <c r="C30" s="8" t="s">
        <v>18</v>
      </c>
      <c r="D30" s="19">
        <v>376</v>
      </c>
      <c r="E30" s="8" t="s">
        <v>239</v>
      </c>
      <c r="F30" s="8" t="s">
        <v>240</v>
      </c>
      <c r="G30" s="28" t="s">
        <v>310</v>
      </c>
      <c r="H30" s="8" t="s">
        <v>288</v>
      </c>
      <c r="I30" s="8" t="s">
        <v>610</v>
      </c>
      <c r="J30" s="57" t="s">
        <v>724</v>
      </c>
      <c r="K30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376-IP-B4-04-DR-K-28002</v>
      </c>
      <c r="L30" s="58" t="s">
        <v>840</v>
      </c>
      <c r="M30" s="53" t="s">
        <v>439</v>
      </c>
      <c r="N30" s="25" t="s">
        <v>245</v>
      </c>
      <c r="O30" s="6"/>
      <c r="P30" s="131"/>
      <c r="Q30" s="131"/>
      <c r="R30" s="131"/>
      <c r="S30" s="133" t="s">
        <v>21</v>
      </c>
      <c r="T30" s="9"/>
      <c r="U30" s="9"/>
      <c r="V30" s="9"/>
    </row>
    <row r="31" spans="1:22" ht="14.25" customHeight="1">
      <c r="A31" s="13" t="s">
        <v>237</v>
      </c>
      <c r="B31" s="8" t="s">
        <v>608</v>
      </c>
      <c r="C31" s="8" t="s">
        <v>18</v>
      </c>
      <c r="D31" s="19">
        <v>376</v>
      </c>
      <c r="E31" s="8" t="s">
        <v>239</v>
      </c>
      <c r="F31" s="8" t="s">
        <v>240</v>
      </c>
      <c r="G31" s="28" t="s">
        <v>310</v>
      </c>
      <c r="H31" s="8" t="s">
        <v>288</v>
      </c>
      <c r="I31" s="8" t="s">
        <v>610</v>
      </c>
      <c r="J31" s="57" t="s">
        <v>753</v>
      </c>
      <c r="K31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376-IP-B4-04-DR-K-28003</v>
      </c>
      <c r="L31" s="58" t="s">
        <v>841</v>
      </c>
      <c r="M31" s="53" t="s">
        <v>439</v>
      </c>
      <c r="N31" s="25" t="s">
        <v>245</v>
      </c>
      <c r="O31" s="6"/>
      <c r="P31" s="131"/>
      <c r="Q31" s="131"/>
      <c r="R31" s="131"/>
      <c r="S31" s="133" t="s">
        <v>21</v>
      </c>
      <c r="T31" s="9"/>
      <c r="U31" s="9"/>
      <c r="V31" s="9"/>
    </row>
    <row r="32" spans="1:22" ht="14.25" customHeight="1">
      <c r="A32" s="13" t="s">
        <v>237</v>
      </c>
      <c r="B32" s="8" t="s">
        <v>608</v>
      </c>
      <c r="C32" s="8" t="s">
        <v>18</v>
      </c>
      <c r="D32" s="19">
        <v>376</v>
      </c>
      <c r="E32" s="8" t="s">
        <v>239</v>
      </c>
      <c r="F32" s="8" t="s">
        <v>240</v>
      </c>
      <c r="G32" s="28" t="s">
        <v>310</v>
      </c>
      <c r="H32" s="8" t="s">
        <v>288</v>
      </c>
      <c r="I32" s="8" t="s">
        <v>610</v>
      </c>
      <c r="J32" s="57" t="s">
        <v>842</v>
      </c>
      <c r="K32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376-IP-B4-04-DR-K-28004</v>
      </c>
      <c r="L32" s="58" t="s">
        <v>843</v>
      </c>
      <c r="M32" s="53" t="s">
        <v>439</v>
      </c>
      <c r="N32" s="25" t="s">
        <v>245</v>
      </c>
      <c r="O32" s="6"/>
      <c r="P32" s="131"/>
      <c r="Q32" s="131"/>
      <c r="R32" s="131"/>
      <c r="S32" s="133" t="s">
        <v>21</v>
      </c>
      <c r="T32" s="9"/>
      <c r="U32" s="9"/>
      <c r="V32" s="9"/>
    </row>
    <row r="33" spans="1:22" ht="15.75">
      <c r="A33" s="40" t="s">
        <v>237</v>
      </c>
      <c r="B33" s="22" t="s">
        <v>608</v>
      </c>
      <c r="C33" s="22" t="s">
        <v>18</v>
      </c>
      <c r="D33" s="22">
        <v>376</v>
      </c>
      <c r="E33" s="8" t="s">
        <v>239</v>
      </c>
      <c r="F33" s="8" t="s">
        <v>240</v>
      </c>
      <c r="G33" s="28" t="s">
        <v>310</v>
      </c>
      <c r="H33" s="8" t="s">
        <v>242</v>
      </c>
      <c r="I33" s="8" t="s">
        <v>610</v>
      </c>
      <c r="J33" s="28" t="s">
        <v>622</v>
      </c>
      <c r="K33" s="8" t="str">
        <f>CONCATENATE(Tabela1345181920212223[[#This Row],[Nr ]],"-",Tabela1345181920212223[[#This Row],[Autor]],"-",Tabela1345181920212223[[#This Row],[Strefa]],"-",Tabela1345181920212223[[#This Row],[Poziom]],"-",Tabela1345181920212223[[#This Row],[Typ]],"-",Tabela1345181920212223[[#This Row],[Branża]],"-",Tabela1345181920212223[[#This Row],[Pakiet]])</f>
        <v>376-IP-B4-04-TD-K-00001</v>
      </c>
      <c r="L33" s="8" t="s">
        <v>844</v>
      </c>
      <c r="M33" s="54" t="s">
        <v>66</v>
      </c>
      <c r="N33" s="25" t="s">
        <v>245</v>
      </c>
      <c r="O33" s="97" t="s">
        <v>246</v>
      </c>
      <c r="P33" s="131"/>
      <c r="Q33" s="131"/>
      <c r="R33" s="131"/>
      <c r="S33" s="133" t="s">
        <v>21</v>
      </c>
      <c r="T33" s="9"/>
      <c r="U33" s="9"/>
      <c r="V33" s="9"/>
    </row>
    <row r="35" spans="1:22">
      <c r="N35" s="4" t="s">
        <v>219</v>
      </c>
    </row>
    <row r="36" spans="1:22">
      <c r="N36" s="10"/>
      <c r="O36" s="4" t="s">
        <v>220</v>
      </c>
      <c r="P36" s="4"/>
      <c r="Q36" s="4"/>
      <c r="R36" s="4"/>
    </row>
    <row r="38" spans="1:22">
      <c r="N38" s="1"/>
      <c r="O38" s="4" t="s">
        <v>221</v>
      </c>
      <c r="P38" s="5"/>
      <c r="Q38" s="5"/>
      <c r="R38" s="5"/>
    </row>
    <row r="40" spans="1:22">
      <c r="N40" s="2"/>
      <c r="O40" s="5" t="s">
        <v>222</v>
      </c>
      <c r="P40" s="4"/>
      <c r="Q40" s="4"/>
      <c r="R40" s="4"/>
    </row>
    <row r="42" spans="1:22">
      <c r="N42" s="6"/>
      <c r="O42" s="4" t="s">
        <v>223</v>
      </c>
    </row>
    <row r="43" spans="1:22">
      <c r="K43" s="7" t="s">
        <v>604</v>
      </c>
    </row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75" spans="16:18">
      <c r="P75" s="4"/>
      <c r="Q75" s="4"/>
      <c r="R75" s="4"/>
    </row>
    <row r="77" spans="16:18">
      <c r="P77" s="4"/>
      <c r="Q77" s="4"/>
      <c r="R77" s="4"/>
    </row>
    <row r="79" spans="16:18">
      <c r="P79" s="5"/>
      <c r="Q79" s="5"/>
      <c r="R79" s="5"/>
    </row>
    <row r="81" spans="16:18">
      <c r="P81" s="4"/>
      <c r="Q81" s="4"/>
      <c r="R81" s="4"/>
    </row>
    <row r="99" spans="15:15">
      <c r="O99" s="4"/>
    </row>
    <row r="101" spans="15:15">
      <c r="O101" s="4"/>
    </row>
    <row r="103" spans="15:15">
      <c r="O103" s="5"/>
    </row>
    <row r="105" spans="15:15">
      <c r="O105" s="4"/>
    </row>
  </sheetData>
  <phoneticPr fontId="4" type="noConversion"/>
  <pageMargins left="0.7" right="0.7" top="0.75" bottom="0.75" header="0.3" footer="0.3"/>
  <pageSetup paperSize="9" scale="35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Tomasz Stanisławczyk</dc:creator>
  <cp:keywords/>
  <dc:description/>
  <cp:lastModifiedBy/>
  <cp:revision/>
  <dcterms:created xsi:type="dcterms:W3CDTF">2021-12-20T20:19:39Z</dcterms:created>
  <dcterms:modified xsi:type="dcterms:W3CDTF">2023-10-24T13:36:24Z</dcterms:modified>
  <cp:category/>
  <cp:contentStatus/>
</cp:coreProperties>
</file>