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formularz_oferty" sheetId="1" r:id="rId1"/>
    <sheet name="część_(1)" sheetId="2" r:id="rId2"/>
    <sheet name="część_(2)" sheetId="3" r:id="rId3"/>
    <sheet name="część_(3)" sheetId="4" r:id="rId4"/>
    <sheet name="część_(4)" sheetId="5" r:id="rId5"/>
    <sheet name="część_(5)" sheetId="6" r:id="rId6"/>
    <sheet name="część_(6)" sheetId="7" r:id="rId7"/>
    <sheet name="część_(7)" sheetId="8" r:id="rId8"/>
    <sheet name="część_(8)" sheetId="9" r:id="rId9"/>
    <sheet name="część_(9)" sheetId="10" r:id="rId10"/>
    <sheet name="część_(10)" sheetId="11" r:id="rId11"/>
    <sheet name="część_(11)" sheetId="12" r:id="rId12"/>
    <sheet name="część_(12)" sheetId="13" r:id="rId13"/>
    <sheet name="część_(13)" sheetId="14" r:id="rId14"/>
    <sheet name="część_(14)" sheetId="15" r:id="rId15"/>
    <sheet name="część_(15)" sheetId="16" r:id="rId16"/>
    <sheet name="część_(16)" sheetId="17" r:id="rId17"/>
    <sheet name="część_(17)" sheetId="18" r:id="rId18"/>
    <sheet name="część_(18)" sheetId="19" r:id="rId19"/>
    <sheet name="część_(19)" sheetId="20" r:id="rId20"/>
    <sheet name="część_(20)" sheetId="21" r:id="rId21"/>
    <sheet name="część_(21)" sheetId="22" r:id="rId22"/>
    <sheet name="część_(22)" sheetId="23" r:id="rId23"/>
    <sheet name="część_(23)" sheetId="24" r:id="rId24"/>
    <sheet name="część_(24)" sheetId="25" r:id="rId25"/>
    <sheet name="część_(25)" sheetId="26" r:id="rId26"/>
    <sheet name="część_(26)" sheetId="27" r:id="rId27"/>
    <sheet name="część_(27)" sheetId="28" r:id="rId28"/>
    <sheet name="część_(28)" sheetId="29" r:id="rId29"/>
    <sheet name="część_(29)" sheetId="30" r:id="rId30"/>
    <sheet name="część_(30)" sheetId="31" r:id="rId31"/>
    <sheet name="część_(31)" sheetId="32" r:id="rId32"/>
    <sheet name="część_(32)" sheetId="33" r:id="rId33"/>
  </sheets>
  <definedNames>
    <definedName name="_xlnm.Print_Area" localSheetId="1">'część_(1)'!$A$1:$H$23</definedName>
    <definedName name="_xlnm.Print_Area" localSheetId="10">'część_(10)'!$A$1:$H$9</definedName>
    <definedName name="_xlnm.Print_Area" localSheetId="11">'część_(11)'!$A$1:$H$10</definedName>
    <definedName name="_xlnm.Print_Area" localSheetId="12">'część_(12)'!$A$1:$H$11</definedName>
    <definedName name="_xlnm.Print_Area" localSheetId="13">'część_(13)'!$A$1:$H$14</definedName>
    <definedName name="_xlnm.Print_Area" localSheetId="17">'część_(17)'!$A$1:$H$14</definedName>
    <definedName name="_xlnm.Print_Area" localSheetId="18">'część_(18)'!$A$1:$H$13</definedName>
    <definedName name="_xlnm.Print_Area" localSheetId="2">'część_(2)'!$A$1:$H$11</definedName>
    <definedName name="_xlnm.Print_Area" localSheetId="20">'część_(20)'!$A$1:$H$10</definedName>
    <definedName name="_xlnm.Print_Area" localSheetId="21">'część_(21)'!$A$1:$H$14</definedName>
    <definedName name="_xlnm.Print_Area" localSheetId="22">'część_(22)'!$A$1:$H$15</definedName>
    <definedName name="_xlnm.Print_Area" localSheetId="24">'część_(24)'!$A$1:$H$15</definedName>
    <definedName name="_xlnm.Print_Area" localSheetId="25">'część_(25)'!$A$1:$H$12</definedName>
    <definedName name="_xlnm.Print_Area" localSheetId="26">'część_(26)'!$A$1:$H$11</definedName>
    <definedName name="_xlnm.Print_Area" localSheetId="27">'część_(27)'!$A$1:$H$12</definedName>
    <definedName name="_xlnm.Print_Area" localSheetId="28">'część_(28)'!$A$1:$H$10</definedName>
    <definedName name="_xlnm.Print_Area" localSheetId="29">'część_(29)'!$A$1:$H$17</definedName>
    <definedName name="_xlnm.Print_Area" localSheetId="30">'część_(30)'!$A$1:$H$12</definedName>
    <definedName name="_xlnm.Print_Area" localSheetId="31">'część_(31)'!$A$1:$H$9</definedName>
    <definedName name="_xlnm.Print_Area" localSheetId="32">'część_(32)'!$A$1:$H$12</definedName>
    <definedName name="_xlnm.Print_Area" localSheetId="4">'część_(4)'!$A$1:$H$21</definedName>
    <definedName name="_xlnm.Print_Area" localSheetId="0">'formularz_oferty'!$A$1:$D$82</definedName>
  </definedNames>
  <calcPr fullCalcOnLoad="1"/>
</workbook>
</file>

<file path=xl/sharedStrings.xml><?xml version="1.0" encoding="utf-8"?>
<sst xmlns="http://schemas.openxmlformats.org/spreadsheetml/2006/main" count="863" uniqueCount="256">
  <si>
    <t>Załącznik nr 1 do SWZ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</si>
  <si>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</si>
  <si>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</si>
  <si>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</si>
  <si>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</si>
  <si>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</si>
  <si>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</si>
  <si>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</si>
  <si>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</si>
  <si>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</si>
  <si>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</si>
  <si>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</si>
  <si>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</si>
  <si>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</si>
  <si>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</si>
  <si>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Numer części</t>
  </si>
  <si>
    <t>2.</t>
  </si>
  <si>
    <t>3.</t>
  </si>
  <si>
    <t>4.</t>
  </si>
  <si>
    <t>5.</t>
  </si>
  <si>
    <t>Oświadczamy, że oferujemy realizację przedmiotu zamówienia zgodnie z zasadami określonymi w SWZ wraz z załącznikami.</t>
  </si>
  <si>
    <t>6.</t>
  </si>
  <si>
    <t>7.</t>
  </si>
  <si>
    <t>Oświadczamy, że zapoznaliśmy się z SWZ wraz z jej załącznikami i nie wnosimy do niej zastrzeżeń oraz, że zdobyliśmy konieczne informacje do przygotowania oferty.</t>
  </si>
  <si>
    <t>8.</t>
  </si>
  <si>
    <t>Oświadczamy, że jesteśmy związani niniejszą ofertą przez okres podany w SWZ.</t>
  </si>
  <si>
    <t>9.</t>
  </si>
  <si>
    <t>Oświadczamy, ze zapoznaliśmy się z treścią załączonego do SWZ wzoru umowy i w przypadku wyboru naszej oferty zawrzemy z zamawiającym  umowę sporządzoną na podstawie tego wzoru.</t>
  </si>
  <si>
    <t>10.</t>
  </si>
  <si>
    <t>11.</t>
  </si>
  <si>
    <t>12.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</si>
  <si>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</si>
  <si>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</si>
  <si>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</si>
  <si>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</si>
  <si>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</si>
  <si>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</si>
  <si>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</si>
  <si>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</si>
  <si>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</si>
  <si>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 do SWZ
Załącznik nr ….. do umowy</t>
  </si>
  <si>
    <t>Część nr:</t>
  </si>
  <si>
    <t>ARKUSZ CENOWY</t>
  </si>
  <si>
    <t>Poz.</t>
  </si>
  <si>
    <t>Przedmiot zamówienia
Parametry wymagane</t>
  </si>
  <si>
    <t xml:space="preserve">Ilość </t>
  </si>
  <si>
    <t>jm</t>
  </si>
  <si>
    <t>Nazwa handlowa
Producent</t>
  </si>
  <si>
    <t>Numer katalogowy
(jeżeli istnieje)</t>
  </si>
  <si>
    <t xml:space="preserve">1. </t>
  </si>
  <si>
    <t xml:space="preserve">Załącznik nr 1a do SWZ 
Załącznik nr … do umowy </t>
  </si>
  <si>
    <t xml:space="preserve"> Ilość  </t>
  </si>
  <si>
    <t>Ilość</t>
  </si>
  <si>
    <t>Oświadczamy, że termin płatności wynosi do 60 dni.</t>
  </si>
  <si>
    <r>
      <t>Cena brutto</t>
    </r>
    <r>
      <rPr>
        <b/>
        <sz val="11"/>
        <color indexed="30"/>
        <rFont val="Garamond"/>
        <family val="1"/>
      </rPr>
      <t>*</t>
    </r>
    <r>
      <rPr>
        <b/>
        <sz val="11"/>
        <color indexed="8"/>
        <rFont val="Garamond"/>
        <family val="1"/>
      </rPr>
      <t>:</t>
    </r>
  </si>
  <si>
    <t>sztuka</t>
  </si>
  <si>
    <t>Cena brutto*:</t>
  </si>
  <si>
    <t>*jeżeli wybór oferty będzie prowadził do powstania u Zamawiającego obowiązku podatkowego, zgodnie z przepisami o podatku od towarów i usług, należy podać cenę netto.</t>
  </si>
  <si>
    <t>Oświadczamy, że oferowane przez nas materiały medyczne są dopuszczone do obrotu i używania na terenie Polski na zasadach określonych w ustawie o wyrobach medycznych oraz w rozporządzeniu Parlamentu Europejskiego i Rady (UE) 2017/745 z dnia 5.04.2017 r. w sprawie wyrobów medycznych. Jednocześnie oświadczamy, że na każdorazowe wezwanie Zamawiającego przedstawimy dokumenty dopuszczające do obrotu i używania na terenie Polski.</t>
  </si>
  <si>
    <t>szt.</t>
  </si>
  <si>
    <t>Cena jednostkowa brutto*</t>
  </si>
  <si>
    <t>Wartość brutto pozycji*</t>
  </si>
  <si>
    <t xml:space="preserve">Cena jednostkowa brutto* </t>
  </si>
  <si>
    <r>
      <t>Oświadczam, że wybór niniejszej oferty będzie prowadził do powstania u Zamawiającego obowiązku podatkowego zgodnie z przepisami o podatku od towarów i usług w zakresie**: 
nazwa (rodzaj) towaru lub usługi:........................................................................................................................................................
wartość bez kwoty podatku: .................................................................................................................................................................
stawka podatku, która będzie miała zastosowanie: ...........................................................................................................................
**</t>
    </r>
    <r>
      <rPr>
        <i/>
        <sz val="9"/>
        <color indexed="8"/>
        <rFont val="Garamond"/>
        <family val="1"/>
      </rPr>
      <t>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</si>
  <si>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Część zamówienia: ....................................................................................................................................................................................................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...........................................................................................................................................................................</t>
  </si>
  <si>
    <t xml:space="preserve">2. </t>
  </si>
  <si>
    <t xml:space="preserve">3. </t>
  </si>
  <si>
    <t>sztuk</t>
  </si>
  <si>
    <t xml:space="preserve">4. </t>
  </si>
  <si>
    <t xml:space="preserve">5. </t>
  </si>
  <si>
    <t xml:space="preserve">6. </t>
  </si>
  <si>
    <t xml:space="preserve">7. </t>
  </si>
  <si>
    <r>
      <t>Oświadczamy, że jesteśmy</t>
    </r>
    <r>
      <rPr>
        <sz val="11"/>
        <color indexed="10"/>
        <rFont val="Garamond"/>
        <family val="1"/>
      </rPr>
      <t xml:space="preserve"> </t>
    </r>
    <r>
      <rPr>
        <sz val="11"/>
        <color indexed="30"/>
        <rFont val="Garamond"/>
        <family val="1"/>
      </rPr>
      <t>(zaznaczyć właściwe)</t>
    </r>
    <r>
      <rPr>
        <sz val="11"/>
        <color indexed="8"/>
        <rFont val="Garamond"/>
        <family val="1"/>
      </rPr>
      <t xml:space="preserve">:
11.1. mikroprzedsiębiorstwem,
11.2. małym przedsiębiorstwem,
11.3. średnim przedsiębiorstwem,
11.4. jednoosobową działalnością gospodarczą,
11.5. osobą fizyczną nieprowadzącą działalności gospodarczej,
11.6. inny rodzaj (w tym duże przedsiebiorstwo).
</t>
    </r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</si>
  <si>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</si>
  <si>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</si>
  <si>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</si>
  <si>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</si>
  <si>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</si>
  <si>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</si>
  <si>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</si>
  <si>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>DFP.271.26.2022.KK</t>
  </si>
  <si>
    <t>Dostawa różnych materiałów medycznych oraz dzierżawa urządzeń</t>
  </si>
  <si>
    <t xml:space="preserve">15. </t>
  </si>
  <si>
    <t>Zestaw jednorazowych igłowych elektrod odbiorczych kodowanych kolorem Przystosowane do użycia z modułem interfejsu pacjenta OPM 660Zestaw elektrod składający się z :1) ośmiu sterylnych parzyście skręconych podskórnych igłowych elektrod rejestrujących, każda para z pojedynczym łącznikiem – jedna wtyczka z dwoma bolcami,2) jednej sterylnej igłowej elektrody powrotnej, 3) jednej powierzchniowej elektrody uziemiającej pacjenta,4) jednej parzyście skręconej elektrody powierzchniowej. Elektrody igłowe wykonane ze stali nierdzewnej, posiadające odprowadzenia oznaczone kolorami i formowane, zabezpieczone 1,5-milimetrowe złącza stykowe. Elektrody powierzchniowe umieszczone na biokompatybilnej samoprzylepnej podkładce żelowej. Elektrody współpracujace z modułem interfejsu pacjenta OPM 660 do neuromonitoringu śródoperacyjnego NIM Eclipse SD/NP posiadanego przez Zamawiającego</t>
  </si>
  <si>
    <t>opak</t>
  </si>
  <si>
    <t>Jednorazowa sonda kontrolna do przeprowadzenia procedury w obrębie kręgosłupa przy wykorzystaniu modułu SD– bezpośrednio z pola operacyjnego przez operatora. Możliwość pełnej obsługi systemu z pola sterylnego min. wyzwalanie potencjałów MEP, zmiana wykonywanej procedury w zakresie neuromonitoringu,Zestaw czujników stymulatora sterowany przez chirurga, zawierający: a) uchwyt czujnika, b) 230 [mm] czujnik kątowy z kulistą końcówka o średnicy 2,3 [mm],c) 75 [mm] czujnik kątowy o średnicy 2,3 [mm],d) 100 [mm] czujnik z końcówką typu flush,e) igłowa elektroda powrotna.Czujnik sterowany przez chirurga z dwoma przyciskami sterowniczymi, wielokolorową kontrolką LED udostępniającą informację na temat testu i statusu oraz brzęczyk sygnalizujący dźwiękową odpowiedź zwrotną po naciśnięciu przycisku. Przycisk czujnika umożliwiający chirurgowi kontrolowaną, zdalną regulację prądu stymulującego oraz sterowanie procedurą monitorowania poprzez interfejs użytkownika.Sonda współpracująca z modułem interfejsu pacjenta OPM 660 do neuromonitoringu śródoperacyjnego NIM Eclipse SD/NP posiadanego przez Zamawiającego</t>
  </si>
  <si>
    <t>szt</t>
  </si>
  <si>
    <t>Zestaw wkręcanych jednorazowych, jednokolorowych elektrod do stymulacji MEP, sterylna, podwójna, parzyście skręcona podskórna elektroda igłowa ze stali nierdzewnej typu korkociąg z pojedynczym łącznikiem i zablokowanym , osłoniętym złączem stykowym. Przystosowane do użycia z modułem interfejsu pacjenta. długość przewodu 2 [m], Elektrody współpracujace z modułem interfejsu pacjenta OPM 660 ,1 op- 2 sztuki ; do neuromonitoringu śródoperacyjnego NIM Eclipse SD/NP posiadanego przez Zamawiającego</t>
  </si>
  <si>
    <t>Elektroda 1 igłowa Jednorazowa pojedyncza elektroda igłowa o wymiarach : 13 mm x 27G, kabel długości 2.5 m, opakowanie zbiorcze 24 szt. Wtyki Elektrody kodowane koloramiKompatybilne z gniazdami modułu OPM660 – SD oraz modułem NP. do neuromonitoringu śródoperacyjnego NIM Eclipse SD/NP posiadanego przez Zamawiającego</t>
  </si>
  <si>
    <t>Elektrody 2 igłowe Jednorazowe, podwójne skręcone elektrody igłowe o wymiarach : 13 mm x 27G, kabel długości 2.5 m,  opakowanie zbiorcze 12 szt. Elektrody kodowane koloramiWtyki elektrody Kompatybilne z gniazdami modułu OPM660 – SD oraz modułem odbiorczym i stymulującym systemu NP  do neuromonitoringu śródoperacyjnego NIM Eclipse SD/NP posiadanego przez Zamawiającego</t>
  </si>
  <si>
    <t xml:space="preserve">Elektroda uziemiającaJednorazowa pojedyncza elektroda uziemiająca- powierzchniowa o wymiarach : 3.5 cm x 5.0 cm, kabel o długości 2m- kolor zielony, 
opakowanie zbiorcze 24 szt 
Wtyki elektrody Kompatybilne z gniazdami modułu OPM660 – SD oraz modułem odbiorczym systemu NP  do neuromonitoringu śródoperacyjnego NIM Eclipse SD/NP posiadanego przez Zamawiającego
</t>
  </si>
  <si>
    <t xml:space="preserve">Elektrody stymulujące zewnętrzne 2 kanałowaJednorazowe podwójne skręcone elektrody- powierzchniowe o wymiarach : 2.0 cm x 2.7 cm, opakowanie zbiorcze 24 szt 
Wtyki elektrody Kompatybilne z modułem stymulującym systemu NP.  do neuromonitoringu śródoperacyjnego NIM Eclipse SD/NP posiadanego przez Zamawiającego
</t>
  </si>
  <si>
    <t>Elektroda stymulująca igłowaJednorazowe pojedyncze elektrody korkociągowe wraz z kablem o długości 1,2m, opakowanie zbiorcze 24 szt. Wtyki elektrody Kompatybilne z gniazdami modułu stymulujacego systemu NP. do neuromonitoringu śródoperacyjnego NIM Eclipse SD/NP posiadanego przez Zamawiającego</t>
  </si>
  <si>
    <t>Elektroda stymulująca bipolarna  długość elektrody 100mm. Wtyki elektrody Kompatybilne z gniazdami modułu OPM660 – SD oraz z modułem stymulującym systemu NP. opakowanie 1 szt. do neuromonitoringu śródoperacyjnego NIM Eclipse SD/NP posiadanego przez Zamawiającego</t>
  </si>
  <si>
    <t xml:space="preserve">Elektroda stymulująca bipolarna  koncentryczna, długość elektrody 100mm. Wtyki elektrody Kompatybilne z gniazdami modułu OPM660 – SD oraz z modułem stymulującym systemu NP, 
opakowanie 10 szt. do neuromonitoringu śródoperacyjnego NIM Eclipse SD/NP posiadanego przez Zamawiającego
</t>
  </si>
  <si>
    <t>Elektroda stymulująca monopolarna długość elektrody 100mm,  do wyboru różne rodzaje końcówek min. do bezpośredniej stymulacji nerów, kulka, Wtyki elektrody Kompatybilne z gniazdami modułu OPM660 – SD oraz z modułem stymulującym systemu NP, opakowanie 1 szt. do neuromonitoringu śródoperacyjnego NIM Eclipse SD/NP posiadanego przez Zamawiającego</t>
  </si>
  <si>
    <t>Elektroda stymulująca monopolarna ( stymulacja przez śruby)długość elektrody 100mm, 175 mm, 230 mm- do wyboru na etapie zamówienia Wtyki elektrody Kompatybilne z gniazdami modułu OPM660 – SD oraz z modułem stymulującym systemu NP. opakowanie 1 szt. do neuromonitoringu śródoperacyjnego NIM Eclipse SD/NP posiadanego przez Zamawiającego</t>
  </si>
  <si>
    <t>Elektroda stymulująca długa  do bezpośredniego dojścia bocznego opakowanie 1 szt.  do neuromonitoringu śródoperacyjnego NIM Eclipse SD/NP posiadanego przez Zamawiającego</t>
  </si>
  <si>
    <t>Kable przedłużające, długość 1.2 m różne kolory opakowanie 10 szt  do neuromonitoringu śródoperacyjnego NIM Eclipse SD/NP posiadanego przez Zamawiającego</t>
  </si>
  <si>
    <t>Prowadniki, długość 15 cm, opakowanie 5 sztuk  do neuromonitoringu śródoperacyjnego NIM Eclipse SD/NP posiadanego przez Zamawiającego</t>
  </si>
  <si>
    <t>Przewód powietrza do posiadanego nebulizatora Porta Neb PP 102</t>
  </si>
  <si>
    <t>Wkłady jednorazowe do posiadanego ssaka jezdnego Flovac 2 lub 3 litry</t>
  </si>
  <si>
    <t>Nebulizator jednorazowego użytku  do posiadanego przez Zamawiającego inhalatora STDESTBEAM NS120 (każda sztuka pakowana osobno) do terapii aerozolowej  środków farmakologicznie aktywnych w celach leczniczych, profilaktycznych i diagnostycznych</t>
  </si>
  <si>
    <t>opakowań</t>
  </si>
  <si>
    <t xml:space="preserve">Jednorazowy przetwornik do ciągłego, inwazyjnego pomiaru ciśnienia krwi, pojedynczy                        </t>
  </si>
  <si>
    <t>Czujnik do pomiaru saturacji tkankowej dla pacjentów powyżej lub równej 40kg</t>
  </si>
  <si>
    <t>Mankiet do pomiarów hemodynamicznych metodą nieinwazyjną.  Rozmiar mały S 41-50mm zielony</t>
  </si>
  <si>
    <t>Mankiet do pomiarów hemodynamicznych metodą nieinwazyjną.  Rozmiar średni M 51-60mm granatowy</t>
  </si>
  <si>
    <t>Mankiet do pomiarów hemodynamicznych metodą nieinwazyjną.  Rozmiar duży L 61-70mm bordowy</t>
  </si>
  <si>
    <t>Cewnik Swana-Ganza CCOmbo przeznaczony do ciągłego monitorowania wartości ciśnienia hemodynamicznego, ciągłego pomiaru pojemności minutowej serca, seturacji tlenem krwi żylnej mieszanej ( SvO2) 7,5F</t>
  </si>
  <si>
    <t>Cewnik Swana-Ganza CCOmbo przeznaczony do ciągłego monitorowania wartości ciśnienia hemodynamicznego, ciągłego pomiaru pojemności minutowej serca, seturacji tlenem krwi żylnej mieszanej ( SvO2) oraz ciągłego pomiaru objętości końcowo-rozkurczowej (EDV) 7,5F</t>
  </si>
  <si>
    <t>Obturator kompatybilny z introducerami  6-9 Fr,</t>
  </si>
  <si>
    <t>Cewnik typu yankauer z osłonką i z silikonową końcówką, uniwersalny uchwyt ssący z regulacją siły ssania, łącznik ‘’Y’’ do układu ssącego. Wszystkie elementy w jednym opakowaniu. Zarejestrowany jako wyrób medyczny klasy IIa. Zamawiający wyraża zgodę na zaoferowanie jako równoważnych cewników typu yankauer z osłonką i z plastikową końcówką, uniwersalny uchwyt ssący z regulacją siły ssania, łącznik ‘’Y’’ do układu ssącego. Zarejestrowany jako wyrób medyczny. Pozostałe parametry zgodne ze Specyfikacją, w szczególności rejestracja wyrobu medycznego klasy IIA.</t>
  </si>
  <si>
    <t>Łącznik do łączenia drenów zakończonych Luer Lock z zestawami do drenażu wyposażonymi w dren łączący zakończony łącznikiem schodkowym; sterylny; pakowany pojedynczo.</t>
  </si>
  <si>
    <t>Zestaw do przezskórnej tracheostomii metodą Ciaglia (do wprowadzenia metoda Seldingera) w skład którego wchodzą:• Jednostopniowe rozszerzadło o kształcie rogu nosorożca z powłoką hydrofilną i wstępnie założonym cewnikiem prowadzącym• Prowadnik ze znacznikami pozycjonującymi o średnicy 0,052 inch (1,32 mm).• Rozszerzacze ładujące do rurki tracheostomijnej (7,5mm,8,5mm,9mm  lub 6,0mm, 6,5mm, 7,0mm,7,5mm, 8mm  lub 8,5mm, 9mm, 10mm • 2x Igła wprowadzająca (z koszulką i bez) 7 cm, rozmiar 15 G• Krótkie Rozszerzadlo o rozmiarze 14,0 Fr; 6,5 cm• Skalpel jednorazowego użytku nr 15• Strzykawka Monoject 6ml• Czerwony pojemnik na zużyte igły• Żel poślizgowy, 4 gąbki z gazy, zakrzywione kleszczyki hemostatyczn</t>
  </si>
  <si>
    <t>zest</t>
  </si>
  <si>
    <t>Osłonki medyczne sterylne, pudrowane do zabiegu inwazyjnego biopsji długoigłowej stercza, rekomendowane przez producenta  głowicy do posiadanego przez Zamawiajacego aparatu USG BK 3000 o długości 32 cm.</t>
  </si>
  <si>
    <t>Jednorazowy pistolet  do biopsji prostaty 18G i długości igły 20cm z echogeniczną końcówką igły z możliwością naciągnięcia igły oraz uruchomienia spustu jedną ręką. Igła znakowana. System naciągania składający się z dwóch suwaków położonych równolegle do siebie i znajdujących się na przedniej części pistoletu numerowane cyfrą 1,2. Pistolet wyposażony w dwa spusty uruchamiające. Jeden znajduje się z tyłu pistoletu drugi na prawym boku w górnej części urządzenia pod kciukiem. Długość wystrzału 22mm, długość wycinka 17mm. Kompatybilny z prowadnicą UA 1322 do posiadanego przez Zamawiającego aparatu USG BK Medical 3000.</t>
  </si>
  <si>
    <t>zestaw</t>
  </si>
  <si>
    <t>Układ pacjenta dla dużych przepływów ze zintegrowanymi czujnikami ciśnienia,  kompatybilny z posiadaną przez zamawiającego konsolą XENIOS:
- Oksygenator membranowy jednorazowy z zestawem drenów, kopułką pompy, zintegrowanymi przetwornikami ciśnień i złączami kaniul połączony fabrycznie kompatybilny z aparatem;
- Układ przystosowany do przepływów krwi w przedziale min. 1,1 – 7 L/min;
- Zintegrowany wymiennik ciepła;
- Pojemność oksygenatora nie większa niż 276ml;
- Czynna powierzchnia wymiany gazowej nie mniejsza niż 1,8 m2;
- Porty gazowe w standardzie wej. 1/4” wyj. 3/8”;
- Porty krwi w standardzie 3/8”;
- Kopułka  pompy o wypełnieniu max 17ml połączona fabrycznie z drenami;
- Układ pokryty powłoką heparynizującą do długotrwałego stosowania – min. 28 dni.</t>
  </si>
  <si>
    <t>Układ pacjenta z oksygenatorem niskooporowym ze zintegrowanymi czujnikami ciśnienia, kompatybilny z posiadaną przez zamawiającego konsolą XENIOS:
- Oksygenator membranowy jednorazowy z zestawem drenów, kopułką pompy portami ciśnienia i złączami kaniul połączony fabrycznie kompatybilny z aparatem;
- Układ przystosowany do przepływów krwi w przedziale min. 0,6 – 4,4 L/min;
- Pojemność oksygenatora nie większa niż 176ml;
- Czynna powierzchnia wymiany gazowej nie mniejsza niż 1,2 m2;
- Porty gazowe w standardzie wej. 1/4” wyj. 1/4”;
- Porty krwi w standardzie 3/8”;
- Port odpowietrzający z filtrem bakteryjnym;
- Kopułka  pompy o wypełnieniu max 17ml połączona fabrycznie z drenami;
- Dodatkowe złącza typu luer-lock do terapii CRRT;
- Układ pokryty powłoką heparynizującą do długotrwałego stosowania – min. 28 dni.</t>
  </si>
  <si>
    <t>Worki stomijne przeżroczyste, odpuszczane do przycinania, śred. 10 - 76 mm Zamawiający dopuszcza możliwość zaoferowania worka stomijnego, przezroczystego, odpuszczalnego do przycięcia w zakresie 10- 70/90 mm ( wys/ szer) lub 15-60 mm. Zamawiający dopuszcza worki stomijne przeźroczyste, odpuszczane do przycinania, śred. 13-60 mm. Zamawiający dopuszcza worki stomijne przeźroczyste, odpuszczane do przycinania, śred. 19-70 mm</t>
  </si>
  <si>
    <t>Worki stomijne przeżroczyste, odpuszczane do przycinania śred. 90 mm. Zamawiający dopuszcza worki stomijne przeźroczyste, odpuszczane do przycinania, z filtrem do odprowadzania gazów, z przylepcem owalnym do przycinania w rozm. 13-60-80mm.</t>
  </si>
  <si>
    <t>Worki stomijne kolorowe, odpuszczane do przycinania, z filtrem do odprowadzania gazów śred. 90 mm. Zamawiający dopuszcza worki stomijne nieprzezroczyste-beżowe, odpuszczane do przycinania, z filtrem do odprowadzania</t>
  </si>
  <si>
    <t>Zestawy do drenażu przezskórnego jednostopniowy Zestaw przezskórny metodą jednostopniową składający się z kateteru typu "PIGTAIL" widocznego w RTG, igły dwuczęściowej, opaski zaciskowej, kołnierza, automatycznego drenu umożliwiającego perforację drenażową rany, służącego do odprowadzania płynu z opłucnej, otrzewnowej i torbieli.6F i 9F dł 26 cm</t>
  </si>
  <si>
    <t>Zestaw do drenażu worka osierdziowego. Skład zestawu: prosta igła, prowadnik, kateter i strzykawka, kateter 7F-10F dł.70cm</t>
  </si>
  <si>
    <t>Dren typu Redon do drenażu ran pooperacyjnych CH 08 do 32 dł.min.700mm</t>
  </si>
  <si>
    <t>Zestaw przezskórny metodą dwustopniową zawierający dilatator, prowadnicę składający się z kateteru typu "PIGTAIL" widocznego w RTG, igły dwuczęściowej, opaski zaciskowej, kołnierza, automatycznego drenu umożliwiającego perforację drenażową rany, służącego do odprowadzania płynu z opłucnej, otrzewnowej i torbieli. 6F i 9F dł. 26 cm</t>
  </si>
  <si>
    <t>Zestaw do drenażu klatki piersiowej z wymienną komorą (trójkomorowy). Zestaw zawiera: komorę o poj. 2,5l, automatyczną zastawkę nadciśnieniową, zastawkę antyrefluksową w komorze zastawki podwodnej, mechanizm antybulgocący zapewniający cichą pracę, wymienną komorę o poj. 2,5l wyposażoną w korek</t>
  </si>
  <si>
    <t>Komora wymienna do zestawu z poz. 1</t>
  </si>
  <si>
    <t>Układ oddechowy pacjenta do posiadanego respiratora Ivent 201. Typ Y, jednorazowy, średnica 22mm. W opakowaniu nie więcej niż 20 sztuk.</t>
  </si>
  <si>
    <t>Zestaw samouszczelniający łącznika T z nebulizatorem, umożliwiającym podłączenie lub odłączenie nebulizatora od respiratora bez wpływu na wentylację pacjenta 22M/22 F. Nebulizator skalowany co 2 ml, wyposażony w szybkozłączkę umożliwiającą podłączenie i odłączenie pojemnika przez obrócenie go o ćwierć obrotu.</t>
  </si>
  <si>
    <t>Prześcieradło jednorazowe (podkład), przeciwodleżynowe z absorbcyjną warstwą środkową wysokochłonną z wkładem żelowym warstwa spodnia pełnobarierowa, warstwa zewnętrzna trwale zintegrowana na całej powierzchni. Chłonność, potwierdzona przez producenta, co najmniej 4000 g na całej powirzchni. Wielkość: 100 x 220 cm, rozmiar warstwy chłonnej: 60 x 200 cm.z marginesami uszczelniającymi z laminatu z każdej strony części chłonnej Dopuszczalna tolerancja wymiarów: +/- 5%.</t>
  </si>
  <si>
    <t>Zgłębnik nosowo-żołądkowy ch14/110 cm z portem do odbarczania.Dwa oddzielne porty z zaciskami umożliwiające odbarczenie pacjenta bez konieczności odłączania zestawu do żywienia, zapewniające ergonomię stosowania i eliminujące ryzyko wycieku oraz zapobiegające przemieszczaniu sie płynów w złym kierunku. Zgłębnik powinien zawierać: podziałkę co 1 cm ułatwiającą kontrolowanie długości wprowadzanego zgłębnika, metalową trójskrętną prowadnicę pokrytą silikonem z kulkową końcówką. Właściwości kontrastujące na całej powierzchni w RTG. Zakończenie zgłębnika posiada cztery boczne otwory i dodatkowy otwór końcowy na dalszym końcu zgłębnika. Wykonany z poliuretanu. Zakończenie typu ENFit.</t>
  </si>
  <si>
    <t>Strzykawka jednorazowego użytku przeznaczona do obsługi żywienia drogą przewodu pokarmowego. Produkt z systemem złącza ENFit. Produkt sterylny pakowany pojedynczo w folię. Pojemność 60 ml.</t>
  </si>
  <si>
    <t>Cewnik do odsysania drzewa oskrzelowego z zaokrąglonym końcem, otworami bocznymi i centralnym, wykonany z silikonowanego PCV, możliwa powierzchnia satynowa „zmrożona” do lewego oskrzela, zagięty, wskaźnik położenia końcówki i otworów bocznych cewnika, wymagane barwne i numeryczne oznaczenie rozmiaru na cewniku oraz nadrukowany rozmiar na opakowaniu jednostkowym; zakończenie cewnika atraumatycznie z otworem centralnym i dwoma otworami bocznymi naprzeciwległymi o łącznej powierzchni mniejszej od powierzchni otworu centralnego 12F-18F.</t>
  </si>
  <si>
    <t>Niskocisnieniowy zestaw do drenażu ran w systemie zamkniętym. Komora podcisnieniowa o pojemności 300ml wytwarzająca stałe podciśnienie, posiadająca na wejściu i na wyjściu zastawkę antyzwrotną. Worek na wydzielinę wyposażony w filtr hydrofobowy i nadrukowana instrukcję obsługi o pojemności 600ml. Dren łączący 1050mm z uniwersalnym dokręcanym łącznikiem do drenów 10-18ch. Pakowany podwójnie w opakowanie foliowo-papierowe i wewnętrzny worek foliowy. Podwójny system podwieszania.</t>
  </si>
  <si>
    <t>Rurki ustno-gardłowe Guedela jednoczęściowe, bez PCV, sterylne, kodowane kolorem (pełna rozmiarówka).</t>
  </si>
  <si>
    <t>Dren tlenowy miękkie tworzywo, wewnętrzny przekrój gwiazdkowy zapobiegający zaciśnięciu, złącze wciskowe uniwersalne (długość 210cm). Wolne od DEHP.</t>
  </si>
  <si>
    <t>Zbiornik na wydzielinę 2 l z pokrywą do posiadanego przez Zamawiającego ssaka Victoria firmy Cheiron.</t>
  </si>
  <si>
    <t>Zbiornik na wydzielinę 4 l z pokrywą do posiadanego przez Zamawiającego ssaka Victoria  firmy Cheiron.</t>
  </si>
  <si>
    <t>Wkład workowy 2 litry jednorazowy do posiadanego przez Zamawiającego ssaka Victoria II firmy Cheiron.</t>
  </si>
  <si>
    <t>Filtr jednorazowy MF do posiadanego przez Zamawiającego ssaka Victoria Versa firmy Cheiron.</t>
  </si>
  <si>
    <t>Zawór przerywający zasysanie do posiadanego przez Zamawiającego ssaka Victoria firmy Cheiron.</t>
  </si>
  <si>
    <t>Dren 150cm do posiadanego przez Zamawiającego ssaka Victoria firmy Cheiron.</t>
  </si>
  <si>
    <t>op</t>
  </si>
  <si>
    <r>
      <t>Rura karbowana wielorazowa typu hytrel o dł. 1,80 m</t>
    </r>
    <r>
      <rPr>
        <sz val="10"/>
        <color indexed="10"/>
        <rFont val="Garamond"/>
        <family val="1"/>
      </rPr>
      <t>#</t>
    </r>
  </si>
  <si>
    <r>
      <t>Rura karbowana jednorazowa o dł. 1,80 m</t>
    </r>
    <r>
      <rPr>
        <sz val="10"/>
        <color indexed="10"/>
        <rFont val="Garamond"/>
        <family val="1"/>
      </rPr>
      <t>#</t>
    </r>
  </si>
  <si>
    <r>
      <t xml:space="preserve">Filtr pyłowy wlotowy wielorazowy </t>
    </r>
    <r>
      <rPr>
        <sz val="10"/>
        <color indexed="10"/>
        <rFont val="Garamond"/>
        <family val="1"/>
      </rPr>
      <t>#</t>
    </r>
  </si>
  <si>
    <r>
      <t xml:space="preserve">Filtr pyłowy wlotowy jednorazowy </t>
    </r>
    <r>
      <rPr>
        <sz val="10"/>
        <color indexed="10"/>
        <rFont val="Garamond"/>
        <family val="1"/>
      </rPr>
      <t>#</t>
    </r>
  </si>
  <si>
    <t xml:space="preserve"># poz. 1-6 kompatybilne z posiadanym przez Zamawiającego respiratorem do wentylacji nieinwazyjnej Vivo 50 </t>
  </si>
  <si>
    <t xml:space="preserve"> # poz. 1 - 2 kompatybilne z posiadanym przez Zamawiającego mikroskopem operacyjnym HS 5-1000</t>
  </si>
  <si>
    <r>
      <t>Wielorazowa końcówka typu Slaphammer</t>
    </r>
    <r>
      <rPr>
        <sz val="10"/>
        <color indexed="10"/>
        <rFont val="Garamond"/>
        <family val="1"/>
      </rPr>
      <t>#</t>
    </r>
  </si>
  <si>
    <t xml:space="preserve"># poz. 1-6  kompatybilne z posiadanym przez Zamawiającego generatorem ultradźwiękowy OSCAR </t>
  </si>
  <si>
    <r>
      <t>Wielorazowe przejściówki do podłączenia do końcówek jednorazowych, różne rodzaje i rozmiary, do wyboru na etapie zamówienia</t>
    </r>
    <r>
      <rPr>
        <sz val="10"/>
        <color indexed="10"/>
        <rFont val="Garamond"/>
        <family val="1"/>
      </rPr>
      <t>#</t>
    </r>
  </si>
  <si>
    <r>
      <t>Jednorazowe końcówki do osteotomu, różne rodzaje i rozmiary do wyboru na etapie zamówienia</t>
    </r>
    <r>
      <rPr>
        <sz val="10"/>
        <color indexed="10"/>
        <rFont val="Garamond"/>
        <family val="1"/>
      </rPr>
      <t>#</t>
    </r>
  </si>
  <si>
    <r>
      <t>Sonda panewkowa</t>
    </r>
    <r>
      <rPr>
        <sz val="10"/>
        <color indexed="10"/>
        <rFont val="Garamond"/>
        <family val="1"/>
      </rPr>
      <t>#</t>
    </r>
  </si>
  <si>
    <r>
      <t>Jednorazowe końcówki do usuwania cementu kostnego, różne rodzaje i rozmiary, do wyboru na etapie zamówienia</t>
    </r>
    <r>
      <rPr>
        <sz val="10"/>
        <color indexed="10"/>
        <rFont val="Garamond"/>
        <family val="1"/>
      </rPr>
      <t>#</t>
    </r>
  </si>
  <si>
    <r>
      <t>Reduktory jednorazowe, różne rodzaje i rozmiary, do wyboru na etapie zamówienia</t>
    </r>
    <r>
      <rPr>
        <sz val="10"/>
        <color indexed="10"/>
        <rFont val="Garamond"/>
        <family val="1"/>
      </rPr>
      <t>#</t>
    </r>
  </si>
  <si>
    <t>Rurka tchawiczna, metalowa bez okienka</t>
  </si>
  <si>
    <t>Rurka tchawiczna, metalowa przedłużona</t>
  </si>
  <si>
    <t>Rurka tchawiczna, metalowa z okienkiem</t>
  </si>
  <si>
    <t>Rurka tchawiczo-oskrzelowa, metalowa z okienkiem</t>
  </si>
  <si>
    <t>Korek zatyczka do portu worków infuzyjnych typu Viaflo</t>
  </si>
  <si>
    <t>Półmaska filtrująca  FFP2 - medyczna, bez zaworu wydechowego                                                            Zgodna z wymaganiami normy EN 14683:2019 lub równoważnej o ograniczonym czasie użytkowania, maksymalnie do 8 godzin. Posiadajaca skuteczność filtracji bakterii (BFE) na poziomie minimum ≥ 98,0 %. Półmaska dopuszczona do używania w środowisku medycznym, odporna na zachlapania , przeznaczona  do ochrony układu oddechowego przed aerozolami cząstek stałych, aerozolami na bazie wody (pył, dym) oraz aerozolami z ciekłą fazą rozproszoną (mgły),  
Składa się z czaszy wykonanej z wielowarstwowego materiału filtracyjnego, (np. polipropylen),  dwóch  taśm nagłowia zapewniających równomierny nacisk i dopasowanie półmaski,  mocowania taśm nagłowia,  uszczelki nosowej wykonanej z pianki poliuretanowej.                                                                                                                         Zgodna z: 
• europejską normą zharmonizowaną PN-EN 149+A1:2010 (EN 149:2001+A1:2009) „Sprzęt ochrony układu oddechowego - Półmaski filtrujące do ochrony przed cząstkami, lub równoważną. 
• zgodny z odpowiednimi wymaganiami unijnego prawodawstwa harmonizacyjnego : Rozporządzenie Parlamentu Europejskiego i Rady (UE) 2016/425 z dnia 9 marca 2016 r. w sprawie środków ochrony indywidualnej                                                                                         
Pakowana indywidualnie w higieniczne opakowania foliowe.</t>
  </si>
  <si>
    <r>
      <t>Układ pacjenta z czujnikiem przepływu i obudową zastawki wydechowej</t>
    </r>
    <r>
      <rPr>
        <sz val="10"/>
        <color indexed="10"/>
        <rFont val="Garamond"/>
        <family val="1"/>
      </rPr>
      <t>#</t>
    </r>
  </si>
  <si>
    <r>
      <t>Obudowa zastawki wydechowej wielorazowa</t>
    </r>
    <r>
      <rPr>
        <sz val="10"/>
        <color indexed="10"/>
        <rFont val="Garamond"/>
        <family val="1"/>
      </rPr>
      <t>#</t>
    </r>
  </si>
  <si>
    <r>
      <t>Membrana zastawki wydechowej wielorazowa</t>
    </r>
    <r>
      <rPr>
        <sz val="10"/>
        <color indexed="10"/>
        <rFont val="Garamond"/>
        <family val="1"/>
      </rPr>
      <t>#</t>
    </r>
  </si>
  <si>
    <t xml:space="preserve"> #pozycje 1-8 muszą być kompatybilne z posiadanym przez Zamawiającego respiratorem Hamilton-S1</t>
  </si>
  <si>
    <t>Zestaw elektrod do monitorowania indeksu bispektralnego do posiadanych przez Zamawiającego monitorów Mindray. Opakowanie = 25 sztuk</t>
  </si>
  <si>
    <t xml:space="preserve">Zestaw uniwersalny do żywienia dojelitowego służący do połączenia worka z dietą lub butelki z dietą, ze zgłębnikiem, umożliwiający żywienie pacjenta metodą ciągłego wlewu za pomocą pompy do żywienia dojelitowego Flocare® Infinity posiadanej przez Zamawiającego.  Zestaw ze złączem i portem medycznym ENFit™. </t>
  </si>
  <si>
    <t xml:space="preserve">Konektor do połączenia strzykawki EnFit  ze zgłębnikiem, gastrostomią EnLock. </t>
  </si>
  <si>
    <t>Złącze Bolus do pobierania diety bezpośrednio z opakowania z posiadanym przez Zamawiającego systemem EnPlus przy użyciu strzykawki strzykawki ENFit.</t>
  </si>
  <si>
    <t>j.m.</t>
  </si>
  <si>
    <t>Czas dzierżawy</t>
  </si>
  <si>
    <t>24 miesiące</t>
  </si>
  <si>
    <t>Lp.</t>
  </si>
  <si>
    <t>Przedmiot dzierżawy</t>
  </si>
  <si>
    <t>Opis dzierżawionego aparatu</t>
  </si>
  <si>
    <t>Nazwa urządzenia</t>
  </si>
  <si>
    <t>Typ</t>
  </si>
  <si>
    <t>Nr seryjny</t>
  </si>
  <si>
    <t>(można wypełnić przy zawieraniu umowy)</t>
  </si>
  <si>
    <t>Rok produkcji</t>
  </si>
  <si>
    <t>Akcesoria</t>
  </si>
  <si>
    <t>Wartość</t>
  </si>
  <si>
    <t>Czynsz dzierżawny brutto (dla 1 szt. pompy) za 1 miesiąc</t>
  </si>
  <si>
    <t>Ilość sztuk</t>
  </si>
  <si>
    <t xml:space="preserve">Dzierżawa 
</t>
  </si>
  <si>
    <t>Koszt zużycia energi elektrycznej:</t>
  </si>
  <si>
    <t>Moc oferowanego aparatu w watach [W]</t>
  </si>
  <si>
    <t>Założony czas pracy aparatu (35 szt) w godzinach [h]</t>
  </si>
  <si>
    <t>Przyjęty koszt 1 kWh [zł]</t>
  </si>
  <si>
    <t>Koszt zużycia energii elektrycznej</t>
  </si>
  <si>
    <t>Pompy do żywienia dojelitowego (35 sztuk)</t>
  </si>
  <si>
    <t xml:space="preserve">Dzierżawa Pompy do żywienia dojelitowego 
</t>
  </si>
  <si>
    <t>Jednokanałowa igła do biopsji mammotomicznych  wspomaganych  próżniowo pod kontrolą rezonansu magnetycznego (MRI) w rozmiarze 7G i 10G. Okno biopsyjne regulowane o długości co najmniej 19 mm i 9,5 mm. Igła wyposażona w dodatkowy koszyk na bioptaty. Możliwość podania środka znieczulającego w trakcie zabiegu  przez igłę biopsyjną. Automatyczny obrót igły w zakresie 360 stopni  przy nieruchomej rękojeści, trokarowy kształt  ostrza igły.</t>
  </si>
  <si>
    <t>100</t>
  </si>
  <si>
    <t>Znacznik tkankowy kompatybilny z zamawianą igłą (pozycja nr 1). Możliwość stosowania znacznika  w rezonansie magnetycznym (MRI). Znacznik powinien zawierać element widoczny trwale w mammografii oraz co najmniej czasowo w USG.</t>
  </si>
  <si>
    <t>Czynsz dzierżawny brutto 
(35 sztuk pomp 
za okres dzierżawy- 24 m-ce)</t>
  </si>
  <si>
    <t xml:space="preserve"> #pozycje 1-3 z części nr 30 muszą być kompatybilne z posiadanym przez Zamawiajacego respiratorem Hamilton-C1</t>
  </si>
  <si>
    <r>
      <t xml:space="preserve">Dzierżawa Pompy do żywienia dojelitowego, do stosowania w warunkach szpitalnych i domowych; Waga: max 395 g; Zasilanie z sieci lub akumulatora; Czas pracy baterii min.24h przy szybkości podaży 125 ml/h; Czas ładowania baterii (bateria wewnętrzna): maximum 6 h; Dokładność przepływu: 1ml/h; Zakres przepływu: 1÷400 ml/h; Zakres ustawień dawki: 1-4000 ml; Historia podawania, Skrócona instrukcja obsługi pompy w j. polskim przymocowana fabrycznie na stałe na tyle pompy ; Ochrona na zalanie wodą: IPX5 (możliwość płukania pod bieżącą wodą) lub równoważny. 
</t>
    </r>
    <r>
      <rPr>
        <sz val="10"/>
        <color indexed="10"/>
        <rFont val="Garamond"/>
        <family val="1"/>
      </rPr>
      <t xml:space="preserve">Urządzenie kompatybilne z poz. 2-4. </t>
    </r>
  </si>
  <si>
    <t>Nakłuwacz do butelek. Elementy wymienne do posiadanej przez Zamawiającego strzykawki CT EXPRES, elementy muszą być kompatybilne z posiadaną przez Zamawiającego strzykawką CT EXPRES i dopuszczone przez producenta strzykawki: jednorazowe przekłuwacze do butelek z kontrastem w obj. 50-500 ml.</t>
  </si>
  <si>
    <t>Zestaw dzienny. Elementy wymienne do posiadanej przez Zamawiającego strzykawki CT EXPRES, elementy muszą być kompatybilne z posiadaną przez Zamawiającego strzykawką CT EXPRES i dopuszczone przez producenta strzykawki: zestaw dzienny łączący trzy źródła (2xkontrast + 1xsól fizj.) przeznaczony do stosowania max. 12 godz.</t>
  </si>
  <si>
    <t>Linia pacjenta. Elementy wymienne do posiadanej przez Zamawiającego strzykawki CT EXPRES, elementy muszą być kompatybilne z posiadaną przez Zamawiającego strzykawką CT EXPRES i dopuszczone przez producenta strzykawki: jednorazowy łącznik o dł. 120 cm z jednokierunkowym zaworem na każdy z końców linii za złączem luer-lock.</t>
  </si>
  <si>
    <t>Ustnik kątowy do posiadanego nebulizatora Porta Neb UK 160 (każda sztuka pakowana osobno)</t>
  </si>
  <si>
    <t>System MANIFOLD, umożliwiający podawanie bolusa</t>
  </si>
  <si>
    <t>Czujnik do parametrów hemodynamicznych metodą analizy krzywej ciśnienia tętniczego krwi z wykorzystaniem maksymalnie jednego dostępu krwi. Czujnik wykrywajacy prawdopodobienstwo wystapienia zdarzenia hipotensyjnego przed jego wystapieniem. Długość drenu:213 cm.</t>
  </si>
  <si>
    <t xml:space="preserve">Czujnik do ciągłego pomiaru rzutu serca metodą analizy fali tętna kompatybilny z posiadanym monitorem EV 1000 firmy Edwards Lifesciences:
- Długość linii 152 cm
- Dwa niezależne gniazda sygnału ciśnienia
- Połączenia gniazd sygnału ciśnienia – bezpinowe
- Brak konieczności kalibracji czujnika
- Częstotliwość własna czujnika &gt;200 Hz </t>
  </si>
  <si>
    <t>Czujnik referencyjnej wysokości serca kompatybilny z monitorem EV1000NI posiadanym przez Zamawiającego do ciągłego pomiaru parametrów hemodynamicznych metodą nieinwazyjną, wielorazowego użytku</t>
  </si>
  <si>
    <t>Zestaw wprowadzający kompatybilny z cewnikami Swana Ganza; 8,5 Fr posiadanymi przez Zamawiającego; zestaw wprowadzający: introducer zaopatrzony w port boczny, samouszczelniający zawór hemostatyczny, fiksator (typu Tuohy-Borst) zapobiegający przemieszczeniu cewnika</t>
  </si>
  <si>
    <t>Ustnik do spirometru  do posiadanego aparatu LANGTES 1000  do badań spirometrycznych śr. 3cm  jednorazowego użytku, pokryty zewnątrz folią PE</t>
  </si>
  <si>
    <t>Żel (pasta) ze środkiem ściernym do przygotowania skóry do badań EEG, potencjałów wywołanych, EKG, 1 szt./114-160g</t>
  </si>
  <si>
    <t>Opaski identyfikacyjne z wkładaną karteczką, dla noworodków</t>
  </si>
  <si>
    <t>Wzierniki ginekologiczne typu Cusco jednorazowego użytku, rozm. XXS - XL</t>
  </si>
  <si>
    <t>Anoskop proktologiczny operacyjny śr.23 mm. Anoskop ścięty skośnie o śr.23 mm i
długości roboczej 88 mm z rekojeścią przystosowaną do włożenia oświetlacza ołówkowego
lub końcówki zimnego światła ( światłowodu) . Wymiary anoskopu operacyjnego
umożliwiają współpracę z posiadanymi przez Zamawiającego ligatorami produkowanymi przez firmę Metrum CryoFlex</t>
  </si>
  <si>
    <t>Tubusy rektoskopowe (sigmoidoskopowe) 1 x użytku kompatybilne z posiadanym przez Zamawiającego aparatem BOB PRECOPTIC 25do30cm/20mm</t>
  </si>
  <si>
    <t>Tubusy anoskopowe 1 x użytku kompatybilne z posiadanym przez zamawiającego aparatem BOB PRECOPTIC 85mm/20mm</t>
  </si>
  <si>
    <t>Resuscytator jednorazowego użytku dla dorosłych kompletny, z rezerwuarem tlenu, z maskami w trzech rozmiarach (mała, średnia, duża).</t>
  </si>
  <si>
    <t>Zestaw z inhalatorkiem lekowym do aerozoterapii, o poj. 6-10 ml skalowany co 1-2 ml,  objętości aerozolu w postaci cząsteczek o średnicy 2,7-3,25 mikrometra przy przepływie 6 litrów na minutę, maską bez PCV anatomicznie wyprofilowaną i drenem 2,1 m</t>
  </si>
  <si>
    <t>Ciśnieniomierz zegarowy wraz ze słuchawkami, dwuprzewodowy, manometr z uchwytem umożliwiającym zamontowanie do mankietu, mankiet dla dorosłych zawijany - bez rzep. Zakres pomiarowy 0-300mmHg, zapakowany w etui.</t>
  </si>
  <si>
    <t>Cewnik do odsysania górnych dróg oddechowych z zaokrąglonym końcem, otworami bocznymi i centralnym, wykonany z silikonowanego PCV, powierzchnia satynowa „zmrożona” z kontrolą ssania, może posiadać przeźroczysty łącznik ułatwiający wizualizację odsysanej wydzieliny; z kontrolą odsysania, wymagane barwne i numeryczne oznaczenie rozmiaru na cewniku oraz nadrukowany rozmiar na opakowaniu jednostkowym; zakończenie cewnika atraumatycznie z otworem centralnym i dwoma otworami bocznymi naprzeciwległymi. Długośc 60cm +/-10%, 6CH - 20CH.</t>
  </si>
  <si>
    <t>Cewniki do tlenoterapii biernej przez nos z drenem (wąsy), miękko zakończone rozszerzające się w kształcie lejka końcówki, długość drenu 200-210cm wolne od DEHP</t>
  </si>
  <si>
    <t>Cewniki do tlenoterapii biernej przez nos z drenem (wąsy), miękko zakończone rozszerzające się w kształcie lejka końcówki, długość drenu 300-350 cm wolne od DEHP</t>
  </si>
  <si>
    <t>Worek do zestawu z poz. 5</t>
  </si>
  <si>
    <t xml:space="preserve"> Zestaw drenów do użytku w  MRI kompatybilny z opisywanymi w pozycji nr 1 igłami.</t>
  </si>
  <si>
    <t xml:space="preserve"> Zbiornik jednorazowy uzupełniający do biopsji gruboigłowych wspomaganych próżniowo do oferowanego systemu.</t>
  </si>
  <si>
    <t xml:space="preserve"> Zestaw jednorazowy uzupełniający do biopsji gruboigłowych wspomaganych próżniowo do oferowanego systemu.</t>
  </si>
  <si>
    <t xml:space="preserve"> Zestaw wprowadzający do MRI umożliwiający wykonanie procedury biopsyjnej, kompatybilny z zamawianymi igłami (pozycja nr 1) oraz posiadanym przez Zamawiającego systemem biopsyjnym do MRI Sentinelle (Phillips)</t>
  </si>
  <si>
    <r>
      <t>Obłożenie sterylne do posiadanego przez Zamawiajacego mikroskopu neurochirurgicznego HS 5-1000 firmy Moeller-Wedel. Obłożenie ze szklaną osłoną obiektywu i adapterem kątowym. Rozmiar co najmniej 137x259 cm z trzema parami wyprowadzeń na nasadki okularowe operatorów i asysty. W obłozeniu zintegrowane osłony na rękojeści mikroskopu nie zakłócające czujników servo mikroskopu</t>
    </r>
    <r>
      <rPr>
        <sz val="10"/>
        <color indexed="10"/>
        <rFont val="Garamond"/>
        <family val="1"/>
      </rPr>
      <t>#</t>
    </r>
  </si>
  <si>
    <r>
      <t>Moduł lampy ksenonowej do posiadanego przez Zamawiającego mikroskopu neurochirurgicznego HS 5-1000 firmy Moeller-Wedel. Lampa ksenonowa o mocy 300 W wbudowana w radiator. Całość zgodna z oświetlaczem mikroskopu. Elektroniczna kontrola czasu pracy</t>
    </r>
    <r>
      <rPr>
        <sz val="10"/>
        <color indexed="10"/>
        <rFont val="Garamond"/>
        <family val="1"/>
      </rPr>
      <t>#</t>
    </r>
  </si>
  <si>
    <t xml:space="preserve">Maska nosowo ustna wielorazowa z kołnierzem silikonowym do dezynfekcji rozm. S,M,L. Maska z podpórką na czoło, możliwość wymiany kołnierza oraz poduszki podpórki czołowej. Płynna regulacja pozycji podpórki czołowej. Wymienna uprząż/paski maski. Maska z portem wydechowym.  </t>
  </si>
  <si>
    <t>Maska pełnotwarzowa z portem wydechowym i zaworem bezpieczeństwa. Zatrzaski umożliwiające szybkie wypięcie z uprzęży. Możliwość dezynfekcji,  rozmiar L</t>
  </si>
  <si>
    <t>Zestaw jednorazowego użytku do posiadanego przez Zamawiającego aparatu C.A.T.S Fressenius.
Komplet zawiera: zestaw do autotransfuzji, rezerwuar krwi z filtrem 120 u, linia odsysania z pola operacyjnego. Dopusza się produkt równoważny kompatybilny z aparatem C.A.T.S.</t>
  </si>
  <si>
    <t>Zestaw wielu pacjentów. Elementy wymienne do posiadanej strzykawki CT EXPRES, elementy muszą być kompatybilne z posiadaną strzykawką CT EXPRES i dopuszczone przez producenta strzykawki: zestaw wielu pacjentów do używania przez 12 godzin lub dla 20 pacjentów składający się z kasety perystaltycznej oraz przewodu zakończonego złączem luer-lock.</t>
  </si>
  <si>
    <t xml:space="preserve">Wentylowane cienkościenne igły  ze stali nierdzewnej z atraumatyczną końcówką Hubera przystosowane do  posiadanej przez Zamawiającego  pompy Repeater 38,1 mm 16 G </t>
  </si>
  <si>
    <t>Wentylowane cienkościenne igły  ze stali nierdzewnej z atraumatyczną końcówką Hubera przystosowane do posiadanej przez zamawiającego  pompy Repeater 25,4 mm 16 G</t>
  </si>
  <si>
    <t xml:space="preserve">Zestaw do żywienia dojelitowego do połączenia worka z dietą ( opakowanie miękkie typu PACK) ze zgłębnikiem umożliwiający żywienie pacjenta metodą ciągłego wlewu za pomocą pompy Flocare Infinity posiadanej przez Zamawiającego. Zestaw ze złączem i portem medycznym ENFit™. </t>
  </si>
  <si>
    <t>Półmaska filtrująca FFP3 - medyczna, bez zaworu wydechowego                                                                      Zgodna z wymaganiami normy EN 14683:2019 lub równoważną, o ograniczonym czasie użytkowania, maksymalnie do 8 godzin. Posiadająca skuteczność filtracji bakterii (BFE) na poziomie minimum ≥ 98,0 %. Dopuszczona do używania w środowisku medycznym, odporna na zachlapania, przeznaczona  do ochrony układu oddechowego przed aerozolami cząstek stałych, aerozolami na bazie wody (pył, dym) oraz aerozolami z ciekłą fazą rozproszoną (mgły),  
Składa się z czaszy wykonanej z wielowarstwowego materiału filtracyjnego, (np. polipropylen),  dwóch  taśm nagłowia zapewniających równomierny nacisk i dopasowanie półmaski,  mocowania taśm nagłowia,  uszczelki nosowej wykonanej z pianki poliuretanowej, wewnętrznej, uszczelniającej wkładki                                                                                                                     Zgodna z: 
• europejską normą zharmonizowaną PN-EN 149+A1:2010 (EN 149:2001+A1:2009) „Sprzęt ochrony układu oddechowego - Półmaski filtrujące do ochrony przed cząstkami, lub równoważną.                                                             * są zgodne z Rozporządzeniem Parlamentu Europejskiego i Rady (UE) 2017/745 z dnia 5 kwietnia 2017r. w sprawie wyrobów medycznych, zmiany dyrektywy 2001/83/WE, rozporządzenia (WE) nr 178/2002 i rozporządzenia (WE) nr 1223/2009 oraz uchylenia dyrektyw Rady 90/385/EWG i 93/42/EWG                                                      
• zgodny z odpowiednimi wymaganiami unijnego prawodawstwa harmonizacyjnego : Rozporządzenie Parlamentu Europejskiego i Rady (UE) 2016/425 z dnia 9 marca 2016 r. w sprawie środków ochrony indywidualnej                                                                                         
Pakowana indywidualnie w higieniczne opakowania foliowe.</t>
  </si>
  <si>
    <r>
      <t>Układ pacjenta z czujnikiem przepływu</t>
    </r>
    <r>
      <rPr>
        <sz val="10"/>
        <color indexed="10"/>
        <rFont val="Garamond"/>
        <family val="1"/>
      </rPr>
      <t>#</t>
    </r>
  </si>
  <si>
    <r>
      <t>Układ pacjenta z czujnikiem przepływu i obudową zastawki wydechowej</t>
    </r>
    <r>
      <rPr>
        <sz val="10"/>
        <color indexed="10"/>
        <rFont val="Garamond"/>
        <family val="1"/>
      </rPr>
      <t>#</t>
    </r>
  </si>
  <si>
    <r>
      <t>Przewód do regulacji ciśnienia w balonie rurki intubacyjnej. Intellicuff</t>
    </r>
    <r>
      <rPr>
        <sz val="10"/>
        <color indexed="10"/>
        <rFont val="Garamond"/>
        <family val="1"/>
      </rPr>
      <t>#</t>
    </r>
  </si>
  <si>
    <r>
      <t>Adapter jednorazowy do czujnika CO2</t>
    </r>
    <r>
      <rPr>
        <sz val="10"/>
        <color indexed="10"/>
        <rFont val="Garamond"/>
        <family val="1"/>
      </rPr>
      <t>#</t>
    </r>
  </si>
  <si>
    <r>
      <t>Adapter wielorazowy do czujnika CO2</t>
    </r>
    <r>
      <rPr>
        <sz val="10"/>
        <color indexed="10"/>
        <rFont val="Garamond"/>
        <family val="1"/>
      </rPr>
      <t>#</t>
    </r>
  </si>
  <si>
    <r>
      <t>Obudowa zastawki wydechowej wielorazowa</t>
    </r>
    <r>
      <rPr>
        <sz val="10"/>
        <color indexed="10"/>
        <rFont val="Garamond"/>
        <family val="1"/>
      </rPr>
      <t>#</t>
    </r>
  </si>
  <si>
    <r>
      <t>Membrana zastawki wydechowej wielorazowa</t>
    </r>
    <r>
      <rPr>
        <sz val="10"/>
        <color indexed="10"/>
        <rFont val="Garamond"/>
        <family val="1"/>
      </rPr>
      <t>#</t>
    </r>
  </si>
  <si>
    <r>
      <t>Cewnik do pomiaru ciśnienia przełykowego</t>
    </r>
    <r>
      <rPr>
        <sz val="10"/>
        <color indexed="10"/>
        <rFont val="Garamond"/>
        <family val="1"/>
      </rPr>
      <t>#</t>
    </r>
  </si>
  <si>
    <r>
      <t>Łącznik tracheostomijny ; Kompatybilne z posiadanym przez  zamawiającego urzą</t>
    </r>
    <r>
      <rPr>
        <sz val="10"/>
        <color indexed="8"/>
        <rFont val="Garamond"/>
        <family val="1"/>
      </rPr>
      <t>dzeniem Airvo II, kompatybilność potwierdzona przez producenta urządzenia.</t>
    </r>
    <r>
      <rPr>
        <sz val="10"/>
        <color indexed="10"/>
        <rFont val="Garamond"/>
        <family val="1"/>
      </rPr>
      <t>#</t>
    </r>
  </si>
  <si>
    <r>
      <t>Kaniula donosowa  w rozmiarach S, M, L; Kompatybilne z posiadanym przez  zamawiającego urządzeniem Airvo II,</t>
    </r>
    <r>
      <rPr>
        <sz val="10"/>
        <color indexed="8"/>
        <rFont val="Garamond"/>
        <family val="1"/>
      </rPr>
      <t xml:space="preserve"> kompatybilność potwierdzona przez producenta urządzenia.</t>
    </r>
    <r>
      <rPr>
        <sz val="10"/>
        <color indexed="10"/>
        <rFont val="Garamond"/>
        <family val="1"/>
      </rPr>
      <t>#</t>
    </r>
  </si>
  <si>
    <r>
      <t>Zestaw dla dorosłych  (rura do oddychania ogrzewanym powietrzem, samonapełniająca się komora, adapter. Kompatybilne z posiadanym przez  zamawiającego urządzeniem Airvo I</t>
    </r>
    <r>
      <rPr>
        <sz val="10"/>
        <color indexed="8"/>
        <rFont val="Garamond"/>
        <family val="1"/>
      </rPr>
      <t>I, kompatybilność potwierdzona przez producenta urządzenia.</t>
    </r>
    <r>
      <rPr>
        <sz val="10"/>
        <color indexed="10"/>
        <rFont val="Garamond"/>
        <family val="1"/>
      </rPr>
      <t>#</t>
    </r>
  </si>
  <si>
    <t xml:space="preserve"># wymagane oświadczenie producenta posiadanego przez zamawiającego urządzenia Airvo II  potwierdzające kompatybilność oferowanych przez Wykonawcę produktów </t>
  </si>
  <si>
    <t xml:space="preserve">Oświadczamy, że zamówienie będziemy wykonywać do czasu wyczerpania kwoty wynagrodzenia umownego jednak nie dłużej niż przez: 24 miesiące od daty zawarcia umowy. 
</t>
  </si>
  <si>
    <t xml:space="preserve"> (dostawa i czynsz dzierżawny) (bez kosztów zużycia energii elektrycznej)</t>
  </si>
  <si>
    <t>Jednorazowe osłonki do głowicy liniowej UST-5550 do posiadanego przez Zamawiającego  laparoskopowego śródoperacyjnego USG  (opak=12 szt)</t>
  </si>
  <si>
    <r>
      <t xml:space="preserve">*Jeżeli wykonawca nie poda tych informacji to Zamawiający przyjmie, że wykonawca nie zamierza powierzać żadnej części zamówienia podwykonawcy
</t>
    </r>
    <r>
      <rPr>
        <i/>
        <sz val="9"/>
        <color indexed="49"/>
        <rFont val="Garamond"/>
        <family val="1"/>
      </rPr>
      <t>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</si>
  <si>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r>
      <t>Oświadczamy, że zamierzamy powierzyć następujące części zamówienia podwykonawcom i jednocześnie podajemy nazwy (firmy) podwykonawców*</t>
    </r>
    <r>
      <rPr>
        <sz val="11"/>
        <color indexed="49"/>
        <rFont val="Garamond"/>
        <family val="1"/>
      </rPr>
      <t>^</t>
    </r>
    <r>
      <rPr>
        <sz val="11"/>
        <color indexed="8"/>
        <rFont val="Garamond"/>
        <family val="1"/>
      </rPr>
      <t>: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</si>
</sst>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"/>
    <numFmt numFmtId="165" formatCode="&quot; &quot;#,##0.00&quot; &quot;[$zł]&quot; &quot;;&quot;-&quot;#,##0.00&quot; &quot;[$zł]&quot; &quot;;&quot; -&quot;00&quot; &quot;[$zł]&quot; &quot;;&quot; &quot;@&quot; &quot;"/>
    <numFmt numFmtId="166" formatCode="[$-415]General"/>
    <numFmt numFmtId="167" formatCode="&quot; &quot;#,##0&quot;    &quot;;&quot;-&quot;#,##0&quot;    &quot;;&quot; -&quot;00&quot;    &quot;;&quot; &quot;@&quot; &quot;"/>
    <numFmt numFmtId="168" formatCode="#,##0.00&quot; &quot;[$zł]"/>
    <numFmt numFmtId="169" formatCode="&quot; &quot;#,##0.00&quot;    &quot;;&quot;-&quot;#,##0.00&quot;    &quot;;&quot; -&quot;00&quot;    &quot;;&quot; &quot;@&quot; &quot;"/>
    <numFmt numFmtId="170" formatCode="&quot; &quot;#,##0.00&quot;      &quot;;&quot;-&quot;#,##0.00&quot;      &quot;;&quot; -&quot;#&quot;      &quot;;@&quot; &quot;"/>
    <numFmt numFmtId="171" formatCode="#,##0.00&quot; &quot;[$zł-415];[Red]&quot;-&quot;#,##0.00&quot; &quot;[$zł-415]"/>
    <numFmt numFmtId="172" formatCode="_-* #,##0.00_-;\-* #,##0.00_-;_-* &quot;-&quot;??_-;_-@_-"/>
    <numFmt numFmtId="173" formatCode="#,##0.00\ &quot;zł&quot;"/>
    <numFmt numFmtId="174" formatCode="#,##0.00\ [$zł-415]"/>
    <numFmt numFmtId="175" formatCode="_-* #,##0\ _z_ł_-;\-* #,##0\ _z_ł_-;_-* &quot;-&quot;??\ _z_ł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00"/>
    <numFmt numFmtId="181" formatCode="[$-415]#,##0"/>
  </numFmts>
  <fonts count="96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i/>
      <sz val="9"/>
      <color indexed="8"/>
      <name val="Garamond"/>
      <family val="1"/>
    </font>
    <font>
      <sz val="11"/>
      <color indexed="10"/>
      <name val="Garamond"/>
      <family val="1"/>
    </font>
    <font>
      <sz val="11"/>
      <color indexed="30"/>
      <name val="Garamond"/>
      <family val="1"/>
    </font>
    <font>
      <sz val="10"/>
      <name val="Arial CE"/>
      <family val="0"/>
    </font>
    <font>
      <b/>
      <sz val="11"/>
      <color indexed="8"/>
      <name val="Garamond"/>
      <family val="1"/>
    </font>
    <font>
      <b/>
      <sz val="11"/>
      <color indexed="30"/>
      <name val="Garamond"/>
      <family val="1"/>
    </font>
    <font>
      <sz val="10"/>
      <name val="Garamond"/>
      <family val="1"/>
    </font>
    <font>
      <sz val="10"/>
      <color indexed="10"/>
      <name val="Garamond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Garamond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Garamond"/>
      <family val="1"/>
    </font>
    <font>
      <b/>
      <sz val="10"/>
      <color indexed="10"/>
      <name val="Garamond"/>
      <family val="1"/>
    </font>
    <font>
      <b/>
      <sz val="9"/>
      <color indexed="8"/>
      <name val="Calibri"/>
      <family val="2"/>
    </font>
    <font>
      <sz val="9"/>
      <color indexed="8"/>
      <name val="Garamond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i/>
      <sz val="8"/>
      <color indexed="8"/>
      <name val="Garamond"/>
      <family val="1"/>
    </font>
    <font>
      <i/>
      <sz val="9"/>
      <color indexed="30"/>
      <name val="Garamond"/>
      <family val="1"/>
    </font>
    <font>
      <i/>
      <sz val="10"/>
      <color indexed="8"/>
      <name val="Garamond"/>
      <family val="1"/>
    </font>
    <font>
      <i/>
      <sz val="8"/>
      <color indexed="8"/>
      <name val="Times New Roman"/>
      <family val="1"/>
    </font>
    <font>
      <i/>
      <sz val="9"/>
      <color indexed="49"/>
      <name val="Garamond"/>
      <family val="1"/>
    </font>
    <font>
      <sz val="11"/>
      <color indexed="49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b/>
      <sz val="11"/>
      <color rgb="FF000000"/>
      <name val="Garamond"/>
      <family val="1"/>
    </font>
    <font>
      <sz val="9"/>
      <color rgb="FF000000"/>
      <name val="Calibri"/>
      <family val="2"/>
    </font>
    <font>
      <b/>
      <sz val="10"/>
      <color rgb="FF000000"/>
      <name val="Garamond"/>
      <family val="1"/>
    </font>
    <font>
      <sz val="10"/>
      <color rgb="FF000000"/>
      <name val="Garamond"/>
      <family val="1"/>
    </font>
    <font>
      <b/>
      <sz val="10"/>
      <color rgb="FFFF0000"/>
      <name val="Garamond"/>
      <family val="1"/>
    </font>
    <font>
      <b/>
      <sz val="9"/>
      <color rgb="FF000000"/>
      <name val="Calibri"/>
      <family val="2"/>
    </font>
    <font>
      <sz val="9"/>
      <color rgb="FF000000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Calibri"/>
      <family val="2"/>
    </font>
    <font>
      <i/>
      <sz val="8"/>
      <color rgb="FF000000"/>
      <name val="Garamond"/>
      <family val="1"/>
    </font>
    <font>
      <i/>
      <sz val="9"/>
      <color rgb="FF000000"/>
      <name val="Garamond"/>
      <family val="1"/>
    </font>
    <font>
      <i/>
      <sz val="9"/>
      <color rgb="FF0070C0"/>
      <name val="Garamond"/>
      <family val="1"/>
    </font>
    <font>
      <i/>
      <sz val="10"/>
      <color theme="1"/>
      <name val="Garamond"/>
      <family val="1"/>
    </font>
    <font>
      <sz val="10"/>
      <color rgb="FFFF0000"/>
      <name val="Garamond"/>
      <family val="1"/>
    </font>
    <font>
      <i/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95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169" fontId="0" fillId="0" borderId="0" applyFont="0" applyFill="0" applyBorder="0" applyAlignment="0" applyProtection="0"/>
    <xf numFmtId="41" fontId="52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Border="0" applyProtection="0">
      <alignment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Border="0" applyProtection="0">
      <alignment/>
    </xf>
    <xf numFmtId="0" fontId="57" fillId="0" borderId="0" applyNumberFormat="0" applyBorder="0" applyProtection="0">
      <alignment/>
    </xf>
    <xf numFmtId="0" fontId="58" fillId="0" borderId="0" applyNumberFormat="0" applyBorder="0" applyProtection="0">
      <alignment horizontal="center"/>
    </xf>
    <xf numFmtId="0" fontId="58" fillId="0" borderId="0" applyNumberFormat="0" applyBorder="0" applyProtection="0">
      <alignment horizontal="center" textRotation="90"/>
    </xf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" fillId="0" borderId="0">
      <alignment/>
      <protection/>
    </xf>
    <xf numFmtId="0" fontId="65" fillId="0" borderId="0" applyNumberFormat="0" applyBorder="0" applyProtection="0">
      <alignment/>
    </xf>
    <xf numFmtId="0" fontId="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" fillId="0" borderId="0">
      <alignment/>
      <protection/>
    </xf>
    <xf numFmtId="0" fontId="65" fillId="0" borderId="0" applyNumberFormat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6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7" fillId="0" borderId="0" applyNumberFormat="0" applyBorder="0" applyProtection="0">
      <alignment/>
    </xf>
    <xf numFmtId="0" fontId="68" fillId="27" borderId="1" applyNumberFormat="0" applyAlignment="0" applyProtection="0"/>
    <xf numFmtId="9" fontId="52" fillId="0" borderId="0" applyFont="0" applyFill="0" applyBorder="0" applyAlignment="0" applyProtection="0"/>
    <xf numFmtId="0" fontId="69" fillId="0" borderId="0" applyNumberFormat="0" applyBorder="0" applyProtection="0">
      <alignment/>
    </xf>
    <xf numFmtId="171" fontId="69" fillId="0" borderId="0" applyBorder="0" applyProtection="0">
      <alignment/>
    </xf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2" fillId="31" borderId="9" applyNumberFormat="0" applyFon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75" fillId="0" borderId="0" xfId="73" applyFont="1" applyFill="1" applyAlignment="1" applyProtection="1">
      <alignment horizontal="left" vertical="top" wrapText="1"/>
      <protection locked="0"/>
    </xf>
    <xf numFmtId="3" fontId="75" fillId="0" borderId="0" xfId="73" applyNumberFormat="1" applyFont="1" applyFill="1" applyAlignment="1" applyProtection="1">
      <alignment horizontal="right" vertical="top" wrapText="1"/>
      <protection locked="0"/>
    </xf>
    <xf numFmtId="0" fontId="76" fillId="0" borderId="0" xfId="73" applyFont="1" applyFill="1" applyAlignment="1" applyProtection="1">
      <alignment horizontal="left" vertical="top" wrapText="1"/>
      <protection locked="0"/>
    </xf>
    <xf numFmtId="0" fontId="77" fillId="0" borderId="0" xfId="73" applyFont="1" applyFill="1" applyAlignment="1" applyProtection="1">
      <alignment horizontal="center" vertical="top"/>
      <protection locked="0"/>
    </xf>
    <xf numFmtId="3" fontId="75" fillId="0" borderId="0" xfId="73" applyNumberFormat="1" applyFont="1" applyFill="1" applyAlignment="1" applyProtection="1">
      <alignment horizontal="left" vertical="top" wrapText="1"/>
      <protection locked="0"/>
    </xf>
    <xf numFmtId="0" fontId="75" fillId="0" borderId="10" xfId="73" applyFont="1" applyFill="1" applyBorder="1" applyAlignment="1" applyProtection="1">
      <alignment horizontal="left" vertical="top" wrapText="1"/>
      <protection locked="0"/>
    </xf>
    <xf numFmtId="0" fontId="77" fillId="0" borderId="0" xfId="73" applyFont="1" applyFill="1" applyAlignment="1" applyProtection="1">
      <alignment horizontal="left" vertical="top" wrapText="1"/>
      <protection locked="0"/>
    </xf>
    <xf numFmtId="3" fontId="77" fillId="0" borderId="0" xfId="73" applyNumberFormat="1" applyFont="1" applyFill="1" applyAlignment="1" applyProtection="1">
      <alignment horizontal="left" vertical="top" wrapText="1"/>
      <protection locked="0"/>
    </xf>
    <xf numFmtId="165" fontId="75" fillId="0" borderId="10" xfId="92" applyFont="1" applyFill="1" applyBorder="1" applyAlignment="1" applyProtection="1">
      <alignment horizontal="right" vertical="top" wrapText="1"/>
      <protection locked="0"/>
    </xf>
    <xf numFmtId="165" fontId="75" fillId="0" borderId="0" xfId="73" applyNumberFormat="1" applyFont="1" applyFill="1" applyAlignment="1" applyProtection="1">
      <alignment horizontal="right" vertical="top" wrapText="1"/>
      <protection locked="0"/>
    </xf>
    <xf numFmtId="0" fontId="75" fillId="33" borderId="0" xfId="73" applyFont="1" applyFill="1" applyAlignment="1" applyProtection="1">
      <alignment horizontal="left" vertical="top" wrapText="1"/>
      <protection locked="0"/>
    </xf>
    <xf numFmtId="0" fontId="76" fillId="0" borderId="0" xfId="73" applyFont="1" applyFill="1" applyAlignment="1" applyProtection="1">
      <alignment horizontal="left" vertical="top"/>
      <protection locked="0"/>
    </xf>
    <xf numFmtId="49" fontId="75" fillId="0" borderId="0" xfId="73" applyNumberFormat="1" applyFont="1" applyFill="1" applyAlignment="1" applyProtection="1">
      <alignment horizontal="left" vertical="top" wrapText="1"/>
      <protection locked="0"/>
    </xf>
    <xf numFmtId="49" fontId="75" fillId="0" borderId="11" xfId="73" applyNumberFormat="1" applyFont="1" applyFill="1" applyBorder="1" applyAlignment="1" applyProtection="1">
      <alignment horizontal="left" vertical="top" wrapText="1"/>
      <protection locked="0"/>
    </xf>
    <xf numFmtId="49" fontId="77" fillId="0" borderId="10" xfId="73" applyNumberFormat="1" applyFont="1" applyFill="1" applyBorder="1" applyAlignment="1" applyProtection="1">
      <alignment horizontal="left" vertical="top" wrapText="1"/>
      <protection locked="0"/>
    </xf>
    <xf numFmtId="3" fontId="77" fillId="0" borderId="10" xfId="73" applyNumberFormat="1" applyFont="1" applyFill="1" applyBorder="1" applyAlignment="1" applyProtection="1">
      <alignment horizontal="right" vertical="top" wrapText="1"/>
      <protection locked="0"/>
    </xf>
    <xf numFmtId="0" fontId="76" fillId="0" borderId="0" xfId="73" applyFont="1" applyFill="1" applyAlignment="1" applyProtection="1">
      <alignment horizontal="justify" vertical="top" wrapText="1"/>
      <protection locked="0"/>
    </xf>
    <xf numFmtId="3" fontId="76" fillId="0" borderId="0" xfId="73" applyNumberFormat="1" applyFont="1" applyFill="1" applyAlignment="1" applyProtection="1">
      <alignment horizontal="left" vertical="top" wrapText="1"/>
      <protection locked="0"/>
    </xf>
    <xf numFmtId="0" fontId="78" fillId="33" borderId="0" xfId="0" applyFont="1" applyFill="1" applyAlignment="1" applyProtection="1">
      <alignment horizontal="left" vertical="center" wrapText="1"/>
      <protection locked="0"/>
    </xf>
    <xf numFmtId="0" fontId="79" fillId="34" borderId="10" xfId="0" applyFont="1" applyFill="1" applyBorder="1" applyAlignment="1" applyProtection="1">
      <alignment horizontal="center" vertical="center" wrapText="1"/>
      <protection locked="0"/>
    </xf>
    <xf numFmtId="167" fontId="79" fillId="34" borderId="11" xfId="42" applyNumberFormat="1" applyFont="1" applyFill="1" applyBorder="1" applyAlignment="1" applyProtection="1">
      <alignment horizontal="center" vertical="center" wrapText="1"/>
      <protection locked="0"/>
    </xf>
    <xf numFmtId="0" fontId="79" fillId="34" borderId="10" xfId="0" applyFont="1" applyFill="1" applyBorder="1" applyAlignment="1">
      <alignment horizontal="center" vertical="center" wrapText="1"/>
    </xf>
    <xf numFmtId="0" fontId="80" fillId="33" borderId="0" xfId="0" applyFont="1" applyFill="1" applyAlignment="1" applyProtection="1">
      <alignment horizontal="center" vertical="center" wrapText="1"/>
      <protection locked="0"/>
    </xf>
    <xf numFmtId="0" fontId="79" fillId="33" borderId="0" xfId="0" applyFont="1" applyFill="1" applyAlignment="1" applyProtection="1">
      <alignment horizontal="left" vertical="center" wrapText="1"/>
      <protection locked="0"/>
    </xf>
    <xf numFmtId="164" fontId="80" fillId="33" borderId="0" xfId="0" applyNumberFormat="1" applyFont="1" applyFill="1" applyAlignment="1" applyProtection="1">
      <alignment horizontal="left" vertical="center" wrapText="1"/>
      <protection locked="0"/>
    </xf>
    <xf numFmtId="0" fontId="78" fillId="33" borderId="0" xfId="0" applyFont="1" applyFill="1" applyAlignment="1" applyProtection="1">
      <alignment horizontal="center" vertical="center" wrapText="1"/>
      <protection locked="0"/>
    </xf>
    <xf numFmtId="164" fontId="78" fillId="33" borderId="0" xfId="0" applyNumberFormat="1" applyFont="1" applyFill="1" applyAlignment="1" applyProtection="1">
      <alignment horizontal="left" vertical="center" wrapText="1"/>
      <protection locked="0"/>
    </xf>
    <xf numFmtId="164" fontId="80" fillId="0" borderId="0" xfId="0" applyNumberFormat="1" applyFont="1" applyFill="1" applyAlignment="1" applyProtection="1">
      <alignment horizontal="left" vertical="top" wrapText="1"/>
      <protection locked="0"/>
    </xf>
    <xf numFmtId="0" fontId="80" fillId="0" borderId="0" xfId="0" applyFont="1" applyFill="1" applyAlignment="1" applyProtection="1">
      <alignment horizontal="center" vertical="top" wrapText="1"/>
      <protection locked="0"/>
    </xf>
    <xf numFmtId="0" fontId="78" fillId="0" borderId="0" xfId="0" applyFont="1" applyFill="1" applyAlignment="1" applyProtection="1">
      <alignment horizontal="left" vertical="top" wrapText="1"/>
      <protection locked="0"/>
    </xf>
    <xf numFmtId="0" fontId="80" fillId="0" borderId="0" xfId="0" applyFont="1" applyFill="1" applyAlignment="1" applyProtection="1">
      <alignment horizontal="center" vertical="center" wrapText="1"/>
      <protection locked="0"/>
    </xf>
    <xf numFmtId="0" fontId="79" fillId="0" borderId="0" xfId="0" applyFont="1" applyFill="1" applyAlignment="1" applyProtection="1">
      <alignment horizontal="left" vertical="top" wrapText="1"/>
      <protection locked="0"/>
    </xf>
    <xf numFmtId="164" fontId="79" fillId="0" borderId="10" xfId="0" applyNumberFormat="1" applyFont="1" applyFill="1" applyBorder="1" applyAlignment="1" applyProtection="1">
      <alignment horizontal="right" vertical="top" wrapText="1"/>
      <protection locked="0"/>
    </xf>
    <xf numFmtId="0" fontId="79" fillId="0" borderId="0" xfId="0" applyFont="1" applyFill="1" applyAlignment="1" applyProtection="1">
      <alignment horizontal="left" vertical="top"/>
      <protection locked="0"/>
    </xf>
    <xf numFmtId="0" fontId="79" fillId="0" borderId="0" xfId="0" applyFont="1" applyFill="1" applyAlignment="1" applyProtection="1">
      <alignment horizontal="center" vertical="center" wrapText="1"/>
      <protection locked="0"/>
    </xf>
    <xf numFmtId="0" fontId="81" fillId="33" borderId="0" xfId="0" applyFont="1" applyFill="1" applyAlignment="1" applyProtection="1">
      <alignment horizontal="left" vertical="center" wrapText="1"/>
      <protection locked="0"/>
    </xf>
    <xf numFmtId="0" fontId="80" fillId="0" borderId="0" xfId="0" applyFont="1" applyFill="1" applyAlignment="1" applyProtection="1">
      <alignment horizontal="left" vertical="top" wrapText="1"/>
      <protection locked="0"/>
    </xf>
    <xf numFmtId="0" fontId="79" fillId="33" borderId="0" xfId="0" applyFont="1" applyFill="1" applyAlignment="1" applyProtection="1">
      <alignment horizontal="center" vertical="center" wrapText="1"/>
      <protection locked="0"/>
    </xf>
    <xf numFmtId="0" fontId="79" fillId="33" borderId="0" xfId="0" applyFont="1" applyFill="1" applyAlignment="1" applyProtection="1">
      <alignment horizontal="left" vertical="top" wrapText="1"/>
      <protection locked="0"/>
    </xf>
    <xf numFmtId="164" fontId="80" fillId="33" borderId="0" xfId="0" applyNumberFormat="1" applyFont="1" applyFill="1" applyAlignment="1" applyProtection="1">
      <alignment horizontal="left" vertical="top" wrapText="1"/>
      <protection locked="0"/>
    </xf>
    <xf numFmtId="0" fontId="80" fillId="33" borderId="0" xfId="0" applyFont="1" applyFill="1" applyAlignment="1" applyProtection="1">
      <alignment horizontal="center" vertical="top" wrapText="1"/>
      <protection locked="0"/>
    </xf>
    <xf numFmtId="0" fontId="79" fillId="34" borderId="10" xfId="0" applyFont="1" applyFill="1" applyBorder="1" applyAlignment="1" applyProtection="1">
      <alignment horizontal="left" vertical="top" wrapText="1"/>
      <protection locked="0"/>
    </xf>
    <xf numFmtId="165" fontId="79" fillId="33" borderId="12" xfId="0" applyNumberFormat="1" applyFont="1" applyFill="1" applyBorder="1" applyAlignment="1" applyProtection="1">
      <alignment horizontal="right" vertical="top" wrapText="1"/>
      <protection locked="0"/>
    </xf>
    <xf numFmtId="0" fontId="80" fillId="33" borderId="0" xfId="0" applyFont="1" applyFill="1" applyAlignment="1" applyProtection="1">
      <alignment horizontal="left" vertical="top" wrapText="1"/>
      <protection locked="0"/>
    </xf>
    <xf numFmtId="0" fontId="78" fillId="0" borderId="0" xfId="0" applyFont="1" applyFill="1" applyAlignment="1" applyProtection="1">
      <alignment horizontal="center" vertical="center" wrapText="1"/>
      <protection locked="0"/>
    </xf>
    <xf numFmtId="164" fontId="78" fillId="0" borderId="0" xfId="0" applyNumberFormat="1" applyFont="1" applyFill="1" applyAlignment="1" applyProtection="1">
      <alignment horizontal="left" vertical="top" wrapText="1"/>
      <protection locked="0"/>
    </xf>
    <xf numFmtId="0" fontId="78" fillId="0" borderId="0" xfId="0" applyFont="1" applyFill="1" applyAlignment="1" applyProtection="1">
      <alignment horizontal="center" vertical="top" wrapText="1"/>
      <protection locked="0"/>
    </xf>
    <xf numFmtId="164" fontId="80" fillId="0" borderId="0" xfId="0" applyNumberFormat="1" applyFont="1" applyFill="1" applyAlignment="1" applyProtection="1">
      <alignment horizontal="left" vertical="center" wrapText="1"/>
      <protection locked="0"/>
    </xf>
    <xf numFmtId="0" fontId="78" fillId="0" borderId="0" xfId="0" applyFont="1" applyFill="1" applyAlignment="1" applyProtection="1">
      <alignment horizontal="left" vertical="center" wrapText="1"/>
      <protection locked="0"/>
    </xf>
    <xf numFmtId="0" fontId="78" fillId="0" borderId="0" xfId="0" applyFont="1" applyFill="1" applyAlignment="1" applyProtection="1">
      <alignment vertical="center" wrapText="1"/>
      <protection locked="0"/>
    </xf>
    <xf numFmtId="0" fontId="79" fillId="0" borderId="0" xfId="0" applyFont="1" applyFill="1" applyAlignment="1" applyProtection="1">
      <alignment horizontal="left" vertical="center" wrapText="1"/>
      <protection locked="0"/>
    </xf>
    <xf numFmtId="164" fontId="7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9" fillId="34" borderId="10" xfId="0" applyFont="1" applyFill="1" applyBorder="1" applyAlignment="1" applyProtection="1">
      <alignment horizontal="left" vertical="center" wrapText="1"/>
      <protection locked="0"/>
    </xf>
    <xf numFmtId="165" fontId="79" fillId="33" borderId="12" xfId="0" applyNumberFormat="1" applyFont="1" applyFill="1" applyBorder="1" applyAlignment="1" applyProtection="1">
      <alignment horizontal="right" vertical="center" wrapText="1"/>
      <protection locked="0"/>
    </xf>
    <xf numFmtId="164" fontId="79" fillId="34" borderId="10" xfId="80" applyNumberFormat="1" applyFont="1" applyFill="1" applyBorder="1" applyAlignment="1">
      <alignment horizontal="center" vertical="center" wrapText="1"/>
    </xf>
    <xf numFmtId="166" fontId="79" fillId="34" borderId="10" xfId="80" applyNumberFormat="1" applyFont="1" applyFill="1" applyBorder="1" applyAlignment="1">
      <alignment horizontal="center" vertical="center" wrapText="1"/>
    </xf>
    <xf numFmtId="0" fontId="82" fillId="0" borderId="0" xfId="0" applyFont="1" applyFill="1" applyAlignment="1" applyProtection="1">
      <alignment horizontal="center" vertical="center" wrapText="1"/>
      <protection locked="0"/>
    </xf>
    <xf numFmtId="164" fontId="78" fillId="0" borderId="0" xfId="0" applyNumberFormat="1" applyFont="1" applyFill="1" applyAlignment="1" applyProtection="1">
      <alignment horizontal="left" vertical="center" wrapText="1"/>
      <protection locked="0"/>
    </xf>
    <xf numFmtId="0" fontId="80" fillId="33" borderId="0" xfId="0" applyFont="1" applyFill="1" applyAlignment="1" applyProtection="1">
      <alignment horizontal="left" vertical="center" wrapText="1"/>
      <protection locked="0"/>
    </xf>
    <xf numFmtId="164" fontId="7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83" fillId="33" borderId="0" xfId="0" applyFont="1" applyFill="1" applyAlignment="1" applyProtection="1">
      <alignment horizontal="left" vertical="center" wrapText="1"/>
      <protection locked="0"/>
    </xf>
    <xf numFmtId="168" fontId="80" fillId="33" borderId="0" xfId="0" applyNumberFormat="1" applyFont="1" applyFill="1" applyAlignment="1" applyProtection="1">
      <alignment horizontal="right" vertical="center" wrapText="1"/>
      <protection locked="0"/>
    </xf>
    <xf numFmtId="0" fontId="80" fillId="33" borderId="0" xfId="0" applyFont="1" applyFill="1" applyAlignment="1" applyProtection="1">
      <alignment horizontal="left" vertical="center" wrapText="1"/>
      <protection locked="0"/>
    </xf>
    <xf numFmtId="0" fontId="80" fillId="0" borderId="0" xfId="0" applyFont="1" applyFill="1" applyAlignment="1" applyProtection="1">
      <alignment horizontal="left" vertical="center" wrapText="1"/>
      <protection locked="0"/>
    </xf>
    <xf numFmtId="0" fontId="83" fillId="0" borderId="0" xfId="0" applyFont="1" applyFill="1" applyAlignment="1" applyProtection="1">
      <alignment horizontal="left" vertical="top" wrapText="1"/>
      <protection locked="0"/>
    </xf>
    <xf numFmtId="0" fontId="84" fillId="0" borderId="0" xfId="73" applyFont="1" applyFill="1" applyAlignment="1" applyProtection="1">
      <alignment horizontal="left" vertical="top" wrapText="1"/>
      <protection locked="0"/>
    </xf>
    <xf numFmtId="0" fontId="75" fillId="35" borderId="10" xfId="73" applyFont="1" applyFill="1" applyBorder="1" applyAlignment="1" applyProtection="1">
      <alignment horizontal="left" vertical="top" wrapText="1"/>
      <protection locked="0"/>
    </xf>
    <xf numFmtId="0" fontId="80" fillId="33" borderId="13" xfId="0" applyFont="1" applyFill="1" applyBorder="1" applyAlignment="1" applyProtection="1">
      <alignment horizontal="center" vertical="center" wrapText="1"/>
      <protection locked="0"/>
    </xf>
    <xf numFmtId="0" fontId="79" fillId="34" borderId="14" xfId="0" applyFont="1" applyFill="1" applyBorder="1" applyAlignment="1" applyProtection="1">
      <alignment horizontal="center" vertical="center" wrapText="1"/>
      <protection locked="0"/>
    </xf>
    <xf numFmtId="167" fontId="79" fillId="34" borderId="14" xfId="42" applyNumberFormat="1" applyFont="1" applyFill="1" applyBorder="1" applyAlignment="1" applyProtection="1">
      <alignment horizontal="center" vertical="center" wrapText="1"/>
      <protection locked="0"/>
    </xf>
    <xf numFmtId="0" fontId="79" fillId="34" borderId="14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 applyProtection="1">
      <alignment horizontal="center" vertical="center" wrapText="1"/>
      <protection locked="0"/>
    </xf>
    <xf numFmtId="0" fontId="80" fillId="0" borderId="15" xfId="0" applyFont="1" applyFill="1" applyBorder="1" applyAlignment="1" applyProtection="1">
      <alignment horizontal="left" vertical="center" wrapText="1"/>
      <protection locked="0"/>
    </xf>
    <xf numFmtId="167" fontId="80" fillId="0" borderId="15" xfId="42" applyNumberFormat="1" applyFont="1" applyFill="1" applyBorder="1" applyAlignment="1" applyProtection="1">
      <alignment horizontal="center" vertical="center" wrapText="1"/>
      <protection locked="0"/>
    </xf>
    <xf numFmtId="0" fontId="80" fillId="0" borderId="15" xfId="0" applyFont="1" applyFill="1" applyBorder="1" applyAlignment="1">
      <alignment horizontal="center" vertical="center" wrapText="1"/>
    </xf>
    <xf numFmtId="166" fontId="79" fillId="0" borderId="10" xfId="80" applyNumberFormat="1" applyFont="1" applyFill="1" applyBorder="1" applyAlignment="1">
      <alignment horizontal="center" vertical="center" wrapText="1"/>
    </xf>
    <xf numFmtId="3" fontId="85" fillId="36" borderId="15" xfId="0" applyNumberFormat="1" applyFont="1" applyFill="1" applyBorder="1" applyAlignment="1">
      <alignment horizontal="center" vertical="center" wrapText="1"/>
    </xf>
    <xf numFmtId="0" fontId="80" fillId="0" borderId="10" xfId="8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3" fontId="9" fillId="36" borderId="15" xfId="0" applyNumberFormat="1" applyFont="1" applyFill="1" applyBorder="1" applyAlignment="1" applyProtection="1">
      <alignment horizontal="center" vertical="center" wrapText="1"/>
      <protection/>
    </xf>
    <xf numFmtId="165" fontId="80" fillId="0" borderId="10" xfId="80" applyNumberFormat="1" applyFont="1" applyFill="1" applyBorder="1" applyAlignment="1">
      <alignment horizontal="right" vertical="center" wrapText="1"/>
    </xf>
    <xf numFmtId="165" fontId="80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80" fillId="33" borderId="15" xfId="0" applyNumberFormat="1" applyFont="1" applyFill="1" applyBorder="1" applyAlignment="1" applyProtection="1">
      <alignment horizontal="right" vertical="center" wrapText="1"/>
      <protection locked="0"/>
    </xf>
    <xf numFmtId="3" fontId="9" fillId="36" borderId="13" xfId="0" applyNumberFormat="1" applyFont="1" applyFill="1" applyBorder="1" applyAlignment="1" applyProtection="1">
      <alignment horizontal="center" vertical="center" wrapText="1"/>
      <protection/>
    </xf>
    <xf numFmtId="3" fontId="9" fillId="36" borderId="17" xfId="0" applyNumberFormat="1" applyFont="1" applyFill="1" applyBorder="1" applyAlignment="1">
      <alignment horizontal="center" vertical="center" wrapText="1"/>
    </xf>
    <xf numFmtId="3" fontId="9" fillId="36" borderId="17" xfId="0" applyNumberFormat="1" applyFont="1" applyFill="1" applyBorder="1" applyAlignment="1" applyProtection="1">
      <alignment horizontal="center" vertical="center" wrapText="1"/>
      <protection/>
    </xf>
    <xf numFmtId="0" fontId="79" fillId="0" borderId="14" xfId="0" applyFont="1" applyFill="1" applyBorder="1" applyAlignment="1">
      <alignment horizontal="left" vertical="center" wrapText="1"/>
    </xf>
    <xf numFmtId="165" fontId="80" fillId="0" borderId="14" xfId="80" applyNumberFormat="1" applyFont="1" applyFill="1" applyBorder="1" applyAlignment="1">
      <alignment horizontal="right" vertical="center" wrapText="1"/>
    </xf>
    <xf numFmtId="3" fontId="9" fillId="36" borderId="15" xfId="0" applyNumberFormat="1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left" vertical="center" wrapText="1"/>
    </xf>
    <xf numFmtId="165" fontId="80" fillId="0" borderId="15" xfId="80" applyNumberFormat="1" applyFont="1" applyFill="1" applyBorder="1" applyAlignment="1">
      <alignment horizontal="right" vertical="center" wrapText="1"/>
    </xf>
    <xf numFmtId="3" fontId="9" fillId="36" borderId="13" xfId="0" applyNumberFormat="1" applyFont="1" applyFill="1" applyBorder="1" applyAlignment="1">
      <alignment horizontal="center" vertical="center" wrapText="1"/>
    </xf>
    <xf numFmtId="165" fontId="80" fillId="0" borderId="18" xfId="80" applyNumberFormat="1" applyFont="1" applyFill="1" applyBorder="1" applyAlignment="1">
      <alignment horizontal="right" vertical="center" wrapText="1"/>
    </xf>
    <xf numFmtId="165" fontId="80" fillId="0" borderId="19" xfId="80" applyNumberFormat="1" applyFont="1" applyFill="1" applyBorder="1" applyAlignment="1">
      <alignment horizontal="right" vertical="center" wrapText="1"/>
    </xf>
    <xf numFmtId="3" fontId="77" fillId="34" borderId="10" xfId="73" applyNumberFormat="1" applyFont="1" applyFill="1" applyBorder="1" applyAlignment="1" applyProtection="1">
      <alignment horizontal="center" vertical="top" wrapText="1"/>
      <protection locked="0"/>
    </xf>
    <xf numFmtId="49" fontId="75" fillId="35" borderId="10" xfId="73" applyNumberFormat="1" applyFont="1" applyFill="1" applyBorder="1" applyAlignment="1" applyProtection="1">
      <alignment horizontal="left" vertical="top" wrapText="1"/>
      <protection locked="0"/>
    </xf>
    <xf numFmtId="49" fontId="75" fillId="35" borderId="11" xfId="73" applyNumberFormat="1" applyFont="1" applyFill="1" applyBorder="1" applyAlignment="1" applyProtection="1">
      <alignment horizontal="left" vertical="top" wrapText="1"/>
      <protection locked="0"/>
    </xf>
    <xf numFmtId="3" fontId="75" fillId="35" borderId="10" xfId="73" applyNumberFormat="1" applyFont="1" applyFill="1" applyBorder="1" applyAlignment="1" applyProtection="1">
      <alignment horizontal="right" vertical="top" wrapText="1"/>
      <protection locked="0"/>
    </xf>
    <xf numFmtId="0" fontId="79" fillId="0" borderId="13" xfId="0" applyFont="1" applyFill="1" applyBorder="1" applyAlignment="1">
      <alignment horizontal="left" vertical="center" wrapText="1"/>
    </xf>
    <xf numFmtId="0" fontId="80" fillId="33" borderId="0" xfId="0" applyFont="1" applyFill="1" applyAlignment="1" applyProtection="1">
      <alignment horizontal="left" vertical="center" wrapText="1"/>
      <protection locked="0"/>
    </xf>
    <xf numFmtId="0" fontId="80" fillId="0" borderId="0" xfId="0" applyFont="1" applyFill="1" applyAlignment="1" applyProtection="1">
      <alignment horizontal="left" vertical="center" wrapText="1"/>
      <protection locked="0"/>
    </xf>
    <xf numFmtId="0" fontId="80" fillId="33" borderId="0" xfId="0" applyFont="1" applyFill="1" applyAlignment="1" applyProtection="1">
      <alignment horizontal="left" vertical="center" wrapText="1"/>
      <protection locked="0"/>
    </xf>
    <xf numFmtId="0" fontId="80" fillId="0" borderId="0" xfId="0" applyFont="1" applyFill="1" applyAlignment="1" applyProtection="1">
      <alignment horizontal="left" vertical="center" wrapText="1"/>
      <protection locked="0"/>
    </xf>
    <xf numFmtId="0" fontId="80" fillId="0" borderId="15" xfId="0" applyFont="1" applyFill="1" applyBorder="1" applyAlignment="1" applyProtection="1">
      <alignment horizontal="left" vertical="top" wrapText="1"/>
      <protection locked="0"/>
    </xf>
    <xf numFmtId="164" fontId="79" fillId="34" borderId="14" xfId="80" applyNumberFormat="1" applyFont="1" applyFill="1" applyBorder="1" applyAlignment="1">
      <alignment horizontal="center" vertical="center" wrapText="1"/>
    </xf>
    <xf numFmtId="166" fontId="79" fillId="34" borderId="14" xfId="80" applyNumberFormat="1" applyFont="1" applyFill="1" applyBorder="1" applyAlignment="1">
      <alignment horizontal="center" vertical="center" wrapText="1"/>
    </xf>
    <xf numFmtId="0" fontId="80" fillId="0" borderId="20" xfId="80" applyFont="1" applyFill="1" applyBorder="1" applyAlignment="1">
      <alignment horizontal="center" vertical="center" wrapText="1"/>
    </xf>
    <xf numFmtId="166" fontId="79" fillId="0" borderId="20" xfId="80" applyNumberFormat="1" applyFont="1" applyFill="1" applyBorder="1" applyAlignment="1">
      <alignment horizontal="center" vertical="center" wrapText="1"/>
    </xf>
    <xf numFmtId="165" fontId="80" fillId="0" borderId="20" xfId="80" applyNumberFormat="1" applyFont="1" applyFill="1" applyBorder="1" applyAlignment="1">
      <alignment horizontal="right" vertical="center" wrapText="1"/>
    </xf>
    <xf numFmtId="165" fontId="80" fillId="0" borderId="20" xfId="0" applyNumberFormat="1" applyFont="1" applyFill="1" applyBorder="1" applyAlignment="1" applyProtection="1">
      <alignment horizontal="right" vertical="center" wrapText="1"/>
      <protection locked="0"/>
    </xf>
    <xf numFmtId="166" fontId="79" fillId="37" borderId="15" xfId="80" applyNumberFormat="1" applyFont="1" applyFill="1" applyBorder="1" applyAlignment="1">
      <alignment horizontal="center" vertical="center" wrapText="1"/>
    </xf>
    <xf numFmtId="0" fontId="80" fillId="37" borderId="15" xfId="0" applyFont="1" applyFill="1" applyBorder="1" applyAlignment="1" applyProtection="1">
      <alignment horizontal="center" vertical="center" wrapText="1"/>
      <protection locked="0"/>
    </xf>
    <xf numFmtId="165" fontId="8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82" fillId="36" borderId="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>
      <alignment horizontal="left" vertical="top" wrapText="1"/>
    </xf>
    <xf numFmtId="167" fontId="79" fillId="34" borderId="21" xfId="42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86" fillId="0" borderId="15" xfId="0" applyFont="1" applyBorder="1" applyAlignment="1">
      <alignment horizontal="center" vertical="center"/>
    </xf>
    <xf numFmtId="0" fontId="12" fillId="38" borderId="15" xfId="0" applyFont="1" applyFill="1" applyBorder="1" applyAlignment="1">
      <alignment horizontal="center" vertical="center" wrapText="1"/>
    </xf>
    <xf numFmtId="0" fontId="87" fillId="35" borderId="15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 applyProtection="1">
      <alignment horizontal="center" vertical="center" wrapText="1"/>
      <protection locked="0"/>
    </xf>
    <xf numFmtId="0" fontId="86" fillId="39" borderId="22" xfId="0" applyFont="1" applyFill="1" applyBorder="1" applyAlignment="1">
      <alignment horizontal="left" vertical="top" wrapText="1"/>
    </xf>
    <xf numFmtId="0" fontId="87" fillId="40" borderId="15" xfId="0" applyFont="1" applyFill="1" applyBorder="1" applyAlignment="1">
      <alignment horizontal="center" vertical="center"/>
    </xf>
    <xf numFmtId="0" fontId="87" fillId="40" borderId="17" xfId="0" applyFont="1" applyFill="1" applyBorder="1" applyAlignment="1">
      <alignment horizontal="center" vertical="center" wrapText="1"/>
    </xf>
    <xf numFmtId="0" fontId="87" fillId="40" borderId="23" xfId="0" applyFont="1" applyFill="1" applyBorder="1" applyAlignment="1">
      <alignment horizontal="center" vertical="center" wrapText="1"/>
    </xf>
    <xf numFmtId="0" fontId="87" fillId="4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left" vertical="top" wrapText="1"/>
      <protection locked="0"/>
    </xf>
    <xf numFmtId="0" fontId="86" fillId="0" borderId="0" xfId="0" applyFont="1" applyFill="1" applyBorder="1" applyAlignment="1" applyProtection="1">
      <alignment horizontal="center" vertical="top" wrapText="1"/>
      <protection locked="0"/>
    </xf>
    <xf numFmtId="0" fontId="86" fillId="0" borderId="0" xfId="0" applyFont="1" applyFill="1" applyBorder="1" applyAlignment="1" applyProtection="1">
      <alignment horizontal="left" vertical="top" wrapText="1"/>
      <protection locked="0"/>
    </xf>
    <xf numFmtId="0" fontId="87" fillId="41" borderId="15" xfId="0" applyFont="1" applyFill="1" applyBorder="1" applyAlignment="1" applyProtection="1">
      <alignment horizontal="center" vertical="center" wrapText="1"/>
      <protection locked="0"/>
    </xf>
    <xf numFmtId="1" fontId="87" fillId="41" borderId="15" xfId="0" applyNumberFormat="1" applyFont="1" applyFill="1" applyBorder="1" applyAlignment="1" applyProtection="1">
      <alignment horizontal="center" vertical="center" wrapText="1"/>
      <protection locked="0"/>
    </xf>
    <xf numFmtId="2" fontId="86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11" fillId="41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41" borderId="15" xfId="0" applyFont="1" applyFill="1" applyBorder="1" applyAlignment="1" applyProtection="1">
      <alignment horizontal="center" vertical="center" wrapText="1"/>
      <protection locked="0"/>
    </xf>
    <xf numFmtId="44" fontId="86" fillId="41" borderId="15" xfId="0" applyNumberFormat="1" applyFont="1" applyFill="1" applyBorder="1" applyAlignment="1" applyProtection="1">
      <alignment horizontal="left" vertical="center" wrapText="1"/>
      <protection locked="0"/>
    </xf>
    <xf numFmtId="0" fontId="86" fillId="35" borderId="15" xfId="0" applyFont="1" applyFill="1" applyBorder="1" applyAlignment="1" applyProtection="1">
      <alignment horizontal="center" vertical="center" wrapText="1"/>
      <protection locked="0"/>
    </xf>
    <xf numFmtId="1" fontId="86" fillId="35" borderId="16" xfId="0" applyNumberFormat="1" applyFont="1" applyFill="1" applyBorder="1" applyAlignment="1" applyProtection="1">
      <alignment horizontal="left" vertical="center" wrapText="1"/>
      <protection locked="0"/>
    </xf>
    <xf numFmtId="0" fontId="75" fillId="0" borderId="0" xfId="73" applyFont="1" applyFill="1" applyAlignment="1" applyProtection="1">
      <alignment horizontal="left" vertical="top" wrapText="1"/>
      <protection locked="0"/>
    </xf>
    <xf numFmtId="0" fontId="77" fillId="42" borderId="10" xfId="73" applyFont="1" applyFill="1" applyBorder="1" applyAlignment="1" applyProtection="1">
      <alignment horizontal="center" vertical="top" wrapText="1"/>
      <protection locked="0"/>
    </xf>
    <xf numFmtId="0" fontId="75" fillId="35" borderId="10" xfId="73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left" vertical="center" wrapText="1"/>
    </xf>
    <xf numFmtId="0" fontId="85" fillId="36" borderId="15" xfId="0" applyFont="1" applyFill="1" applyBorder="1" applyAlignment="1">
      <alignment horizontal="left" vertical="top" wrapText="1"/>
    </xf>
    <xf numFmtId="0" fontId="9" fillId="36" borderId="15" xfId="0" applyFont="1" applyFill="1" applyBorder="1" applyAlignment="1" applyProtection="1">
      <alignment horizontal="center" vertical="center" wrapText="1"/>
      <protection locked="0"/>
    </xf>
    <xf numFmtId="3" fontId="88" fillId="36" borderId="15" xfId="0" applyNumberFormat="1" applyFont="1" applyFill="1" applyBorder="1" applyAlignment="1">
      <alignment horizontal="center" vertical="center" wrapText="1"/>
    </xf>
    <xf numFmtId="0" fontId="45" fillId="36" borderId="15" xfId="0" applyFont="1" applyFill="1" applyBorder="1" applyAlignment="1" applyProtection="1">
      <alignment horizontal="center" vertical="center" wrapText="1"/>
      <protection locked="0"/>
    </xf>
    <xf numFmtId="0" fontId="80" fillId="37" borderId="0" xfId="0" applyFont="1" applyFill="1" applyBorder="1" applyAlignment="1" applyProtection="1">
      <alignment horizontal="center" vertical="center" wrapText="1"/>
      <protection locked="0"/>
    </xf>
    <xf numFmtId="166" fontId="79" fillId="0" borderId="15" xfId="80" applyNumberFormat="1" applyFont="1" applyFill="1" applyBorder="1" applyAlignment="1">
      <alignment horizontal="center" vertical="center" wrapText="1"/>
    </xf>
    <xf numFmtId="165" fontId="89" fillId="0" borderId="0" xfId="73" applyNumberFormat="1" applyFont="1" applyFill="1" applyAlignment="1" applyProtection="1">
      <alignment horizontal="left" vertical="top" wrapText="1"/>
      <protection locked="0"/>
    </xf>
    <xf numFmtId="0" fontId="77" fillId="0" borderId="0" xfId="73" applyFont="1" applyFill="1" applyAlignment="1" applyProtection="1">
      <alignment horizontal="justify" vertical="top" wrapText="1"/>
      <protection locked="0"/>
    </xf>
    <xf numFmtId="0" fontId="75" fillId="0" borderId="0" xfId="73" applyFont="1" applyFill="1" applyAlignment="1" applyProtection="1">
      <alignment horizontal="justify" vertical="top" wrapText="1"/>
      <protection locked="0"/>
    </xf>
    <xf numFmtId="0" fontId="0" fillId="0" borderId="10" xfId="0" applyFill="1" applyBorder="1" applyAlignment="1">
      <alignment/>
    </xf>
    <xf numFmtId="0" fontId="75" fillId="0" borderId="0" xfId="73" applyFont="1" applyFill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0" fontId="75" fillId="33" borderId="0" xfId="73" applyFont="1" applyFill="1" applyAlignment="1" applyProtection="1">
      <alignment horizontal="justify" vertical="top" wrapText="1"/>
      <protection locked="0"/>
    </xf>
    <xf numFmtId="0" fontId="90" fillId="0" borderId="0" xfId="73" applyFont="1" applyFill="1" applyAlignment="1" applyProtection="1">
      <alignment horizontal="justify" vertical="top" wrapText="1"/>
      <protection locked="0"/>
    </xf>
    <xf numFmtId="0" fontId="91" fillId="0" borderId="0" xfId="73" applyFont="1" applyFill="1" applyAlignment="1" applyProtection="1">
      <alignment horizontal="left" vertical="top" wrapText="1"/>
      <protection locked="0"/>
    </xf>
    <xf numFmtId="49" fontId="75" fillId="35" borderId="10" xfId="73" applyNumberFormat="1" applyFont="1" applyFill="1" applyBorder="1" applyAlignment="1" applyProtection="1">
      <alignment horizontal="left" vertical="top" wrapText="1"/>
      <protection locked="0"/>
    </xf>
    <xf numFmtId="0" fontId="80" fillId="33" borderId="0" xfId="0" applyFont="1" applyFill="1" applyAlignment="1" applyProtection="1">
      <alignment horizontal="left" vertical="center" wrapText="1"/>
      <protection locked="0"/>
    </xf>
    <xf numFmtId="0" fontId="80" fillId="33" borderId="0" xfId="0" applyFont="1" applyFill="1" applyAlignment="1" applyProtection="1">
      <alignment horizontal="right" vertical="top" wrapText="1"/>
      <protection locked="0"/>
    </xf>
    <xf numFmtId="0" fontId="92" fillId="0" borderId="0" xfId="73" applyFont="1" applyFill="1" applyAlignment="1" applyProtection="1">
      <alignment horizontal="left" vertical="top" wrapText="1"/>
      <protection locked="0"/>
    </xf>
    <xf numFmtId="0" fontId="80" fillId="0" borderId="0" xfId="0" applyFont="1" applyFill="1" applyAlignment="1" applyProtection="1">
      <alignment horizontal="left" vertical="center" wrapText="1"/>
      <protection locked="0"/>
    </xf>
    <xf numFmtId="0" fontId="80" fillId="0" borderId="0" xfId="0" applyFont="1" applyFill="1" applyAlignment="1" applyProtection="1">
      <alignment horizontal="right" vertical="top" wrapText="1"/>
      <protection locked="0"/>
    </xf>
    <xf numFmtId="0" fontId="93" fillId="0" borderId="0" xfId="0" applyFont="1" applyFill="1" applyAlignment="1" applyProtection="1">
      <alignment horizontal="left" vertical="top" wrapText="1"/>
      <protection locked="0"/>
    </xf>
    <xf numFmtId="0" fontId="75" fillId="0" borderId="0" xfId="0" applyFont="1" applyFill="1" applyAlignment="1">
      <alignment/>
    </xf>
    <xf numFmtId="0" fontId="80" fillId="0" borderId="0" xfId="0" applyFont="1" applyFill="1" applyAlignment="1" applyProtection="1">
      <alignment horizontal="right" vertical="center" wrapText="1"/>
      <protection locked="0"/>
    </xf>
    <xf numFmtId="0" fontId="93" fillId="0" borderId="0" xfId="0" applyFont="1" applyFill="1" applyBorder="1" applyAlignment="1" applyProtection="1">
      <alignment horizontal="left" vertical="top" wrapText="1"/>
      <protection locked="0"/>
    </xf>
    <xf numFmtId="0" fontId="93" fillId="0" borderId="24" xfId="0" applyFont="1" applyFill="1" applyBorder="1" applyAlignment="1" applyProtection="1">
      <alignment horizontal="left" vertical="top" wrapText="1"/>
      <protection locked="0"/>
    </xf>
    <xf numFmtId="0" fontId="87" fillId="0" borderId="0" xfId="0" applyFont="1" applyFill="1" applyAlignment="1" applyProtection="1">
      <alignment horizontal="left" vertical="top" wrapText="1"/>
      <protection locked="0"/>
    </xf>
    <xf numFmtId="44" fontId="86" fillId="0" borderId="17" xfId="0" applyNumberFormat="1" applyFont="1" applyFill="1" applyBorder="1" applyAlignment="1">
      <alignment horizontal="left" vertical="center" wrapText="1"/>
    </xf>
    <xf numFmtId="44" fontId="86" fillId="0" borderId="25" xfId="0" applyNumberFormat="1" applyFont="1" applyFill="1" applyBorder="1" applyAlignment="1">
      <alignment horizontal="left" vertical="center" wrapText="1"/>
    </xf>
    <xf numFmtId="44" fontId="86" fillId="0" borderId="13" xfId="0" applyNumberFormat="1" applyFont="1" applyFill="1" applyBorder="1" applyAlignment="1">
      <alignment horizontal="left" vertical="center" wrapText="1"/>
    </xf>
    <xf numFmtId="0" fontId="86" fillId="39" borderId="16" xfId="0" applyFont="1" applyFill="1" applyBorder="1" applyAlignment="1">
      <alignment horizontal="left" vertical="top" wrapText="1"/>
    </xf>
    <xf numFmtId="0" fontId="86" fillId="39" borderId="26" xfId="0" applyFont="1" applyFill="1" applyBorder="1" applyAlignment="1">
      <alignment horizontal="left" vertical="top" wrapText="1"/>
    </xf>
    <xf numFmtId="0" fontId="86" fillId="39" borderId="22" xfId="0" applyFont="1" applyFill="1" applyBorder="1" applyAlignment="1">
      <alignment horizontal="left" vertical="top" wrapText="1"/>
    </xf>
    <xf numFmtId="0" fontId="94" fillId="39" borderId="16" xfId="0" applyFont="1" applyFill="1" applyBorder="1" applyAlignment="1">
      <alignment horizontal="left" vertical="top" wrapText="1"/>
    </xf>
    <xf numFmtId="0" fontId="94" fillId="39" borderId="26" xfId="0" applyFont="1" applyFill="1" applyBorder="1" applyAlignment="1">
      <alignment horizontal="left" vertical="top" wrapText="1"/>
    </xf>
    <xf numFmtId="0" fontId="94" fillId="39" borderId="22" xfId="0" applyFont="1" applyFill="1" applyBorder="1" applyAlignment="1">
      <alignment horizontal="left" vertical="top" wrapText="1"/>
    </xf>
    <xf numFmtId="0" fontId="95" fillId="35" borderId="16" xfId="0" applyFont="1" applyFill="1" applyBorder="1" applyAlignment="1">
      <alignment horizontal="center" vertical="center" wrapText="1"/>
    </xf>
    <xf numFmtId="0" fontId="95" fillId="35" borderId="22" xfId="0" applyFont="1" applyFill="1" applyBorder="1" applyAlignment="1">
      <alignment horizontal="center" vertical="center" wrapText="1"/>
    </xf>
    <xf numFmtId="0" fontId="87" fillId="40" borderId="16" xfId="0" applyFont="1" applyFill="1" applyBorder="1" applyAlignment="1">
      <alignment horizontal="center" vertical="center" wrapText="1"/>
    </xf>
    <xf numFmtId="0" fontId="87" fillId="40" borderId="26" xfId="0" applyFont="1" applyFill="1" applyBorder="1" applyAlignment="1">
      <alignment horizontal="center" vertical="center" wrapText="1"/>
    </xf>
    <xf numFmtId="0" fontId="86" fillId="40" borderId="26" xfId="0" applyFont="1" applyFill="1" applyBorder="1" applyAlignment="1">
      <alignment horizontal="center" vertical="center" wrapText="1"/>
    </xf>
    <xf numFmtId="0" fontId="86" fillId="40" borderId="22" xfId="0" applyFont="1" applyFill="1" applyBorder="1" applyAlignment="1">
      <alignment horizontal="center" vertical="center" wrapText="1"/>
    </xf>
    <xf numFmtId="0" fontId="86" fillId="40" borderId="17" xfId="0" applyFont="1" applyFill="1" applyBorder="1" applyAlignment="1">
      <alignment vertical="top"/>
    </xf>
    <xf numFmtId="0" fontId="86" fillId="40" borderId="25" xfId="0" applyFont="1" applyFill="1" applyBorder="1" applyAlignment="1">
      <alignment vertical="top"/>
    </xf>
    <xf numFmtId="0" fontId="86" fillId="40" borderId="13" xfId="0" applyFont="1" applyFill="1" applyBorder="1" applyAlignment="1">
      <alignment vertical="top"/>
    </xf>
    <xf numFmtId="0" fontId="86" fillId="40" borderId="17" xfId="0" applyFont="1" applyFill="1" applyBorder="1" applyAlignment="1">
      <alignment horizontal="left" vertical="top" wrapText="1"/>
    </xf>
    <xf numFmtId="0" fontId="86" fillId="40" borderId="25" xfId="0" applyFont="1" applyFill="1" applyBorder="1" applyAlignment="1">
      <alignment horizontal="left" vertical="top" wrapText="1"/>
    </xf>
    <xf numFmtId="0" fontId="86" fillId="40" borderId="13" xfId="0" applyFont="1" applyFill="1" applyBorder="1" applyAlignment="1">
      <alignment horizontal="left" vertical="top" wrapText="1"/>
    </xf>
    <xf numFmtId="0" fontId="86" fillId="40" borderId="17" xfId="0" applyFont="1" applyFill="1" applyBorder="1" applyAlignment="1">
      <alignment horizontal="center" vertical="center" wrapText="1"/>
    </xf>
    <xf numFmtId="0" fontId="86" fillId="40" borderId="25" xfId="0" applyFont="1" applyFill="1" applyBorder="1" applyAlignment="1">
      <alignment horizontal="center" vertical="center" wrapText="1"/>
    </xf>
    <xf numFmtId="0" fontId="86" fillId="40" borderId="13" xfId="0" applyFont="1" applyFill="1" applyBorder="1" applyAlignment="1">
      <alignment horizontal="center" vertical="center" wrapText="1"/>
    </xf>
    <xf numFmtId="0" fontId="86" fillId="0" borderId="26" xfId="0" applyFont="1" applyFill="1" applyBorder="1" applyAlignment="1">
      <alignment horizontal="left" vertical="top" wrapText="1"/>
    </xf>
    <xf numFmtId="0" fontId="86" fillId="0" borderId="22" xfId="0" applyFont="1" applyFill="1" applyBorder="1" applyAlignment="1">
      <alignment horizontal="left" vertical="top" wrapText="1"/>
    </xf>
    <xf numFmtId="2" fontId="86" fillId="39" borderId="17" xfId="0" applyNumberFormat="1" applyFont="1" applyFill="1" applyBorder="1" applyAlignment="1">
      <alignment horizontal="center" vertical="center" wrapText="1"/>
    </xf>
    <xf numFmtId="2" fontId="86" fillId="39" borderId="25" xfId="0" applyNumberFormat="1" applyFont="1" applyFill="1" applyBorder="1" applyAlignment="1">
      <alignment horizontal="center" vertical="center" wrapText="1"/>
    </xf>
    <xf numFmtId="2" fontId="86" fillId="39" borderId="13" xfId="0" applyNumberFormat="1" applyFont="1" applyFill="1" applyBorder="1" applyAlignment="1">
      <alignment horizontal="center" vertical="center" wrapText="1"/>
    </xf>
    <xf numFmtId="0" fontId="93" fillId="0" borderId="0" xfId="0" applyFont="1" applyFill="1" applyBorder="1" applyAlignment="1" applyProtection="1">
      <alignment horizontal="left" vertical="center" wrapText="1"/>
      <protection locked="0"/>
    </xf>
    <xf numFmtId="0" fontId="80" fillId="0" borderId="0" xfId="0" applyFont="1" applyFill="1" applyBorder="1" applyAlignment="1" applyProtection="1">
      <alignment horizontal="left" vertical="center" wrapText="1"/>
      <protection locked="0"/>
    </xf>
  </cellXfs>
  <cellStyles count="8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Dziesiętny 3 2 2" xfId="47"/>
    <cellStyle name="Dziesiętny 3 3" xfId="48"/>
    <cellStyle name="Dziesiętny 3 4" xfId="49"/>
    <cellStyle name="Dziesiętny 4" xfId="50"/>
    <cellStyle name="Dziesiętny 5" xfId="51"/>
    <cellStyle name="Excel Built-in Comma" xfId="52"/>
    <cellStyle name="Excel Built-in Normal 1" xfId="53"/>
    <cellStyle name="Heading" xfId="54"/>
    <cellStyle name="Heading1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10" xfId="63"/>
    <cellStyle name="Normalny 10 2" xfId="64"/>
    <cellStyle name="Normalny 10 2 3 3" xfId="65"/>
    <cellStyle name="Normalny 12 2 2" xfId="66"/>
    <cellStyle name="Normalny 12 3" xfId="67"/>
    <cellStyle name="Normalny 14 2" xfId="68"/>
    <cellStyle name="Normalny 2" xfId="69"/>
    <cellStyle name="Normalny 2 2 2" xfId="70"/>
    <cellStyle name="Normalny 24" xfId="71"/>
    <cellStyle name="Normalny 3" xfId="72"/>
    <cellStyle name="Normalny 4" xfId="73"/>
    <cellStyle name="Normalny 4 2" xfId="74"/>
    <cellStyle name="Normalny 4 3" xfId="75"/>
    <cellStyle name="Normalny 4 4" xfId="76"/>
    <cellStyle name="Normalny 5" xfId="77"/>
    <cellStyle name="Normalny 6" xfId="78"/>
    <cellStyle name="Normalny 7" xfId="79"/>
    <cellStyle name="Normalny 8" xfId="80"/>
    <cellStyle name="Obliczenia" xfId="81"/>
    <cellStyle name="Percent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Walutowy 2" xfId="92"/>
    <cellStyle name="Walutowy 3" xfId="93"/>
    <cellStyle name="Zły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tabSelected="1" view="pageBreakPreview" zoomScaleNormal="150" zoomScaleSheetLayoutView="100" zoomScalePageLayoutView="0" workbookViewId="0" topLeftCell="A52">
      <selection activeCell="B64" sqref="B64:D64"/>
    </sheetView>
  </sheetViews>
  <sheetFormatPr defaultColWidth="9.00390625" defaultRowHeight="14.25"/>
  <cols>
    <col min="1" max="1" width="3.875" style="3" customWidth="1"/>
    <col min="2" max="3" width="26.25390625" style="3" customWidth="1"/>
    <col min="4" max="4" width="36.375" style="18" customWidth="1"/>
    <col min="5" max="5" width="4.25390625" style="3" customWidth="1"/>
    <col min="6" max="8" width="9.00390625" style="3" customWidth="1"/>
    <col min="9" max="9" width="19.50390625" style="3" customWidth="1"/>
    <col min="10" max="11" width="14.125" style="3" customWidth="1"/>
    <col min="12" max="16384" width="9.00390625" style="3" customWidth="1"/>
  </cols>
  <sheetData>
    <row r="1" spans="1:4" ht="15">
      <c r="A1" s="1"/>
      <c r="B1" s="1"/>
      <c r="C1" s="1"/>
      <c r="D1" s="2" t="s">
        <v>0</v>
      </c>
    </row>
    <row r="2" spans="1:4" ht="15">
      <c r="A2" s="1"/>
      <c r="B2" s="4"/>
      <c r="C2" s="4" t="s">
        <v>1</v>
      </c>
      <c r="D2" s="4"/>
    </row>
    <row r="3" spans="1:4" ht="15">
      <c r="A3" s="1"/>
      <c r="B3" s="1"/>
      <c r="C3" s="1"/>
      <c r="D3" s="5"/>
    </row>
    <row r="4" spans="1:4" ht="15">
      <c r="A4" s="1"/>
      <c r="B4" s="1" t="s">
        <v>2</v>
      </c>
      <c r="C4" s="66" t="s">
        <v>80</v>
      </c>
      <c r="D4" s="5"/>
    </row>
    <row r="5" spans="1:4" ht="15">
      <c r="A5" s="1"/>
      <c r="B5" s="1"/>
      <c r="C5" s="1"/>
      <c r="D5" s="5"/>
    </row>
    <row r="6" spans="1:4" ht="24.75" customHeight="1">
      <c r="A6" s="1"/>
      <c r="B6" s="1" t="s">
        <v>3</v>
      </c>
      <c r="C6" s="152" t="s">
        <v>81</v>
      </c>
      <c r="D6" s="153"/>
    </row>
    <row r="7" spans="1:4" ht="15">
      <c r="A7" s="1"/>
      <c r="B7" s="1"/>
      <c r="C7" s="1"/>
      <c r="D7" s="5"/>
    </row>
    <row r="8" spans="1:4" ht="15">
      <c r="A8" s="1"/>
      <c r="B8" s="67" t="s">
        <v>4</v>
      </c>
      <c r="C8" s="154"/>
      <c r="D8" s="154"/>
    </row>
    <row r="9" spans="1:4" ht="15">
      <c r="A9" s="1"/>
      <c r="B9" s="67" t="s">
        <v>5</v>
      </c>
      <c r="C9" s="154"/>
      <c r="D9" s="154"/>
    </row>
    <row r="10" spans="1:4" ht="15">
      <c r="A10" s="1"/>
      <c r="B10" s="67" t="s">
        <v>6</v>
      </c>
      <c r="C10" s="154"/>
      <c r="D10" s="154"/>
    </row>
    <row r="11" spans="1:4" ht="15">
      <c r="A11" s="1"/>
      <c r="B11" s="67" t="s">
        <v>7</v>
      </c>
      <c r="C11" s="154"/>
      <c r="D11" s="154"/>
    </row>
    <row r="12" spans="1:4" ht="15">
      <c r="A12" s="1"/>
      <c r="B12" s="67" t="s">
        <v>8</v>
      </c>
      <c r="C12" s="154"/>
      <c r="D12" s="154"/>
    </row>
    <row r="13" spans="1:4" ht="15">
      <c r="A13" s="1"/>
      <c r="B13" s="67" t="s">
        <v>9</v>
      </c>
      <c r="C13" s="154"/>
      <c r="D13" s="154"/>
    </row>
    <row r="14" spans="1:4" ht="15">
      <c r="A14" s="1"/>
      <c r="B14" s="67" t="s">
        <v>10</v>
      </c>
      <c r="C14" s="154"/>
      <c r="D14" s="154"/>
    </row>
    <row r="15" spans="1:4" ht="15">
      <c r="A15" s="1"/>
      <c r="B15" s="67" t="s">
        <v>11</v>
      </c>
      <c r="C15" s="154"/>
      <c r="D15" s="154"/>
    </row>
    <row r="16" spans="1:4" ht="15">
      <c r="A16" s="1"/>
      <c r="B16" s="67" t="s">
        <v>12</v>
      </c>
      <c r="C16" s="154"/>
      <c r="D16" s="154"/>
    </row>
    <row r="17" spans="1:4" ht="15">
      <c r="A17" s="1"/>
      <c r="B17" s="1"/>
      <c r="C17" s="7"/>
      <c r="D17" s="8"/>
    </row>
    <row r="18" spans="1:4" ht="15">
      <c r="A18" s="1" t="s">
        <v>13</v>
      </c>
      <c r="B18" s="155" t="s">
        <v>14</v>
      </c>
      <c r="C18" s="155"/>
      <c r="D18" s="155"/>
    </row>
    <row r="19" spans="1:4" ht="14.25" customHeight="1">
      <c r="A19" s="1"/>
      <c r="B19" s="156"/>
      <c r="C19" s="156"/>
      <c r="D19" s="1"/>
    </row>
    <row r="20" spans="1:4" ht="14.25" customHeight="1">
      <c r="A20" s="1"/>
      <c r="B20" s="142" t="s">
        <v>15</v>
      </c>
      <c r="C20" s="96" t="s">
        <v>54</v>
      </c>
      <c r="D20" s="7"/>
    </row>
    <row r="21" spans="1:4" ht="15">
      <c r="A21" s="1"/>
      <c r="B21" s="143">
        <v>1</v>
      </c>
      <c r="C21" s="9">
        <f>'część_(1)'!F$5</f>
        <v>0</v>
      </c>
      <c r="D21" s="10"/>
    </row>
    <row r="22" spans="1:4" ht="15">
      <c r="A22" s="1"/>
      <c r="B22" s="143">
        <v>2</v>
      </c>
      <c r="C22" s="9">
        <f>'część_(2)'!F$5</f>
        <v>0</v>
      </c>
      <c r="D22" s="10"/>
    </row>
    <row r="23" spans="1:4" ht="15">
      <c r="A23" s="141"/>
      <c r="B23" s="143">
        <v>3</v>
      </c>
      <c r="C23" s="9">
        <f>'część_(3)'!F$5</f>
        <v>0</v>
      </c>
      <c r="D23" s="10"/>
    </row>
    <row r="24" spans="1:4" ht="15">
      <c r="A24" s="141"/>
      <c r="B24" s="143">
        <v>4</v>
      </c>
      <c r="C24" s="9">
        <f>'część_(4)'!F$5</f>
        <v>0</v>
      </c>
      <c r="D24" s="10"/>
    </row>
    <row r="25" spans="1:4" ht="15">
      <c r="A25" s="141"/>
      <c r="B25" s="143">
        <v>5</v>
      </c>
      <c r="C25" s="9">
        <f>'część_(5)'!F$5</f>
        <v>0</v>
      </c>
      <c r="D25" s="10"/>
    </row>
    <row r="26" spans="1:4" ht="15">
      <c r="A26" s="141"/>
      <c r="B26" s="143">
        <v>6</v>
      </c>
      <c r="C26" s="9">
        <f>'część_(6)'!F$5</f>
        <v>0</v>
      </c>
      <c r="D26" s="10"/>
    </row>
    <row r="27" spans="1:4" ht="15">
      <c r="A27" s="141"/>
      <c r="B27" s="143">
        <v>7</v>
      </c>
      <c r="C27" s="9">
        <f>'część_(7)'!F$5</f>
        <v>0</v>
      </c>
      <c r="D27" s="10"/>
    </row>
    <row r="28" spans="1:4" ht="15">
      <c r="A28" s="141"/>
      <c r="B28" s="143">
        <v>8</v>
      </c>
      <c r="C28" s="9">
        <f>'część_(8)'!F$5</f>
        <v>0</v>
      </c>
      <c r="D28" s="10"/>
    </row>
    <row r="29" spans="1:4" ht="15">
      <c r="A29" s="141"/>
      <c r="B29" s="143">
        <v>9</v>
      </c>
      <c r="C29" s="9">
        <f>'część_(9)'!F$5</f>
        <v>0</v>
      </c>
      <c r="D29" s="10"/>
    </row>
    <row r="30" spans="1:4" ht="15">
      <c r="A30" s="141"/>
      <c r="B30" s="143">
        <v>10</v>
      </c>
      <c r="C30" s="9">
        <f>'część_(10)'!F$5</f>
        <v>0</v>
      </c>
      <c r="D30" s="10"/>
    </row>
    <row r="31" spans="1:4" ht="15">
      <c r="A31" s="141"/>
      <c r="B31" s="143">
        <v>11</v>
      </c>
      <c r="C31" s="9">
        <f>'część_(11)'!F$5</f>
        <v>0</v>
      </c>
      <c r="D31" s="10"/>
    </row>
    <row r="32" spans="1:4" ht="15">
      <c r="A32" s="141"/>
      <c r="B32" s="143">
        <v>12</v>
      </c>
      <c r="C32" s="9">
        <f>'część_(12)'!F$5</f>
        <v>0</v>
      </c>
      <c r="D32" s="10"/>
    </row>
    <row r="33" spans="1:4" ht="15">
      <c r="A33" s="141"/>
      <c r="B33" s="143">
        <v>13</v>
      </c>
      <c r="C33" s="9">
        <f>'część_(13)'!F$5</f>
        <v>0</v>
      </c>
      <c r="D33" s="10"/>
    </row>
    <row r="34" spans="1:4" ht="15">
      <c r="A34" s="141"/>
      <c r="B34" s="143">
        <v>14</v>
      </c>
      <c r="C34" s="9">
        <f>'część_(14)'!F$5</f>
        <v>0</v>
      </c>
      <c r="D34" s="10"/>
    </row>
    <row r="35" spans="1:4" ht="15">
      <c r="A35" s="141"/>
      <c r="B35" s="143">
        <v>15</v>
      </c>
      <c r="C35" s="9">
        <f>'część_(15)'!F$5</f>
        <v>0</v>
      </c>
      <c r="D35" s="10"/>
    </row>
    <row r="36" spans="1:4" ht="15">
      <c r="A36" s="141"/>
      <c r="B36" s="143">
        <v>16</v>
      </c>
      <c r="C36" s="9">
        <f>'część_(16)'!F$5</f>
        <v>0</v>
      </c>
      <c r="D36" s="10"/>
    </row>
    <row r="37" spans="1:4" ht="15">
      <c r="A37" s="141"/>
      <c r="B37" s="143">
        <v>17</v>
      </c>
      <c r="C37" s="9">
        <f>'część_(17)'!F$5</f>
        <v>0</v>
      </c>
      <c r="D37" s="10"/>
    </row>
    <row r="38" spans="1:4" ht="15">
      <c r="A38" s="141"/>
      <c r="B38" s="143">
        <v>18</v>
      </c>
      <c r="C38" s="9">
        <f>'część_(18)'!F$5</f>
        <v>0</v>
      </c>
      <c r="D38" s="10"/>
    </row>
    <row r="39" spans="1:4" ht="15">
      <c r="A39" s="141"/>
      <c r="B39" s="143">
        <v>19</v>
      </c>
      <c r="C39" s="9">
        <f>'część_(19)'!F$5</f>
        <v>0</v>
      </c>
      <c r="D39" s="10"/>
    </row>
    <row r="40" spans="1:4" ht="15">
      <c r="A40" s="141"/>
      <c r="B40" s="143">
        <v>20</v>
      </c>
      <c r="C40" s="9">
        <f>'część_(20)'!F$5</f>
        <v>0</v>
      </c>
      <c r="D40" s="10"/>
    </row>
    <row r="41" spans="1:4" ht="15">
      <c r="A41" s="141"/>
      <c r="B41" s="143">
        <v>21</v>
      </c>
      <c r="C41" s="9">
        <f>'część_(21)'!F$5</f>
        <v>0</v>
      </c>
      <c r="D41" s="10"/>
    </row>
    <row r="42" spans="1:4" ht="15">
      <c r="A42" s="141"/>
      <c r="B42" s="143">
        <v>22</v>
      </c>
      <c r="C42" s="9">
        <f>'część_(22)'!F$5</f>
        <v>0</v>
      </c>
      <c r="D42" s="10"/>
    </row>
    <row r="43" spans="1:4" ht="15">
      <c r="A43" s="141"/>
      <c r="B43" s="143">
        <v>23</v>
      </c>
      <c r="C43" s="9">
        <f>'część_(23)'!F$5</f>
        <v>0</v>
      </c>
      <c r="D43" s="10"/>
    </row>
    <row r="44" spans="1:4" ht="15">
      <c r="A44" s="141"/>
      <c r="B44" s="143">
        <v>24</v>
      </c>
      <c r="C44" s="9">
        <f>'część_(24)'!F$5</f>
        <v>0</v>
      </c>
      <c r="D44" s="10"/>
    </row>
    <row r="45" spans="1:4" ht="15">
      <c r="A45" s="141"/>
      <c r="B45" s="143">
        <v>25</v>
      </c>
      <c r="C45" s="9">
        <f>'część_(25)'!F$5</f>
        <v>0</v>
      </c>
      <c r="D45" s="10"/>
    </row>
    <row r="46" spans="1:4" ht="15">
      <c r="A46" s="141"/>
      <c r="B46" s="143">
        <v>26</v>
      </c>
      <c r="C46" s="9">
        <f>'część_(26)'!F$5</f>
        <v>0</v>
      </c>
      <c r="D46" s="10"/>
    </row>
    <row r="47" spans="1:4" ht="16.5" customHeight="1">
      <c r="A47" s="141"/>
      <c r="B47" s="143">
        <v>27</v>
      </c>
      <c r="C47" s="9">
        <f>'część_(27)'!F$5</f>
        <v>0</v>
      </c>
      <c r="D47" s="151" t="s">
        <v>252</v>
      </c>
    </row>
    <row r="48" spans="1:4" ht="15">
      <c r="A48" s="141"/>
      <c r="B48" s="143">
        <v>28</v>
      </c>
      <c r="C48" s="9">
        <f>'część_(28)'!F$5</f>
        <v>0</v>
      </c>
      <c r="D48" s="10"/>
    </row>
    <row r="49" spans="1:4" ht="15">
      <c r="A49" s="141"/>
      <c r="B49" s="143">
        <v>29</v>
      </c>
      <c r="C49" s="9">
        <f>'część_(29)'!F$5</f>
        <v>0</v>
      </c>
      <c r="D49" s="10"/>
    </row>
    <row r="50" spans="1:4" ht="15">
      <c r="A50" s="141"/>
      <c r="B50" s="143">
        <v>30</v>
      </c>
      <c r="C50" s="9">
        <f>'część_(30)'!F$5</f>
        <v>0</v>
      </c>
      <c r="D50" s="10"/>
    </row>
    <row r="51" spans="1:4" ht="15">
      <c r="A51" s="141"/>
      <c r="B51" s="143">
        <v>31</v>
      </c>
      <c r="C51" s="9">
        <f>'część_(31)'!F$5</f>
        <v>0</v>
      </c>
      <c r="D51" s="10"/>
    </row>
    <row r="52" spans="1:4" ht="15">
      <c r="A52" s="141"/>
      <c r="B52" s="143">
        <v>32</v>
      </c>
      <c r="C52" s="9">
        <f>'część_(32)'!F$5</f>
        <v>0</v>
      </c>
      <c r="D52" s="10"/>
    </row>
    <row r="53" spans="1:4" ht="15.75" customHeight="1">
      <c r="A53" s="1"/>
      <c r="B53" s="159" t="s">
        <v>57</v>
      </c>
      <c r="C53" s="159"/>
      <c r="D53" s="159"/>
    </row>
    <row r="54" spans="1:4" ht="105.75" customHeight="1">
      <c r="A54" s="1" t="s">
        <v>16</v>
      </c>
      <c r="B54" s="155" t="s">
        <v>63</v>
      </c>
      <c r="C54" s="155"/>
      <c r="D54" s="155"/>
    </row>
    <row r="55" spans="1:4" ht="15.75" customHeight="1">
      <c r="A55" s="1" t="s">
        <v>17</v>
      </c>
      <c r="B55" s="155" t="s">
        <v>53</v>
      </c>
      <c r="C55" s="155"/>
      <c r="D55" s="155"/>
    </row>
    <row r="56" spans="1:4" ht="33" customHeight="1">
      <c r="A56" s="1" t="s">
        <v>18</v>
      </c>
      <c r="B56" s="155" t="s">
        <v>251</v>
      </c>
      <c r="C56" s="155"/>
      <c r="D56" s="155"/>
    </row>
    <row r="57" spans="1:4" ht="30.75" customHeight="1">
      <c r="A57" s="1" t="s">
        <v>19</v>
      </c>
      <c r="B57" s="153" t="s">
        <v>20</v>
      </c>
      <c r="C57" s="153"/>
      <c r="D57" s="153"/>
    </row>
    <row r="58" spans="1:4" s="12" customFormat="1" ht="63.75" customHeight="1">
      <c r="A58" s="11" t="s">
        <v>21</v>
      </c>
      <c r="B58" s="157" t="s">
        <v>58</v>
      </c>
      <c r="C58" s="157"/>
      <c r="D58" s="157"/>
    </row>
    <row r="59" spans="1:4" ht="31.5" customHeight="1">
      <c r="A59" s="11" t="s">
        <v>22</v>
      </c>
      <c r="B59" s="153" t="s">
        <v>23</v>
      </c>
      <c r="C59" s="153"/>
      <c r="D59" s="153"/>
    </row>
    <row r="60" spans="1:4" ht="20.25" customHeight="1">
      <c r="A60" s="11" t="s">
        <v>24</v>
      </c>
      <c r="B60" s="155" t="s">
        <v>25</v>
      </c>
      <c r="C60" s="155"/>
      <c r="D60" s="155"/>
    </row>
    <row r="61" spans="1:4" ht="32.25" customHeight="1">
      <c r="A61" s="11" t="s">
        <v>26</v>
      </c>
      <c r="B61" s="153" t="s">
        <v>27</v>
      </c>
      <c r="C61" s="153"/>
      <c r="D61" s="153"/>
    </row>
    <row r="62" spans="1:4" ht="33.75" customHeight="1">
      <c r="A62" s="11" t="s">
        <v>28</v>
      </c>
      <c r="B62" s="153" t="s">
        <v>255</v>
      </c>
      <c r="C62" s="153"/>
      <c r="D62" s="153"/>
    </row>
    <row r="63" spans="1:4" ht="33.75" customHeight="1">
      <c r="A63" s="11"/>
      <c r="B63" s="153" t="s">
        <v>64</v>
      </c>
      <c r="C63" s="153"/>
      <c r="D63" s="153"/>
    </row>
    <row r="64" spans="1:4" ht="57" customHeight="1">
      <c r="A64" s="11"/>
      <c r="B64" s="158" t="s">
        <v>254</v>
      </c>
      <c r="C64" s="158"/>
      <c r="D64" s="158"/>
    </row>
    <row r="65" spans="1:4" ht="108" customHeight="1">
      <c r="A65" s="11" t="s">
        <v>29</v>
      </c>
      <c r="B65" s="155" t="s">
        <v>72</v>
      </c>
      <c r="C65" s="155"/>
      <c r="D65" s="155"/>
    </row>
    <row r="66" spans="1:4" ht="18" customHeight="1">
      <c r="A66" s="11" t="s">
        <v>30</v>
      </c>
      <c r="B66" s="7" t="s">
        <v>31</v>
      </c>
      <c r="C66" s="1"/>
      <c r="D66" s="1"/>
    </row>
    <row r="67" spans="1:4" ht="18" customHeight="1">
      <c r="A67" s="13"/>
      <c r="B67" s="160" t="s">
        <v>32</v>
      </c>
      <c r="C67" s="160"/>
      <c r="D67" s="160"/>
    </row>
    <row r="68" spans="1:4" ht="18" customHeight="1">
      <c r="A68" s="1"/>
      <c r="B68" s="160" t="s">
        <v>33</v>
      </c>
      <c r="C68" s="160"/>
      <c r="D68" s="67"/>
    </row>
    <row r="69" spans="1:4" ht="18" customHeight="1">
      <c r="A69" s="1"/>
      <c r="B69" s="154"/>
      <c r="C69" s="154"/>
      <c r="D69" s="6"/>
    </row>
    <row r="70" spans="1:4" ht="18" customHeight="1">
      <c r="A70" s="1"/>
      <c r="B70" s="154"/>
      <c r="C70" s="154"/>
      <c r="D70" s="6"/>
    </row>
    <row r="71" spans="1:4" ht="18" customHeight="1">
      <c r="A71" s="1"/>
      <c r="B71" s="154"/>
      <c r="C71" s="154"/>
      <c r="D71" s="6"/>
    </row>
    <row r="72" spans="1:4" ht="9.75" customHeight="1">
      <c r="A72" s="1"/>
      <c r="B72" s="13" t="s">
        <v>34</v>
      </c>
      <c r="C72" s="13"/>
      <c r="D72" s="2"/>
    </row>
    <row r="73" spans="1:4" ht="18" customHeight="1">
      <c r="A73" s="1"/>
      <c r="B73" s="160" t="s">
        <v>35</v>
      </c>
      <c r="C73" s="160"/>
      <c r="D73" s="160"/>
    </row>
    <row r="74" spans="1:4" ht="18" customHeight="1">
      <c r="A74" s="1"/>
      <c r="B74" s="97" t="s">
        <v>33</v>
      </c>
      <c r="C74" s="98" t="s">
        <v>36</v>
      </c>
      <c r="D74" s="99" t="s">
        <v>37</v>
      </c>
    </row>
    <row r="75" spans="1:4" ht="18" customHeight="1">
      <c r="A75" s="1"/>
      <c r="B75" s="15"/>
      <c r="C75" s="14"/>
      <c r="D75" s="16"/>
    </row>
    <row r="76" spans="1:4" ht="18" customHeight="1">
      <c r="A76" s="1"/>
      <c r="B76" s="15"/>
      <c r="C76" s="14"/>
      <c r="D76" s="16"/>
    </row>
    <row r="77" spans="1:4" ht="7.5" customHeight="1">
      <c r="A77" s="1"/>
      <c r="B77" s="13"/>
      <c r="C77" s="13"/>
      <c r="D77" s="2"/>
    </row>
    <row r="78" spans="1:4" ht="18" customHeight="1">
      <c r="A78" s="1"/>
      <c r="B78" s="160" t="s">
        <v>38</v>
      </c>
      <c r="C78" s="160"/>
      <c r="D78" s="160"/>
    </row>
    <row r="79" spans="1:4" ht="18" customHeight="1">
      <c r="A79" s="1"/>
      <c r="B79" s="160" t="s">
        <v>39</v>
      </c>
      <c r="C79" s="160"/>
      <c r="D79" s="67"/>
    </row>
    <row r="80" spans="1:4" ht="18" customHeight="1">
      <c r="A80" s="1"/>
      <c r="B80" s="154"/>
      <c r="C80" s="154"/>
      <c r="D80" s="6"/>
    </row>
    <row r="81" spans="2:4" ht="15" customHeight="1">
      <c r="B81" s="17"/>
      <c r="C81" s="17"/>
      <c r="D81" s="17"/>
    </row>
  </sheetData>
  <sheetProtection/>
  <mergeCells count="34">
    <mergeCell ref="B53:D53"/>
    <mergeCell ref="B78:D78"/>
    <mergeCell ref="B79:C79"/>
    <mergeCell ref="B80:C80"/>
    <mergeCell ref="B67:D67"/>
    <mergeCell ref="B68:C68"/>
    <mergeCell ref="B69:C69"/>
    <mergeCell ref="B70:C70"/>
    <mergeCell ref="B71:C71"/>
    <mergeCell ref="B73:D73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C13:D13"/>
    <mergeCell ref="C14:D14"/>
    <mergeCell ref="C15:D15"/>
    <mergeCell ref="C16:D16"/>
    <mergeCell ref="B18:D18"/>
    <mergeCell ref="B19:C19"/>
    <mergeCell ref="C6:D6"/>
    <mergeCell ref="C8:D8"/>
    <mergeCell ref="C9:D9"/>
    <mergeCell ref="C10:D10"/>
    <mergeCell ref="C11:D11"/>
    <mergeCell ref="C12:D12"/>
  </mergeCells>
  <printOptions horizontalCentered="1"/>
  <pageMargins left="0.25" right="0.25" top="0.75" bottom="0.75" header="0.30000000000000004" footer="0.30000000000000004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8" sqref="B8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40</v>
      </c>
      <c r="H1" s="168"/>
      <c r="I1" s="49"/>
      <c r="J1" s="49"/>
    </row>
    <row r="2" spans="1:10" s="50" customFormat="1" ht="12.75">
      <c r="A2" s="31"/>
      <c r="B2" s="102"/>
      <c r="C2" s="48"/>
      <c r="D2" s="31"/>
      <c r="E2" s="102"/>
      <c r="F2" s="102"/>
      <c r="G2" s="168"/>
      <c r="H2" s="168"/>
      <c r="I2" s="49"/>
      <c r="J2" s="49"/>
    </row>
    <row r="3" spans="1:10" s="50" customFormat="1" ht="14.25" customHeight="1">
      <c r="A3" s="31"/>
      <c r="B3" s="51" t="s">
        <v>41</v>
      </c>
      <c r="C3" s="52">
        <v>9</v>
      </c>
      <c r="D3" s="31"/>
      <c r="E3" s="51" t="s">
        <v>42</v>
      </c>
      <c r="F3" s="51"/>
      <c r="G3" s="102"/>
      <c r="H3" s="102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102"/>
      <c r="H4" s="102"/>
      <c r="I4" s="49"/>
      <c r="J4" s="49"/>
    </row>
    <row r="5" spans="1:10" s="50" customFormat="1" ht="12.75">
      <c r="A5" s="38"/>
      <c r="B5" s="24"/>
      <c r="C5" s="25"/>
      <c r="D5" s="23"/>
      <c r="E5" s="53" t="s">
        <v>56</v>
      </c>
      <c r="F5" s="54">
        <f>SUM(H8:H8)</f>
        <v>0</v>
      </c>
      <c r="G5" s="101"/>
      <c r="H5" s="101"/>
      <c r="I5" s="49"/>
      <c r="J5" s="49"/>
    </row>
    <row r="6" spans="1:10" s="50" customFormat="1" ht="12.75">
      <c r="A6" s="23"/>
      <c r="B6" s="24"/>
      <c r="C6" s="25"/>
      <c r="D6" s="23"/>
      <c r="E6" s="101"/>
      <c r="F6" s="101"/>
      <c r="G6" s="101"/>
      <c r="H6" s="101"/>
      <c r="I6" s="49"/>
      <c r="J6" s="49"/>
    </row>
    <row r="7" spans="1:8" s="57" customFormat="1" ht="36.75" customHeight="1">
      <c r="A7" s="20" t="s">
        <v>43</v>
      </c>
      <c r="B7" s="20" t="s">
        <v>44</v>
      </c>
      <c r="C7" s="55" t="s">
        <v>52</v>
      </c>
      <c r="D7" s="56" t="s">
        <v>46</v>
      </c>
      <c r="E7" s="56" t="s">
        <v>47</v>
      </c>
      <c r="F7" s="56" t="s">
        <v>48</v>
      </c>
      <c r="G7" s="56" t="s">
        <v>62</v>
      </c>
      <c r="H7" s="56" t="s">
        <v>61</v>
      </c>
    </row>
    <row r="8" spans="1:8" s="57" customFormat="1" ht="102.75" customHeight="1">
      <c r="A8" s="79" t="s">
        <v>13</v>
      </c>
      <c r="B8" s="80" t="s">
        <v>117</v>
      </c>
      <c r="C8" s="78">
        <v>1800</v>
      </c>
      <c r="D8" s="81" t="s">
        <v>67</v>
      </c>
      <c r="E8" s="77"/>
      <c r="F8" s="77"/>
      <c r="G8" s="82">
        <v>0</v>
      </c>
      <c r="H8" s="83">
        <f>ROUND(C8,2)*ROUND(G8,2)</f>
        <v>0</v>
      </c>
    </row>
    <row r="9" spans="1:8" s="50" customFormat="1" ht="12.75" customHeight="1">
      <c r="A9" s="163" t="s">
        <v>57</v>
      </c>
      <c r="B9" s="163"/>
      <c r="C9" s="163"/>
      <c r="D9" s="163"/>
      <c r="E9" s="163"/>
      <c r="F9" s="163"/>
      <c r="G9" s="163"/>
      <c r="H9" s="163"/>
    </row>
    <row r="10" spans="1:8" s="50" customFormat="1" ht="14.25" customHeight="1">
      <c r="A10" s="45"/>
      <c r="B10" s="156"/>
      <c r="C10" s="156"/>
      <c r="D10" s="156"/>
      <c r="E10" s="156"/>
      <c r="F10" s="156"/>
      <c r="G10" s="156"/>
      <c r="H10" s="156"/>
    </row>
  </sheetData>
  <sheetProtection/>
  <mergeCells count="5">
    <mergeCell ref="A1:B1"/>
    <mergeCell ref="E1:F1"/>
    <mergeCell ref="G1:H2"/>
    <mergeCell ref="A9:H9"/>
    <mergeCell ref="B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7">
      <selection activeCell="B9" sqref="B9"/>
    </sheetView>
  </sheetViews>
  <sheetFormatPr defaultColWidth="9.625" defaultRowHeight="14.25"/>
  <cols>
    <col min="1" max="1" width="5.75390625" style="45" customWidth="1"/>
    <col min="2" max="2" width="63.875" style="30" customWidth="1"/>
    <col min="3" max="3" width="10.125" style="46" customWidth="1"/>
    <col min="4" max="4" width="7.625" style="47" customWidth="1"/>
    <col min="5" max="5" width="16.50390625" style="47" customWidth="1"/>
    <col min="6" max="6" width="15.50390625" style="47" customWidth="1"/>
    <col min="7" max="7" width="13.00390625" style="30" customWidth="1"/>
    <col min="8" max="8" width="14.875" style="30" customWidth="1"/>
    <col min="9" max="10" width="15.125" style="30" customWidth="1"/>
    <col min="11" max="16384" width="9.625" style="30" customWidth="1"/>
  </cols>
  <sheetData>
    <row r="1" spans="1:8" ht="14.25" customHeight="1">
      <c r="A1" s="164" t="str">
        <f>formularz_oferty!C4</f>
        <v>DFP.271.26.2022.KK</v>
      </c>
      <c r="B1" s="164"/>
      <c r="C1" s="28"/>
      <c r="D1" s="29"/>
      <c r="E1" s="29"/>
      <c r="F1" s="29"/>
      <c r="G1" s="165" t="s">
        <v>50</v>
      </c>
      <c r="H1" s="165"/>
    </row>
    <row r="2" spans="1:8" ht="11.25" customHeight="1">
      <c r="A2" s="31"/>
      <c r="B2" s="32" t="s">
        <v>41</v>
      </c>
      <c r="C2" s="33">
        <v>10</v>
      </c>
      <c r="D2" s="29"/>
      <c r="E2" s="34" t="s">
        <v>42</v>
      </c>
      <c r="F2" s="29"/>
      <c r="G2" s="165"/>
      <c r="H2" s="165"/>
    </row>
    <row r="3" spans="1:8" ht="12.75">
      <c r="A3" s="31"/>
      <c r="B3" s="32"/>
      <c r="C3" s="28"/>
      <c r="D3" s="29"/>
      <c r="E3" s="29"/>
      <c r="F3" s="29"/>
      <c r="G3" s="34"/>
      <c r="H3" s="32"/>
    </row>
    <row r="4" spans="1:8" ht="12.75">
      <c r="A4" s="35"/>
      <c r="B4" s="36"/>
      <c r="C4" s="28"/>
      <c r="D4" s="29"/>
      <c r="E4" s="29"/>
      <c r="F4" s="29"/>
      <c r="G4" s="37"/>
      <c r="H4" s="37"/>
    </row>
    <row r="5" spans="1:8" ht="12.75">
      <c r="A5" s="38"/>
      <c r="B5" s="39"/>
      <c r="C5" s="40"/>
      <c r="D5" s="41"/>
      <c r="E5" s="42" t="s">
        <v>56</v>
      </c>
      <c r="F5" s="43">
        <f>SUM(H8:H9)</f>
        <v>0</v>
      </c>
      <c r="G5" s="65"/>
      <c r="H5" s="65"/>
    </row>
    <row r="6" spans="1:8" ht="12.75">
      <c r="A6" s="23"/>
      <c r="B6" s="39"/>
      <c r="C6" s="40"/>
      <c r="D6" s="41"/>
      <c r="E6" s="41"/>
      <c r="F6" s="41"/>
      <c r="G6" s="44"/>
      <c r="H6" s="44"/>
    </row>
    <row r="7" spans="1:8" ht="48" customHeight="1">
      <c r="A7" s="69" t="s">
        <v>43</v>
      </c>
      <c r="B7" s="69" t="s">
        <v>44</v>
      </c>
      <c r="C7" s="70" t="s">
        <v>51</v>
      </c>
      <c r="D7" s="71" t="s">
        <v>46</v>
      </c>
      <c r="E7" s="71" t="s">
        <v>47</v>
      </c>
      <c r="F7" s="71" t="s">
        <v>48</v>
      </c>
      <c r="G7" s="69" t="s">
        <v>60</v>
      </c>
      <c r="H7" s="69" t="s">
        <v>61</v>
      </c>
    </row>
    <row r="8" spans="1:8" ht="179.25" customHeight="1">
      <c r="A8" s="73">
        <v>1</v>
      </c>
      <c r="B8" s="105" t="s">
        <v>120</v>
      </c>
      <c r="C8" s="75">
        <v>6</v>
      </c>
      <c r="D8" s="76" t="s">
        <v>118</v>
      </c>
      <c r="E8" s="72"/>
      <c r="F8" s="72"/>
      <c r="G8" s="84">
        <v>0</v>
      </c>
      <c r="H8" s="84">
        <f>ROUND(ROUND(C8,2)*ROUND(G8,2),2)</f>
        <v>0</v>
      </c>
    </row>
    <row r="9" spans="1:8" ht="169.5" customHeight="1">
      <c r="A9" s="73">
        <v>2</v>
      </c>
      <c r="B9" s="105" t="s">
        <v>119</v>
      </c>
      <c r="C9" s="75">
        <v>10</v>
      </c>
      <c r="D9" s="76" t="s">
        <v>118</v>
      </c>
      <c r="E9" s="72"/>
      <c r="F9" s="72"/>
      <c r="G9" s="84">
        <v>0</v>
      </c>
      <c r="H9" s="84">
        <f>ROUND(ROUND(C9,2)*ROUND(G9,2),2)</f>
        <v>0</v>
      </c>
    </row>
    <row r="10" spans="1:8" ht="12.75" customHeight="1">
      <c r="A10" s="163" t="s">
        <v>57</v>
      </c>
      <c r="B10" s="163"/>
      <c r="C10" s="163"/>
      <c r="D10" s="163"/>
      <c r="E10" s="163"/>
      <c r="F10" s="163"/>
      <c r="G10" s="163"/>
      <c r="H10" s="163"/>
    </row>
  </sheetData>
  <sheetProtection/>
  <mergeCells count="3">
    <mergeCell ref="A1:B1"/>
    <mergeCell ref="G1:H2"/>
    <mergeCell ref="A10:H10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8" sqref="A8:D10"/>
    </sheetView>
  </sheetViews>
  <sheetFormatPr defaultColWidth="9.625" defaultRowHeight="14.25"/>
  <cols>
    <col min="1" max="1" width="5.75390625" style="45" customWidth="1"/>
    <col min="2" max="2" width="63.875" style="30" customWidth="1"/>
    <col min="3" max="3" width="10.125" style="46" customWidth="1"/>
    <col min="4" max="4" width="7.625" style="47" customWidth="1"/>
    <col min="5" max="5" width="16.50390625" style="47" customWidth="1"/>
    <col min="6" max="6" width="15.50390625" style="47" customWidth="1"/>
    <col min="7" max="7" width="13.00390625" style="30" customWidth="1"/>
    <col min="8" max="8" width="14.875" style="30" customWidth="1"/>
    <col min="9" max="10" width="15.125" style="30" customWidth="1"/>
    <col min="11" max="16384" width="9.625" style="30" customWidth="1"/>
  </cols>
  <sheetData>
    <row r="1" spans="1:8" ht="14.25" customHeight="1">
      <c r="A1" s="164" t="str">
        <f>formularz_oferty!C4</f>
        <v>DFP.271.26.2022.KK</v>
      </c>
      <c r="B1" s="164"/>
      <c r="C1" s="28"/>
      <c r="D1" s="29"/>
      <c r="E1" s="29"/>
      <c r="F1" s="29"/>
      <c r="G1" s="165" t="s">
        <v>50</v>
      </c>
      <c r="H1" s="165"/>
    </row>
    <row r="2" spans="1:8" ht="11.25" customHeight="1">
      <c r="A2" s="31"/>
      <c r="B2" s="32" t="s">
        <v>41</v>
      </c>
      <c r="C2" s="33">
        <v>11</v>
      </c>
      <c r="D2" s="29"/>
      <c r="E2" s="34" t="s">
        <v>42</v>
      </c>
      <c r="F2" s="29"/>
      <c r="G2" s="165"/>
      <c r="H2" s="165"/>
    </row>
    <row r="3" spans="1:8" ht="12.75">
      <c r="A3" s="31"/>
      <c r="B3" s="32"/>
      <c r="C3" s="28"/>
      <c r="D3" s="29"/>
      <c r="E3" s="29"/>
      <c r="F3" s="29"/>
      <c r="G3" s="34"/>
      <c r="H3" s="32"/>
    </row>
    <row r="4" spans="1:8" ht="12.75">
      <c r="A4" s="35"/>
      <c r="B4" s="36"/>
      <c r="C4" s="28"/>
      <c r="D4" s="29"/>
      <c r="E4" s="29"/>
      <c r="F4" s="29"/>
      <c r="G4" s="37"/>
      <c r="H4" s="37"/>
    </row>
    <row r="5" spans="1:8" ht="12.75">
      <c r="A5" s="38"/>
      <c r="B5" s="39"/>
      <c r="C5" s="40"/>
      <c r="D5" s="41"/>
      <c r="E5" s="42" t="s">
        <v>56</v>
      </c>
      <c r="F5" s="43">
        <f>SUM(H8:H10)</f>
        <v>0</v>
      </c>
      <c r="G5" s="65"/>
      <c r="H5" s="65"/>
    </row>
    <row r="6" spans="1:8" ht="12.75">
      <c r="A6" s="23"/>
      <c r="B6" s="39"/>
      <c r="C6" s="40"/>
      <c r="D6" s="41"/>
      <c r="E6" s="41"/>
      <c r="F6" s="41"/>
      <c r="G6" s="44"/>
      <c r="H6" s="44"/>
    </row>
    <row r="7" spans="1:8" ht="48" customHeight="1">
      <c r="A7" s="69" t="s">
        <v>43</v>
      </c>
      <c r="B7" s="69" t="s">
        <v>44</v>
      </c>
      <c r="C7" s="70" t="s">
        <v>51</v>
      </c>
      <c r="D7" s="71" t="s">
        <v>46</v>
      </c>
      <c r="E7" s="71" t="s">
        <v>47</v>
      </c>
      <c r="F7" s="71" t="s">
        <v>48</v>
      </c>
      <c r="G7" s="69" t="s">
        <v>60</v>
      </c>
      <c r="H7" s="69" t="s">
        <v>61</v>
      </c>
    </row>
    <row r="8" spans="1:8" ht="72" customHeight="1">
      <c r="A8" s="73">
        <v>1</v>
      </c>
      <c r="B8" s="105" t="s">
        <v>121</v>
      </c>
      <c r="C8" s="75">
        <v>6000</v>
      </c>
      <c r="D8" s="76" t="s">
        <v>59</v>
      </c>
      <c r="E8" s="72"/>
      <c r="F8" s="72"/>
      <c r="G8" s="84">
        <v>0</v>
      </c>
      <c r="H8" s="84">
        <f>ROUND(ROUND(C8,2)*ROUND(G8,2),2)</f>
        <v>0</v>
      </c>
    </row>
    <row r="9" spans="1:8" ht="56.25" customHeight="1">
      <c r="A9" s="73">
        <v>2</v>
      </c>
      <c r="B9" s="74" t="s">
        <v>122</v>
      </c>
      <c r="C9" s="75">
        <v>3000</v>
      </c>
      <c r="D9" s="76" t="s">
        <v>59</v>
      </c>
      <c r="E9" s="72"/>
      <c r="F9" s="72"/>
      <c r="G9" s="84">
        <v>0</v>
      </c>
      <c r="H9" s="84">
        <f>ROUND(ROUND(C9,2)*ROUND(G9,2),2)</f>
        <v>0</v>
      </c>
    </row>
    <row r="10" spans="1:8" ht="54" customHeight="1">
      <c r="A10" s="73">
        <v>3</v>
      </c>
      <c r="B10" s="74" t="s">
        <v>123</v>
      </c>
      <c r="C10" s="75">
        <v>150</v>
      </c>
      <c r="D10" s="76" t="s">
        <v>59</v>
      </c>
      <c r="E10" s="72"/>
      <c r="F10" s="72"/>
      <c r="G10" s="84">
        <v>0</v>
      </c>
      <c r="H10" s="84">
        <f>ROUND(ROUND(C10,2)*ROUND(G10,2),2)</f>
        <v>0</v>
      </c>
    </row>
    <row r="11" spans="1:8" ht="12.75" customHeight="1">
      <c r="A11" s="163" t="s">
        <v>57</v>
      </c>
      <c r="B11" s="163"/>
      <c r="C11" s="163"/>
      <c r="D11" s="163"/>
      <c r="E11" s="163"/>
      <c r="F11" s="163"/>
      <c r="G11" s="163"/>
      <c r="H11" s="163"/>
    </row>
  </sheetData>
  <sheetProtection/>
  <mergeCells count="3">
    <mergeCell ref="A1:B1"/>
    <mergeCell ref="G1:H2"/>
    <mergeCell ref="A11:H11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8" sqref="A8:D11"/>
    </sheetView>
  </sheetViews>
  <sheetFormatPr defaultColWidth="9.625" defaultRowHeight="14.25"/>
  <cols>
    <col min="1" max="1" width="5.75390625" style="45" customWidth="1"/>
    <col min="2" max="2" width="63.875" style="30" customWidth="1"/>
    <col min="3" max="3" width="10.125" style="46" customWidth="1"/>
    <col min="4" max="4" width="7.625" style="47" customWidth="1"/>
    <col min="5" max="5" width="16.50390625" style="47" customWidth="1"/>
    <col min="6" max="6" width="15.50390625" style="47" customWidth="1"/>
    <col min="7" max="7" width="13.00390625" style="30" customWidth="1"/>
    <col min="8" max="8" width="14.875" style="30" customWidth="1"/>
    <col min="9" max="10" width="15.125" style="30" customWidth="1"/>
    <col min="11" max="16384" width="9.625" style="30" customWidth="1"/>
  </cols>
  <sheetData>
    <row r="1" spans="1:8" ht="14.25" customHeight="1">
      <c r="A1" s="164" t="str">
        <f>formularz_oferty!C4</f>
        <v>DFP.271.26.2022.KK</v>
      </c>
      <c r="B1" s="164"/>
      <c r="C1" s="28"/>
      <c r="D1" s="29"/>
      <c r="E1" s="29"/>
      <c r="F1" s="29"/>
      <c r="G1" s="165" t="s">
        <v>50</v>
      </c>
      <c r="H1" s="165"/>
    </row>
    <row r="2" spans="1:8" ht="11.25" customHeight="1">
      <c r="A2" s="31"/>
      <c r="B2" s="32" t="s">
        <v>41</v>
      </c>
      <c r="C2" s="33">
        <v>12</v>
      </c>
      <c r="D2" s="29"/>
      <c r="E2" s="34" t="s">
        <v>42</v>
      </c>
      <c r="F2" s="29"/>
      <c r="G2" s="165"/>
      <c r="H2" s="165"/>
    </row>
    <row r="3" spans="1:8" ht="12.75">
      <c r="A3" s="31"/>
      <c r="B3" s="32"/>
      <c r="C3" s="28"/>
      <c r="D3" s="29"/>
      <c r="E3" s="29"/>
      <c r="F3" s="29"/>
      <c r="G3" s="34"/>
      <c r="H3" s="32"/>
    </row>
    <row r="4" spans="1:8" ht="12.75">
      <c r="A4" s="35"/>
      <c r="B4" s="36"/>
      <c r="C4" s="28"/>
      <c r="D4" s="29"/>
      <c r="E4" s="29"/>
      <c r="F4" s="29"/>
      <c r="G4" s="37"/>
      <c r="H4" s="37"/>
    </row>
    <row r="5" spans="1:8" ht="12.75">
      <c r="A5" s="38"/>
      <c r="B5" s="39"/>
      <c r="C5" s="40"/>
      <c r="D5" s="41"/>
      <c r="E5" s="42" t="s">
        <v>56</v>
      </c>
      <c r="F5" s="43">
        <f>SUM(H8:H11)</f>
        <v>0</v>
      </c>
      <c r="G5" s="65"/>
      <c r="H5" s="65"/>
    </row>
    <row r="6" spans="1:8" ht="12.75">
      <c r="A6" s="23"/>
      <c r="B6" s="39"/>
      <c r="C6" s="40"/>
      <c r="D6" s="41"/>
      <c r="E6" s="41"/>
      <c r="F6" s="41"/>
      <c r="G6" s="44"/>
      <c r="H6" s="44"/>
    </row>
    <row r="7" spans="1:8" ht="48" customHeight="1">
      <c r="A7" s="69" t="s">
        <v>43</v>
      </c>
      <c r="B7" s="69" t="s">
        <v>44</v>
      </c>
      <c r="C7" s="70" t="s">
        <v>51</v>
      </c>
      <c r="D7" s="71" t="s">
        <v>46</v>
      </c>
      <c r="E7" s="71" t="s">
        <v>47</v>
      </c>
      <c r="F7" s="71" t="s">
        <v>48</v>
      </c>
      <c r="G7" s="69" t="s">
        <v>60</v>
      </c>
      <c r="H7" s="69" t="s">
        <v>61</v>
      </c>
    </row>
    <row r="8" spans="1:8" ht="60" customHeight="1">
      <c r="A8" s="73">
        <v>1</v>
      </c>
      <c r="B8" s="105" t="s">
        <v>124</v>
      </c>
      <c r="C8" s="75">
        <v>1200</v>
      </c>
      <c r="D8" s="76" t="s">
        <v>59</v>
      </c>
      <c r="E8" s="72"/>
      <c r="F8" s="72"/>
      <c r="G8" s="84">
        <v>0</v>
      </c>
      <c r="H8" s="84">
        <f>ROUND(ROUND(C8,2)*ROUND(G8,2),2)</f>
        <v>0</v>
      </c>
    </row>
    <row r="9" spans="1:8" ht="43.5" customHeight="1">
      <c r="A9" s="73">
        <v>2</v>
      </c>
      <c r="B9" s="74" t="s">
        <v>125</v>
      </c>
      <c r="C9" s="75">
        <v>50</v>
      </c>
      <c r="D9" s="76" t="s">
        <v>59</v>
      </c>
      <c r="E9" s="72"/>
      <c r="F9" s="72"/>
      <c r="G9" s="84">
        <v>0</v>
      </c>
      <c r="H9" s="84">
        <f>ROUND(ROUND(C9,2)*ROUND(G9,2),2)</f>
        <v>0</v>
      </c>
    </row>
    <row r="10" spans="1:8" ht="36" customHeight="1">
      <c r="A10" s="73">
        <v>3</v>
      </c>
      <c r="B10" s="74" t="s">
        <v>126</v>
      </c>
      <c r="C10" s="75">
        <v>12000</v>
      </c>
      <c r="D10" s="76" t="s">
        <v>59</v>
      </c>
      <c r="E10" s="72"/>
      <c r="F10" s="72"/>
      <c r="G10" s="84">
        <v>0</v>
      </c>
      <c r="H10" s="84">
        <f>ROUND(ROUND(C10,2)*ROUND(G10,2),2)</f>
        <v>0</v>
      </c>
    </row>
    <row r="11" spans="1:8" ht="67.5" customHeight="1">
      <c r="A11" s="73">
        <v>4</v>
      </c>
      <c r="B11" s="74" t="s">
        <v>127</v>
      </c>
      <c r="C11" s="75">
        <v>100</v>
      </c>
      <c r="D11" s="76" t="s">
        <v>59</v>
      </c>
      <c r="E11" s="72"/>
      <c r="F11" s="72"/>
      <c r="G11" s="84">
        <v>0</v>
      </c>
      <c r="H11" s="84">
        <f>ROUND(ROUND(C11,2)*ROUND(G11,2),2)</f>
        <v>0</v>
      </c>
    </row>
    <row r="12" spans="1:8" ht="12.75" customHeight="1">
      <c r="A12" s="163" t="s">
        <v>57</v>
      </c>
      <c r="B12" s="163"/>
      <c r="C12" s="163"/>
      <c r="D12" s="163"/>
      <c r="E12" s="163"/>
      <c r="F12" s="163"/>
      <c r="G12" s="163"/>
      <c r="H12" s="163"/>
    </row>
  </sheetData>
  <sheetProtection/>
  <mergeCells count="3">
    <mergeCell ref="A1:B1"/>
    <mergeCell ref="G1:H2"/>
    <mergeCell ref="A12:H12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8" sqref="A8:D14"/>
    </sheetView>
  </sheetViews>
  <sheetFormatPr defaultColWidth="9.625" defaultRowHeight="14.25"/>
  <cols>
    <col min="1" max="1" width="5.75390625" style="45" customWidth="1"/>
    <col min="2" max="2" width="63.875" style="30" customWidth="1"/>
    <col min="3" max="3" width="10.125" style="46" customWidth="1"/>
    <col min="4" max="4" width="7.625" style="47" customWidth="1"/>
    <col min="5" max="5" width="16.50390625" style="47" customWidth="1"/>
    <col min="6" max="6" width="15.50390625" style="47" customWidth="1"/>
    <col min="7" max="7" width="13.00390625" style="30" customWidth="1"/>
    <col min="8" max="8" width="14.875" style="30" customWidth="1"/>
    <col min="9" max="10" width="15.125" style="30" customWidth="1"/>
    <col min="11" max="16384" width="9.625" style="30" customWidth="1"/>
  </cols>
  <sheetData>
    <row r="1" spans="1:8" ht="14.25" customHeight="1">
      <c r="A1" s="164" t="str">
        <f>formularz_oferty!C4</f>
        <v>DFP.271.26.2022.KK</v>
      </c>
      <c r="B1" s="164"/>
      <c r="C1" s="28"/>
      <c r="D1" s="29"/>
      <c r="E1" s="29"/>
      <c r="F1" s="29"/>
      <c r="G1" s="165" t="s">
        <v>50</v>
      </c>
      <c r="H1" s="165"/>
    </row>
    <row r="2" spans="1:8" ht="11.25" customHeight="1">
      <c r="A2" s="31"/>
      <c r="B2" s="32" t="s">
        <v>41</v>
      </c>
      <c r="C2" s="33">
        <v>13</v>
      </c>
      <c r="D2" s="29"/>
      <c r="E2" s="34" t="s">
        <v>42</v>
      </c>
      <c r="F2" s="29"/>
      <c r="G2" s="165"/>
      <c r="H2" s="165"/>
    </row>
    <row r="3" spans="1:8" ht="12.75">
      <c r="A3" s="31"/>
      <c r="B3" s="32"/>
      <c r="C3" s="28"/>
      <c r="D3" s="29"/>
      <c r="E3" s="29"/>
      <c r="F3" s="29"/>
      <c r="G3" s="34"/>
      <c r="H3" s="32"/>
    </row>
    <row r="4" spans="1:8" ht="12.75">
      <c r="A4" s="35"/>
      <c r="B4" s="36"/>
      <c r="C4" s="28"/>
      <c r="D4" s="29"/>
      <c r="E4" s="29"/>
      <c r="F4" s="29"/>
      <c r="G4" s="37"/>
      <c r="H4" s="37"/>
    </row>
    <row r="5" spans="1:8" ht="12.75">
      <c r="A5" s="38"/>
      <c r="B5" s="39"/>
      <c r="C5" s="40"/>
      <c r="D5" s="41"/>
      <c r="E5" s="42" t="s">
        <v>56</v>
      </c>
      <c r="F5" s="43">
        <f>SUM(H8:H14)</f>
        <v>0</v>
      </c>
      <c r="G5" s="65"/>
      <c r="H5" s="65"/>
    </row>
    <row r="6" spans="1:8" ht="12.75">
      <c r="A6" s="23"/>
      <c r="B6" s="39"/>
      <c r="C6" s="40"/>
      <c r="D6" s="41"/>
      <c r="E6" s="41"/>
      <c r="F6" s="41"/>
      <c r="G6" s="44"/>
      <c r="H6" s="44"/>
    </row>
    <row r="7" spans="1:8" ht="48" customHeight="1">
      <c r="A7" s="69" t="s">
        <v>43</v>
      </c>
      <c r="B7" s="69" t="s">
        <v>44</v>
      </c>
      <c r="C7" s="70" t="s">
        <v>51</v>
      </c>
      <c r="D7" s="71" t="s">
        <v>46</v>
      </c>
      <c r="E7" s="71" t="s">
        <v>47</v>
      </c>
      <c r="F7" s="71" t="s">
        <v>48</v>
      </c>
      <c r="G7" s="69" t="s">
        <v>60</v>
      </c>
      <c r="H7" s="69" t="s">
        <v>61</v>
      </c>
    </row>
    <row r="8" spans="1:8" ht="36.75" customHeight="1">
      <c r="A8" s="73">
        <v>1</v>
      </c>
      <c r="B8" s="74" t="s">
        <v>216</v>
      </c>
      <c r="C8" s="75">
        <v>900</v>
      </c>
      <c r="D8" s="76" t="s">
        <v>59</v>
      </c>
      <c r="E8" s="72"/>
      <c r="F8" s="72"/>
      <c r="G8" s="84">
        <v>0</v>
      </c>
      <c r="H8" s="84">
        <f aca="true" t="shared" si="0" ref="H8:H14">ROUND(ROUND(C8,2)*ROUND(G8,2),2)</f>
        <v>0</v>
      </c>
    </row>
    <row r="9" spans="1:8" ht="41.25" customHeight="1">
      <c r="A9" s="73">
        <v>2</v>
      </c>
      <c r="B9" s="74" t="s">
        <v>217</v>
      </c>
      <c r="C9" s="75">
        <v>200</v>
      </c>
      <c r="D9" s="76" t="s">
        <v>59</v>
      </c>
      <c r="E9" s="72"/>
      <c r="F9" s="72"/>
      <c r="G9" s="84">
        <v>0</v>
      </c>
      <c r="H9" s="84">
        <f t="shared" si="0"/>
        <v>0</v>
      </c>
    </row>
    <row r="10" spans="1:8" ht="70.5" customHeight="1">
      <c r="A10" s="73">
        <v>3</v>
      </c>
      <c r="B10" s="74" t="s">
        <v>215</v>
      </c>
      <c r="C10" s="75">
        <v>400</v>
      </c>
      <c r="D10" s="76" t="s">
        <v>59</v>
      </c>
      <c r="E10" s="72"/>
      <c r="F10" s="72"/>
      <c r="G10" s="84">
        <v>0</v>
      </c>
      <c r="H10" s="84">
        <f t="shared" si="0"/>
        <v>0</v>
      </c>
    </row>
    <row r="11" spans="1:8" ht="39" customHeight="1">
      <c r="A11" s="73">
        <v>4</v>
      </c>
      <c r="B11" s="74" t="s">
        <v>211</v>
      </c>
      <c r="C11" s="75">
        <v>6000</v>
      </c>
      <c r="D11" s="76" t="s">
        <v>67</v>
      </c>
      <c r="E11" s="72"/>
      <c r="F11" s="72"/>
      <c r="G11" s="84">
        <v>0</v>
      </c>
      <c r="H11" s="84">
        <f t="shared" si="0"/>
        <v>0</v>
      </c>
    </row>
    <row r="12" spans="1:8" ht="46.5" customHeight="1">
      <c r="A12" s="73">
        <v>5</v>
      </c>
      <c r="B12" s="74" t="s">
        <v>212</v>
      </c>
      <c r="C12" s="75">
        <v>150</v>
      </c>
      <c r="D12" s="76" t="s">
        <v>86</v>
      </c>
      <c r="E12" s="72"/>
      <c r="F12" s="72"/>
      <c r="G12" s="84">
        <v>0</v>
      </c>
      <c r="H12" s="84">
        <f t="shared" si="0"/>
        <v>0</v>
      </c>
    </row>
    <row r="13" spans="1:8" ht="27" customHeight="1">
      <c r="A13" s="73">
        <v>6</v>
      </c>
      <c r="B13" s="74" t="s">
        <v>213</v>
      </c>
      <c r="C13" s="75">
        <v>20400</v>
      </c>
      <c r="D13" s="76" t="s">
        <v>59</v>
      </c>
      <c r="E13" s="72"/>
      <c r="F13" s="72"/>
      <c r="G13" s="84">
        <v>0</v>
      </c>
      <c r="H13" s="84">
        <f t="shared" si="0"/>
        <v>0</v>
      </c>
    </row>
    <row r="14" spans="1:8" ht="34.5" customHeight="1">
      <c r="A14" s="73">
        <v>7</v>
      </c>
      <c r="B14" s="74" t="s">
        <v>214</v>
      </c>
      <c r="C14" s="75">
        <v>30000</v>
      </c>
      <c r="D14" s="76" t="s">
        <v>67</v>
      </c>
      <c r="E14" s="72"/>
      <c r="F14" s="72"/>
      <c r="G14" s="84">
        <v>0</v>
      </c>
      <c r="H14" s="84">
        <f t="shared" si="0"/>
        <v>0</v>
      </c>
    </row>
    <row r="15" spans="1:8" ht="12.75" customHeight="1">
      <c r="A15" s="163" t="s">
        <v>57</v>
      </c>
      <c r="B15" s="163"/>
      <c r="C15" s="163"/>
      <c r="D15" s="163"/>
      <c r="E15" s="163"/>
      <c r="F15" s="163"/>
      <c r="G15" s="163"/>
      <c r="H15" s="163"/>
    </row>
  </sheetData>
  <sheetProtection/>
  <mergeCells count="3">
    <mergeCell ref="A1:B1"/>
    <mergeCell ref="G1:H2"/>
    <mergeCell ref="A15:H15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8" sqref="A8:D9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40</v>
      </c>
      <c r="H1" s="168"/>
      <c r="I1" s="49"/>
      <c r="J1" s="49"/>
    </row>
    <row r="2" spans="1:10" s="50" customFormat="1" ht="12.75">
      <c r="A2" s="31"/>
      <c r="B2" s="102"/>
      <c r="C2" s="48"/>
      <c r="D2" s="31"/>
      <c r="E2" s="102"/>
      <c r="F2" s="102"/>
      <c r="G2" s="168"/>
      <c r="H2" s="168"/>
      <c r="I2" s="49"/>
      <c r="J2" s="49"/>
    </row>
    <row r="3" spans="1:10" s="50" customFormat="1" ht="14.25" customHeight="1">
      <c r="A3" s="31"/>
      <c r="B3" s="51" t="s">
        <v>41</v>
      </c>
      <c r="C3" s="52">
        <v>14</v>
      </c>
      <c r="D3" s="31"/>
      <c r="E3" s="51" t="s">
        <v>42</v>
      </c>
      <c r="F3" s="51"/>
      <c r="G3" s="102"/>
      <c r="H3" s="102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102"/>
      <c r="H4" s="102"/>
      <c r="I4" s="49"/>
      <c r="J4" s="49"/>
    </row>
    <row r="5" spans="1:10" s="50" customFormat="1" ht="12.75">
      <c r="A5" s="38"/>
      <c r="B5" s="24"/>
      <c r="C5" s="25"/>
      <c r="D5" s="23"/>
      <c r="E5" s="53" t="s">
        <v>56</v>
      </c>
      <c r="F5" s="54">
        <f>SUM(H8:H9)</f>
        <v>0</v>
      </c>
      <c r="G5" s="101"/>
      <c r="H5" s="101"/>
      <c r="I5" s="49"/>
      <c r="J5" s="49"/>
    </row>
    <row r="6" spans="1:10" s="50" customFormat="1" ht="12.75">
      <c r="A6" s="23"/>
      <c r="B6" s="24"/>
      <c r="C6" s="25"/>
      <c r="D6" s="23"/>
      <c r="E6" s="101"/>
      <c r="F6" s="101"/>
      <c r="G6" s="101"/>
      <c r="H6" s="101"/>
      <c r="I6" s="49"/>
      <c r="J6" s="49"/>
    </row>
    <row r="7" spans="1:8" s="57" customFormat="1" ht="36.75" customHeight="1">
      <c r="A7" s="69" t="s">
        <v>43</v>
      </c>
      <c r="B7" s="69" t="s">
        <v>44</v>
      </c>
      <c r="C7" s="106" t="s">
        <v>52</v>
      </c>
      <c r="D7" s="107" t="s">
        <v>46</v>
      </c>
      <c r="E7" s="107" t="s">
        <v>47</v>
      </c>
      <c r="F7" s="107" t="s">
        <v>48</v>
      </c>
      <c r="G7" s="107" t="s">
        <v>62</v>
      </c>
      <c r="H7" s="107" t="s">
        <v>61</v>
      </c>
    </row>
    <row r="8" spans="1:8" s="115" customFormat="1" ht="53.25" customHeight="1">
      <c r="A8" s="113" t="s">
        <v>13</v>
      </c>
      <c r="B8" s="145" t="s">
        <v>128</v>
      </c>
      <c r="C8" s="78">
        <v>300</v>
      </c>
      <c r="D8" s="146" t="s">
        <v>59</v>
      </c>
      <c r="E8" s="112"/>
      <c r="F8" s="112"/>
      <c r="G8" s="92">
        <v>0</v>
      </c>
      <c r="H8" s="114">
        <f>ROUND(C8,2)*ROUND(G8,2)</f>
        <v>0</v>
      </c>
    </row>
    <row r="9" spans="1:8" s="57" customFormat="1" ht="35.25" customHeight="1">
      <c r="A9" s="108" t="s">
        <v>16</v>
      </c>
      <c r="B9" s="145" t="s">
        <v>129</v>
      </c>
      <c r="C9" s="78">
        <v>70</v>
      </c>
      <c r="D9" s="146" t="s">
        <v>59</v>
      </c>
      <c r="E9" s="109"/>
      <c r="F9" s="109"/>
      <c r="G9" s="110">
        <v>0</v>
      </c>
      <c r="H9" s="111">
        <f>ROUND(C9,2)*ROUND(G9,2)</f>
        <v>0</v>
      </c>
    </row>
    <row r="10" spans="1:8" s="50" customFormat="1" ht="12.75" customHeight="1">
      <c r="A10" s="163" t="s">
        <v>57</v>
      </c>
      <c r="B10" s="163"/>
      <c r="C10" s="163"/>
      <c r="D10" s="163"/>
      <c r="E10" s="163"/>
      <c r="F10" s="163"/>
      <c r="G10" s="163"/>
      <c r="H10" s="163"/>
    </row>
    <row r="11" spans="1:8" s="50" customFormat="1" ht="14.25" customHeight="1">
      <c r="A11" s="45"/>
      <c r="B11" s="156"/>
      <c r="C11" s="156"/>
      <c r="D11" s="156"/>
      <c r="E11" s="156"/>
      <c r="F11" s="156"/>
      <c r="G11" s="156"/>
      <c r="H11" s="156"/>
    </row>
  </sheetData>
  <sheetProtection/>
  <mergeCells count="5">
    <mergeCell ref="A1:B1"/>
    <mergeCell ref="E1:F1"/>
    <mergeCell ref="G1:H2"/>
    <mergeCell ref="A10:H10"/>
    <mergeCell ref="B11:H11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8" sqref="A8:D9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40</v>
      </c>
      <c r="H1" s="168"/>
      <c r="I1" s="49"/>
      <c r="J1" s="49"/>
    </row>
    <row r="2" spans="1:10" s="50" customFormat="1" ht="12.75">
      <c r="A2" s="31"/>
      <c r="B2" s="102"/>
      <c r="C2" s="48"/>
      <c r="D2" s="31"/>
      <c r="E2" s="102"/>
      <c r="F2" s="102"/>
      <c r="G2" s="168"/>
      <c r="H2" s="168"/>
      <c r="I2" s="49"/>
      <c r="J2" s="49"/>
    </row>
    <row r="3" spans="1:10" s="50" customFormat="1" ht="14.25" customHeight="1">
      <c r="A3" s="31"/>
      <c r="B3" s="51" t="s">
        <v>41</v>
      </c>
      <c r="C3" s="52">
        <v>15</v>
      </c>
      <c r="D3" s="31"/>
      <c r="E3" s="51" t="s">
        <v>42</v>
      </c>
      <c r="F3" s="51"/>
      <c r="G3" s="102"/>
      <c r="H3" s="102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102"/>
      <c r="H4" s="102"/>
      <c r="I4" s="49"/>
      <c r="J4" s="49"/>
    </row>
    <row r="5" spans="1:10" s="50" customFormat="1" ht="12.75">
      <c r="A5" s="38"/>
      <c r="B5" s="24"/>
      <c r="C5" s="25"/>
      <c r="D5" s="23"/>
      <c r="E5" s="53" t="s">
        <v>56</v>
      </c>
      <c r="F5" s="54">
        <f>SUM(H8:H9)</f>
        <v>0</v>
      </c>
      <c r="G5" s="101"/>
      <c r="H5" s="101"/>
      <c r="I5" s="49"/>
      <c r="J5" s="49"/>
    </row>
    <row r="6" spans="1:10" s="50" customFormat="1" ht="12.75">
      <c r="A6" s="23"/>
      <c r="B6" s="24"/>
      <c r="C6" s="25"/>
      <c r="D6" s="23"/>
      <c r="E6" s="101"/>
      <c r="F6" s="101"/>
      <c r="G6" s="101"/>
      <c r="H6" s="101"/>
      <c r="I6" s="49"/>
      <c r="J6" s="49"/>
    </row>
    <row r="7" spans="1:8" s="57" customFormat="1" ht="36.75" customHeight="1">
      <c r="A7" s="69" t="s">
        <v>43</v>
      </c>
      <c r="B7" s="69" t="s">
        <v>44</v>
      </c>
      <c r="C7" s="106" t="s">
        <v>52</v>
      </c>
      <c r="D7" s="107" t="s">
        <v>46</v>
      </c>
      <c r="E7" s="107" t="s">
        <v>47</v>
      </c>
      <c r="F7" s="107" t="s">
        <v>48</v>
      </c>
      <c r="G7" s="107" t="s">
        <v>62</v>
      </c>
      <c r="H7" s="107" t="s">
        <v>61</v>
      </c>
    </row>
    <row r="8" spans="1:8" s="115" customFormat="1" ht="37.5" customHeight="1">
      <c r="A8" s="113" t="s">
        <v>13</v>
      </c>
      <c r="B8" s="145" t="s">
        <v>130</v>
      </c>
      <c r="C8" s="147">
        <v>150</v>
      </c>
      <c r="D8" s="148" t="s">
        <v>59</v>
      </c>
      <c r="E8" s="112"/>
      <c r="F8" s="112"/>
      <c r="G8" s="92">
        <v>0</v>
      </c>
      <c r="H8" s="114">
        <f>ROUND(C8,2)*ROUND(G8,2)</f>
        <v>0</v>
      </c>
    </row>
    <row r="9" spans="1:8" s="57" customFormat="1" ht="57.75" customHeight="1">
      <c r="A9" s="108" t="s">
        <v>16</v>
      </c>
      <c r="B9" s="145" t="s">
        <v>131</v>
      </c>
      <c r="C9" s="147">
        <v>600</v>
      </c>
      <c r="D9" s="148" t="s">
        <v>59</v>
      </c>
      <c r="E9" s="109"/>
      <c r="F9" s="109"/>
      <c r="G9" s="110">
        <v>0</v>
      </c>
      <c r="H9" s="111">
        <f>ROUND(C9,2)*ROUND(G9,2)</f>
        <v>0</v>
      </c>
    </row>
    <row r="10" spans="1:8" s="50" customFormat="1" ht="12.75" customHeight="1">
      <c r="A10" s="163" t="s">
        <v>57</v>
      </c>
      <c r="B10" s="163"/>
      <c r="C10" s="163"/>
      <c r="D10" s="163"/>
      <c r="E10" s="163"/>
      <c r="F10" s="163"/>
      <c r="G10" s="163"/>
      <c r="H10" s="163"/>
    </row>
    <row r="11" spans="1:8" s="50" customFormat="1" ht="14.25" customHeight="1">
      <c r="A11" s="45"/>
      <c r="B11" s="156"/>
      <c r="C11" s="156"/>
      <c r="D11" s="156"/>
      <c r="E11" s="156"/>
      <c r="F11" s="156"/>
      <c r="G11" s="156"/>
      <c r="H11" s="156"/>
    </row>
  </sheetData>
  <sheetProtection/>
  <mergeCells count="5">
    <mergeCell ref="A1:B1"/>
    <mergeCell ref="E1:F1"/>
    <mergeCell ref="G1:H2"/>
    <mergeCell ref="A10:H10"/>
    <mergeCell ref="B11:H11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7">
      <selection activeCell="A8" sqref="A8:D18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40</v>
      </c>
      <c r="H1" s="168"/>
      <c r="I1" s="49"/>
      <c r="J1" s="49"/>
    </row>
    <row r="2" spans="1:10" s="50" customFormat="1" ht="12.75">
      <c r="A2" s="31"/>
      <c r="B2" s="102"/>
      <c r="C2" s="48"/>
      <c r="D2" s="31"/>
      <c r="E2" s="102"/>
      <c r="F2" s="102"/>
      <c r="G2" s="168"/>
      <c r="H2" s="168"/>
      <c r="I2" s="49"/>
      <c r="J2" s="49"/>
    </row>
    <row r="3" spans="1:10" s="50" customFormat="1" ht="14.25" customHeight="1">
      <c r="A3" s="31"/>
      <c r="B3" s="51" t="s">
        <v>41</v>
      </c>
      <c r="C3" s="52">
        <v>16</v>
      </c>
      <c r="D3" s="31"/>
      <c r="E3" s="51" t="s">
        <v>42</v>
      </c>
      <c r="F3" s="51"/>
      <c r="G3" s="102"/>
      <c r="H3" s="102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102"/>
      <c r="H4" s="102"/>
      <c r="I4" s="49"/>
      <c r="J4" s="49"/>
    </row>
    <row r="5" spans="1:10" s="50" customFormat="1" ht="12.75">
      <c r="A5" s="38"/>
      <c r="B5" s="24"/>
      <c r="C5" s="25"/>
      <c r="D5" s="23"/>
      <c r="E5" s="53" t="s">
        <v>56</v>
      </c>
      <c r="F5" s="54">
        <f>SUM(H8:H18)</f>
        <v>0</v>
      </c>
      <c r="G5" s="101"/>
      <c r="H5" s="101"/>
      <c r="I5" s="49"/>
      <c r="J5" s="49"/>
    </row>
    <row r="6" spans="1:10" s="50" customFormat="1" ht="12.75">
      <c r="A6" s="23"/>
      <c r="B6" s="24"/>
      <c r="C6" s="25"/>
      <c r="D6" s="23"/>
      <c r="E6" s="101"/>
      <c r="F6" s="101"/>
      <c r="G6" s="101"/>
      <c r="H6" s="101"/>
      <c r="I6" s="49"/>
      <c r="J6" s="49"/>
    </row>
    <row r="7" spans="1:8" s="57" customFormat="1" ht="36.75" customHeight="1">
      <c r="A7" s="69" t="s">
        <v>43</v>
      </c>
      <c r="B7" s="69" t="s">
        <v>44</v>
      </c>
      <c r="C7" s="106" t="s">
        <v>52</v>
      </c>
      <c r="D7" s="107" t="s">
        <v>46</v>
      </c>
      <c r="E7" s="107" t="s">
        <v>47</v>
      </c>
      <c r="F7" s="107" t="s">
        <v>48</v>
      </c>
      <c r="G7" s="107" t="s">
        <v>62</v>
      </c>
      <c r="H7" s="107" t="s">
        <v>61</v>
      </c>
    </row>
    <row r="8" spans="1:8" s="115" customFormat="1" ht="58.5" customHeight="1">
      <c r="A8" s="113" t="s">
        <v>13</v>
      </c>
      <c r="B8" s="145" t="s">
        <v>218</v>
      </c>
      <c r="C8" s="78">
        <v>1200</v>
      </c>
      <c r="D8" s="146" t="s">
        <v>59</v>
      </c>
      <c r="E8" s="112"/>
      <c r="F8" s="112"/>
      <c r="G8" s="92">
        <v>0</v>
      </c>
      <c r="H8" s="114">
        <f>ROUND(C8,2)*ROUND(G8,2)</f>
        <v>0</v>
      </c>
    </row>
    <row r="9" spans="1:8" s="115" customFormat="1" ht="58.5" customHeight="1">
      <c r="A9" s="149" t="s">
        <v>65</v>
      </c>
      <c r="B9" s="145" t="s">
        <v>219</v>
      </c>
      <c r="C9" s="78">
        <v>11000</v>
      </c>
      <c r="D9" s="146" t="s">
        <v>59</v>
      </c>
      <c r="E9" s="112"/>
      <c r="F9" s="112"/>
      <c r="G9" s="92">
        <v>0</v>
      </c>
      <c r="H9" s="114">
        <f aca="true" t="shared" si="0" ref="H9:H18">ROUND(C9,2)*ROUND(G9,2)</f>
        <v>0</v>
      </c>
    </row>
    <row r="10" spans="1:8" s="115" customFormat="1" ht="58.5" customHeight="1">
      <c r="A10" s="113" t="s">
        <v>17</v>
      </c>
      <c r="B10" s="145" t="s">
        <v>220</v>
      </c>
      <c r="C10" s="78">
        <v>400</v>
      </c>
      <c r="D10" s="146" t="s">
        <v>86</v>
      </c>
      <c r="E10" s="112"/>
      <c r="F10" s="112"/>
      <c r="G10" s="92">
        <v>0</v>
      </c>
      <c r="H10" s="114">
        <f t="shared" si="0"/>
        <v>0</v>
      </c>
    </row>
    <row r="11" spans="1:8" s="115" customFormat="1" ht="95.25" customHeight="1">
      <c r="A11" s="149" t="s">
        <v>18</v>
      </c>
      <c r="B11" s="145" t="s">
        <v>221</v>
      </c>
      <c r="C11" s="78">
        <v>31000</v>
      </c>
      <c r="D11" s="146" t="s">
        <v>86</v>
      </c>
      <c r="E11" s="112"/>
      <c r="F11" s="112"/>
      <c r="G11" s="92">
        <v>0</v>
      </c>
      <c r="H11" s="114">
        <f t="shared" si="0"/>
        <v>0</v>
      </c>
    </row>
    <row r="12" spans="1:8" s="115" customFormat="1" ht="35.25" customHeight="1">
      <c r="A12" s="113" t="s">
        <v>19</v>
      </c>
      <c r="B12" s="145" t="s">
        <v>222</v>
      </c>
      <c r="C12" s="78">
        <v>90000</v>
      </c>
      <c r="D12" s="146" t="s">
        <v>86</v>
      </c>
      <c r="E12" s="112"/>
      <c r="F12" s="112"/>
      <c r="G12" s="92">
        <v>0</v>
      </c>
      <c r="H12" s="114">
        <f t="shared" si="0"/>
        <v>0</v>
      </c>
    </row>
    <row r="13" spans="1:8" s="115" customFormat="1" ht="39" customHeight="1">
      <c r="A13" s="149" t="s">
        <v>21</v>
      </c>
      <c r="B13" s="145" t="s">
        <v>223</v>
      </c>
      <c r="C13" s="78">
        <v>40000</v>
      </c>
      <c r="D13" s="146" t="s">
        <v>86</v>
      </c>
      <c r="E13" s="112"/>
      <c r="F13" s="112"/>
      <c r="G13" s="92">
        <v>0</v>
      </c>
      <c r="H13" s="114">
        <f t="shared" si="0"/>
        <v>0</v>
      </c>
    </row>
    <row r="14" spans="1:8" s="115" customFormat="1" ht="36.75" customHeight="1">
      <c r="A14" s="113" t="s">
        <v>22</v>
      </c>
      <c r="B14" s="145" t="s">
        <v>137</v>
      </c>
      <c r="C14" s="78">
        <v>22000</v>
      </c>
      <c r="D14" s="146" t="s">
        <v>86</v>
      </c>
      <c r="E14" s="112"/>
      <c r="F14" s="112"/>
      <c r="G14" s="92">
        <v>0</v>
      </c>
      <c r="H14" s="114">
        <f t="shared" si="0"/>
        <v>0</v>
      </c>
    </row>
    <row r="15" spans="1:8" s="115" customFormat="1" ht="28.5" customHeight="1">
      <c r="A15" s="149" t="s">
        <v>24</v>
      </c>
      <c r="B15" s="145" t="s">
        <v>159</v>
      </c>
      <c r="C15" s="78">
        <v>80</v>
      </c>
      <c r="D15" s="146" t="s">
        <v>86</v>
      </c>
      <c r="E15" s="112"/>
      <c r="F15" s="112"/>
      <c r="G15" s="92">
        <v>0</v>
      </c>
      <c r="H15" s="114">
        <f t="shared" si="0"/>
        <v>0</v>
      </c>
    </row>
    <row r="16" spans="1:8" s="115" customFormat="1" ht="30.75" customHeight="1">
      <c r="A16" s="113" t="s">
        <v>26</v>
      </c>
      <c r="B16" s="145" t="s">
        <v>160</v>
      </c>
      <c r="C16" s="78">
        <v>20</v>
      </c>
      <c r="D16" s="146" t="s">
        <v>86</v>
      </c>
      <c r="E16" s="112"/>
      <c r="F16" s="112"/>
      <c r="G16" s="92">
        <v>0</v>
      </c>
      <c r="H16" s="114">
        <f t="shared" si="0"/>
        <v>0</v>
      </c>
    </row>
    <row r="17" spans="1:8" s="115" customFormat="1" ht="30" customHeight="1">
      <c r="A17" s="149" t="s">
        <v>28</v>
      </c>
      <c r="B17" s="145" t="s">
        <v>161</v>
      </c>
      <c r="C17" s="78">
        <v>160</v>
      </c>
      <c r="D17" s="146" t="s">
        <v>86</v>
      </c>
      <c r="E17" s="112"/>
      <c r="F17" s="112"/>
      <c r="G17" s="92">
        <v>0</v>
      </c>
      <c r="H17" s="114">
        <f t="shared" si="0"/>
        <v>0</v>
      </c>
    </row>
    <row r="18" spans="1:8" s="57" customFormat="1" ht="42" customHeight="1">
      <c r="A18" s="113" t="s">
        <v>29</v>
      </c>
      <c r="B18" s="145" t="s">
        <v>162</v>
      </c>
      <c r="C18" s="78">
        <v>36.3</v>
      </c>
      <c r="D18" s="146" t="s">
        <v>86</v>
      </c>
      <c r="E18" s="150"/>
      <c r="F18" s="150"/>
      <c r="G18" s="92">
        <v>0</v>
      </c>
      <c r="H18" s="114">
        <f t="shared" si="0"/>
        <v>0</v>
      </c>
    </row>
    <row r="19" spans="1:8" s="50" customFormat="1" ht="12.75" customHeight="1">
      <c r="A19" s="163" t="s">
        <v>57</v>
      </c>
      <c r="B19" s="163"/>
      <c r="C19" s="163"/>
      <c r="D19" s="163"/>
      <c r="E19" s="163"/>
      <c r="F19" s="163"/>
      <c r="G19" s="163"/>
      <c r="H19" s="163"/>
    </row>
    <row r="20" spans="1:8" s="50" customFormat="1" ht="14.25" customHeight="1">
      <c r="A20" s="45"/>
      <c r="B20" s="156"/>
      <c r="C20" s="156"/>
      <c r="D20" s="156"/>
      <c r="E20" s="156"/>
      <c r="F20" s="156"/>
      <c r="G20" s="156"/>
      <c r="H20" s="156"/>
    </row>
  </sheetData>
  <sheetProtection/>
  <mergeCells count="5">
    <mergeCell ref="A1:B1"/>
    <mergeCell ref="E1:F1"/>
    <mergeCell ref="G1:H2"/>
    <mergeCell ref="A19:H19"/>
    <mergeCell ref="B20:H2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0">
      <selection activeCell="F9" sqref="F9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40</v>
      </c>
      <c r="H1" s="162"/>
    </row>
    <row r="2" spans="1:8" ht="14.25" customHeight="1">
      <c r="A2" s="23"/>
      <c r="B2" s="24" t="s">
        <v>41</v>
      </c>
      <c r="C2" s="60">
        <v>17</v>
      </c>
      <c r="D2" s="23"/>
      <c r="E2" s="38" t="s">
        <v>42</v>
      </c>
      <c r="F2" s="23"/>
      <c r="G2" s="24"/>
      <c r="H2" s="24"/>
    </row>
    <row r="3" spans="1:8" ht="12.75">
      <c r="A3" s="38"/>
      <c r="B3" s="101"/>
      <c r="C3" s="25"/>
      <c r="D3" s="23"/>
      <c r="E3" s="23"/>
      <c r="F3" s="23"/>
      <c r="G3" s="101"/>
      <c r="H3" s="101"/>
    </row>
    <row r="4" spans="1:8" ht="12.75">
      <c r="A4" s="38"/>
      <c r="B4" s="101"/>
      <c r="C4" s="25"/>
      <c r="D4" s="23"/>
      <c r="E4" s="23"/>
      <c r="F4" s="23"/>
      <c r="G4" s="101"/>
      <c r="H4" s="101"/>
    </row>
    <row r="5" spans="1:8" ht="13.5" customHeight="1">
      <c r="A5" s="38"/>
      <c r="B5" s="24"/>
      <c r="C5" s="25"/>
      <c r="D5" s="23"/>
      <c r="E5" s="53" t="s">
        <v>56</v>
      </c>
      <c r="F5" s="54">
        <f>SUM(H8:H13)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43</v>
      </c>
      <c r="B7" s="20" t="s">
        <v>44</v>
      </c>
      <c r="C7" s="21" t="s">
        <v>45</v>
      </c>
      <c r="D7" s="22" t="s">
        <v>46</v>
      </c>
      <c r="E7" s="22" t="s">
        <v>47</v>
      </c>
      <c r="F7" s="22" t="s">
        <v>48</v>
      </c>
      <c r="G7" s="20" t="s">
        <v>60</v>
      </c>
      <c r="H7" s="20" t="s">
        <v>61</v>
      </c>
    </row>
    <row r="8" spans="1:8" ht="109.5" customHeight="1">
      <c r="A8" s="73" t="s">
        <v>49</v>
      </c>
      <c r="B8" s="80" t="s">
        <v>132</v>
      </c>
      <c r="C8" s="86">
        <v>2500</v>
      </c>
      <c r="D8" s="87" t="s">
        <v>86</v>
      </c>
      <c r="E8" s="88"/>
      <c r="F8" s="88"/>
      <c r="G8" s="89">
        <v>0</v>
      </c>
      <c r="H8" s="89">
        <f aca="true" t="shared" si="0" ref="H8:H13">ROUND(ROUND(C8,2)*ROUND(G8,2),2)</f>
        <v>0</v>
      </c>
    </row>
    <row r="9" spans="1:8" ht="135.75" customHeight="1">
      <c r="A9" s="73" t="s">
        <v>65</v>
      </c>
      <c r="B9" s="80" t="s">
        <v>133</v>
      </c>
      <c r="C9" s="90">
        <v>500</v>
      </c>
      <c r="D9" s="81" t="s">
        <v>86</v>
      </c>
      <c r="E9" s="91"/>
      <c r="F9" s="91"/>
      <c r="G9" s="92">
        <v>0</v>
      </c>
      <c r="H9" s="92">
        <f t="shared" si="0"/>
        <v>0</v>
      </c>
    </row>
    <row r="10" spans="1:8" ht="66" customHeight="1">
      <c r="A10" s="73" t="s">
        <v>66</v>
      </c>
      <c r="B10" s="80" t="s">
        <v>134</v>
      </c>
      <c r="C10" s="93">
        <v>4000</v>
      </c>
      <c r="D10" s="85" t="s">
        <v>86</v>
      </c>
      <c r="E10" s="100"/>
      <c r="F10" s="100"/>
      <c r="G10" s="89">
        <v>0</v>
      </c>
      <c r="H10" s="89">
        <f t="shared" si="0"/>
        <v>0</v>
      </c>
    </row>
    <row r="11" spans="1:8" ht="117.75" customHeight="1">
      <c r="A11" s="73" t="s">
        <v>68</v>
      </c>
      <c r="B11" s="80" t="s">
        <v>135</v>
      </c>
      <c r="C11" s="93">
        <v>400</v>
      </c>
      <c r="D11" s="85" t="s">
        <v>86</v>
      </c>
      <c r="E11" s="100"/>
      <c r="F11" s="100"/>
      <c r="G11" s="92">
        <v>0</v>
      </c>
      <c r="H11" s="92">
        <f t="shared" si="0"/>
        <v>0</v>
      </c>
    </row>
    <row r="12" spans="1:8" ht="105" customHeight="1">
      <c r="A12" s="73" t="s">
        <v>69</v>
      </c>
      <c r="B12" s="80" t="s">
        <v>136</v>
      </c>
      <c r="C12" s="93">
        <v>800</v>
      </c>
      <c r="D12" s="85" t="s">
        <v>86</v>
      </c>
      <c r="E12" s="100"/>
      <c r="F12" s="100"/>
      <c r="G12" s="89">
        <v>0</v>
      </c>
      <c r="H12" s="89">
        <f t="shared" si="0"/>
        <v>0</v>
      </c>
    </row>
    <row r="13" spans="1:8" ht="39" customHeight="1">
      <c r="A13" s="73" t="s">
        <v>70</v>
      </c>
      <c r="B13" s="80" t="s">
        <v>224</v>
      </c>
      <c r="C13" s="93">
        <v>50</v>
      </c>
      <c r="D13" s="85" t="s">
        <v>86</v>
      </c>
      <c r="E13" s="100"/>
      <c r="F13" s="100"/>
      <c r="G13" s="92">
        <v>0</v>
      </c>
      <c r="H13" s="92">
        <f t="shared" si="0"/>
        <v>0</v>
      </c>
    </row>
    <row r="14" spans="1:8" ht="18" customHeight="1">
      <c r="A14" s="163" t="s">
        <v>57</v>
      </c>
      <c r="B14" s="163"/>
      <c r="C14" s="163"/>
      <c r="D14" s="163"/>
      <c r="E14" s="163"/>
      <c r="F14" s="163"/>
      <c r="G14" s="163"/>
      <c r="H14" s="163"/>
    </row>
  </sheetData>
  <sheetProtection/>
  <mergeCells count="3">
    <mergeCell ref="A1:B1"/>
    <mergeCell ref="G1:H1"/>
    <mergeCell ref="A14:H14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8" sqref="A8:D13"/>
    </sheetView>
  </sheetViews>
  <sheetFormatPr defaultColWidth="9.625" defaultRowHeight="14.25"/>
  <cols>
    <col min="1" max="1" width="5.75390625" style="45" customWidth="1"/>
    <col min="2" max="2" width="63.875" style="30" customWidth="1"/>
    <col min="3" max="3" width="10.125" style="46" customWidth="1"/>
    <col min="4" max="4" width="7.625" style="47" customWidth="1"/>
    <col min="5" max="5" width="16.50390625" style="47" customWidth="1"/>
    <col min="6" max="6" width="15.50390625" style="47" customWidth="1"/>
    <col min="7" max="7" width="13.00390625" style="30" customWidth="1"/>
    <col min="8" max="8" width="14.875" style="30" customWidth="1"/>
    <col min="9" max="10" width="15.125" style="30" customWidth="1"/>
    <col min="11" max="16384" width="9.625" style="30" customWidth="1"/>
  </cols>
  <sheetData>
    <row r="1" spans="1:8" ht="14.25" customHeight="1">
      <c r="A1" s="164" t="str">
        <f>formularz_oferty!C4</f>
        <v>DFP.271.26.2022.KK</v>
      </c>
      <c r="B1" s="164"/>
      <c r="C1" s="28"/>
      <c r="D1" s="29"/>
      <c r="E1" s="29"/>
      <c r="F1" s="29"/>
      <c r="G1" s="165" t="s">
        <v>50</v>
      </c>
      <c r="H1" s="165"/>
    </row>
    <row r="2" spans="1:8" ht="11.25" customHeight="1">
      <c r="A2" s="31"/>
      <c r="B2" s="32" t="s">
        <v>41</v>
      </c>
      <c r="C2" s="33">
        <v>18</v>
      </c>
      <c r="D2" s="29"/>
      <c r="E2" s="34" t="s">
        <v>42</v>
      </c>
      <c r="F2" s="29"/>
      <c r="G2" s="165"/>
      <c r="H2" s="165"/>
    </row>
    <row r="3" spans="1:8" ht="12.75">
      <c r="A3" s="31"/>
      <c r="B3" s="32"/>
      <c r="C3" s="28"/>
      <c r="D3" s="29"/>
      <c r="E3" s="29"/>
      <c r="F3" s="29"/>
      <c r="G3" s="34"/>
      <c r="H3" s="32"/>
    </row>
    <row r="4" spans="1:8" ht="12.75">
      <c r="A4" s="35"/>
      <c r="B4" s="36"/>
      <c r="C4" s="28"/>
      <c r="D4" s="29"/>
      <c r="E4" s="29"/>
      <c r="F4" s="29"/>
      <c r="G4" s="37"/>
      <c r="H4" s="37"/>
    </row>
    <row r="5" spans="1:8" ht="12.75">
      <c r="A5" s="38"/>
      <c r="B5" s="39"/>
      <c r="C5" s="40"/>
      <c r="D5" s="41"/>
      <c r="E5" s="42" t="s">
        <v>56</v>
      </c>
      <c r="F5" s="43">
        <f>SUM(H8:H13)</f>
        <v>0</v>
      </c>
      <c r="G5" s="65"/>
      <c r="H5" s="65"/>
    </row>
    <row r="6" spans="1:8" ht="12.75">
      <c r="A6" s="23"/>
      <c r="B6" s="39"/>
      <c r="C6" s="40"/>
      <c r="D6" s="41"/>
      <c r="E6" s="41"/>
      <c r="F6" s="41"/>
      <c r="G6" s="44"/>
      <c r="H6" s="44"/>
    </row>
    <row r="7" spans="1:8" ht="48" customHeight="1">
      <c r="A7" s="69" t="s">
        <v>43</v>
      </c>
      <c r="B7" s="69" t="s">
        <v>44</v>
      </c>
      <c r="C7" s="70" t="s">
        <v>51</v>
      </c>
      <c r="D7" s="71" t="s">
        <v>46</v>
      </c>
      <c r="E7" s="71" t="s">
        <v>47</v>
      </c>
      <c r="F7" s="71" t="s">
        <v>48</v>
      </c>
      <c r="G7" s="69" t="s">
        <v>60</v>
      </c>
      <c r="H7" s="69" t="s">
        <v>61</v>
      </c>
    </row>
    <row r="8" spans="1:8" ht="75" customHeight="1">
      <c r="A8" s="73">
        <v>1</v>
      </c>
      <c r="B8" s="105" t="s">
        <v>196</v>
      </c>
      <c r="C8" s="75" t="s">
        <v>197</v>
      </c>
      <c r="D8" s="76" t="s">
        <v>59</v>
      </c>
      <c r="E8" s="72"/>
      <c r="F8" s="72"/>
      <c r="G8" s="84">
        <v>0</v>
      </c>
      <c r="H8" s="84">
        <f>ROUND(ROUND(C8,2)*ROUND(G8,2),2)</f>
        <v>0</v>
      </c>
    </row>
    <row r="9" spans="1:8" ht="43.5" customHeight="1">
      <c r="A9" s="73">
        <v>2</v>
      </c>
      <c r="B9" s="74" t="s">
        <v>198</v>
      </c>
      <c r="C9" s="75" t="s">
        <v>197</v>
      </c>
      <c r="D9" s="76" t="s">
        <v>59</v>
      </c>
      <c r="E9" s="72"/>
      <c r="F9" s="72"/>
      <c r="G9" s="84">
        <v>0</v>
      </c>
      <c r="H9" s="84">
        <f>ROUND(ROUND(C9,2)*ROUND(G9,2),2)</f>
        <v>0</v>
      </c>
    </row>
    <row r="10" spans="1:8" ht="43.5" customHeight="1">
      <c r="A10" s="73">
        <v>3</v>
      </c>
      <c r="B10" s="74" t="s">
        <v>228</v>
      </c>
      <c r="C10" s="75" t="s">
        <v>197</v>
      </c>
      <c r="D10" s="76" t="s">
        <v>59</v>
      </c>
      <c r="E10" s="72"/>
      <c r="F10" s="72"/>
      <c r="G10" s="84"/>
      <c r="H10" s="84"/>
    </row>
    <row r="11" spans="1:8" ht="43.5" customHeight="1">
      <c r="A11" s="73">
        <v>4</v>
      </c>
      <c r="B11" s="74" t="s">
        <v>225</v>
      </c>
      <c r="C11" s="75" t="s">
        <v>197</v>
      </c>
      <c r="D11" s="76" t="s">
        <v>59</v>
      </c>
      <c r="E11" s="72"/>
      <c r="F11" s="72"/>
      <c r="G11" s="84"/>
      <c r="H11" s="84"/>
    </row>
    <row r="12" spans="1:8" ht="43.5" customHeight="1">
      <c r="A12" s="73">
        <v>5</v>
      </c>
      <c r="B12" s="74" t="s">
        <v>226</v>
      </c>
      <c r="C12" s="75" t="s">
        <v>197</v>
      </c>
      <c r="D12" s="76" t="s">
        <v>59</v>
      </c>
      <c r="E12" s="72"/>
      <c r="F12" s="72"/>
      <c r="G12" s="84"/>
      <c r="H12" s="84"/>
    </row>
    <row r="13" spans="1:8" ht="50.25" customHeight="1">
      <c r="A13" s="73">
        <v>6</v>
      </c>
      <c r="B13" s="74" t="s">
        <v>227</v>
      </c>
      <c r="C13" s="75" t="s">
        <v>197</v>
      </c>
      <c r="D13" s="76" t="s">
        <v>59</v>
      </c>
      <c r="E13" s="72"/>
      <c r="F13" s="72"/>
      <c r="G13" s="84">
        <v>0</v>
      </c>
      <c r="H13" s="84">
        <f>ROUND(ROUND(C13,2)*ROUND(G13,2),2)</f>
        <v>0</v>
      </c>
    </row>
    <row r="14" spans="1:8" ht="12.75" customHeight="1">
      <c r="A14" s="163" t="s">
        <v>57</v>
      </c>
      <c r="B14" s="163"/>
      <c r="C14" s="163"/>
      <c r="D14" s="163"/>
      <c r="E14" s="163"/>
      <c r="F14" s="163"/>
      <c r="G14" s="163"/>
      <c r="H14" s="163"/>
    </row>
  </sheetData>
  <sheetProtection/>
  <mergeCells count="3">
    <mergeCell ref="A1:B1"/>
    <mergeCell ref="G1:H2"/>
    <mergeCell ref="A14:H14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6">
      <selection activeCell="B22" sqref="B22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40</v>
      </c>
      <c r="H1" s="162"/>
    </row>
    <row r="2" spans="1:8" ht="14.25" customHeight="1">
      <c r="A2" s="23"/>
      <c r="B2" s="24" t="s">
        <v>41</v>
      </c>
      <c r="C2" s="60">
        <v>1</v>
      </c>
      <c r="D2" s="23"/>
      <c r="E2" s="38" t="s">
        <v>42</v>
      </c>
      <c r="F2" s="23"/>
      <c r="G2" s="24"/>
      <c r="H2" s="24"/>
    </row>
    <row r="3" spans="1:8" ht="12.75">
      <c r="A3" s="38"/>
      <c r="B3" s="59"/>
      <c r="C3" s="25"/>
      <c r="D3" s="23"/>
      <c r="E3" s="23"/>
      <c r="F3" s="23"/>
      <c r="G3" s="59"/>
      <c r="H3" s="59"/>
    </row>
    <row r="4" spans="1:8" ht="12.75">
      <c r="A4" s="38"/>
      <c r="B4" s="59"/>
      <c r="C4" s="25"/>
      <c r="D4" s="23"/>
      <c r="E4" s="23"/>
      <c r="F4" s="23"/>
      <c r="G4" s="59"/>
      <c r="H4" s="59"/>
    </row>
    <row r="5" spans="1:8" ht="13.5" customHeight="1">
      <c r="A5" s="38"/>
      <c r="B5" s="24"/>
      <c r="C5" s="25"/>
      <c r="D5" s="23"/>
      <c r="E5" s="53" t="s">
        <v>56</v>
      </c>
      <c r="F5" s="54">
        <f>SUM(H8:H22)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43</v>
      </c>
      <c r="B7" s="20" t="s">
        <v>44</v>
      </c>
      <c r="C7" s="21" t="s">
        <v>45</v>
      </c>
      <c r="D7" s="22" t="s">
        <v>46</v>
      </c>
      <c r="E7" s="22" t="s">
        <v>47</v>
      </c>
      <c r="F7" s="22" t="s">
        <v>48</v>
      </c>
      <c r="G7" s="20" t="s">
        <v>60</v>
      </c>
      <c r="H7" s="20" t="s">
        <v>61</v>
      </c>
    </row>
    <row r="8" spans="1:8" ht="185.25" customHeight="1">
      <c r="A8" s="73" t="s">
        <v>49</v>
      </c>
      <c r="B8" s="80" t="s">
        <v>83</v>
      </c>
      <c r="C8" s="86">
        <v>6</v>
      </c>
      <c r="D8" s="87" t="s">
        <v>84</v>
      </c>
      <c r="E8" s="88"/>
      <c r="F8" s="88"/>
      <c r="G8" s="89">
        <v>0</v>
      </c>
      <c r="H8" s="89">
        <f>ROUND(ROUND(C8,2)*ROUND(G8,2),2)</f>
        <v>0</v>
      </c>
    </row>
    <row r="9" spans="1:8" ht="206.25" customHeight="1">
      <c r="A9" s="73" t="s">
        <v>65</v>
      </c>
      <c r="B9" s="80" t="s">
        <v>85</v>
      </c>
      <c r="C9" s="90">
        <v>6</v>
      </c>
      <c r="D9" s="81" t="s">
        <v>86</v>
      </c>
      <c r="E9" s="91"/>
      <c r="F9" s="91"/>
      <c r="G9" s="92">
        <v>0</v>
      </c>
      <c r="H9" s="92">
        <f>ROUND(ROUND(C9,2)*ROUND(G9,2),2)</f>
        <v>0</v>
      </c>
    </row>
    <row r="10" spans="1:8" ht="119.25" customHeight="1">
      <c r="A10" s="73" t="s">
        <v>66</v>
      </c>
      <c r="B10" s="80" t="s">
        <v>87</v>
      </c>
      <c r="C10" s="93">
        <v>6</v>
      </c>
      <c r="D10" s="85" t="s">
        <v>84</v>
      </c>
      <c r="E10" s="100"/>
      <c r="F10" s="100"/>
      <c r="G10" s="89">
        <v>0</v>
      </c>
      <c r="H10" s="89">
        <f aca="true" t="shared" si="0" ref="H10:H21">ROUND(ROUND(C10,2)*ROUND(G10,2),2)</f>
        <v>0</v>
      </c>
    </row>
    <row r="11" spans="1:8" ht="73.5" customHeight="1">
      <c r="A11" s="73" t="s">
        <v>68</v>
      </c>
      <c r="B11" s="80" t="s">
        <v>88</v>
      </c>
      <c r="C11" s="93">
        <v>6</v>
      </c>
      <c r="D11" s="85" t="s">
        <v>84</v>
      </c>
      <c r="E11" s="100"/>
      <c r="F11" s="100"/>
      <c r="G11" s="92">
        <v>0</v>
      </c>
      <c r="H11" s="92">
        <f t="shared" si="0"/>
        <v>0</v>
      </c>
    </row>
    <row r="12" spans="1:8" ht="79.5" customHeight="1">
      <c r="A12" s="73" t="s">
        <v>69</v>
      </c>
      <c r="B12" s="80" t="s">
        <v>89</v>
      </c>
      <c r="C12" s="93">
        <v>100</v>
      </c>
      <c r="D12" s="85" t="s">
        <v>84</v>
      </c>
      <c r="E12" s="100"/>
      <c r="F12" s="100"/>
      <c r="G12" s="89">
        <v>0</v>
      </c>
      <c r="H12" s="89">
        <f t="shared" si="0"/>
        <v>0</v>
      </c>
    </row>
    <row r="13" spans="1:8" ht="93.75" customHeight="1">
      <c r="A13" s="73" t="s">
        <v>70</v>
      </c>
      <c r="B13" s="80" t="s">
        <v>90</v>
      </c>
      <c r="C13" s="93">
        <v>4</v>
      </c>
      <c r="D13" s="85" t="s">
        <v>84</v>
      </c>
      <c r="E13" s="100"/>
      <c r="F13" s="100"/>
      <c r="G13" s="92">
        <v>0</v>
      </c>
      <c r="H13" s="92">
        <f t="shared" si="0"/>
        <v>0</v>
      </c>
    </row>
    <row r="14" spans="1:8" ht="90" customHeight="1">
      <c r="A14" s="73" t="s">
        <v>71</v>
      </c>
      <c r="B14" s="80" t="s">
        <v>91</v>
      </c>
      <c r="C14" s="93">
        <v>10</v>
      </c>
      <c r="D14" s="85" t="s">
        <v>84</v>
      </c>
      <c r="E14" s="100"/>
      <c r="F14" s="100"/>
      <c r="G14" s="89">
        <v>0</v>
      </c>
      <c r="H14" s="89">
        <f t="shared" si="0"/>
        <v>0</v>
      </c>
    </row>
    <row r="15" spans="1:8" ht="83.25" customHeight="1">
      <c r="A15" s="73" t="s">
        <v>73</v>
      </c>
      <c r="B15" s="80" t="s">
        <v>92</v>
      </c>
      <c r="C15" s="93">
        <v>20</v>
      </c>
      <c r="D15" s="85" t="s">
        <v>84</v>
      </c>
      <c r="E15" s="100"/>
      <c r="F15" s="100"/>
      <c r="G15" s="92">
        <v>0</v>
      </c>
      <c r="H15" s="92">
        <f t="shared" si="0"/>
        <v>0</v>
      </c>
    </row>
    <row r="16" spans="1:8" ht="73.5" customHeight="1">
      <c r="A16" s="73" t="s">
        <v>74</v>
      </c>
      <c r="B16" s="80" t="s">
        <v>93</v>
      </c>
      <c r="C16" s="93">
        <v>20</v>
      </c>
      <c r="D16" s="85" t="s">
        <v>86</v>
      </c>
      <c r="E16" s="100"/>
      <c r="F16" s="100"/>
      <c r="G16" s="89">
        <v>0</v>
      </c>
      <c r="H16" s="89">
        <f t="shared" si="0"/>
        <v>0</v>
      </c>
    </row>
    <row r="17" spans="1:8" ht="72" customHeight="1">
      <c r="A17" s="73" t="s">
        <v>75</v>
      </c>
      <c r="B17" s="80" t="s">
        <v>94</v>
      </c>
      <c r="C17" s="93">
        <v>10</v>
      </c>
      <c r="D17" s="85" t="s">
        <v>84</v>
      </c>
      <c r="E17" s="100"/>
      <c r="F17" s="100"/>
      <c r="G17" s="92">
        <v>0</v>
      </c>
      <c r="H17" s="92">
        <f t="shared" si="0"/>
        <v>0</v>
      </c>
    </row>
    <row r="18" spans="1:8" ht="71.25" customHeight="1">
      <c r="A18" s="73" t="s">
        <v>76</v>
      </c>
      <c r="B18" s="80" t="s">
        <v>95</v>
      </c>
      <c r="C18" s="93">
        <v>60</v>
      </c>
      <c r="D18" s="85" t="s">
        <v>86</v>
      </c>
      <c r="E18" s="100"/>
      <c r="F18" s="100"/>
      <c r="G18" s="89">
        <v>0</v>
      </c>
      <c r="H18" s="89">
        <f t="shared" si="0"/>
        <v>0</v>
      </c>
    </row>
    <row r="19" spans="1:8" ht="74.25" customHeight="1">
      <c r="A19" s="73" t="s">
        <v>77</v>
      </c>
      <c r="B19" s="80" t="s">
        <v>96</v>
      </c>
      <c r="C19" s="93">
        <v>10</v>
      </c>
      <c r="D19" s="85" t="s">
        <v>86</v>
      </c>
      <c r="E19" s="100"/>
      <c r="F19" s="100"/>
      <c r="G19" s="92">
        <v>0</v>
      </c>
      <c r="H19" s="92">
        <f t="shared" si="0"/>
        <v>0</v>
      </c>
    </row>
    <row r="20" spans="1:8" ht="46.5" customHeight="1">
      <c r="A20" s="73" t="s">
        <v>78</v>
      </c>
      <c r="B20" s="80" t="s">
        <v>97</v>
      </c>
      <c r="C20" s="93">
        <v>4</v>
      </c>
      <c r="D20" s="85" t="s">
        <v>86</v>
      </c>
      <c r="E20" s="100"/>
      <c r="F20" s="100"/>
      <c r="G20" s="92">
        <v>0</v>
      </c>
      <c r="H20" s="92">
        <f t="shared" si="0"/>
        <v>0</v>
      </c>
    </row>
    <row r="21" spans="1:8" ht="47.25" customHeight="1">
      <c r="A21" s="73" t="s">
        <v>79</v>
      </c>
      <c r="B21" s="80" t="s">
        <v>98</v>
      </c>
      <c r="C21" s="93">
        <v>8</v>
      </c>
      <c r="D21" s="85" t="s">
        <v>84</v>
      </c>
      <c r="E21" s="100"/>
      <c r="F21" s="100"/>
      <c r="G21" s="92">
        <v>0</v>
      </c>
      <c r="H21" s="92">
        <f t="shared" si="0"/>
        <v>0</v>
      </c>
    </row>
    <row r="22" spans="1:8" ht="39.75" customHeight="1">
      <c r="A22" s="73" t="s">
        <v>82</v>
      </c>
      <c r="B22" s="80" t="s">
        <v>99</v>
      </c>
      <c r="C22" s="93">
        <v>4</v>
      </c>
      <c r="D22" s="85" t="s">
        <v>84</v>
      </c>
      <c r="E22" s="68"/>
      <c r="F22" s="68"/>
      <c r="G22" s="94">
        <v>0</v>
      </c>
      <c r="H22" s="95">
        <f>ROUND(ROUND(C22,2)*ROUND(G22,2),2)</f>
        <v>0</v>
      </c>
    </row>
    <row r="23" spans="1:8" ht="18" customHeight="1">
      <c r="A23" s="163" t="s">
        <v>57</v>
      </c>
      <c r="B23" s="163"/>
      <c r="C23" s="163"/>
      <c r="D23" s="163"/>
      <c r="E23" s="163"/>
      <c r="F23" s="163"/>
      <c r="G23" s="163"/>
      <c r="H23" s="163"/>
    </row>
  </sheetData>
  <sheetProtection/>
  <mergeCells count="3">
    <mergeCell ref="A1:B1"/>
    <mergeCell ref="G1:H1"/>
    <mergeCell ref="A23:H23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8" sqref="A8:D8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40</v>
      </c>
      <c r="H1" s="168"/>
      <c r="I1" s="49"/>
      <c r="J1" s="49"/>
    </row>
    <row r="2" spans="1:10" s="50" customFormat="1" ht="12.75">
      <c r="A2" s="31"/>
      <c r="B2" s="102"/>
      <c r="C2" s="48"/>
      <c r="D2" s="31"/>
      <c r="E2" s="102"/>
      <c r="F2" s="102"/>
      <c r="G2" s="168"/>
      <c r="H2" s="168"/>
      <c r="I2" s="49"/>
      <c r="J2" s="49"/>
    </row>
    <row r="3" spans="1:10" s="50" customFormat="1" ht="14.25" customHeight="1">
      <c r="A3" s="31"/>
      <c r="B3" s="51" t="s">
        <v>41</v>
      </c>
      <c r="C3" s="52">
        <v>19</v>
      </c>
      <c r="D3" s="31"/>
      <c r="E3" s="51" t="s">
        <v>42</v>
      </c>
      <c r="F3" s="51"/>
      <c r="G3" s="102"/>
      <c r="H3" s="102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102"/>
      <c r="H4" s="102"/>
      <c r="I4" s="49"/>
      <c r="J4" s="49"/>
    </row>
    <row r="5" spans="1:10" s="50" customFormat="1" ht="12.75">
      <c r="A5" s="38"/>
      <c r="B5" s="24"/>
      <c r="C5" s="25"/>
      <c r="D5" s="23"/>
      <c r="E5" s="53" t="s">
        <v>56</v>
      </c>
      <c r="F5" s="54">
        <f>SUM(H8:H8)</f>
        <v>0</v>
      </c>
      <c r="G5" s="101"/>
      <c r="H5" s="101"/>
      <c r="I5" s="49"/>
      <c r="J5" s="49"/>
    </row>
    <row r="6" spans="1:10" s="50" customFormat="1" ht="12.75">
      <c r="A6" s="23"/>
      <c r="B6" s="24"/>
      <c r="C6" s="25"/>
      <c r="D6" s="23"/>
      <c r="E6" s="101"/>
      <c r="F6" s="101"/>
      <c r="G6" s="101"/>
      <c r="H6" s="101"/>
      <c r="I6" s="49"/>
      <c r="J6" s="49"/>
    </row>
    <row r="7" spans="1:8" s="57" customFormat="1" ht="36.75" customHeight="1">
      <c r="A7" s="20" t="s">
        <v>43</v>
      </c>
      <c r="B7" s="20" t="s">
        <v>44</v>
      </c>
      <c r="C7" s="55" t="s">
        <v>52</v>
      </c>
      <c r="D7" s="56" t="s">
        <v>46</v>
      </c>
      <c r="E7" s="56" t="s">
        <v>47</v>
      </c>
      <c r="F7" s="56" t="s">
        <v>48</v>
      </c>
      <c r="G7" s="56" t="s">
        <v>62</v>
      </c>
      <c r="H7" s="56" t="s">
        <v>61</v>
      </c>
    </row>
    <row r="8" spans="1:8" s="57" customFormat="1" ht="48" customHeight="1">
      <c r="A8" s="79" t="s">
        <v>13</v>
      </c>
      <c r="B8" s="80" t="s">
        <v>138</v>
      </c>
      <c r="C8" s="78">
        <v>25000</v>
      </c>
      <c r="D8" s="81" t="s">
        <v>86</v>
      </c>
      <c r="E8" s="77"/>
      <c r="F8" s="77"/>
      <c r="G8" s="82">
        <v>0</v>
      </c>
      <c r="H8" s="83">
        <f>ROUND(C8,2)*ROUND(G8,2)</f>
        <v>0</v>
      </c>
    </row>
    <row r="9" spans="1:8" s="50" customFormat="1" ht="12.75" customHeight="1">
      <c r="A9" s="163" t="s">
        <v>57</v>
      </c>
      <c r="B9" s="163"/>
      <c r="C9" s="163"/>
      <c r="D9" s="163"/>
      <c r="E9" s="163"/>
      <c r="F9" s="163"/>
      <c r="G9" s="163"/>
      <c r="H9" s="163"/>
    </row>
    <row r="10" spans="1:8" s="50" customFormat="1" ht="14.25" customHeight="1">
      <c r="A10" s="45"/>
      <c r="B10" s="156"/>
      <c r="C10" s="156"/>
      <c r="D10" s="156"/>
      <c r="E10" s="156"/>
      <c r="F10" s="156"/>
      <c r="G10" s="156"/>
      <c r="H10" s="156"/>
    </row>
  </sheetData>
  <sheetProtection/>
  <mergeCells count="5">
    <mergeCell ref="A1:B1"/>
    <mergeCell ref="E1:F1"/>
    <mergeCell ref="G1:H2"/>
    <mergeCell ref="A9:H9"/>
    <mergeCell ref="B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11"/>
  <sheetViews>
    <sheetView zoomScalePageLayoutView="0" workbookViewId="0" topLeftCell="A1">
      <selection activeCell="A8" sqref="A8:D9"/>
    </sheetView>
  </sheetViews>
  <sheetFormatPr defaultColWidth="9.625" defaultRowHeight="14.25"/>
  <cols>
    <col min="1" max="1" width="5.75390625" style="45" customWidth="1"/>
    <col min="2" max="2" width="63.875" style="30" customWidth="1"/>
    <col min="3" max="3" width="10.125" style="46" customWidth="1"/>
    <col min="4" max="4" width="7.625" style="47" customWidth="1"/>
    <col min="5" max="5" width="16.50390625" style="47" customWidth="1"/>
    <col min="6" max="6" width="15.50390625" style="47" customWidth="1"/>
    <col min="7" max="7" width="13.00390625" style="30" customWidth="1"/>
    <col min="8" max="8" width="14.875" style="30" customWidth="1"/>
    <col min="9" max="10" width="15.125" style="30" customWidth="1"/>
    <col min="11" max="16384" width="9.625" style="30" customWidth="1"/>
  </cols>
  <sheetData>
    <row r="1" spans="1:8" ht="14.25" customHeight="1">
      <c r="A1" s="164" t="str">
        <f>formularz_oferty!C4</f>
        <v>DFP.271.26.2022.KK</v>
      </c>
      <c r="B1" s="164"/>
      <c r="C1" s="28"/>
      <c r="D1" s="29"/>
      <c r="E1" s="29"/>
      <c r="F1" s="29"/>
      <c r="G1" s="165" t="s">
        <v>50</v>
      </c>
      <c r="H1" s="165"/>
    </row>
    <row r="2" spans="1:8" ht="11.25" customHeight="1">
      <c r="A2" s="31"/>
      <c r="B2" s="32" t="s">
        <v>41</v>
      </c>
      <c r="C2" s="33">
        <v>20</v>
      </c>
      <c r="D2" s="29"/>
      <c r="E2" s="34" t="s">
        <v>42</v>
      </c>
      <c r="F2" s="29"/>
      <c r="G2" s="165"/>
      <c r="H2" s="165"/>
    </row>
    <row r="3" spans="1:8" ht="12.75">
      <c r="A3" s="31"/>
      <c r="B3" s="32"/>
      <c r="C3" s="28"/>
      <c r="D3" s="29"/>
      <c r="E3" s="29"/>
      <c r="F3" s="29"/>
      <c r="G3" s="34"/>
      <c r="H3" s="32"/>
    </row>
    <row r="4" spans="1:8" ht="12.75">
      <c r="A4" s="35"/>
      <c r="B4" s="36"/>
      <c r="C4" s="28"/>
      <c r="D4" s="29"/>
      <c r="E4" s="29"/>
      <c r="F4" s="29"/>
      <c r="G4" s="37"/>
      <c r="H4" s="37"/>
    </row>
    <row r="5" spans="1:8" ht="12.75">
      <c r="A5" s="38"/>
      <c r="B5" s="39"/>
      <c r="C5" s="40"/>
      <c r="D5" s="41"/>
      <c r="E5" s="42" t="s">
        <v>56</v>
      </c>
      <c r="F5" s="43">
        <f>SUM(H8:H10)</f>
        <v>0</v>
      </c>
      <c r="G5" s="65"/>
      <c r="H5" s="65"/>
    </row>
    <row r="6" spans="1:8" ht="12.75">
      <c r="A6" s="23"/>
      <c r="B6" s="39"/>
      <c r="C6" s="40"/>
      <c r="D6" s="41"/>
      <c r="E6" s="41"/>
      <c r="F6" s="41"/>
      <c r="G6" s="44"/>
      <c r="H6" s="44"/>
    </row>
    <row r="7" spans="1:8" ht="48" customHeight="1">
      <c r="A7" s="69" t="s">
        <v>43</v>
      </c>
      <c r="B7" s="69" t="s">
        <v>44</v>
      </c>
      <c r="C7" s="70" t="s">
        <v>51</v>
      </c>
      <c r="D7" s="71" t="s">
        <v>46</v>
      </c>
      <c r="E7" s="71" t="s">
        <v>47</v>
      </c>
      <c r="F7" s="71" t="s">
        <v>48</v>
      </c>
      <c r="G7" s="69" t="s">
        <v>60</v>
      </c>
      <c r="H7" s="69" t="s">
        <v>61</v>
      </c>
    </row>
    <row r="8" spans="1:8" ht="72" customHeight="1">
      <c r="A8" s="73">
        <v>1</v>
      </c>
      <c r="B8" s="105" t="s">
        <v>229</v>
      </c>
      <c r="C8" s="75">
        <v>200</v>
      </c>
      <c r="D8" s="76" t="s">
        <v>86</v>
      </c>
      <c r="E8" s="72"/>
      <c r="F8" s="72"/>
      <c r="G8" s="84">
        <v>0</v>
      </c>
      <c r="H8" s="84">
        <f>ROUND(ROUND(C8,2)*ROUND(G8,2),2)</f>
        <v>0</v>
      </c>
    </row>
    <row r="9" spans="1:8" ht="56.25" customHeight="1">
      <c r="A9" s="73">
        <v>2</v>
      </c>
      <c r="B9" s="74" t="s">
        <v>230</v>
      </c>
      <c r="C9" s="75">
        <v>2</v>
      </c>
      <c r="D9" s="76" t="s">
        <v>86</v>
      </c>
      <c r="E9" s="72"/>
      <c r="F9" s="72"/>
      <c r="G9" s="84">
        <v>0</v>
      </c>
      <c r="H9" s="84">
        <f>ROUND(ROUND(C9,2)*ROUND(G9,2),2)</f>
        <v>0</v>
      </c>
    </row>
    <row r="10" spans="1:8" ht="12.75" customHeight="1">
      <c r="A10" s="169" t="s">
        <v>151</v>
      </c>
      <c r="B10" s="169"/>
      <c r="C10" s="169"/>
      <c r="D10" s="169"/>
      <c r="E10" s="169"/>
      <c r="F10" s="169"/>
      <c r="G10" s="169"/>
      <c r="H10" s="169"/>
    </row>
    <row r="11" spans="1:8" ht="12.75" customHeight="1">
      <c r="A11" s="163" t="s">
        <v>57</v>
      </c>
      <c r="B11" s="163"/>
      <c r="C11" s="163"/>
      <c r="D11" s="163"/>
      <c r="E11" s="163"/>
      <c r="F11" s="163"/>
      <c r="G11" s="163"/>
      <c r="H11" s="163"/>
    </row>
  </sheetData>
  <sheetProtection/>
  <mergeCells count="4">
    <mergeCell ref="A1:B1"/>
    <mergeCell ref="G1:H2"/>
    <mergeCell ref="A11:H11"/>
    <mergeCell ref="A10:H10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2">
      <selection activeCell="A8" sqref="A8:D13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40</v>
      </c>
      <c r="H1" s="162"/>
    </row>
    <row r="2" spans="1:8" ht="14.25" customHeight="1">
      <c r="A2" s="23"/>
      <c r="B2" s="24" t="s">
        <v>41</v>
      </c>
      <c r="C2" s="60">
        <v>21</v>
      </c>
      <c r="D2" s="23"/>
      <c r="E2" s="38" t="s">
        <v>42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56</v>
      </c>
      <c r="F5" s="54">
        <f>SUM(H8:H13)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43</v>
      </c>
      <c r="B7" s="20" t="s">
        <v>44</v>
      </c>
      <c r="C7" s="21" t="s">
        <v>45</v>
      </c>
      <c r="D7" s="22" t="s">
        <v>46</v>
      </c>
      <c r="E7" s="22" t="s">
        <v>47</v>
      </c>
      <c r="F7" s="22" t="s">
        <v>48</v>
      </c>
      <c r="G7" s="20" t="s">
        <v>60</v>
      </c>
      <c r="H7" s="20" t="s">
        <v>61</v>
      </c>
    </row>
    <row r="8" spans="1:8" ht="35.25" customHeight="1">
      <c r="A8" s="73" t="s">
        <v>49</v>
      </c>
      <c r="B8" s="80" t="s">
        <v>142</v>
      </c>
      <c r="C8" s="86">
        <v>170</v>
      </c>
      <c r="D8" s="87" t="s">
        <v>86</v>
      </c>
      <c r="E8" s="88"/>
      <c r="F8" s="88"/>
      <c r="G8" s="89">
        <v>0</v>
      </c>
      <c r="H8" s="89">
        <f aca="true" t="shared" si="0" ref="H8:H13">ROUND(ROUND(C8,2)*ROUND(G8,2),2)</f>
        <v>0</v>
      </c>
    </row>
    <row r="9" spans="1:8" ht="37.5" customHeight="1">
      <c r="A9" s="73" t="s">
        <v>65</v>
      </c>
      <c r="B9" s="80" t="s">
        <v>143</v>
      </c>
      <c r="C9" s="90">
        <v>35</v>
      </c>
      <c r="D9" s="81" t="s">
        <v>86</v>
      </c>
      <c r="E9" s="91"/>
      <c r="F9" s="91"/>
      <c r="G9" s="92">
        <v>0</v>
      </c>
      <c r="H9" s="92">
        <f t="shared" si="0"/>
        <v>0</v>
      </c>
    </row>
    <row r="10" spans="1:8" ht="35.25" customHeight="1">
      <c r="A10" s="73" t="s">
        <v>66</v>
      </c>
      <c r="B10" s="80" t="s">
        <v>144</v>
      </c>
      <c r="C10" s="93">
        <v>180</v>
      </c>
      <c r="D10" s="85" t="s">
        <v>86</v>
      </c>
      <c r="E10" s="100"/>
      <c r="F10" s="100"/>
      <c r="G10" s="89">
        <v>0</v>
      </c>
      <c r="H10" s="89">
        <f t="shared" si="0"/>
        <v>0</v>
      </c>
    </row>
    <row r="11" spans="1:8" ht="39.75" customHeight="1">
      <c r="A11" s="73" t="s">
        <v>68</v>
      </c>
      <c r="B11" s="80" t="s">
        <v>141</v>
      </c>
      <c r="C11" s="93">
        <v>1750</v>
      </c>
      <c r="D11" s="85" t="s">
        <v>86</v>
      </c>
      <c r="E11" s="100"/>
      <c r="F11" s="100"/>
      <c r="G11" s="92">
        <v>0</v>
      </c>
      <c r="H11" s="92">
        <f t="shared" si="0"/>
        <v>0</v>
      </c>
    </row>
    <row r="12" spans="1:8" ht="39" customHeight="1">
      <c r="A12" s="73" t="s">
        <v>69</v>
      </c>
      <c r="B12" s="80" t="s">
        <v>140</v>
      </c>
      <c r="C12" s="93">
        <v>5</v>
      </c>
      <c r="D12" s="85" t="s">
        <v>86</v>
      </c>
      <c r="E12" s="100"/>
      <c r="F12" s="100"/>
      <c r="G12" s="89">
        <v>0</v>
      </c>
      <c r="H12" s="89">
        <f t="shared" si="0"/>
        <v>0</v>
      </c>
    </row>
    <row r="13" spans="1:8" ht="35.25" customHeight="1">
      <c r="A13" s="73" t="s">
        <v>70</v>
      </c>
      <c r="B13" s="80" t="s">
        <v>139</v>
      </c>
      <c r="C13" s="93">
        <v>5</v>
      </c>
      <c r="D13" s="85" t="s">
        <v>86</v>
      </c>
      <c r="E13" s="100"/>
      <c r="F13" s="100"/>
      <c r="G13" s="92">
        <v>0</v>
      </c>
      <c r="H13" s="92">
        <f t="shared" si="0"/>
        <v>0</v>
      </c>
    </row>
    <row r="14" spans="1:8" ht="18" customHeight="1">
      <c r="A14" s="163" t="s">
        <v>57</v>
      </c>
      <c r="B14" s="163"/>
      <c r="C14" s="163"/>
      <c r="D14" s="163"/>
      <c r="E14" s="163"/>
      <c r="F14" s="163"/>
      <c r="G14" s="163"/>
      <c r="H14" s="163"/>
    </row>
  </sheetData>
  <sheetProtection/>
  <mergeCells count="3">
    <mergeCell ref="A1:B1"/>
    <mergeCell ref="G1:H1"/>
    <mergeCell ref="A14:H14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15"/>
  <sheetViews>
    <sheetView zoomScalePageLayoutView="0" workbookViewId="0" topLeftCell="A2">
      <selection activeCell="A8" sqref="A8:D13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40</v>
      </c>
      <c r="H1" s="162"/>
    </row>
    <row r="2" spans="1:8" ht="14.25" customHeight="1">
      <c r="A2" s="23"/>
      <c r="B2" s="24" t="s">
        <v>41</v>
      </c>
      <c r="C2" s="60">
        <v>22</v>
      </c>
      <c r="D2" s="23"/>
      <c r="E2" s="38" t="s">
        <v>42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56</v>
      </c>
      <c r="F5" s="54">
        <f>SUM(H8:H13)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43</v>
      </c>
      <c r="B7" s="20" t="s">
        <v>44</v>
      </c>
      <c r="C7" s="21" t="s">
        <v>45</v>
      </c>
      <c r="D7" s="22" t="s">
        <v>46</v>
      </c>
      <c r="E7" s="22" t="s">
        <v>47</v>
      </c>
      <c r="F7" s="22" t="s">
        <v>48</v>
      </c>
      <c r="G7" s="20" t="s">
        <v>60</v>
      </c>
      <c r="H7" s="20" t="s">
        <v>61</v>
      </c>
    </row>
    <row r="8" spans="1:8" ht="35.25" customHeight="1">
      <c r="A8" s="73" t="s">
        <v>49</v>
      </c>
      <c r="B8" s="80" t="s">
        <v>146</v>
      </c>
      <c r="C8" s="86">
        <v>100</v>
      </c>
      <c r="D8" s="87" t="s">
        <v>86</v>
      </c>
      <c r="E8" s="88"/>
      <c r="F8" s="88"/>
      <c r="G8" s="89">
        <v>0</v>
      </c>
      <c r="H8" s="89">
        <f aca="true" t="shared" si="0" ref="H8:H13">ROUND(ROUND(C8,2)*ROUND(G8,2),2)</f>
        <v>0</v>
      </c>
    </row>
    <row r="9" spans="1:8" ht="37.5" customHeight="1">
      <c r="A9" s="73" t="s">
        <v>65</v>
      </c>
      <c r="B9" s="80" t="s">
        <v>147</v>
      </c>
      <c r="C9" s="90">
        <v>500</v>
      </c>
      <c r="D9" s="81" t="s">
        <v>86</v>
      </c>
      <c r="E9" s="91"/>
      <c r="F9" s="91"/>
      <c r="G9" s="92">
        <v>0</v>
      </c>
      <c r="H9" s="92">
        <f t="shared" si="0"/>
        <v>0</v>
      </c>
    </row>
    <row r="10" spans="1:8" ht="35.25" customHeight="1">
      <c r="A10" s="73" t="s">
        <v>66</v>
      </c>
      <c r="B10" s="80" t="s">
        <v>149</v>
      </c>
      <c r="C10" s="93">
        <v>500</v>
      </c>
      <c r="D10" s="85" t="s">
        <v>145</v>
      </c>
      <c r="E10" s="100"/>
      <c r="F10" s="100"/>
      <c r="G10" s="89">
        <v>0</v>
      </c>
      <c r="H10" s="89">
        <f t="shared" si="0"/>
        <v>0</v>
      </c>
    </row>
    <row r="11" spans="1:8" ht="39.75" customHeight="1">
      <c r="A11" s="73" t="s">
        <v>68</v>
      </c>
      <c r="B11" s="80" t="s">
        <v>148</v>
      </c>
      <c r="C11" s="93">
        <v>100</v>
      </c>
      <c r="D11" s="85" t="s">
        <v>145</v>
      </c>
      <c r="E11" s="100"/>
      <c r="F11" s="100"/>
      <c r="G11" s="92">
        <v>0</v>
      </c>
      <c r="H11" s="92">
        <f t="shared" si="0"/>
        <v>0</v>
      </c>
    </row>
    <row r="12" spans="1:8" ht="56.25" customHeight="1">
      <c r="A12" s="73" t="s">
        <v>69</v>
      </c>
      <c r="B12" s="80" t="s">
        <v>231</v>
      </c>
      <c r="C12" s="93">
        <v>50</v>
      </c>
      <c r="D12" s="85" t="s">
        <v>86</v>
      </c>
      <c r="E12" s="100"/>
      <c r="F12" s="100"/>
      <c r="G12" s="89">
        <v>0</v>
      </c>
      <c r="H12" s="89">
        <f t="shared" si="0"/>
        <v>0</v>
      </c>
    </row>
    <row r="13" spans="1:8" ht="58.5" customHeight="1">
      <c r="A13" s="73" t="s">
        <v>70</v>
      </c>
      <c r="B13" s="80" t="s">
        <v>232</v>
      </c>
      <c r="C13" s="93">
        <v>15</v>
      </c>
      <c r="D13" s="85" t="s">
        <v>86</v>
      </c>
      <c r="E13" s="100"/>
      <c r="F13" s="100"/>
      <c r="G13" s="92">
        <v>0</v>
      </c>
      <c r="H13" s="92">
        <f t="shared" si="0"/>
        <v>0</v>
      </c>
    </row>
    <row r="14" spans="1:8" ht="26.25" customHeight="1">
      <c r="A14" s="170" t="s">
        <v>150</v>
      </c>
      <c r="B14" s="170"/>
      <c r="C14" s="170"/>
      <c r="D14" s="170"/>
      <c r="E14" s="170"/>
      <c r="F14" s="170"/>
      <c r="G14" s="170"/>
      <c r="H14" s="170"/>
    </row>
    <row r="15" spans="1:8" ht="18" customHeight="1">
      <c r="A15" s="163" t="s">
        <v>57</v>
      </c>
      <c r="B15" s="163"/>
      <c r="C15" s="163"/>
      <c r="D15" s="163"/>
      <c r="E15" s="163"/>
      <c r="F15" s="163"/>
      <c r="G15" s="163"/>
      <c r="H15" s="163"/>
    </row>
  </sheetData>
  <sheetProtection/>
  <mergeCells count="4">
    <mergeCell ref="A1:B1"/>
    <mergeCell ref="G1:H1"/>
    <mergeCell ref="A15:H15"/>
    <mergeCell ref="A14:H14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10"/>
  <sheetViews>
    <sheetView zoomScalePageLayoutView="0" workbookViewId="0" topLeftCell="A1">
      <selection activeCell="A8" sqref="A8:D8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40</v>
      </c>
      <c r="H1" s="168"/>
      <c r="I1" s="49"/>
      <c r="J1" s="49"/>
    </row>
    <row r="2" spans="1:10" s="50" customFormat="1" ht="12.75">
      <c r="A2" s="31"/>
      <c r="B2" s="104"/>
      <c r="C2" s="48"/>
      <c r="D2" s="31"/>
      <c r="E2" s="104"/>
      <c r="F2" s="104"/>
      <c r="G2" s="168"/>
      <c r="H2" s="168"/>
      <c r="I2" s="49"/>
      <c r="J2" s="49"/>
    </row>
    <row r="3" spans="1:10" s="50" customFormat="1" ht="14.25" customHeight="1">
      <c r="A3" s="31"/>
      <c r="B3" s="51" t="s">
        <v>41</v>
      </c>
      <c r="C3" s="52">
        <v>23</v>
      </c>
      <c r="D3" s="31"/>
      <c r="E3" s="51" t="s">
        <v>42</v>
      </c>
      <c r="F3" s="51"/>
      <c r="G3" s="104"/>
      <c r="H3" s="104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104"/>
      <c r="H4" s="104"/>
      <c r="I4" s="49"/>
      <c r="J4" s="49"/>
    </row>
    <row r="5" spans="1:10" s="50" customFormat="1" ht="12.75">
      <c r="A5" s="38"/>
      <c r="B5" s="24"/>
      <c r="C5" s="25"/>
      <c r="D5" s="23"/>
      <c r="E5" s="53" t="s">
        <v>56</v>
      </c>
      <c r="F5" s="54">
        <f>SUM(H8:H8)</f>
        <v>0</v>
      </c>
      <c r="G5" s="103"/>
      <c r="H5" s="103"/>
      <c r="I5" s="49"/>
      <c r="J5" s="49"/>
    </row>
    <row r="6" spans="1:10" s="50" customFormat="1" ht="12.75">
      <c r="A6" s="23"/>
      <c r="B6" s="24"/>
      <c r="C6" s="25"/>
      <c r="D6" s="23"/>
      <c r="E6" s="103"/>
      <c r="F6" s="103"/>
      <c r="G6" s="103"/>
      <c r="H6" s="103"/>
      <c r="I6" s="49"/>
      <c r="J6" s="49"/>
    </row>
    <row r="7" spans="1:8" s="57" customFormat="1" ht="36.75" customHeight="1">
      <c r="A7" s="20" t="s">
        <v>43</v>
      </c>
      <c r="B7" s="20" t="s">
        <v>44</v>
      </c>
      <c r="C7" s="55" t="s">
        <v>52</v>
      </c>
      <c r="D7" s="56" t="s">
        <v>46</v>
      </c>
      <c r="E7" s="56" t="s">
        <v>47</v>
      </c>
      <c r="F7" s="56" t="s">
        <v>48</v>
      </c>
      <c r="G7" s="56" t="s">
        <v>62</v>
      </c>
      <c r="H7" s="56" t="s">
        <v>61</v>
      </c>
    </row>
    <row r="8" spans="1:8" s="57" customFormat="1" ht="78" customHeight="1">
      <c r="A8" s="79" t="s">
        <v>13</v>
      </c>
      <c r="B8" s="80" t="s">
        <v>233</v>
      </c>
      <c r="C8" s="78">
        <v>370</v>
      </c>
      <c r="D8" s="81" t="s">
        <v>86</v>
      </c>
      <c r="E8" s="77"/>
      <c r="F8" s="77"/>
      <c r="G8" s="82">
        <v>0</v>
      </c>
      <c r="H8" s="83">
        <f>ROUND(C8,2)*ROUND(G8,2)</f>
        <v>0</v>
      </c>
    </row>
    <row r="9" spans="1:8" s="50" customFormat="1" ht="12.75" customHeight="1">
      <c r="A9" s="163" t="s">
        <v>57</v>
      </c>
      <c r="B9" s="163"/>
      <c r="C9" s="163"/>
      <c r="D9" s="163"/>
      <c r="E9" s="163"/>
      <c r="F9" s="163"/>
      <c r="G9" s="163"/>
      <c r="H9" s="163"/>
    </row>
    <row r="10" spans="1:8" s="50" customFormat="1" ht="14.25" customHeight="1">
      <c r="A10" s="45"/>
      <c r="B10" s="156"/>
      <c r="C10" s="156"/>
      <c r="D10" s="156"/>
      <c r="E10" s="156"/>
      <c r="F10" s="156"/>
      <c r="G10" s="156"/>
      <c r="H10" s="156"/>
    </row>
  </sheetData>
  <sheetProtection/>
  <mergeCells count="5">
    <mergeCell ref="A1:B1"/>
    <mergeCell ref="E1:F1"/>
    <mergeCell ref="G1:H2"/>
    <mergeCell ref="A9:H9"/>
    <mergeCell ref="B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15"/>
  <sheetViews>
    <sheetView zoomScalePageLayoutView="0" workbookViewId="0" topLeftCell="A2">
      <selection activeCell="A8" sqref="A8:D13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40</v>
      </c>
      <c r="H1" s="162"/>
    </row>
    <row r="2" spans="1:8" ht="14.25" customHeight="1">
      <c r="A2" s="23"/>
      <c r="B2" s="24" t="s">
        <v>41</v>
      </c>
      <c r="C2" s="60">
        <v>24</v>
      </c>
      <c r="D2" s="23"/>
      <c r="E2" s="38" t="s">
        <v>42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56</v>
      </c>
      <c r="F5" s="54">
        <f>SUM(H8:H13)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43</v>
      </c>
      <c r="B7" s="20" t="s">
        <v>44</v>
      </c>
      <c r="C7" s="21" t="s">
        <v>45</v>
      </c>
      <c r="D7" s="22" t="s">
        <v>46</v>
      </c>
      <c r="E7" s="22" t="s">
        <v>47</v>
      </c>
      <c r="F7" s="22" t="s">
        <v>48</v>
      </c>
      <c r="G7" s="20" t="s">
        <v>60</v>
      </c>
      <c r="H7" s="20" t="s">
        <v>61</v>
      </c>
    </row>
    <row r="8" spans="1:8" ht="35.25" customHeight="1">
      <c r="A8" s="73" t="s">
        <v>49</v>
      </c>
      <c r="B8" s="80" t="s">
        <v>158</v>
      </c>
      <c r="C8" s="86">
        <v>20</v>
      </c>
      <c r="D8" s="87" t="s">
        <v>86</v>
      </c>
      <c r="E8" s="88"/>
      <c r="F8" s="88"/>
      <c r="G8" s="89">
        <v>0</v>
      </c>
      <c r="H8" s="89">
        <f aca="true" t="shared" si="0" ref="H8:H13">ROUND(ROUND(C8,2)*ROUND(G8,2),2)</f>
        <v>0</v>
      </c>
    </row>
    <row r="9" spans="1:8" ht="37.5" customHeight="1">
      <c r="A9" s="73" t="s">
        <v>65</v>
      </c>
      <c r="B9" s="80" t="s">
        <v>157</v>
      </c>
      <c r="C9" s="90">
        <v>20</v>
      </c>
      <c r="D9" s="81" t="s">
        <v>86</v>
      </c>
      <c r="E9" s="91"/>
      <c r="F9" s="91"/>
      <c r="G9" s="92">
        <v>0</v>
      </c>
      <c r="H9" s="92">
        <f t="shared" si="0"/>
        <v>0</v>
      </c>
    </row>
    <row r="10" spans="1:8" ht="35.25" customHeight="1">
      <c r="A10" s="73" t="s">
        <v>66</v>
      </c>
      <c r="B10" s="80" t="s">
        <v>156</v>
      </c>
      <c r="C10" s="93">
        <v>20</v>
      </c>
      <c r="D10" s="85" t="s">
        <v>86</v>
      </c>
      <c r="E10" s="100"/>
      <c r="F10" s="100"/>
      <c r="G10" s="89">
        <v>0</v>
      </c>
      <c r="H10" s="89">
        <f t="shared" si="0"/>
        <v>0</v>
      </c>
    </row>
    <row r="11" spans="1:8" ht="39.75" customHeight="1">
      <c r="A11" s="73" t="s">
        <v>68</v>
      </c>
      <c r="B11" s="80" t="s">
        <v>155</v>
      </c>
      <c r="C11" s="93">
        <v>20</v>
      </c>
      <c r="D11" s="85" t="s">
        <v>86</v>
      </c>
      <c r="E11" s="100"/>
      <c r="F11" s="100"/>
      <c r="G11" s="92">
        <v>0</v>
      </c>
      <c r="H11" s="92">
        <f t="shared" si="0"/>
        <v>0</v>
      </c>
    </row>
    <row r="12" spans="1:8" ht="56.25" customHeight="1">
      <c r="A12" s="73" t="s">
        <v>69</v>
      </c>
      <c r="B12" s="80" t="s">
        <v>154</v>
      </c>
      <c r="C12" s="93">
        <v>20</v>
      </c>
      <c r="D12" s="85" t="s">
        <v>86</v>
      </c>
      <c r="E12" s="100"/>
      <c r="F12" s="100"/>
      <c r="G12" s="89">
        <v>0</v>
      </c>
      <c r="H12" s="89">
        <f t="shared" si="0"/>
        <v>0</v>
      </c>
    </row>
    <row r="13" spans="1:8" ht="36.75" customHeight="1">
      <c r="A13" s="73" t="s">
        <v>70</v>
      </c>
      <c r="B13" s="80" t="s">
        <v>152</v>
      </c>
      <c r="C13" s="93">
        <v>50</v>
      </c>
      <c r="D13" s="85" t="s">
        <v>86</v>
      </c>
      <c r="E13" s="100"/>
      <c r="F13" s="100"/>
      <c r="G13" s="92">
        <v>0</v>
      </c>
      <c r="H13" s="92">
        <f t="shared" si="0"/>
        <v>0</v>
      </c>
    </row>
    <row r="14" spans="1:8" ht="14.25" customHeight="1">
      <c r="A14" s="170" t="s">
        <v>153</v>
      </c>
      <c r="B14" s="170"/>
      <c r="C14" s="170"/>
      <c r="D14" s="170"/>
      <c r="E14" s="170"/>
      <c r="F14" s="170"/>
      <c r="G14" s="170"/>
      <c r="H14" s="170"/>
    </row>
    <row r="15" spans="1:8" ht="18" customHeight="1">
      <c r="A15" s="163" t="s">
        <v>57</v>
      </c>
      <c r="B15" s="163"/>
      <c r="C15" s="163"/>
      <c r="D15" s="163"/>
      <c r="E15" s="163"/>
      <c r="F15" s="163"/>
      <c r="G15" s="163"/>
      <c r="H15" s="163"/>
    </row>
  </sheetData>
  <sheetProtection/>
  <mergeCells count="4">
    <mergeCell ref="A1:B1"/>
    <mergeCell ref="G1:H1"/>
    <mergeCell ref="A14:H14"/>
    <mergeCell ref="A15:H15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2">
      <selection activeCell="A8" sqref="A8:D11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40</v>
      </c>
      <c r="H1" s="162"/>
    </row>
    <row r="2" spans="1:8" ht="14.25" customHeight="1">
      <c r="A2" s="23"/>
      <c r="B2" s="24" t="s">
        <v>41</v>
      </c>
      <c r="C2" s="60">
        <v>25</v>
      </c>
      <c r="D2" s="23"/>
      <c r="E2" s="38" t="s">
        <v>42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56</v>
      </c>
      <c r="F5" s="54">
        <f>SUM(H8:H11)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43</v>
      </c>
      <c r="B7" s="20" t="s">
        <v>44</v>
      </c>
      <c r="C7" s="21" t="s">
        <v>45</v>
      </c>
      <c r="D7" s="22" t="s">
        <v>46</v>
      </c>
      <c r="E7" s="22" t="s">
        <v>47</v>
      </c>
      <c r="F7" s="22" t="s">
        <v>48</v>
      </c>
      <c r="G7" s="20" t="s">
        <v>60</v>
      </c>
      <c r="H7" s="20" t="s">
        <v>61</v>
      </c>
    </row>
    <row r="8" spans="1:8" ht="81" customHeight="1">
      <c r="A8" s="73" t="s">
        <v>49</v>
      </c>
      <c r="B8" s="80" t="s">
        <v>234</v>
      </c>
      <c r="C8" s="86">
        <v>3600</v>
      </c>
      <c r="D8" s="87" t="s">
        <v>118</v>
      </c>
      <c r="E8" s="88"/>
      <c r="F8" s="88"/>
      <c r="G8" s="89">
        <v>0</v>
      </c>
      <c r="H8" s="89">
        <f>ROUND(ROUND(C8,2)*ROUND(G8,2),2)</f>
        <v>0</v>
      </c>
    </row>
    <row r="9" spans="1:8" ht="76.5" customHeight="1">
      <c r="A9" s="73" t="s">
        <v>65</v>
      </c>
      <c r="B9" s="80" t="s">
        <v>202</v>
      </c>
      <c r="C9" s="90">
        <v>6000</v>
      </c>
      <c r="D9" s="81" t="s">
        <v>67</v>
      </c>
      <c r="E9" s="91"/>
      <c r="F9" s="91"/>
      <c r="G9" s="92">
        <v>0</v>
      </c>
      <c r="H9" s="92">
        <f>ROUND(ROUND(C9,2)*ROUND(G9,2),2)</f>
        <v>0</v>
      </c>
    </row>
    <row r="10" spans="1:8" ht="70.5" customHeight="1">
      <c r="A10" s="73" t="s">
        <v>66</v>
      </c>
      <c r="B10" s="80" t="s">
        <v>203</v>
      </c>
      <c r="C10" s="93">
        <v>2500</v>
      </c>
      <c r="D10" s="85" t="s">
        <v>118</v>
      </c>
      <c r="E10" s="100"/>
      <c r="F10" s="100"/>
      <c r="G10" s="89">
        <v>0</v>
      </c>
      <c r="H10" s="89">
        <f>ROUND(ROUND(C10,2)*ROUND(G10,2),2)</f>
        <v>0</v>
      </c>
    </row>
    <row r="11" spans="1:8" ht="77.25" customHeight="1">
      <c r="A11" s="73" t="s">
        <v>68</v>
      </c>
      <c r="B11" s="80" t="s">
        <v>204</v>
      </c>
      <c r="C11" s="93">
        <v>30000</v>
      </c>
      <c r="D11" s="85" t="s">
        <v>67</v>
      </c>
      <c r="E11" s="100"/>
      <c r="F11" s="100"/>
      <c r="G11" s="92">
        <v>0</v>
      </c>
      <c r="H11" s="92">
        <f>ROUND(ROUND(C11,2)*ROUND(G11,2),2)</f>
        <v>0</v>
      </c>
    </row>
    <row r="12" spans="1:8" ht="18" customHeight="1">
      <c r="A12" s="163" t="s">
        <v>57</v>
      </c>
      <c r="B12" s="163"/>
      <c r="C12" s="163"/>
      <c r="D12" s="163"/>
      <c r="E12" s="163"/>
      <c r="F12" s="163"/>
      <c r="G12" s="163"/>
      <c r="H12" s="163"/>
    </row>
  </sheetData>
  <sheetProtection/>
  <mergeCells count="3">
    <mergeCell ref="A1:B1"/>
    <mergeCell ref="G1:H1"/>
    <mergeCell ref="A12:H12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11"/>
  <sheetViews>
    <sheetView zoomScalePageLayoutView="0" workbookViewId="0" topLeftCell="A1">
      <selection activeCell="A8" sqref="A8:D10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40</v>
      </c>
      <c r="H1" s="162"/>
    </row>
    <row r="2" spans="1:8" ht="14.25" customHeight="1">
      <c r="A2" s="23"/>
      <c r="B2" s="24" t="s">
        <v>41</v>
      </c>
      <c r="C2" s="60">
        <v>26</v>
      </c>
      <c r="D2" s="23"/>
      <c r="E2" s="38" t="s">
        <v>42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56</v>
      </c>
      <c r="F5" s="54">
        <f>SUM(H8:H10)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43</v>
      </c>
      <c r="B7" s="20" t="s">
        <v>44</v>
      </c>
      <c r="C7" s="21" t="s">
        <v>45</v>
      </c>
      <c r="D7" s="22" t="s">
        <v>46</v>
      </c>
      <c r="E7" s="22" t="s">
        <v>47</v>
      </c>
      <c r="F7" s="22" t="s">
        <v>48</v>
      </c>
      <c r="G7" s="20" t="s">
        <v>60</v>
      </c>
      <c r="H7" s="20" t="s">
        <v>61</v>
      </c>
    </row>
    <row r="8" spans="1:8" ht="30" customHeight="1">
      <c r="A8" s="73" t="s">
        <v>49</v>
      </c>
      <c r="B8" s="80" t="s">
        <v>163</v>
      </c>
      <c r="C8" s="86">
        <v>49500</v>
      </c>
      <c r="D8" s="87" t="s">
        <v>86</v>
      </c>
      <c r="E8" s="88"/>
      <c r="F8" s="88"/>
      <c r="G8" s="89">
        <v>0</v>
      </c>
      <c r="H8" s="89">
        <f>ROUND(ROUND(C8,2)*ROUND(G8,2),2)</f>
        <v>0</v>
      </c>
    </row>
    <row r="9" spans="1:8" ht="46.5" customHeight="1">
      <c r="A9" s="73" t="s">
        <v>65</v>
      </c>
      <c r="B9" s="80" t="s">
        <v>235</v>
      </c>
      <c r="C9" s="90">
        <v>330</v>
      </c>
      <c r="D9" s="81" t="s">
        <v>86</v>
      </c>
      <c r="E9" s="91"/>
      <c r="F9" s="91"/>
      <c r="G9" s="92">
        <v>0</v>
      </c>
      <c r="H9" s="92">
        <f>ROUND(ROUND(C9,2)*ROUND(G9,2),2)</f>
        <v>0</v>
      </c>
    </row>
    <row r="10" spans="1:8" ht="51" customHeight="1">
      <c r="A10" s="73" t="s">
        <v>66</v>
      </c>
      <c r="B10" s="80" t="s">
        <v>236</v>
      </c>
      <c r="C10" s="93">
        <v>2310</v>
      </c>
      <c r="D10" s="85" t="s">
        <v>86</v>
      </c>
      <c r="E10" s="91"/>
      <c r="F10" s="91"/>
      <c r="G10" s="92">
        <v>0</v>
      </c>
      <c r="H10" s="92">
        <f>ROUND(ROUND(C10,2)*ROUND(G10,2),2)</f>
        <v>0</v>
      </c>
    </row>
    <row r="11" spans="1:8" ht="18" customHeight="1">
      <c r="A11" s="163" t="s">
        <v>57</v>
      </c>
      <c r="B11" s="163"/>
      <c r="C11" s="163"/>
      <c r="D11" s="163"/>
      <c r="E11" s="163"/>
      <c r="F11" s="163"/>
      <c r="G11" s="163"/>
      <c r="H11" s="163"/>
    </row>
  </sheetData>
  <sheetProtection/>
  <mergeCells count="3">
    <mergeCell ref="A1:B1"/>
    <mergeCell ref="G1:H1"/>
    <mergeCell ref="A11:H11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I28"/>
  <sheetViews>
    <sheetView zoomScalePageLayoutView="0" workbookViewId="0" topLeftCell="A4">
      <selection activeCell="B15" sqref="B15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40</v>
      </c>
      <c r="H1" s="162"/>
    </row>
    <row r="2" spans="1:8" ht="14.25" customHeight="1">
      <c r="A2" s="23"/>
      <c r="B2" s="24" t="s">
        <v>41</v>
      </c>
      <c r="C2" s="60">
        <v>27</v>
      </c>
      <c r="D2" s="23"/>
      <c r="E2" s="38" t="s">
        <v>42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56</v>
      </c>
      <c r="F5" s="54">
        <f>SUM(H8:H11)+(I19)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43</v>
      </c>
      <c r="B7" s="20" t="s">
        <v>44</v>
      </c>
      <c r="C7" s="21" t="s">
        <v>45</v>
      </c>
      <c r="D7" s="22" t="s">
        <v>46</v>
      </c>
      <c r="E7" s="22" t="s">
        <v>47</v>
      </c>
      <c r="F7" s="22" t="s">
        <v>48</v>
      </c>
      <c r="G7" s="20" t="s">
        <v>60</v>
      </c>
      <c r="H7" s="20" t="s">
        <v>61</v>
      </c>
    </row>
    <row r="8" spans="1:8" ht="45.75" customHeight="1">
      <c r="A8" s="73" t="s">
        <v>49</v>
      </c>
      <c r="B8" s="80" t="s">
        <v>172</v>
      </c>
      <c r="C8" s="86">
        <v>900</v>
      </c>
      <c r="D8" s="87" t="s">
        <v>86</v>
      </c>
      <c r="E8" s="88"/>
      <c r="F8" s="88"/>
      <c r="G8" s="89">
        <v>0</v>
      </c>
      <c r="H8" s="89">
        <f>ROUND(ROUND(C8,2)*ROUND(G8,2),2)</f>
        <v>0</v>
      </c>
    </row>
    <row r="9" spans="1:8" ht="66" customHeight="1">
      <c r="A9" s="73" t="s">
        <v>65</v>
      </c>
      <c r="B9" s="80" t="s">
        <v>237</v>
      </c>
      <c r="C9" s="90">
        <v>20160</v>
      </c>
      <c r="D9" s="81" t="s">
        <v>86</v>
      </c>
      <c r="E9" s="91"/>
      <c r="F9" s="91"/>
      <c r="G9" s="92">
        <v>0</v>
      </c>
      <c r="H9" s="92">
        <f>ROUND(ROUND(C9,2)*ROUND(G9,2),2)</f>
        <v>0</v>
      </c>
    </row>
    <row r="10" spans="1:8" ht="76.5" customHeight="1">
      <c r="A10" s="73" t="s">
        <v>66</v>
      </c>
      <c r="B10" s="80" t="s">
        <v>170</v>
      </c>
      <c r="C10" s="93">
        <v>5040</v>
      </c>
      <c r="D10" s="85" t="s">
        <v>86</v>
      </c>
      <c r="E10" s="100"/>
      <c r="F10" s="100"/>
      <c r="G10" s="89">
        <v>0</v>
      </c>
      <c r="H10" s="89">
        <f>ROUND(ROUND(C10,2)*ROUND(G10,2),2)</f>
        <v>0</v>
      </c>
    </row>
    <row r="11" spans="1:8" ht="31.5" customHeight="1">
      <c r="A11" s="73" t="s">
        <v>68</v>
      </c>
      <c r="B11" s="80" t="s">
        <v>171</v>
      </c>
      <c r="C11" s="93">
        <v>12500</v>
      </c>
      <c r="D11" s="85" t="s">
        <v>86</v>
      </c>
      <c r="E11" s="100"/>
      <c r="F11" s="100"/>
      <c r="G11" s="92">
        <v>0</v>
      </c>
      <c r="H11" s="92">
        <f>ROUND(ROUND(C11,2)*ROUND(G11,2),2)</f>
        <v>0</v>
      </c>
    </row>
    <row r="12" spans="1:8" ht="18" customHeight="1">
      <c r="A12" s="163" t="s">
        <v>57</v>
      </c>
      <c r="B12" s="163"/>
      <c r="C12" s="163"/>
      <c r="D12" s="163"/>
      <c r="E12" s="163"/>
      <c r="F12" s="163"/>
      <c r="G12" s="163"/>
      <c r="H12" s="163"/>
    </row>
    <row r="14" spans="1:5" ht="27" customHeight="1">
      <c r="A14" s="181" t="s">
        <v>177</v>
      </c>
      <c r="B14" s="182"/>
      <c r="C14" s="122" t="s">
        <v>52</v>
      </c>
      <c r="D14" s="123" t="s">
        <v>173</v>
      </c>
      <c r="E14" s="124" t="s">
        <v>174</v>
      </c>
    </row>
    <row r="15" spans="1:5" ht="114.75">
      <c r="A15" s="119">
        <v>5</v>
      </c>
      <c r="B15" s="144" t="s">
        <v>201</v>
      </c>
      <c r="C15" s="120">
        <v>35</v>
      </c>
      <c r="D15" s="121" t="s">
        <v>86</v>
      </c>
      <c r="E15" s="119" t="s">
        <v>175</v>
      </c>
    </row>
    <row r="18" spans="1:9" ht="52.5">
      <c r="A18" s="126" t="s">
        <v>176</v>
      </c>
      <c r="B18" s="127" t="s">
        <v>188</v>
      </c>
      <c r="C18" s="128" t="s">
        <v>187</v>
      </c>
      <c r="D18" s="183" t="s">
        <v>178</v>
      </c>
      <c r="E18" s="184"/>
      <c r="F18" s="185"/>
      <c r="G18" s="186"/>
      <c r="H18" s="129" t="s">
        <v>186</v>
      </c>
      <c r="I18" s="129" t="s">
        <v>199</v>
      </c>
    </row>
    <row r="19" spans="1:9" ht="22.5" customHeight="1">
      <c r="A19" s="187" t="s">
        <v>13</v>
      </c>
      <c r="B19" s="190" t="s">
        <v>195</v>
      </c>
      <c r="C19" s="193">
        <v>35</v>
      </c>
      <c r="D19" s="125" t="s">
        <v>179</v>
      </c>
      <c r="E19" s="175"/>
      <c r="F19" s="196"/>
      <c r="G19" s="197"/>
      <c r="H19" s="198">
        <v>0</v>
      </c>
      <c r="I19" s="172">
        <f>ROUND(24*C19*H19,2)</f>
        <v>0</v>
      </c>
    </row>
    <row r="20" spans="1:9" ht="12">
      <c r="A20" s="188"/>
      <c r="B20" s="191"/>
      <c r="C20" s="194"/>
      <c r="D20" s="125" t="s">
        <v>180</v>
      </c>
      <c r="E20" s="175"/>
      <c r="F20" s="176"/>
      <c r="G20" s="177"/>
      <c r="H20" s="199"/>
      <c r="I20" s="173"/>
    </row>
    <row r="21" spans="1:9" ht="15" customHeight="1">
      <c r="A21" s="188"/>
      <c r="B21" s="191"/>
      <c r="C21" s="194"/>
      <c r="D21" s="125" t="s">
        <v>181</v>
      </c>
      <c r="E21" s="178" t="s">
        <v>182</v>
      </c>
      <c r="F21" s="179"/>
      <c r="G21" s="180"/>
      <c r="H21" s="199"/>
      <c r="I21" s="173"/>
    </row>
    <row r="22" spans="1:9" ht="22.5">
      <c r="A22" s="188"/>
      <c r="B22" s="191"/>
      <c r="C22" s="194"/>
      <c r="D22" s="125" t="s">
        <v>183</v>
      </c>
      <c r="E22" s="175"/>
      <c r="F22" s="176"/>
      <c r="G22" s="177"/>
      <c r="H22" s="199"/>
      <c r="I22" s="173"/>
    </row>
    <row r="23" spans="1:9" ht="12">
      <c r="A23" s="188"/>
      <c r="B23" s="191"/>
      <c r="C23" s="194"/>
      <c r="D23" s="125" t="s">
        <v>184</v>
      </c>
      <c r="E23" s="175"/>
      <c r="F23" s="176"/>
      <c r="G23" s="177"/>
      <c r="H23" s="199"/>
      <c r="I23" s="173"/>
    </row>
    <row r="24" spans="1:9" ht="12">
      <c r="A24" s="189"/>
      <c r="B24" s="192"/>
      <c r="C24" s="195"/>
      <c r="D24" s="125" t="s">
        <v>185</v>
      </c>
      <c r="E24" s="175"/>
      <c r="F24" s="176"/>
      <c r="G24" s="177"/>
      <c r="H24" s="200"/>
      <c r="I24" s="174"/>
    </row>
    <row r="26" spans="1:9" ht="14.25">
      <c r="A26" s="171" t="s">
        <v>189</v>
      </c>
      <c r="B26" s="171"/>
      <c r="C26" s="171"/>
      <c r="D26" s="171"/>
      <c r="E26" s="171"/>
      <c r="F26" s="171"/>
      <c r="G26" s="130"/>
      <c r="H26" s="130"/>
      <c r="I26" s="130"/>
    </row>
    <row r="27" spans="1:9" ht="84">
      <c r="A27" s="131"/>
      <c r="B27" s="132"/>
      <c r="C27" s="133" t="s">
        <v>190</v>
      </c>
      <c r="D27" s="134" t="s">
        <v>191</v>
      </c>
      <c r="E27" s="133" t="s">
        <v>192</v>
      </c>
      <c r="F27" s="133" t="s">
        <v>193</v>
      </c>
      <c r="G27" s="130"/>
      <c r="H27" s="130"/>
      <c r="I27" s="130"/>
    </row>
    <row r="28" spans="1:9" ht="28.5" customHeight="1">
      <c r="A28" s="139" t="s">
        <v>13</v>
      </c>
      <c r="B28" s="140" t="s">
        <v>194</v>
      </c>
      <c r="C28" s="135"/>
      <c r="D28" s="136">
        <v>204400</v>
      </c>
      <c r="E28" s="137">
        <v>0.55</v>
      </c>
      <c r="F28" s="138">
        <f>ROUND((C28*D28*E28)/1000,2)</f>
        <v>0</v>
      </c>
      <c r="G28" s="130"/>
      <c r="H28" s="130"/>
      <c r="I28" s="130"/>
    </row>
  </sheetData>
  <sheetProtection/>
  <mergeCells count="17">
    <mergeCell ref="A1:B1"/>
    <mergeCell ref="G1:H1"/>
    <mergeCell ref="A12:H12"/>
    <mergeCell ref="A14:B14"/>
    <mergeCell ref="D18:G18"/>
    <mergeCell ref="A19:A24"/>
    <mergeCell ref="B19:B24"/>
    <mergeCell ref="C19:C24"/>
    <mergeCell ref="E19:G19"/>
    <mergeCell ref="H19:H24"/>
    <mergeCell ref="A26:F26"/>
    <mergeCell ref="I19:I24"/>
    <mergeCell ref="E20:G20"/>
    <mergeCell ref="E21:G21"/>
    <mergeCell ref="E22:G22"/>
    <mergeCell ref="E23:G23"/>
    <mergeCell ref="E24:G24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2">
      <selection activeCell="B9" sqref="B9"/>
    </sheetView>
  </sheetViews>
  <sheetFormatPr defaultColWidth="9.625" defaultRowHeight="14.25"/>
  <cols>
    <col min="1" max="1" width="5.75390625" style="26" customWidth="1"/>
    <col min="2" max="2" width="65.625" style="19" customWidth="1"/>
    <col min="3" max="3" width="10.25390625" style="27" customWidth="1"/>
    <col min="4" max="4" width="9.87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40</v>
      </c>
      <c r="H1" s="162"/>
    </row>
    <row r="2" spans="1:8" ht="14.25" customHeight="1">
      <c r="A2" s="23"/>
      <c r="B2" s="24" t="s">
        <v>41</v>
      </c>
      <c r="C2" s="60">
        <v>28</v>
      </c>
      <c r="D2" s="23"/>
      <c r="E2" s="38" t="s">
        <v>42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56</v>
      </c>
      <c r="F5" s="54">
        <f>SUM(H8:H9)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43</v>
      </c>
      <c r="B7" s="20" t="s">
        <v>44</v>
      </c>
      <c r="C7" s="21" t="s">
        <v>45</v>
      </c>
      <c r="D7" s="22" t="s">
        <v>46</v>
      </c>
      <c r="E7" s="22" t="s">
        <v>47</v>
      </c>
      <c r="F7" s="22" t="s">
        <v>48</v>
      </c>
      <c r="G7" s="20" t="s">
        <v>60</v>
      </c>
      <c r="H7" s="20" t="s">
        <v>61</v>
      </c>
    </row>
    <row r="8" spans="1:8" ht="205.5" customHeight="1">
      <c r="A8" s="73" t="s">
        <v>49</v>
      </c>
      <c r="B8" s="116" t="s">
        <v>164</v>
      </c>
      <c r="C8" s="86">
        <v>30000</v>
      </c>
      <c r="D8" s="87" t="s">
        <v>86</v>
      </c>
      <c r="E8" s="88"/>
      <c r="F8" s="88"/>
      <c r="G8" s="89">
        <v>0</v>
      </c>
      <c r="H8" s="89">
        <f>ROUND(ROUND(C8,2)*ROUND(G8,2),2)</f>
        <v>0</v>
      </c>
    </row>
    <row r="9" spans="1:8" ht="257.25" customHeight="1">
      <c r="A9" s="73" t="s">
        <v>65</v>
      </c>
      <c r="B9" s="116" t="s">
        <v>238</v>
      </c>
      <c r="C9" s="90">
        <v>30000</v>
      </c>
      <c r="D9" s="81" t="s">
        <v>86</v>
      </c>
      <c r="E9" s="91"/>
      <c r="F9" s="91"/>
      <c r="G9" s="92">
        <v>0</v>
      </c>
      <c r="H9" s="92">
        <f>ROUND(ROUND(C9,2)*ROUND(G9,2),2)</f>
        <v>0</v>
      </c>
    </row>
    <row r="10" spans="1:8" ht="18" customHeight="1">
      <c r="A10" s="163" t="s">
        <v>57</v>
      </c>
      <c r="B10" s="163"/>
      <c r="C10" s="163"/>
      <c r="D10" s="163"/>
      <c r="E10" s="163"/>
      <c r="F10" s="163"/>
      <c r="G10" s="163"/>
      <c r="H10" s="163"/>
    </row>
  </sheetData>
  <sheetProtection/>
  <mergeCells count="3">
    <mergeCell ref="A1:B1"/>
    <mergeCell ref="G1:H1"/>
    <mergeCell ref="A10:H10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7">
      <selection activeCell="A8" sqref="A8:D11"/>
    </sheetView>
  </sheetViews>
  <sheetFormatPr defaultColWidth="9.625" defaultRowHeight="14.25"/>
  <cols>
    <col min="1" max="1" width="5.75390625" style="45" customWidth="1"/>
    <col min="2" max="2" width="63.875" style="30" customWidth="1"/>
    <col min="3" max="3" width="10.125" style="46" customWidth="1"/>
    <col min="4" max="4" width="7.625" style="47" customWidth="1"/>
    <col min="5" max="5" width="16.50390625" style="47" customWidth="1"/>
    <col min="6" max="6" width="15.50390625" style="47" customWidth="1"/>
    <col min="7" max="7" width="13.00390625" style="30" customWidth="1"/>
    <col min="8" max="8" width="14.875" style="30" customWidth="1"/>
    <col min="9" max="10" width="15.125" style="30" customWidth="1"/>
    <col min="11" max="16384" width="9.625" style="30" customWidth="1"/>
  </cols>
  <sheetData>
    <row r="1" spans="1:8" ht="14.25" customHeight="1">
      <c r="A1" s="164" t="str">
        <f>formularz_oferty!C4</f>
        <v>DFP.271.26.2022.KK</v>
      </c>
      <c r="B1" s="164"/>
      <c r="C1" s="28"/>
      <c r="D1" s="29"/>
      <c r="E1" s="29"/>
      <c r="F1" s="29"/>
      <c r="G1" s="165" t="s">
        <v>50</v>
      </c>
      <c r="H1" s="165"/>
    </row>
    <row r="2" spans="1:8" ht="11.25" customHeight="1">
      <c r="A2" s="31"/>
      <c r="B2" s="32" t="s">
        <v>41</v>
      </c>
      <c r="C2" s="33">
        <v>2</v>
      </c>
      <c r="D2" s="29"/>
      <c r="E2" s="34" t="s">
        <v>42</v>
      </c>
      <c r="F2" s="29"/>
      <c r="G2" s="165"/>
      <c r="H2" s="165"/>
    </row>
    <row r="3" spans="1:8" ht="12.75">
      <c r="A3" s="31"/>
      <c r="B3" s="32"/>
      <c r="C3" s="28"/>
      <c r="D3" s="29"/>
      <c r="E3" s="29"/>
      <c r="F3" s="29"/>
      <c r="G3" s="34"/>
      <c r="H3" s="32"/>
    </row>
    <row r="4" spans="1:8" ht="12.75">
      <c r="A4" s="35"/>
      <c r="B4" s="36"/>
      <c r="C4" s="28"/>
      <c r="D4" s="29"/>
      <c r="E4" s="29"/>
      <c r="F4" s="29"/>
      <c r="G4" s="37"/>
      <c r="H4" s="37"/>
    </row>
    <row r="5" spans="1:8" ht="12.75">
      <c r="A5" s="38"/>
      <c r="B5" s="39"/>
      <c r="C5" s="40"/>
      <c r="D5" s="41"/>
      <c r="E5" s="42" t="s">
        <v>56</v>
      </c>
      <c r="F5" s="43">
        <f>SUM(H8:H11)</f>
        <v>0</v>
      </c>
      <c r="G5" s="65"/>
      <c r="H5" s="65"/>
    </row>
    <row r="6" spans="1:8" ht="12.75">
      <c r="A6" s="23"/>
      <c r="B6" s="39"/>
      <c r="C6" s="40"/>
      <c r="D6" s="41"/>
      <c r="E6" s="41"/>
      <c r="F6" s="41"/>
      <c r="G6" s="44"/>
      <c r="H6" s="44"/>
    </row>
    <row r="7" spans="1:8" ht="48" customHeight="1">
      <c r="A7" s="69" t="s">
        <v>43</v>
      </c>
      <c r="B7" s="69" t="s">
        <v>44</v>
      </c>
      <c r="C7" s="70" t="s">
        <v>51</v>
      </c>
      <c r="D7" s="71" t="s">
        <v>46</v>
      </c>
      <c r="E7" s="71" t="s">
        <v>47</v>
      </c>
      <c r="F7" s="71" t="s">
        <v>48</v>
      </c>
      <c r="G7" s="69" t="s">
        <v>60</v>
      </c>
      <c r="H7" s="69" t="s">
        <v>61</v>
      </c>
    </row>
    <row r="8" spans="1:8" ht="47.25" customHeight="1">
      <c r="A8" s="73">
        <v>1</v>
      </c>
      <c r="B8" s="74" t="s">
        <v>205</v>
      </c>
      <c r="C8" s="75">
        <v>2500</v>
      </c>
      <c r="D8" s="76" t="s">
        <v>67</v>
      </c>
      <c r="E8" s="72"/>
      <c r="F8" s="72"/>
      <c r="G8" s="84">
        <v>0</v>
      </c>
      <c r="H8" s="84">
        <f>ROUND(ROUND(C8,2)*ROUND(G8,2),2)</f>
        <v>0</v>
      </c>
    </row>
    <row r="9" spans="1:8" ht="56.25" customHeight="1">
      <c r="A9" s="73">
        <v>2</v>
      </c>
      <c r="B9" s="74" t="s">
        <v>100</v>
      </c>
      <c r="C9" s="75">
        <v>4000</v>
      </c>
      <c r="D9" s="76" t="s">
        <v>67</v>
      </c>
      <c r="E9" s="72"/>
      <c r="F9" s="72"/>
      <c r="G9" s="84">
        <v>0</v>
      </c>
      <c r="H9" s="84">
        <f>ROUND(ROUND(C9,2)*ROUND(G9,2),2)</f>
        <v>0</v>
      </c>
    </row>
    <row r="10" spans="1:8" ht="54" customHeight="1">
      <c r="A10" s="73">
        <v>3</v>
      </c>
      <c r="B10" s="74" t="s">
        <v>102</v>
      </c>
      <c r="C10" s="75">
        <v>2500</v>
      </c>
      <c r="D10" s="76" t="s">
        <v>67</v>
      </c>
      <c r="E10" s="72"/>
      <c r="F10" s="72"/>
      <c r="G10" s="84">
        <v>0</v>
      </c>
      <c r="H10" s="84">
        <f>ROUND(ROUND(C10,2)*ROUND(G10,2),2)</f>
        <v>0</v>
      </c>
    </row>
    <row r="11" spans="1:8" ht="53.25" customHeight="1">
      <c r="A11" s="73">
        <v>4</v>
      </c>
      <c r="B11" s="74" t="s">
        <v>101</v>
      </c>
      <c r="C11" s="75">
        <v>100</v>
      </c>
      <c r="D11" s="76" t="s">
        <v>67</v>
      </c>
      <c r="E11" s="72"/>
      <c r="F11" s="72"/>
      <c r="G11" s="84">
        <v>0</v>
      </c>
      <c r="H11" s="84">
        <f>ROUND(ROUND(C11,2)*ROUND(G11,2),2)</f>
        <v>0</v>
      </c>
    </row>
    <row r="12" spans="1:8" ht="12" customHeight="1">
      <c r="A12" s="166"/>
      <c r="B12" s="166"/>
      <c r="C12" s="166"/>
      <c r="D12" s="166"/>
      <c r="E12" s="166"/>
      <c r="F12" s="166"/>
      <c r="G12" s="166"/>
      <c r="H12" s="166"/>
    </row>
    <row r="13" spans="1:8" ht="12.75" customHeight="1">
      <c r="A13" s="163" t="s">
        <v>57</v>
      </c>
      <c r="B13" s="163"/>
      <c r="C13" s="163"/>
      <c r="D13" s="163"/>
      <c r="E13" s="163"/>
      <c r="F13" s="163"/>
      <c r="G13" s="163"/>
      <c r="H13" s="163"/>
    </row>
  </sheetData>
  <sheetProtection/>
  <mergeCells count="4">
    <mergeCell ref="A1:B1"/>
    <mergeCell ref="G1:H2"/>
    <mergeCell ref="A12:H12"/>
    <mergeCell ref="A13:H13"/>
  </mergeCells>
  <printOptions/>
  <pageMargins left="0.25" right="0.25" top="0.75" bottom="0.75" header="0.3" footer="0.3"/>
  <pageSetup fitToHeight="0" fitToWidth="0" horizontalDpi="600" verticalDpi="600" orientation="landscape" paperSize="9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17"/>
  <sheetViews>
    <sheetView zoomScalePageLayoutView="0" workbookViewId="0" topLeftCell="A1">
      <selection activeCell="A8" sqref="A8:D15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40</v>
      </c>
      <c r="H1" s="162"/>
    </row>
    <row r="2" spans="1:8" ht="14.25" customHeight="1">
      <c r="A2" s="23"/>
      <c r="B2" s="24" t="s">
        <v>41</v>
      </c>
      <c r="C2" s="60">
        <v>29</v>
      </c>
      <c r="D2" s="23"/>
      <c r="E2" s="38" t="s">
        <v>42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56</v>
      </c>
      <c r="F5" s="54">
        <f>SUM(H8:H15)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43</v>
      </c>
      <c r="B7" s="20" t="s">
        <v>44</v>
      </c>
      <c r="C7" s="21" t="s">
        <v>45</v>
      </c>
      <c r="D7" s="22" t="s">
        <v>46</v>
      </c>
      <c r="E7" s="22" t="s">
        <v>47</v>
      </c>
      <c r="F7" s="22" t="s">
        <v>48</v>
      </c>
      <c r="G7" s="20" t="s">
        <v>60</v>
      </c>
      <c r="H7" s="20" t="s">
        <v>61</v>
      </c>
    </row>
    <row r="8" spans="1:8" ht="45.75" customHeight="1">
      <c r="A8" s="73" t="s">
        <v>49</v>
      </c>
      <c r="B8" s="80" t="s">
        <v>239</v>
      </c>
      <c r="C8" s="86">
        <v>200</v>
      </c>
      <c r="D8" s="87" t="s">
        <v>67</v>
      </c>
      <c r="E8" s="88"/>
      <c r="F8" s="88"/>
      <c r="G8" s="89">
        <v>0</v>
      </c>
      <c r="H8" s="89">
        <f>ROUND(ROUND(C8,2)*ROUND(G8,2),2)</f>
        <v>0</v>
      </c>
    </row>
    <row r="9" spans="1:8" ht="36.75" customHeight="1">
      <c r="A9" s="73" t="s">
        <v>65</v>
      </c>
      <c r="B9" s="80" t="s">
        <v>240</v>
      </c>
      <c r="C9" s="90">
        <v>140</v>
      </c>
      <c r="D9" s="81" t="s">
        <v>67</v>
      </c>
      <c r="E9" s="91"/>
      <c r="F9" s="91"/>
      <c r="G9" s="92">
        <v>0</v>
      </c>
      <c r="H9" s="92">
        <f>ROUND(ROUND(C9,2)*ROUND(G9,2),2)</f>
        <v>0</v>
      </c>
    </row>
    <row r="10" spans="1:8" ht="36" customHeight="1">
      <c r="A10" s="73" t="s">
        <v>66</v>
      </c>
      <c r="B10" s="80" t="s">
        <v>241</v>
      </c>
      <c r="C10" s="93">
        <v>40</v>
      </c>
      <c r="D10" s="85" t="s">
        <v>67</v>
      </c>
      <c r="E10" s="100"/>
      <c r="F10" s="100"/>
      <c r="G10" s="89">
        <v>0</v>
      </c>
      <c r="H10" s="89">
        <f aca="true" t="shared" si="0" ref="H10:H15">ROUND(ROUND(C10,2)*ROUND(G10,2),2)</f>
        <v>0</v>
      </c>
    </row>
    <row r="11" spans="1:8" ht="31.5" customHeight="1">
      <c r="A11" s="73" t="s">
        <v>68</v>
      </c>
      <c r="B11" s="80" t="s">
        <v>242</v>
      </c>
      <c r="C11" s="93">
        <v>100</v>
      </c>
      <c r="D11" s="85" t="s">
        <v>67</v>
      </c>
      <c r="E11" s="100"/>
      <c r="F11" s="100"/>
      <c r="G11" s="92">
        <v>0</v>
      </c>
      <c r="H11" s="92">
        <f t="shared" si="0"/>
        <v>0</v>
      </c>
    </row>
    <row r="12" spans="1:8" ht="25.5" customHeight="1">
      <c r="A12" s="73" t="s">
        <v>69</v>
      </c>
      <c r="B12" s="80" t="s">
        <v>243</v>
      </c>
      <c r="C12" s="93">
        <v>5</v>
      </c>
      <c r="D12" s="85" t="s">
        <v>67</v>
      </c>
      <c r="E12" s="100"/>
      <c r="F12" s="100"/>
      <c r="G12" s="89">
        <v>0</v>
      </c>
      <c r="H12" s="89">
        <f t="shared" si="0"/>
        <v>0</v>
      </c>
    </row>
    <row r="13" spans="1:8" ht="33.75" customHeight="1">
      <c r="A13" s="73" t="s">
        <v>70</v>
      </c>
      <c r="B13" s="80" t="s">
        <v>244</v>
      </c>
      <c r="C13" s="93">
        <v>5</v>
      </c>
      <c r="D13" s="85" t="s">
        <v>67</v>
      </c>
      <c r="E13" s="100"/>
      <c r="F13" s="100"/>
      <c r="G13" s="92">
        <v>0</v>
      </c>
      <c r="H13" s="92">
        <f t="shared" si="0"/>
        <v>0</v>
      </c>
    </row>
    <row r="14" spans="1:8" ht="29.25" customHeight="1">
      <c r="A14" s="73" t="s">
        <v>71</v>
      </c>
      <c r="B14" s="80" t="s">
        <v>245</v>
      </c>
      <c r="C14" s="93">
        <v>5</v>
      </c>
      <c r="D14" s="85" t="s">
        <v>67</v>
      </c>
      <c r="E14" s="100"/>
      <c r="F14" s="100"/>
      <c r="G14" s="89">
        <v>0</v>
      </c>
      <c r="H14" s="89">
        <f t="shared" si="0"/>
        <v>0</v>
      </c>
    </row>
    <row r="15" spans="1:8" ht="31.5" customHeight="1">
      <c r="A15" s="73" t="s">
        <v>73</v>
      </c>
      <c r="B15" s="80" t="s">
        <v>246</v>
      </c>
      <c r="C15" s="93">
        <v>50</v>
      </c>
      <c r="D15" s="85" t="s">
        <v>67</v>
      </c>
      <c r="E15" s="100"/>
      <c r="F15" s="100"/>
      <c r="G15" s="92">
        <v>0</v>
      </c>
      <c r="H15" s="92">
        <f t="shared" si="0"/>
        <v>0</v>
      </c>
    </row>
    <row r="16" spans="1:8" ht="12" customHeight="1">
      <c r="A16" s="170" t="s">
        <v>168</v>
      </c>
      <c r="B16" s="170"/>
      <c r="C16" s="170"/>
      <c r="D16" s="170"/>
      <c r="E16" s="170"/>
      <c r="F16" s="170"/>
      <c r="G16" s="170"/>
      <c r="H16" s="170"/>
    </row>
    <row r="17" spans="1:8" ht="18" customHeight="1">
      <c r="A17" s="163" t="s">
        <v>57</v>
      </c>
      <c r="B17" s="163"/>
      <c r="C17" s="163"/>
      <c r="D17" s="163"/>
      <c r="E17" s="163"/>
      <c r="F17" s="163"/>
      <c r="G17" s="163"/>
      <c r="H17" s="163"/>
    </row>
  </sheetData>
  <sheetProtection/>
  <mergeCells count="4">
    <mergeCell ref="A1:B1"/>
    <mergeCell ref="G1:H1"/>
    <mergeCell ref="A17:H17"/>
    <mergeCell ref="A16:H16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12"/>
  <sheetViews>
    <sheetView zoomScalePageLayoutView="0" workbookViewId="0" topLeftCell="A1">
      <selection activeCell="A8" sqref="A8:D10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40</v>
      </c>
      <c r="H1" s="162"/>
    </row>
    <row r="2" spans="1:8" ht="14.25" customHeight="1">
      <c r="A2" s="23"/>
      <c r="B2" s="24" t="s">
        <v>41</v>
      </c>
      <c r="C2" s="60">
        <v>30</v>
      </c>
      <c r="D2" s="23"/>
      <c r="E2" s="38" t="s">
        <v>42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56</v>
      </c>
      <c r="F5" s="54">
        <f>SUM(H8:H10)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43</v>
      </c>
      <c r="B7" s="20" t="s">
        <v>44</v>
      </c>
      <c r="C7" s="21" t="s">
        <v>45</v>
      </c>
      <c r="D7" s="22" t="s">
        <v>46</v>
      </c>
      <c r="E7" s="22" t="s">
        <v>47</v>
      </c>
      <c r="F7" s="22" t="s">
        <v>48</v>
      </c>
      <c r="G7" s="20" t="s">
        <v>60</v>
      </c>
      <c r="H7" s="20" t="s">
        <v>61</v>
      </c>
    </row>
    <row r="8" spans="1:8" ht="45.75" customHeight="1">
      <c r="A8" s="73" t="s">
        <v>49</v>
      </c>
      <c r="B8" s="80" t="s">
        <v>165</v>
      </c>
      <c r="C8" s="86">
        <v>60</v>
      </c>
      <c r="D8" s="87" t="s">
        <v>67</v>
      </c>
      <c r="E8" s="88"/>
      <c r="F8" s="88"/>
      <c r="G8" s="89">
        <v>0</v>
      </c>
      <c r="H8" s="89">
        <f>ROUND(ROUND(C8,2)*ROUND(G8,2),2)</f>
        <v>0</v>
      </c>
    </row>
    <row r="9" spans="1:8" ht="36.75" customHeight="1">
      <c r="A9" s="73" t="s">
        <v>65</v>
      </c>
      <c r="B9" s="80" t="s">
        <v>166</v>
      </c>
      <c r="C9" s="90">
        <v>5</v>
      </c>
      <c r="D9" s="81" t="s">
        <v>67</v>
      </c>
      <c r="E9" s="91"/>
      <c r="F9" s="91"/>
      <c r="G9" s="92">
        <v>0</v>
      </c>
      <c r="H9" s="92">
        <f>ROUND(ROUND(C9,2)*ROUND(G9,2),2)</f>
        <v>0</v>
      </c>
    </row>
    <row r="10" spans="1:8" ht="36" customHeight="1">
      <c r="A10" s="73" t="s">
        <v>66</v>
      </c>
      <c r="B10" s="80" t="s">
        <v>167</v>
      </c>
      <c r="C10" s="93">
        <v>5</v>
      </c>
      <c r="D10" s="85" t="s">
        <v>67</v>
      </c>
      <c r="E10" s="100"/>
      <c r="F10" s="100"/>
      <c r="G10" s="89">
        <v>0</v>
      </c>
      <c r="H10" s="89">
        <f>ROUND(ROUND(C10,2)*ROUND(G10,2),2)</f>
        <v>0</v>
      </c>
    </row>
    <row r="11" spans="1:8" ht="21" customHeight="1">
      <c r="A11" s="170" t="s">
        <v>200</v>
      </c>
      <c r="B11" s="170"/>
      <c r="C11" s="170"/>
      <c r="D11" s="170"/>
      <c r="E11" s="170"/>
      <c r="F11" s="170"/>
      <c r="G11" s="170"/>
      <c r="H11" s="170"/>
    </row>
    <row r="12" spans="1:8" ht="18" customHeight="1">
      <c r="A12" s="163" t="s">
        <v>57</v>
      </c>
      <c r="B12" s="163"/>
      <c r="C12" s="163"/>
      <c r="D12" s="163"/>
      <c r="E12" s="163"/>
      <c r="F12" s="163"/>
      <c r="G12" s="163"/>
      <c r="H12" s="163"/>
    </row>
  </sheetData>
  <sheetProtection/>
  <mergeCells count="4">
    <mergeCell ref="A1:B1"/>
    <mergeCell ref="G1:H1"/>
    <mergeCell ref="A11:H11"/>
    <mergeCell ref="A12:H12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A8" sqref="A8:D8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40</v>
      </c>
      <c r="H1" s="162"/>
    </row>
    <row r="2" spans="1:8" ht="14.25" customHeight="1">
      <c r="A2" s="23"/>
      <c r="B2" s="24" t="s">
        <v>41</v>
      </c>
      <c r="C2" s="60">
        <v>31</v>
      </c>
      <c r="D2" s="23"/>
      <c r="E2" s="38" t="s">
        <v>42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56</v>
      </c>
      <c r="F5" s="54">
        <f>SUM(H8:H8)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43</v>
      </c>
      <c r="B7" s="69" t="s">
        <v>44</v>
      </c>
      <c r="C7" s="117" t="s">
        <v>45</v>
      </c>
      <c r="D7" s="71" t="s">
        <v>46</v>
      </c>
      <c r="E7" s="71" t="s">
        <v>47</v>
      </c>
      <c r="F7" s="71" t="s">
        <v>48</v>
      </c>
      <c r="G7" s="69" t="s">
        <v>60</v>
      </c>
      <c r="H7" s="69" t="s">
        <v>61</v>
      </c>
    </row>
    <row r="8" spans="1:8" ht="45.75" customHeight="1">
      <c r="A8" s="73" t="s">
        <v>49</v>
      </c>
      <c r="B8" s="118" t="s">
        <v>169</v>
      </c>
      <c r="C8" s="90">
        <v>25</v>
      </c>
      <c r="D8" s="81" t="s">
        <v>145</v>
      </c>
      <c r="E8" s="91"/>
      <c r="F8" s="91"/>
      <c r="G8" s="92">
        <v>0</v>
      </c>
      <c r="H8" s="92">
        <f>ROUND(ROUND(C8,2)*ROUND(G8,2),2)</f>
        <v>0</v>
      </c>
    </row>
    <row r="9" spans="1:8" ht="18" customHeight="1">
      <c r="A9" s="163" t="s">
        <v>57</v>
      </c>
      <c r="B9" s="163"/>
      <c r="C9" s="163"/>
      <c r="D9" s="163"/>
      <c r="E9" s="163"/>
      <c r="F9" s="163"/>
      <c r="G9" s="163"/>
      <c r="H9" s="163"/>
    </row>
  </sheetData>
  <sheetProtection/>
  <mergeCells count="3">
    <mergeCell ref="A1:B1"/>
    <mergeCell ref="G1:H1"/>
    <mergeCell ref="A9:H9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12"/>
  <sheetViews>
    <sheetView zoomScalePageLayoutView="0" workbookViewId="0" topLeftCell="A1">
      <selection activeCell="B8" sqref="B8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40</v>
      </c>
      <c r="H1" s="162"/>
    </row>
    <row r="2" spans="1:8" ht="14.25" customHeight="1">
      <c r="A2" s="23"/>
      <c r="B2" s="24" t="s">
        <v>41</v>
      </c>
      <c r="C2" s="60">
        <v>32</v>
      </c>
      <c r="D2" s="23"/>
      <c r="E2" s="38" t="s">
        <v>42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56</v>
      </c>
      <c r="F5" s="54">
        <f>SUM(H8:H10)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43</v>
      </c>
      <c r="B7" s="20" t="s">
        <v>44</v>
      </c>
      <c r="C7" s="21" t="s">
        <v>45</v>
      </c>
      <c r="D7" s="22" t="s">
        <v>46</v>
      </c>
      <c r="E7" s="22" t="s">
        <v>47</v>
      </c>
      <c r="F7" s="22" t="s">
        <v>48</v>
      </c>
      <c r="G7" s="20" t="s">
        <v>60</v>
      </c>
      <c r="H7" s="20" t="s">
        <v>61</v>
      </c>
    </row>
    <row r="8" spans="1:8" ht="64.5" customHeight="1">
      <c r="A8" s="73" t="s">
        <v>49</v>
      </c>
      <c r="B8" s="80" t="s">
        <v>249</v>
      </c>
      <c r="C8" s="86">
        <v>2500</v>
      </c>
      <c r="D8" s="87" t="s">
        <v>67</v>
      </c>
      <c r="E8" s="88"/>
      <c r="F8" s="88"/>
      <c r="G8" s="89">
        <v>0</v>
      </c>
      <c r="H8" s="89">
        <f>ROUND(ROUND(C8,2)*ROUND(G8,2),2)</f>
        <v>0</v>
      </c>
    </row>
    <row r="9" spans="1:8" ht="54.75" customHeight="1">
      <c r="A9" s="73" t="s">
        <v>65</v>
      </c>
      <c r="B9" s="80" t="s">
        <v>248</v>
      </c>
      <c r="C9" s="90">
        <v>3000</v>
      </c>
      <c r="D9" s="81" t="s">
        <v>67</v>
      </c>
      <c r="E9" s="91"/>
      <c r="F9" s="91"/>
      <c r="G9" s="92">
        <v>0</v>
      </c>
      <c r="H9" s="92">
        <f>ROUND(ROUND(C9,2)*ROUND(G9,2),2)</f>
        <v>0</v>
      </c>
    </row>
    <row r="10" spans="1:8" ht="51" customHeight="1">
      <c r="A10" s="73" t="s">
        <v>66</v>
      </c>
      <c r="B10" s="80" t="s">
        <v>247</v>
      </c>
      <c r="C10" s="93">
        <v>400</v>
      </c>
      <c r="D10" s="85" t="s">
        <v>67</v>
      </c>
      <c r="E10" s="100"/>
      <c r="F10" s="100"/>
      <c r="G10" s="89">
        <v>0</v>
      </c>
      <c r="H10" s="89">
        <f>ROUND(ROUND(C10,2)*ROUND(G10,2),2)</f>
        <v>0</v>
      </c>
    </row>
    <row r="11" spans="1:8" ht="22.5" customHeight="1">
      <c r="A11" s="201" t="s">
        <v>250</v>
      </c>
      <c r="B11" s="202"/>
      <c r="C11" s="202"/>
      <c r="D11" s="202"/>
      <c r="E11" s="202"/>
      <c r="F11" s="202"/>
      <c r="G11" s="202"/>
      <c r="H11" s="202"/>
    </row>
    <row r="12" spans="1:8" ht="18" customHeight="1">
      <c r="A12" s="163" t="s">
        <v>57</v>
      </c>
      <c r="B12" s="163"/>
      <c r="C12" s="163"/>
      <c r="D12" s="163"/>
      <c r="E12" s="163"/>
      <c r="F12" s="163"/>
      <c r="G12" s="163"/>
      <c r="H12" s="163"/>
    </row>
  </sheetData>
  <sheetProtection/>
  <mergeCells count="4">
    <mergeCell ref="A1:B1"/>
    <mergeCell ref="G1:H1"/>
    <mergeCell ref="A12:H12"/>
    <mergeCell ref="A11:H11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8" sqref="B8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40</v>
      </c>
      <c r="H1" s="168"/>
      <c r="I1" s="49"/>
      <c r="J1" s="49"/>
    </row>
    <row r="2" spans="1:10" s="50" customFormat="1" ht="12.75">
      <c r="A2" s="31"/>
      <c r="B2" s="64"/>
      <c r="C2" s="48"/>
      <c r="D2" s="31"/>
      <c r="E2" s="64"/>
      <c r="F2" s="64"/>
      <c r="G2" s="168"/>
      <c r="H2" s="168"/>
      <c r="I2" s="49"/>
      <c r="J2" s="49"/>
    </row>
    <row r="3" spans="1:10" s="50" customFormat="1" ht="14.25" customHeight="1">
      <c r="A3" s="31"/>
      <c r="B3" s="51" t="s">
        <v>41</v>
      </c>
      <c r="C3" s="52">
        <v>3</v>
      </c>
      <c r="D3" s="31"/>
      <c r="E3" s="51" t="s">
        <v>42</v>
      </c>
      <c r="F3" s="51"/>
      <c r="G3" s="64"/>
      <c r="H3" s="64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64"/>
      <c r="H4" s="64"/>
      <c r="I4" s="49"/>
      <c r="J4" s="49"/>
    </row>
    <row r="5" spans="1:10" s="50" customFormat="1" ht="12.75">
      <c r="A5" s="38"/>
      <c r="B5" s="24"/>
      <c r="C5" s="25"/>
      <c r="D5" s="23"/>
      <c r="E5" s="53" t="s">
        <v>56</v>
      </c>
      <c r="F5" s="54">
        <f>SUM(H8:H8)</f>
        <v>0</v>
      </c>
      <c r="G5" s="63"/>
      <c r="H5" s="63"/>
      <c r="I5" s="49"/>
      <c r="J5" s="49"/>
    </row>
    <row r="6" spans="1:10" s="50" customFormat="1" ht="12.75">
      <c r="A6" s="23"/>
      <c r="B6" s="24"/>
      <c r="C6" s="25"/>
      <c r="D6" s="23"/>
      <c r="E6" s="63"/>
      <c r="F6" s="63"/>
      <c r="G6" s="63"/>
      <c r="H6" s="63"/>
      <c r="I6" s="49"/>
      <c r="J6" s="49"/>
    </row>
    <row r="7" spans="1:8" s="57" customFormat="1" ht="36.75" customHeight="1">
      <c r="A7" s="20" t="s">
        <v>43</v>
      </c>
      <c r="B7" s="20" t="s">
        <v>44</v>
      </c>
      <c r="C7" s="55" t="s">
        <v>52</v>
      </c>
      <c r="D7" s="56" t="s">
        <v>46</v>
      </c>
      <c r="E7" s="56" t="s">
        <v>47</v>
      </c>
      <c r="F7" s="56" t="s">
        <v>48</v>
      </c>
      <c r="G7" s="56" t="s">
        <v>62</v>
      </c>
      <c r="H7" s="56" t="s">
        <v>61</v>
      </c>
    </row>
    <row r="8" spans="1:8" s="57" customFormat="1" ht="54.75" customHeight="1">
      <c r="A8" s="79" t="s">
        <v>13</v>
      </c>
      <c r="B8" s="80" t="s">
        <v>253</v>
      </c>
      <c r="C8" s="78">
        <v>30</v>
      </c>
      <c r="D8" s="81" t="s">
        <v>103</v>
      </c>
      <c r="E8" s="77"/>
      <c r="F8" s="77"/>
      <c r="G8" s="82">
        <v>0</v>
      </c>
      <c r="H8" s="83">
        <f>ROUND(C8,2)*ROUND(G8,2)</f>
        <v>0</v>
      </c>
    </row>
    <row r="9" spans="1:8" s="50" customFormat="1" ht="12.75" customHeight="1">
      <c r="A9" s="163" t="s">
        <v>57</v>
      </c>
      <c r="B9" s="163"/>
      <c r="C9" s="163"/>
      <c r="D9" s="163"/>
      <c r="E9" s="163"/>
      <c r="F9" s="163"/>
      <c r="G9" s="163"/>
      <c r="H9" s="163"/>
    </row>
    <row r="10" spans="1:8" s="50" customFormat="1" ht="14.25" customHeight="1">
      <c r="A10" s="45"/>
      <c r="B10" s="156"/>
      <c r="C10" s="156"/>
      <c r="D10" s="156"/>
      <c r="E10" s="156"/>
      <c r="F10" s="156"/>
      <c r="G10" s="156"/>
      <c r="H10" s="156"/>
    </row>
  </sheetData>
  <sheetProtection/>
  <mergeCells count="5">
    <mergeCell ref="A1:B1"/>
    <mergeCell ref="E1:F1"/>
    <mergeCell ref="G1:H2"/>
    <mergeCell ref="B10:H10"/>
    <mergeCell ref="A9:H9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21"/>
  <sheetViews>
    <sheetView zoomScalePageLayoutView="0" workbookViewId="0" topLeftCell="A11">
      <selection activeCell="B20" sqref="B20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40</v>
      </c>
      <c r="H1" s="162"/>
    </row>
    <row r="2" spans="1:8" ht="14.25" customHeight="1">
      <c r="A2" s="23"/>
      <c r="B2" s="24" t="s">
        <v>41</v>
      </c>
      <c r="C2" s="60">
        <v>4</v>
      </c>
      <c r="D2" s="23"/>
      <c r="E2" s="38" t="s">
        <v>42</v>
      </c>
      <c r="F2" s="23"/>
      <c r="G2" s="24"/>
      <c r="H2" s="24"/>
    </row>
    <row r="3" spans="1:8" ht="12.75">
      <c r="A3" s="38"/>
      <c r="B3" s="101"/>
      <c r="C3" s="25"/>
      <c r="D3" s="23"/>
      <c r="E3" s="23"/>
      <c r="F3" s="23"/>
      <c r="G3" s="101"/>
      <c r="H3" s="101"/>
    </row>
    <row r="4" spans="1:8" ht="12.75">
      <c r="A4" s="38"/>
      <c r="B4" s="101"/>
      <c r="C4" s="25"/>
      <c r="D4" s="23"/>
      <c r="E4" s="23"/>
      <c r="F4" s="23"/>
      <c r="G4" s="101"/>
      <c r="H4" s="101"/>
    </row>
    <row r="5" spans="1:8" ht="13.5" customHeight="1">
      <c r="A5" s="38"/>
      <c r="B5" s="24"/>
      <c r="C5" s="25"/>
      <c r="D5" s="23"/>
      <c r="E5" s="53" t="s">
        <v>56</v>
      </c>
      <c r="F5" s="54">
        <f>SUM(H8:H20)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43</v>
      </c>
      <c r="B7" s="20" t="s">
        <v>44</v>
      </c>
      <c r="C7" s="21" t="s">
        <v>45</v>
      </c>
      <c r="D7" s="22" t="s">
        <v>46</v>
      </c>
      <c r="E7" s="22" t="s">
        <v>47</v>
      </c>
      <c r="F7" s="22" t="s">
        <v>48</v>
      </c>
      <c r="G7" s="20" t="s">
        <v>60</v>
      </c>
      <c r="H7" s="20" t="s">
        <v>61</v>
      </c>
    </row>
    <row r="8" spans="1:8" ht="39" customHeight="1">
      <c r="A8" s="73">
        <v>1</v>
      </c>
      <c r="B8" s="80" t="s">
        <v>206</v>
      </c>
      <c r="C8" s="86">
        <v>60</v>
      </c>
      <c r="D8" s="87" t="s">
        <v>86</v>
      </c>
      <c r="E8" s="88"/>
      <c r="F8" s="88"/>
      <c r="G8" s="89">
        <v>0</v>
      </c>
      <c r="H8" s="89">
        <f>ROUND(ROUND(C8,2)*ROUND(G8,2),2)</f>
        <v>0</v>
      </c>
    </row>
    <row r="9" spans="1:8" ht="56.25" customHeight="1">
      <c r="A9" s="73">
        <v>2</v>
      </c>
      <c r="B9" s="80" t="s">
        <v>207</v>
      </c>
      <c r="C9" s="90">
        <v>300</v>
      </c>
      <c r="D9" s="81" t="s">
        <v>86</v>
      </c>
      <c r="E9" s="91"/>
      <c r="F9" s="91"/>
      <c r="G9" s="92">
        <v>0</v>
      </c>
      <c r="H9" s="92">
        <f>ROUND(ROUND(C9,2)*ROUND(G9,2),2)</f>
        <v>0</v>
      </c>
    </row>
    <row r="10" spans="1:8" ht="45.75" customHeight="1">
      <c r="A10" s="73">
        <v>3</v>
      </c>
      <c r="B10" s="80" t="s">
        <v>104</v>
      </c>
      <c r="C10" s="93">
        <v>3000</v>
      </c>
      <c r="D10" s="85" t="s">
        <v>86</v>
      </c>
      <c r="E10" s="100"/>
      <c r="F10" s="100"/>
      <c r="G10" s="89">
        <v>0</v>
      </c>
      <c r="H10" s="89">
        <f aca="true" t="shared" si="0" ref="H10:H20">ROUND(ROUND(C10,2)*ROUND(G10,2),2)</f>
        <v>0</v>
      </c>
    </row>
    <row r="11" spans="1:8" ht="37.5" customHeight="1">
      <c r="A11" s="73">
        <v>4</v>
      </c>
      <c r="B11" s="80" t="s">
        <v>105</v>
      </c>
      <c r="C11" s="93">
        <v>1000</v>
      </c>
      <c r="D11" s="85" t="s">
        <v>86</v>
      </c>
      <c r="E11" s="100"/>
      <c r="F11" s="100"/>
      <c r="G11" s="92">
        <v>0</v>
      </c>
      <c r="H11" s="92">
        <f t="shared" si="0"/>
        <v>0</v>
      </c>
    </row>
    <row r="12" spans="1:8" ht="37.5" customHeight="1">
      <c r="A12" s="73">
        <v>5</v>
      </c>
      <c r="B12" s="80" t="s">
        <v>106</v>
      </c>
      <c r="C12" s="93">
        <v>500</v>
      </c>
      <c r="D12" s="85" t="s">
        <v>86</v>
      </c>
      <c r="E12" s="100"/>
      <c r="F12" s="100"/>
      <c r="G12" s="89">
        <v>0</v>
      </c>
      <c r="H12" s="89">
        <f t="shared" si="0"/>
        <v>0</v>
      </c>
    </row>
    <row r="13" spans="1:8" ht="30.75" customHeight="1">
      <c r="A13" s="73">
        <v>6</v>
      </c>
      <c r="B13" s="80" t="s">
        <v>107</v>
      </c>
      <c r="C13" s="93">
        <v>20</v>
      </c>
      <c r="D13" s="85" t="s">
        <v>86</v>
      </c>
      <c r="E13" s="100"/>
      <c r="F13" s="100"/>
      <c r="G13" s="92">
        <v>0</v>
      </c>
      <c r="H13" s="92">
        <f t="shared" si="0"/>
        <v>0</v>
      </c>
    </row>
    <row r="14" spans="1:8" ht="39" customHeight="1">
      <c r="A14" s="73">
        <v>7</v>
      </c>
      <c r="B14" s="80" t="s">
        <v>108</v>
      </c>
      <c r="C14" s="93">
        <v>20</v>
      </c>
      <c r="D14" s="85" t="s">
        <v>86</v>
      </c>
      <c r="E14" s="100"/>
      <c r="F14" s="100"/>
      <c r="G14" s="89">
        <v>0</v>
      </c>
      <c r="H14" s="89">
        <f t="shared" si="0"/>
        <v>0</v>
      </c>
    </row>
    <row r="15" spans="1:8" ht="42" customHeight="1">
      <c r="A15" s="73">
        <v>8</v>
      </c>
      <c r="B15" s="80" t="s">
        <v>209</v>
      </c>
      <c r="C15" s="93">
        <v>3</v>
      </c>
      <c r="D15" s="85" t="s">
        <v>86</v>
      </c>
      <c r="E15" s="100"/>
      <c r="F15" s="100"/>
      <c r="G15" s="92">
        <v>0</v>
      </c>
      <c r="H15" s="92">
        <f t="shared" si="0"/>
        <v>0</v>
      </c>
    </row>
    <row r="16" spans="1:8" ht="51.75" customHeight="1">
      <c r="A16" s="73">
        <v>9</v>
      </c>
      <c r="B16" s="80" t="s">
        <v>109</v>
      </c>
      <c r="C16" s="93">
        <v>10</v>
      </c>
      <c r="D16" s="85" t="s">
        <v>86</v>
      </c>
      <c r="E16" s="100"/>
      <c r="F16" s="100"/>
      <c r="G16" s="89">
        <v>0</v>
      </c>
      <c r="H16" s="89">
        <f t="shared" si="0"/>
        <v>0</v>
      </c>
    </row>
    <row r="17" spans="1:8" ht="68.25" customHeight="1">
      <c r="A17" s="73">
        <v>10</v>
      </c>
      <c r="B17" s="80" t="s">
        <v>110</v>
      </c>
      <c r="C17" s="93">
        <v>5</v>
      </c>
      <c r="D17" s="85" t="s">
        <v>86</v>
      </c>
      <c r="E17" s="100"/>
      <c r="F17" s="100"/>
      <c r="G17" s="92">
        <v>0</v>
      </c>
      <c r="H17" s="92">
        <f t="shared" si="0"/>
        <v>0</v>
      </c>
    </row>
    <row r="18" spans="1:8" ht="71.25" customHeight="1">
      <c r="A18" s="73">
        <v>11</v>
      </c>
      <c r="B18" s="80" t="s">
        <v>210</v>
      </c>
      <c r="C18" s="93">
        <v>20</v>
      </c>
      <c r="D18" s="85" t="s">
        <v>86</v>
      </c>
      <c r="E18" s="100"/>
      <c r="F18" s="100"/>
      <c r="G18" s="89">
        <v>0</v>
      </c>
      <c r="H18" s="89">
        <f t="shared" si="0"/>
        <v>0</v>
      </c>
    </row>
    <row r="19" spans="1:8" ht="39" customHeight="1">
      <c r="A19" s="73">
        <v>12</v>
      </c>
      <c r="B19" s="80" t="s">
        <v>111</v>
      </c>
      <c r="C19" s="93">
        <v>20</v>
      </c>
      <c r="D19" s="85" t="s">
        <v>86</v>
      </c>
      <c r="E19" s="100"/>
      <c r="F19" s="100"/>
      <c r="G19" s="92">
        <v>0</v>
      </c>
      <c r="H19" s="92">
        <f t="shared" si="0"/>
        <v>0</v>
      </c>
    </row>
    <row r="20" spans="1:8" ht="94.5" customHeight="1">
      <c r="A20" s="73">
        <v>13</v>
      </c>
      <c r="B20" s="80" t="s">
        <v>208</v>
      </c>
      <c r="C20" s="93">
        <v>700</v>
      </c>
      <c r="D20" s="85" t="s">
        <v>55</v>
      </c>
      <c r="E20" s="100"/>
      <c r="F20" s="100"/>
      <c r="G20" s="92">
        <v>0</v>
      </c>
      <c r="H20" s="92">
        <f t="shared" si="0"/>
        <v>0</v>
      </c>
    </row>
    <row r="21" spans="1:8" ht="18" customHeight="1">
      <c r="A21" s="163" t="s">
        <v>57</v>
      </c>
      <c r="B21" s="163"/>
      <c r="C21" s="163"/>
      <c r="D21" s="163"/>
      <c r="E21" s="163"/>
      <c r="F21" s="163"/>
      <c r="G21" s="163"/>
      <c r="H21" s="163"/>
    </row>
  </sheetData>
  <sheetProtection/>
  <mergeCells count="3">
    <mergeCell ref="A1:B1"/>
    <mergeCell ref="G1:H1"/>
    <mergeCell ref="A21:H21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8" sqref="B8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40</v>
      </c>
      <c r="H1" s="168"/>
      <c r="I1" s="49"/>
      <c r="J1" s="49"/>
    </row>
    <row r="2" spans="1:10" s="50" customFormat="1" ht="12.75">
      <c r="A2" s="31"/>
      <c r="B2" s="102"/>
      <c r="C2" s="48"/>
      <c r="D2" s="31"/>
      <c r="E2" s="102"/>
      <c r="F2" s="102"/>
      <c r="G2" s="168"/>
      <c r="H2" s="168"/>
      <c r="I2" s="49"/>
      <c r="J2" s="49"/>
    </row>
    <row r="3" spans="1:10" s="50" customFormat="1" ht="14.25" customHeight="1">
      <c r="A3" s="31"/>
      <c r="B3" s="51" t="s">
        <v>41</v>
      </c>
      <c r="C3" s="52">
        <v>5</v>
      </c>
      <c r="D3" s="31"/>
      <c r="E3" s="51" t="s">
        <v>42</v>
      </c>
      <c r="F3" s="51"/>
      <c r="G3" s="102"/>
      <c r="H3" s="102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102"/>
      <c r="H4" s="102"/>
      <c r="I4" s="49"/>
      <c r="J4" s="49"/>
    </row>
    <row r="5" spans="1:10" s="50" customFormat="1" ht="12.75">
      <c r="A5" s="38"/>
      <c r="B5" s="24"/>
      <c r="C5" s="25"/>
      <c r="D5" s="23"/>
      <c r="E5" s="53" t="s">
        <v>56</v>
      </c>
      <c r="F5" s="54">
        <f>SUM(H8:H8)</f>
        <v>0</v>
      </c>
      <c r="G5" s="101"/>
      <c r="H5" s="101"/>
      <c r="I5" s="49"/>
      <c r="J5" s="49"/>
    </row>
    <row r="6" spans="1:10" s="50" customFormat="1" ht="12.75">
      <c r="A6" s="23"/>
      <c r="B6" s="24"/>
      <c r="C6" s="25"/>
      <c r="D6" s="23"/>
      <c r="E6" s="101"/>
      <c r="F6" s="101"/>
      <c r="G6" s="101"/>
      <c r="H6" s="101"/>
      <c r="I6" s="49"/>
      <c r="J6" s="49"/>
    </row>
    <row r="7" spans="1:8" s="57" customFormat="1" ht="36.75" customHeight="1">
      <c r="A7" s="20" t="s">
        <v>43</v>
      </c>
      <c r="B7" s="20" t="s">
        <v>44</v>
      </c>
      <c r="C7" s="55" t="s">
        <v>52</v>
      </c>
      <c r="D7" s="56" t="s">
        <v>46</v>
      </c>
      <c r="E7" s="56" t="s">
        <v>47</v>
      </c>
      <c r="F7" s="56" t="s">
        <v>48</v>
      </c>
      <c r="G7" s="56" t="s">
        <v>62</v>
      </c>
      <c r="H7" s="56" t="s">
        <v>61</v>
      </c>
    </row>
    <row r="8" spans="1:8" s="57" customFormat="1" ht="96.75" customHeight="1">
      <c r="A8" s="79" t="s">
        <v>13</v>
      </c>
      <c r="B8" s="80" t="s">
        <v>112</v>
      </c>
      <c r="C8" s="78">
        <v>6000</v>
      </c>
      <c r="D8" s="81" t="s">
        <v>86</v>
      </c>
      <c r="E8" s="77"/>
      <c r="F8" s="77"/>
      <c r="G8" s="82">
        <v>0</v>
      </c>
      <c r="H8" s="83">
        <f>ROUND(C8,2)*ROUND(G8,2)</f>
        <v>0</v>
      </c>
    </row>
    <row r="9" spans="1:8" s="50" customFormat="1" ht="12.75" customHeight="1">
      <c r="A9" s="163" t="s">
        <v>57</v>
      </c>
      <c r="B9" s="163"/>
      <c r="C9" s="163"/>
      <c r="D9" s="163"/>
      <c r="E9" s="163"/>
      <c r="F9" s="163"/>
      <c r="G9" s="163"/>
      <c r="H9" s="163"/>
    </row>
    <row r="10" spans="1:8" s="50" customFormat="1" ht="14.25" customHeight="1">
      <c r="A10" s="45"/>
      <c r="B10" s="156"/>
      <c r="C10" s="156"/>
      <c r="D10" s="156"/>
      <c r="E10" s="156"/>
      <c r="F10" s="156"/>
      <c r="G10" s="156"/>
      <c r="H10" s="156"/>
    </row>
  </sheetData>
  <sheetProtection/>
  <mergeCells count="5">
    <mergeCell ref="A1:B1"/>
    <mergeCell ref="E1:F1"/>
    <mergeCell ref="G1:H2"/>
    <mergeCell ref="A9:H9"/>
    <mergeCell ref="B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8" sqref="B8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40</v>
      </c>
      <c r="H1" s="168"/>
      <c r="I1" s="49"/>
      <c r="J1" s="49"/>
    </row>
    <row r="2" spans="1:10" s="50" customFormat="1" ht="12.75">
      <c r="A2" s="31"/>
      <c r="B2" s="102"/>
      <c r="C2" s="48"/>
      <c r="D2" s="31"/>
      <c r="E2" s="102"/>
      <c r="F2" s="102"/>
      <c r="G2" s="168"/>
      <c r="H2" s="168"/>
      <c r="I2" s="49"/>
      <c r="J2" s="49"/>
    </row>
    <row r="3" spans="1:10" s="50" customFormat="1" ht="14.25" customHeight="1">
      <c r="A3" s="31"/>
      <c r="B3" s="51" t="s">
        <v>41</v>
      </c>
      <c r="C3" s="52">
        <v>6</v>
      </c>
      <c r="D3" s="31"/>
      <c r="E3" s="51" t="s">
        <v>42</v>
      </c>
      <c r="F3" s="51"/>
      <c r="G3" s="102"/>
      <c r="H3" s="102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102"/>
      <c r="H4" s="102"/>
      <c r="I4" s="49"/>
      <c r="J4" s="49"/>
    </row>
    <row r="5" spans="1:10" s="50" customFormat="1" ht="12.75">
      <c r="A5" s="38"/>
      <c r="B5" s="24"/>
      <c r="C5" s="25"/>
      <c r="D5" s="23"/>
      <c r="E5" s="53" t="s">
        <v>56</v>
      </c>
      <c r="F5" s="54">
        <f>SUM(H8:H8)</f>
        <v>0</v>
      </c>
      <c r="G5" s="101"/>
      <c r="H5" s="101"/>
      <c r="I5" s="49"/>
      <c r="J5" s="49"/>
    </row>
    <row r="6" spans="1:10" s="50" customFormat="1" ht="12.75">
      <c r="A6" s="23"/>
      <c r="B6" s="24"/>
      <c r="C6" s="25"/>
      <c r="D6" s="23"/>
      <c r="E6" s="101"/>
      <c r="F6" s="101"/>
      <c r="G6" s="101"/>
      <c r="H6" s="101"/>
      <c r="I6" s="49"/>
      <c r="J6" s="49"/>
    </row>
    <row r="7" spans="1:8" s="57" customFormat="1" ht="36.75" customHeight="1">
      <c r="A7" s="20" t="s">
        <v>43</v>
      </c>
      <c r="B7" s="20" t="s">
        <v>44</v>
      </c>
      <c r="C7" s="55" t="s">
        <v>52</v>
      </c>
      <c r="D7" s="56" t="s">
        <v>46</v>
      </c>
      <c r="E7" s="56" t="s">
        <v>47</v>
      </c>
      <c r="F7" s="56" t="s">
        <v>48</v>
      </c>
      <c r="G7" s="56" t="s">
        <v>62</v>
      </c>
      <c r="H7" s="56" t="s">
        <v>61</v>
      </c>
    </row>
    <row r="8" spans="1:8" s="57" customFormat="1" ht="61.5" customHeight="1">
      <c r="A8" s="79" t="s">
        <v>13</v>
      </c>
      <c r="B8" s="80" t="s">
        <v>113</v>
      </c>
      <c r="C8" s="78">
        <v>5000</v>
      </c>
      <c r="D8" s="81" t="s">
        <v>86</v>
      </c>
      <c r="E8" s="77"/>
      <c r="F8" s="77"/>
      <c r="G8" s="82">
        <v>0</v>
      </c>
      <c r="H8" s="83">
        <f>ROUND(C8,2)*ROUND(G8,2)</f>
        <v>0</v>
      </c>
    </row>
    <row r="9" spans="1:8" s="50" customFormat="1" ht="12.75" customHeight="1">
      <c r="A9" s="163" t="s">
        <v>57</v>
      </c>
      <c r="B9" s="163"/>
      <c r="C9" s="163"/>
      <c r="D9" s="163"/>
      <c r="E9" s="163"/>
      <c r="F9" s="163"/>
      <c r="G9" s="163"/>
      <c r="H9" s="163"/>
    </row>
    <row r="10" spans="1:8" s="50" customFormat="1" ht="14.25" customHeight="1">
      <c r="A10" s="45"/>
      <c r="B10" s="156"/>
      <c r="C10" s="156"/>
      <c r="D10" s="156"/>
      <c r="E10" s="156"/>
      <c r="F10" s="156"/>
      <c r="G10" s="156"/>
      <c r="H10" s="156"/>
    </row>
  </sheetData>
  <sheetProtection/>
  <mergeCells count="5">
    <mergeCell ref="A1:B1"/>
    <mergeCell ref="E1:F1"/>
    <mergeCell ref="G1:H2"/>
    <mergeCell ref="A9:H9"/>
    <mergeCell ref="B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8" sqref="B8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40</v>
      </c>
      <c r="H1" s="168"/>
      <c r="I1" s="49"/>
      <c r="J1" s="49"/>
    </row>
    <row r="2" spans="1:10" s="50" customFormat="1" ht="12.75">
      <c r="A2" s="31"/>
      <c r="B2" s="102"/>
      <c r="C2" s="48"/>
      <c r="D2" s="31"/>
      <c r="E2" s="102"/>
      <c r="F2" s="102"/>
      <c r="G2" s="168"/>
      <c r="H2" s="168"/>
      <c r="I2" s="49"/>
      <c r="J2" s="49"/>
    </row>
    <row r="3" spans="1:10" s="50" customFormat="1" ht="14.25" customHeight="1">
      <c r="A3" s="31"/>
      <c r="B3" s="51" t="s">
        <v>41</v>
      </c>
      <c r="C3" s="52">
        <v>7</v>
      </c>
      <c r="D3" s="31"/>
      <c r="E3" s="51" t="s">
        <v>42</v>
      </c>
      <c r="F3" s="51"/>
      <c r="G3" s="102"/>
      <c r="H3" s="102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102"/>
      <c r="H4" s="102"/>
      <c r="I4" s="49"/>
      <c r="J4" s="49"/>
    </row>
    <row r="5" spans="1:10" s="50" customFormat="1" ht="12.75">
      <c r="A5" s="38"/>
      <c r="B5" s="24"/>
      <c r="C5" s="25"/>
      <c r="D5" s="23"/>
      <c r="E5" s="53" t="s">
        <v>56</v>
      </c>
      <c r="F5" s="54">
        <f>SUM(H8:H8)</f>
        <v>0</v>
      </c>
      <c r="G5" s="101"/>
      <c r="H5" s="101"/>
      <c r="I5" s="49"/>
      <c r="J5" s="49"/>
    </row>
    <row r="6" spans="1:10" s="50" customFormat="1" ht="12.75">
      <c r="A6" s="23"/>
      <c r="B6" s="24"/>
      <c r="C6" s="25"/>
      <c r="D6" s="23"/>
      <c r="E6" s="101"/>
      <c r="F6" s="101"/>
      <c r="G6" s="101"/>
      <c r="H6" s="101"/>
      <c r="I6" s="49"/>
      <c r="J6" s="49"/>
    </row>
    <row r="7" spans="1:8" s="57" customFormat="1" ht="36.75" customHeight="1">
      <c r="A7" s="20" t="s">
        <v>43</v>
      </c>
      <c r="B7" s="20" t="s">
        <v>44</v>
      </c>
      <c r="C7" s="55" t="s">
        <v>52</v>
      </c>
      <c r="D7" s="56" t="s">
        <v>46</v>
      </c>
      <c r="E7" s="56" t="s">
        <v>47</v>
      </c>
      <c r="F7" s="56" t="s">
        <v>48</v>
      </c>
      <c r="G7" s="56" t="s">
        <v>62</v>
      </c>
      <c r="H7" s="56" t="s">
        <v>61</v>
      </c>
    </row>
    <row r="8" spans="1:8" s="57" customFormat="1" ht="129.75" customHeight="1">
      <c r="A8" s="79" t="s">
        <v>13</v>
      </c>
      <c r="B8" s="80" t="s">
        <v>114</v>
      </c>
      <c r="C8" s="78">
        <v>60</v>
      </c>
      <c r="D8" s="81" t="s">
        <v>115</v>
      </c>
      <c r="E8" s="77"/>
      <c r="F8" s="77"/>
      <c r="G8" s="82">
        <v>0</v>
      </c>
      <c r="H8" s="83">
        <f>ROUND(C8,2)*ROUND(G8,2)</f>
        <v>0</v>
      </c>
    </row>
    <row r="9" spans="1:8" s="50" customFormat="1" ht="12.75" customHeight="1">
      <c r="A9" s="163" t="s">
        <v>57</v>
      </c>
      <c r="B9" s="163"/>
      <c r="C9" s="163"/>
      <c r="D9" s="163"/>
      <c r="E9" s="163"/>
      <c r="F9" s="163"/>
      <c r="G9" s="163"/>
      <c r="H9" s="163"/>
    </row>
    <row r="10" spans="1:8" s="50" customFormat="1" ht="14.25" customHeight="1">
      <c r="A10" s="45"/>
      <c r="B10" s="156"/>
      <c r="C10" s="156"/>
      <c r="D10" s="156"/>
      <c r="E10" s="156"/>
      <c r="F10" s="156"/>
      <c r="G10" s="156"/>
      <c r="H10" s="156"/>
    </row>
  </sheetData>
  <sheetProtection/>
  <mergeCells count="5">
    <mergeCell ref="A1:B1"/>
    <mergeCell ref="E1:F1"/>
    <mergeCell ref="G1:H2"/>
    <mergeCell ref="A9:H9"/>
    <mergeCell ref="B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8" sqref="B8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40</v>
      </c>
      <c r="H1" s="168"/>
      <c r="I1" s="49"/>
      <c r="J1" s="49"/>
    </row>
    <row r="2" spans="1:10" s="50" customFormat="1" ht="12.75">
      <c r="A2" s="31"/>
      <c r="B2" s="102"/>
      <c r="C2" s="48"/>
      <c r="D2" s="31"/>
      <c r="E2" s="102"/>
      <c r="F2" s="102"/>
      <c r="G2" s="168"/>
      <c r="H2" s="168"/>
      <c r="I2" s="49"/>
      <c r="J2" s="49"/>
    </row>
    <row r="3" spans="1:10" s="50" customFormat="1" ht="14.25" customHeight="1">
      <c r="A3" s="31"/>
      <c r="B3" s="51" t="s">
        <v>41</v>
      </c>
      <c r="C3" s="52">
        <v>8</v>
      </c>
      <c r="D3" s="31"/>
      <c r="E3" s="51" t="s">
        <v>42</v>
      </c>
      <c r="F3" s="51"/>
      <c r="G3" s="102"/>
      <c r="H3" s="102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102"/>
      <c r="H4" s="102"/>
      <c r="I4" s="49"/>
      <c r="J4" s="49"/>
    </row>
    <row r="5" spans="1:10" s="50" customFormat="1" ht="12.75">
      <c r="A5" s="38"/>
      <c r="B5" s="24"/>
      <c r="C5" s="25"/>
      <c r="D5" s="23"/>
      <c r="E5" s="53" t="s">
        <v>56</v>
      </c>
      <c r="F5" s="54">
        <f>SUM(H8:H8)</f>
        <v>0</v>
      </c>
      <c r="G5" s="101"/>
      <c r="H5" s="101"/>
      <c r="I5" s="49"/>
      <c r="J5" s="49"/>
    </row>
    <row r="6" spans="1:10" s="50" customFormat="1" ht="12.75">
      <c r="A6" s="23"/>
      <c r="B6" s="24"/>
      <c r="C6" s="25"/>
      <c r="D6" s="23"/>
      <c r="E6" s="101"/>
      <c r="F6" s="101"/>
      <c r="G6" s="101"/>
      <c r="H6" s="101"/>
      <c r="I6" s="49"/>
      <c r="J6" s="49"/>
    </row>
    <row r="7" spans="1:8" s="57" customFormat="1" ht="36.75" customHeight="1">
      <c r="A7" s="20" t="s">
        <v>43</v>
      </c>
      <c r="B7" s="20" t="s">
        <v>44</v>
      </c>
      <c r="C7" s="55" t="s">
        <v>52</v>
      </c>
      <c r="D7" s="56" t="s">
        <v>46</v>
      </c>
      <c r="E7" s="56" t="s">
        <v>47</v>
      </c>
      <c r="F7" s="56" t="s">
        <v>48</v>
      </c>
      <c r="G7" s="56" t="s">
        <v>62</v>
      </c>
      <c r="H7" s="56" t="s">
        <v>61</v>
      </c>
    </row>
    <row r="8" spans="1:8" s="57" customFormat="1" ht="87.75" customHeight="1">
      <c r="A8" s="79" t="s">
        <v>13</v>
      </c>
      <c r="B8" s="80" t="s">
        <v>116</v>
      </c>
      <c r="C8" s="78">
        <v>1800</v>
      </c>
      <c r="D8" s="81" t="s">
        <v>67</v>
      </c>
      <c r="E8" s="77"/>
      <c r="F8" s="77"/>
      <c r="G8" s="82">
        <v>0</v>
      </c>
      <c r="H8" s="83">
        <f>ROUND(C8,2)*ROUND(G8,2)</f>
        <v>0</v>
      </c>
    </row>
    <row r="9" spans="1:8" s="50" customFormat="1" ht="12.75" customHeight="1">
      <c r="A9" s="163" t="s">
        <v>57</v>
      </c>
      <c r="B9" s="163"/>
      <c r="C9" s="163"/>
      <c r="D9" s="163"/>
      <c r="E9" s="163"/>
      <c r="F9" s="163"/>
      <c r="G9" s="163"/>
      <c r="H9" s="163"/>
    </row>
    <row r="10" spans="1:8" s="50" customFormat="1" ht="14.25" customHeight="1">
      <c r="A10" s="45"/>
      <c r="B10" s="156"/>
      <c r="C10" s="156"/>
      <c r="D10" s="156"/>
      <c r="E10" s="156"/>
      <c r="F10" s="156"/>
      <c r="G10" s="156"/>
      <c r="H10" s="156"/>
    </row>
  </sheetData>
  <sheetProtection/>
  <mergeCells count="5">
    <mergeCell ref="A1:B1"/>
    <mergeCell ref="E1:F1"/>
    <mergeCell ref="G1:H2"/>
    <mergeCell ref="A9:H9"/>
    <mergeCell ref="B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Siewierska</dc:creator>
  <cp:keywords/>
  <dc:description/>
  <cp:lastModifiedBy>Katarzyna Kowalczyk</cp:lastModifiedBy>
  <cp:lastPrinted>2022-04-06T06:31:20Z</cp:lastPrinted>
  <dcterms:created xsi:type="dcterms:W3CDTF">2019-05-23T11:29:08Z</dcterms:created>
  <dcterms:modified xsi:type="dcterms:W3CDTF">2022-04-27T07:21:50Z</dcterms:modified>
  <cp:category/>
  <cp:version/>
  <cp:contentType/>
  <cp:contentStatus/>
</cp:coreProperties>
</file>