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X:\_Ania Majewska\2024\9_PN_ZP_D_2024 - gazy med i tech\NA PLATFORMĘ ODP i MODYF. SWZ\"/>
    </mc:Choice>
  </mc:AlternateContent>
  <bookViews>
    <workbookView xWindow="0" yWindow="0" windowWidth="28800" windowHeight="11730"/>
  </bookViews>
  <sheets>
    <sheet name="Arkusz2" sheetId="2" r:id="rId1"/>
  </sheets>
  <definedNames>
    <definedName name="_xlnm.Print_Area" localSheetId="0">Arkusz2!$A$1:$K$76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4" i="2" l="1"/>
  <c r="K64" i="2" s="1"/>
  <c r="J67" i="2" l="1"/>
  <c r="K67" i="2" l="1"/>
  <c r="J56" i="2" l="1"/>
  <c r="K56" i="2" s="1"/>
  <c r="J57" i="2"/>
  <c r="K57" i="2" s="1"/>
  <c r="J58" i="2"/>
  <c r="K58" i="2" s="1"/>
  <c r="J59" i="2"/>
  <c r="K59" i="2" s="1"/>
  <c r="J60" i="2"/>
  <c r="K60" i="2" s="1"/>
  <c r="J65" i="2"/>
  <c r="J66" i="2"/>
  <c r="K66" i="2" s="1"/>
  <c r="J55" i="2"/>
  <c r="J30" i="2"/>
  <c r="K30" i="2" s="1"/>
  <c r="J37" i="2"/>
  <c r="J31" i="2"/>
  <c r="K31" i="2" s="1"/>
  <c r="J32" i="2"/>
  <c r="K32" i="2" s="1"/>
  <c r="J33" i="2"/>
  <c r="K33" i="2" s="1"/>
  <c r="J34" i="2"/>
  <c r="K34" i="2" s="1"/>
  <c r="J38" i="2"/>
  <c r="J39" i="2"/>
  <c r="K39" i="2" s="1"/>
  <c r="J61" i="2"/>
  <c r="K61" i="2" s="1"/>
  <c r="J40" i="2"/>
  <c r="K40" i="2" s="1"/>
  <c r="J11" i="2"/>
  <c r="J12" i="2"/>
  <c r="K12" i="2" s="1"/>
  <c r="J13" i="2"/>
  <c r="K13" i="2" s="1"/>
  <c r="J14" i="2"/>
  <c r="K14" i="2" s="1"/>
  <c r="J7" i="2"/>
  <c r="K7" i="2" s="1"/>
  <c r="J8" i="2"/>
  <c r="K8" i="2" s="1"/>
  <c r="J6" i="2"/>
  <c r="J62" i="2" l="1"/>
  <c r="C73" i="2" s="1"/>
  <c r="J9" i="2"/>
  <c r="J15" i="2"/>
  <c r="D20" i="2" s="1"/>
  <c r="J41" i="2"/>
  <c r="D46" i="2" s="1"/>
  <c r="J68" i="2"/>
  <c r="D73" i="2" s="1"/>
  <c r="K37" i="2"/>
  <c r="K65" i="2"/>
  <c r="K68" i="2" s="1"/>
  <c r="K38" i="2"/>
  <c r="K11" i="2"/>
  <c r="K15" i="2" s="1"/>
  <c r="K55" i="2"/>
  <c r="K62" i="2" s="1"/>
  <c r="K6" i="2"/>
  <c r="K9" i="2" s="1"/>
  <c r="J29" i="2"/>
  <c r="J35" i="2" s="1"/>
  <c r="K41" i="2" l="1"/>
  <c r="F46" i="2" s="1"/>
  <c r="E73" i="2"/>
  <c r="F20" i="2"/>
  <c r="F73" i="2"/>
  <c r="H73" i="2"/>
  <c r="C46" i="2"/>
  <c r="K29" i="2"/>
  <c r="K35" i="2" s="1"/>
  <c r="I73" i="2" l="1"/>
  <c r="K72" i="2" s="1"/>
  <c r="J72" i="2"/>
  <c r="E46" i="2"/>
  <c r="H46" i="2"/>
  <c r="I46" i="2" l="1"/>
  <c r="K45" i="2" s="1"/>
  <c r="J45" i="2"/>
  <c r="C20" i="2"/>
  <c r="E20" i="2"/>
  <c r="H20" i="2" l="1"/>
  <c r="I20" i="2"/>
  <c r="K19" i="2" l="1"/>
  <c r="J19" i="2"/>
</calcChain>
</file>

<file path=xl/sharedStrings.xml><?xml version="1.0" encoding="utf-8"?>
<sst xmlns="http://schemas.openxmlformats.org/spreadsheetml/2006/main" count="184" uniqueCount="81">
  <si>
    <t>kg</t>
  </si>
  <si>
    <t>m-ce</t>
  </si>
  <si>
    <t>butlodni</t>
  </si>
  <si>
    <t>Pakiet 3</t>
  </si>
  <si>
    <t>wiązka</t>
  </si>
  <si>
    <t>Lp.</t>
  </si>
  <si>
    <t>Asortyment</t>
  </si>
  <si>
    <t>j.m.</t>
  </si>
  <si>
    <t>Stawka VAT (%)</t>
  </si>
  <si>
    <t>Nazwa producenta</t>
  </si>
  <si>
    <t>Nazwa handlowa</t>
  </si>
  <si>
    <t>Nr katalogowy oferowanego towaru</t>
  </si>
  <si>
    <t>Ilość</t>
  </si>
  <si>
    <t>Cena jednostkowa (za 1 j.m.) netto (zł)</t>
  </si>
  <si>
    <t>Wartość netto (zł)</t>
  </si>
  <si>
    <t>Wartość brutto (zł)</t>
  </si>
  <si>
    <t>Dzierżawa zbiornika tlenu medycznego ciekłego 6 ton przy ul. Żeromskiego 113 wraz z telemetrią.</t>
  </si>
  <si>
    <t>Dzierżawa wiązki 12 butlowej (cena za 1 szt.) w wybranych lokalizacjach wskazanych przez Zamawiającego (dzierżawa 2 wiązek x27 miesięcy).</t>
  </si>
  <si>
    <t>Tlen medyczny w wiązce 12 butlowej 150 bar.</t>
  </si>
  <si>
    <t>Tlen medyczny w wiązce 12 butlowej 200 bar.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</si>
  <si>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</si>
  <si>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</si>
  <si>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</si>
  <si>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</si>
  <si>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</si>
  <si>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</si>
  <si>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</si>
  <si>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</si>
  <si>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</si>
  <si>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Pakiet 1</t>
  </si>
  <si>
    <t>10 (4 x 8)</t>
  </si>
  <si>
    <t xml:space="preserve">Wartość podstawowa netto (zł) </t>
  </si>
  <si>
    <t>Wartość podstawowa  brutto (zł)</t>
  </si>
  <si>
    <t>Prawo opcji</t>
  </si>
  <si>
    <t>Wartość prawa opcji netto (zł)</t>
  </si>
  <si>
    <t>Wartość prawa opcji brutto (zł)</t>
  </si>
  <si>
    <t>Wartość całkowita zamówienia netto (zł)</t>
  </si>
  <si>
    <t>Wartość całkowita zamówienia brutto (zł)</t>
  </si>
  <si>
    <t>PAKIET 1</t>
  </si>
  <si>
    <t>Pakiet 2</t>
  </si>
  <si>
    <t>10.</t>
  </si>
  <si>
    <t>PAKIET 2</t>
  </si>
  <si>
    <t>szt.</t>
  </si>
  <si>
    <t>Azot ciekły medyczny w naczyniach typu DEWARA.</t>
  </si>
  <si>
    <t>Argon 5.0 butle 2l - 8l.</t>
  </si>
  <si>
    <t>Dwutlenek węgla spożywczy 7,5 kg.</t>
  </si>
  <si>
    <t>PAKIET 3</t>
  </si>
  <si>
    <t>Dostawy</t>
  </si>
  <si>
    <t>Dzierżawy</t>
  </si>
  <si>
    <t>RAZEM DOSTAWY:</t>
  </si>
  <si>
    <t>RAZEM DZIERŻAWY:</t>
  </si>
  <si>
    <t>dostawy</t>
  </si>
  <si>
    <t>dzierżawy</t>
  </si>
  <si>
    <t>`</t>
  </si>
  <si>
    <t>Dzierżawy i inne</t>
  </si>
  <si>
    <t>9/PN/ZP/D/2024</t>
  </si>
  <si>
    <t>11.</t>
  </si>
  <si>
    <t>Dzierżawa butli z dwutlenkiem węgla posiadającym rejestrację wyrobu medycznego.</t>
  </si>
  <si>
    <t>Dwutlenek węgla do zabiegów krioterapii posiadający rejestrację wyrobu medycznego - butle 7,5 kg.</t>
  </si>
  <si>
    <t>Dwutlenek węgla do zabiegów laparoskopowych posiadający rejestrację wyrobu medycznego - butle 26 kg.</t>
  </si>
  <si>
    <t>Dwutlenek węgla do zabiegów laparoskopowych posiadający rejestrację wyrobu medycznego - butle 7,5 kg.</t>
  </si>
  <si>
    <t>• Zamawiający wymaga aby wszystkie butle z pakietu 2 posiadały kody umożliwiające identyfikacje butli.
• Dostawa wliczona w cenę dostarczanych produktów.
•  Prawo opcji dotyczy tylko dostaw.</t>
  </si>
  <si>
    <t>• Zamawiający wymaga aby wszystkie butle z pakietu 1 posiadały kody umożliwiające identyfikacje butli.
• Dostawa wliczona w cenę dostarczanych produktów
• Prawo opcji dotyczy tylko dostaw.</t>
  </si>
  <si>
    <t>• Zamawiający wymaga aby wszystkie butle z pakietu 3 posiadały kody umożliwiające identyfikacje butli.
• Dostawa wliczona w cenę dostarczanych produktów.
• Napełnianie naczyń (poz. 4) i butli klienta (poz. 5) wliczone w cenę dostarczanych produktów.
• Prawo opcji dotyczy tylko dostaw.</t>
  </si>
  <si>
    <t>Dzierżawa zbiornika tlenu medycznego ciekłego 3 ton przy Placu Hallera 1 wraz z telemetrią.</t>
  </si>
  <si>
    <t>Dzierżawa butli pozostałych gazów (dwutlenek węgla spożywczy).</t>
  </si>
  <si>
    <t>Dzierżawa butli gazów w specjalnych (powietrze syntetyczne sprężone i argonu).</t>
  </si>
  <si>
    <t>Legalizacja butli niemedycznych będących własnością Zamawiającego.</t>
  </si>
  <si>
    <t>Powietrze syntetyczne sprężone 10 m3 50 l.</t>
  </si>
  <si>
    <t>System monitorujący stan bulti z gazami medycznymi.</t>
  </si>
  <si>
    <t>Dzierżawa butli gazów medycznych.</t>
  </si>
  <si>
    <t>Dzierżawa butli ze zintegrowanym zaworem.</t>
  </si>
  <si>
    <t>Dzierżawa butli na tlen medyczny sprężony w butlach aluminiowych, z zaworem zintegrowanym wyposażonym w cyfrowy wskaźnik przepływu i czasu.</t>
  </si>
  <si>
    <t>Podtlenek azotu - butla 7 kg.</t>
  </si>
  <si>
    <t>Tlen medyczny butle aluminiowe o pojemności 5 l ze zintegrowanym reduktorem, manometrem i przepływomierzem ( możliwość stosowania w pracowni MRI rezonansu magnetycznego).</t>
  </si>
  <si>
    <t>Tlen medyczny butle aluminiowe o pojemności 2 l ze zintegrowanym reduktorem, manometrem i przepływomierzem ( możliwość stosowania w pracowni MRI rezonansu magnetycznego).</t>
  </si>
  <si>
    <t>Tlen medyczny butla 10 l.</t>
  </si>
  <si>
    <r>
      <t>Tlen medyczny sprężony w butlach aluminiowych, z zaworem zintegrowanym wyposażonym w cyfrowy wskaźnik przepływu i czasu, z dużym, czytelnym wyświetlaczem oraz alarmem dżwiękowym. 
Pojemność 2 l (0,43m</t>
    </r>
    <r>
      <rPr>
        <vertAlign val="superscript"/>
        <sz val="8"/>
        <color rgb="FF000000"/>
        <rFont val="Tahoma"/>
        <family val="2"/>
        <charset val="238"/>
      </rPr>
      <t>3</t>
    </r>
    <r>
      <rPr>
        <sz val="8"/>
        <color rgb="FF000000"/>
        <rFont val="Tahoma"/>
        <family val="2"/>
        <charset val="238"/>
      </rPr>
      <t>).</t>
    </r>
  </si>
  <si>
    <t>Tlen medyczny butla 6,4 m3 40 l.</t>
  </si>
  <si>
    <t>Tlen medyczny ciekły (dostawy do jednostkek przy ulicy Żeromskiego 113, przy Placu Hallera 1, przy ulicy Pieniny 30).</t>
  </si>
  <si>
    <t>Obsługa telemetrii przy zbiorniku tlenu medycznego ciekłego przy ul. Pieniny 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</si>
</sst>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zł-415]_-;\-* #,##0.00\ [$zł-415]_-;_-* &quot;-&quot;??\ [$zł-415]_-;_-@_-"/>
    <numFmt numFmtId="165" formatCode="#,##0.00\ &quot;zł&quot;"/>
  </numFmts>
  <fonts count="10" x14ac:knownFonts="1">
    <font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sz val="8"/>
      <color theme="1"/>
      <name val="Tahoma"/>
      <family val="2"/>
      <charset val="238"/>
    </font>
    <font>
      <sz val="8"/>
      <color rgb="FF000000"/>
      <name val="Tahoma"/>
      <family val="2"/>
      <charset val="238"/>
    </font>
    <font>
      <vertAlign val="superscript"/>
      <sz val="8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4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1" applyNumberFormat="1" applyFont="1" applyFill="1" applyBorder="1" applyAlignment="1">
      <alignment horizontal="center" vertical="center" wrapText="1"/>
    </xf>
    <xf numFmtId="1" fontId="5" fillId="0" borderId="7" xfId="1" applyNumberFormat="1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 wrapText="1"/>
    </xf>
    <xf numFmtId="10" fontId="3" fillId="0" borderId="0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64" fontId="6" fillId="0" borderId="1" xfId="0" applyNumberFormat="1" applyFont="1" applyFill="1" applyBorder="1" applyAlignment="1">
      <alignment horizontal="left" vertical="center"/>
    </xf>
    <xf numFmtId="9" fontId="6" fillId="0" borderId="1" xfId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9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64" fontId="4" fillId="0" borderId="4" xfId="1" applyNumberFormat="1" applyFont="1" applyFill="1" applyBorder="1" applyAlignment="1">
      <alignment horizontal="center" vertical="center" wrapText="1"/>
    </xf>
    <xf numFmtId="9" fontId="4" fillId="0" borderId="4" xfId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 wrapText="1"/>
    </xf>
    <xf numFmtId="164" fontId="6" fillId="0" borderId="26" xfId="0" applyNumberFormat="1" applyFont="1" applyFill="1" applyBorder="1" applyAlignment="1">
      <alignment horizontal="center" vertical="center"/>
    </xf>
    <xf numFmtId="9" fontId="3" fillId="0" borderId="17" xfId="0" applyNumberFormat="1" applyFont="1" applyFill="1" applyBorder="1" applyAlignment="1">
      <alignment horizontal="center" vertical="center"/>
    </xf>
    <xf numFmtId="164" fontId="4" fillId="0" borderId="17" xfId="0" applyNumberFormat="1" applyFont="1" applyFill="1" applyBorder="1" applyAlignment="1">
      <alignment horizontal="center" vertical="center"/>
    </xf>
    <xf numFmtId="0" fontId="6" fillId="0" borderId="0" xfId="0" applyFont="1" applyFill="1"/>
    <xf numFmtId="164" fontId="6" fillId="0" borderId="0" xfId="0" applyNumberFormat="1" applyFont="1" applyFill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64" fontId="3" fillId="0" borderId="10" xfId="0" applyNumberFormat="1" applyFont="1" applyFill="1" applyBorder="1" applyAlignment="1">
      <alignment horizontal="center" vertical="center"/>
    </xf>
    <xf numFmtId="164" fontId="3" fillId="0" borderId="1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top" wrapText="1"/>
    </xf>
    <xf numFmtId="0" fontId="6" fillId="0" borderId="13" xfId="0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164" fontId="6" fillId="0" borderId="1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0" fontId="2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/>
    </xf>
    <xf numFmtId="9" fontId="6" fillId="0" borderId="12" xfId="0" applyNumberFormat="1" applyFont="1" applyFill="1" applyBorder="1" applyAlignment="1">
      <alignment horizontal="center" vertical="center"/>
    </xf>
    <xf numFmtId="164" fontId="5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0" fontId="4" fillId="0" borderId="0" xfId="0" applyFont="1" applyFill="1" applyBorder="1" applyAlignment="1">
      <alignment vertical="top" wrapText="1"/>
    </xf>
    <xf numFmtId="0" fontId="6" fillId="0" borderId="0" xfId="0" applyFont="1" applyFill="1" applyBorder="1"/>
    <xf numFmtId="9" fontId="3" fillId="0" borderId="12" xfId="0" applyNumberFormat="1" applyFont="1" applyFill="1" applyBorder="1" applyAlignment="1">
      <alignment horizontal="center" vertical="center" wrapText="1"/>
    </xf>
    <xf numFmtId="9" fontId="3" fillId="0" borderId="23" xfId="0" applyNumberFormat="1" applyFont="1" applyFill="1" applyBorder="1" applyAlignment="1">
      <alignment horizontal="center" vertical="center" wrapText="1"/>
    </xf>
    <xf numFmtId="164" fontId="3" fillId="0" borderId="20" xfId="0" applyNumberFormat="1" applyFont="1" applyFill="1" applyBorder="1" applyAlignment="1">
      <alignment horizontal="center" vertical="center" wrapText="1"/>
    </xf>
    <xf numFmtId="164" fontId="3" fillId="0" borderId="24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center" wrapText="1"/>
    </xf>
    <xf numFmtId="0" fontId="3" fillId="0" borderId="22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4" fontId="3" fillId="0" borderId="12" xfId="0" applyNumberFormat="1" applyFont="1" applyFill="1" applyBorder="1" applyAlignment="1">
      <alignment horizontal="center" vertical="center" wrapText="1"/>
    </xf>
    <xf numFmtId="164" fontId="3" fillId="0" borderId="23" xfId="0" applyNumberFormat="1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5"/>
  <sheetViews>
    <sheetView tabSelected="1" zoomScaleNormal="100" workbookViewId="0">
      <selection activeCell="B21" sqref="B21"/>
    </sheetView>
  </sheetViews>
  <sheetFormatPr defaultRowHeight="12.75" x14ac:dyDescent="0.2"/>
  <cols>
    <col min="1" max="1" width="6" style="65" customWidth="1"/>
    <col min="2" max="2" width="88.1640625" style="67" customWidth="1"/>
    <col min="3" max="3" width="20" style="65" bestFit="1" customWidth="1"/>
    <col min="4" max="4" width="18" style="65" bestFit="1" customWidth="1"/>
    <col min="5" max="5" width="24.1640625" style="65" customWidth="1"/>
    <col min="6" max="7" width="23.83203125" style="65" customWidth="1"/>
    <col min="8" max="8" width="23.33203125" style="66" customWidth="1"/>
    <col min="9" max="9" width="20.5" style="65" customWidth="1"/>
    <col min="10" max="10" width="25.6640625" style="66" customWidth="1"/>
    <col min="11" max="11" width="26.33203125" style="66" customWidth="1"/>
    <col min="12" max="16384" width="9.33203125" style="67"/>
  </cols>
  <sheetData>
    <row r="1" spans="1:11" ht="13.5" thickBot="1" x14ac:dyDescent="0.25">
      <c r="A1" s="99" t="s">
        <v>55</v>
      </c>
      <c r="B1" s="99"/>
    </row>
    <row r="2" spans="1:11" ht="21" x14ac:dyDescent="0.2">
      <c r="A2" s="1" t="s">
        <v>5</v>
      </c>
      <c r="B2" s="29" t="s">
        <v>6</v>
      </c>
      <c r="C2" s="29" t="s">
        <v>7</v>
      </c>
      <c r="D2" s="29" t="s">
        <v>12</v>
      </c>
      <c r="E2" s="29" t="s">
        <v>9</v>
      </c>
      <c r="F2" s="29" t="s">
        <v>10</v>
      </c>
      <c r="G2" s="29" t="s">
        <v>11</v>
      </c>
      <c r="H2" s="30" t="s">
        <v>13</v>
      </c>
      <c r="I2" s="31" t="s">
        <v>8</v>
      </c>
      <c r="J2" s="32" t="s">
        <v>14</v>
      </c>
      <c r="K2" s="33" t="s">
        <v>15</v>
      </c>
    </row>
    <row r="3" spans="1:11" ht="13.5" thickBot="1" x14ac:dyDescent="0.25">
      <c r="A3" s="2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4">
        <v>8</v>
      </c>
      <c r="I3" s="5">
        <v>9</v>
      </c>
      <c r="J3" s="6" t="s">
        <v>30</v>
      </c>
      <c r="K3" s="34">
        <v>11</v>
      </c>
    </row>
    <row r="4" spans="1:11" ht="13.5" thickBot="1" x14ac:dyDescent="0.25">
      <c r="A4" s="86" t="s">
        <v>29</v>
      </c>
      <c r="B4" s="87"/>
      <c r="C4" s="87"/>
      <c r="D4" s="87"/>
      <c r="E4" s="87"/>
      <c r="F4" s="87"/>
      <c r="G4" s="87"/>
      <c r="H4" s="87"/>
      <c r="I4" s="87"/>
      <c r="J4" s="87"/>
      <c r="K4" s="88"/>
    </row>
    <row r="5" spans="1:11" x14ac:dyDescent="0.2">
      <c r="A5" s="101" t="s">
        <v>47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</row>
    <row r="6" spans="1:11" ht="21" x14ac:dyDescent="0.2">
      <c r="A6" s="7" t="s">
        <v>20</v>
      </c>
      <c r="B6" s="62" t="s">
        <v>79</v>
      </c>
      <c r="C6" s="8" t="s">
        <v>0</v>
      </c>
      <c r="D6" s="7">
        <v>600000</v>
      </c>
      <c r="E6" s="8"/>
      <c r="F6" s="8"/>
      <c r="G6" s="68"/>
      <c r="H6" s="25"/>
      <c r="I6" s="69">
        <v>0.08</v>
      </c>
      <c r="J6" s="25">
        <f>ROUND(D6*H6,2)</f>
        <v>0</v>
      </c>
      <c r="K6" s="25">
        <f>ROUND(J6+(J6*I6),2)</f>
        <v>0</v>
      </c>
    </row>
    <row r="7" spans="1:11" x14ac:dyDescent="0.2">
      <c r="A7" s="7" t="s">
        <v>21</v>
      </c>
      <c r="B7" s="35" t="s">
        <v>18</v>
      </c>
      <c r="C7" s="21" t="s">
        <v>4</v>
      </c>
      <c r="D7" s="14">
        <v>20</v>
      </c>
      <c r="E7" s="21"/>
      <c r="F7" s="21"/>
      <c r="G7" s="36"/>
      <c r="H7" s="37"/>
      <c r="I7" s="27">
        <v>0.08</v>
      </c>
      <c r="J7" s="25">
        <f>ROUND(D7*H7,2)</f>
        <v>0</v>
      </c>
      <c r="K7" s="25">
        <f>ROUND(J7+(J7*I7),2)</f>
        <v>0</v>
      </c>
    </row>
    <row r="8" spans="1:11" ht="13.5" thickBot="1" x14ac:dyDescent="0.25">
      <c r="A8" s="7" t="s">
        <v>22</v>
      </c>
      <c r="B8" s="35" t="s">
        <v>19</v>
      </c>
      <c r="C8" s="21" t="s">
        <v>4</v>
      </c>
      <c r="D8" s="14">
        <v>20</v>
      </c>
      <c r="E8" s="21"/>
      <c r="F8" s="21"/>
      <c r="G8" s="36"/>
      <c r="H8" s="37"/>
      <c r="I8" s="70">
        <v>0.08</v>
      </c>
      <c r="J8" s="71">
        <f>ROUND(D8*H8,2)</f>
        <v>0</v>
      </c>
      <c r="K8" s="71">
        <f>ROUND(J8+(J8*I8),2)</f>
        <v>0</v>
      </c>
    </row>
    <row r="9" spans="1:11" ht="13.5" thickBot="1" x14ac:dyDescent="0.25">
      <c r="A9" s="72"/>
      <c r="B9" s="73"/>
      <c r="C9" s="74"/>
      <c r="D9" s="15"/>
      <c r="E9" s="74"/>
      <c r="F9" s="74"/>
      <c r="G9" s="75"/>
      <c r="H9" s="76"/>
      <c r="I9" s="44" t="s">
        <v>49</v>
      </c>
      <c r="J9" s="45">
        <f>SUM(J6:J8)</f>
        <v>0</v>
      </c>
      <c r="K9" s="45">
        <f>SUM(K6:K8)</f>
        <v>0</v>
      </c>
    </row>
    <row r="10" spans="1:11" x14ac:dyDescent="0.2">
      <c r="A10" s="102" t="s">
        <v>48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</row>
    <row r="11" spans="1:11" x14ac:dyDescent="0.2">
      <c r="A11" s="7" t="s">
        <v>23</v>
      </c>
      <c r="B11" s="62" t="s">
        <v>16</v>
      </c>
      <c r="C11" s="8" t="s">
        <v>1</v>
      </c>
      <c r="D11" s="7">
        <v>27</v>
      </c>
      <c r="E11" s="8"/>
      <c r="F11" s="8"/>
      <c r="G11" s="68"/>
      <c r="H11" s="25"/>
      <c r="I11" s="69">
        <v>0.08</v>
      </c>
      <c r="J11" s="25">
        <f t="shared" ref="J11:J14" si="0">ROUND(D11*H11,2)</f>
        <v>0</v>
      </c>
      <c r="K11" s="25">
        <f t="shared" ref="K11:K14" si="1">ROUND(J11+(J11*I11),2)</f>
        <v>0</v>
      </c>
    </row>
    <row r="12" spans="1:11" x14ac:dyDescent="0.2">
      <c r="A12" s="7" t="s">
        <v>24</v>
      </c>
      <c r="B12" s="62" t="s">
        <v>64</v>
      </c>
      <c r="C12" s="8" t="s">
        <v>1</v>
      </c>
      <c r="D12" s="7">
        <v>27</v>
      </c>
      <c r="E12" s="8"/>
      <c r="F12" s="8"/>
      <c r="G12" s="68"/>
      <c r="H12" s="25"/>
      <c r="I12" s="69">
        <v>0.08</v>
      </c>
      <c r="J12" s="25">
        <f t="shared" si="0"/>
        <v>0</v>
      </c>
      <c r="K12" s="25">
        <f t="shared" si="1"/>
        <v>0</v>
      </c>
    </row>
    <row r="13" spans="1:11" x14ac:dyDescent="0.2">
      <c r="A13" s="7" t="s">
        <v>25</v>
      </c>
      <c r="B13" s="77" t="s">
        <v>80</v>
      </c>
      <c r="C13" s="8" t="s">
        <v>1</v>
      </c>
      <c r="D13" s="7">
        <v>27</v>
      </c>
      <c r="E13" s="8"/>
      <c r="F13" s="8"/>
      <c r="G13" s="21"/>
      <c r="H13" s="37"/>
      <c r="I13" s="27">
        <v>0.08</v>
      </c>
      <c r="J13" s="25">
        <f t="shared" si="0"/>
        <v>0</v>
      </c>
      <c r="K13" s="25">
        <f t="shared" si="1"/>
        <v>0</v>
      </c>
    </row>
    <row r="14" spans="1:11" ht="21.75" thickBot="1" x14ac:dyDescent="0.25">
      <c r="A14" s="7" t="s">
        <v>26</v>
      </c>
      <c r="B14" s="35" t="s">
        <v>17</v>
      </c>
      <c r="C14" s="21" t="s">
        <v>1</v>
      </c>
      <c r="D14" s="14">
        <v>54</v>
      </c>
      <c r="E14" s="21"/>
      <c r="F14" s="21"/>
      <c r="G14" s="36"/>
      <c r="H14" s="37"/>
      <c r="I14" s="27">
        <v>0.08</v>
      </c>
      <c r="J14" s="25">
        <f t="shared" si="0"/>
        <v>0</v>
      </c>
      <c r="K14" s="25">
        <f t="shared" si="1"/>
        <v>0</v>
      </c>
    </row>
    <row r="15" spans="1:11" ht="13.5" thickBot="1" x14ac:dyDescent="0.25">
      <c r="A15" s="28"/>
      <c r="B15" s="46"/>
      <c r="C15" s="28"/>
      <c r="D15" s="28"/>
      <c r="E15" s="28"/>
      <c r="F15" s="28"/>
      <c r="G15" s="28"/>
      <c r="H15" s="47"/>
      <c r="I15" s="48" t="s">
        <v>50</v>
      </c>
      <c r="J15" s="49">
        <f>SUM(J11:J14)</f>
        <v>0</v>
      </c>
      <c r="K15" s="50">
        <f>SUM(K11:K14)</f>
        <v>0</v>
      </c>
    </row>
    <row r="16" spans="1:11" ht="13.5" thickBot="1" x14ac:dyDescent="0.25">
      <c r="A16" s="28"/>
      <c r="B16" s="85" t="s">
        <v>62</v>
      </c>
      <c r="C16" s="28"/>
      <c r="D16" s="28"/>
      <c r="E16" s="28"/>
      <c r="F16" s="28"/>
      <c r="G16" s="28"/>
      <c r="H16" s="47"/>
      <c r="I16" s="28"/>
      <c r="J16" s="47"/>
      <c r="K16" s="47"/>
    </row>
    <row r="17" spans="1:11" ht="13.5" thickBot="1" x14ac:dyDescent="0.25">
      <c r="A17" s="28"/>
      <c r="B17" s="85"/>
      <c r="C17" s="92" t="s">
        <v>38</v>
      </c>
      <c r="D17" s="93"/>
      <c r="E17" s="93"/>
      <c r="F17" s="93"/>
      <c r="G17" s="93"/>
      <c r="H17" s="93"/>
      <c r="I17" s="93"/>
      <c r="J17" s="93"/>
      <c r="K17" s="94"/>
    </row>
    <row r="18" spans="1:11" ht="30" customHeight="1" x14ac:dyDescent="0.2">
      <c r="A18" s="28"/>
      <c r="B18" s="85"/>
      <c r="C18" s="95" t="s">
        <v>31</v>
      </c>
      <c r="D18" s="96"/>
      <c r="E18" s="96" t="s">
        <v>32</v>
      </c>
      <c r="F18" s="96"/>
      <c r="G18" s="10" t="s">
        <v>33</v>
      </c>
      <c r="H18" s="18" t="s">
        <v>34</v>
      </c>
      <c r="I18" s="18" t="s">
        <v>35</v>
      </c>
      <c r="J18" s="10" t="s">
        <v>36</v>
      </c>
      <c r="K18" s="11" t="s">
        <v>37</v>
      </c>
    </row>
    <row r="19" spans="1:11" x14ac:dyDescent="0.2">
      <c r="A19" s="28"/>
      <c r="B19" s="51"/>
      <c r="C19" s="52" t="s">
        <v>51</v>
      </c>
      <c r="D19" s="21" t="s">
        <v>52</v>
      </c>
      <c r="E19" s="21" t="s">
        <v>51</v>
      </c>
      <c r="F19" s="21" t="s">
        <v>52</v>
      </c>
      <c r="G19" s="80">
        <v>0.2</v>
      </c>
      <c r="H19" s="12" t="s">
        <v>51</v>
      </c>
      <c r="I19" s="13" t="s">
        <v>51</v>
      </c>
      <c r="J19" s="97">
        <f>C20+H20+D20</f>
        <v>0</v>
      </c>
      <c r="K19" s="82">
        <f>E20+I20+F20</f>
        <v>0</v>
      </c>
    </row>
    <row r="20" spans="1:11" ht="13.5" thickBot="1" x14ac:dyDescent="0.25">
      <c r="A20" s="28"/>
      <c r="B20" s="9"/>
      <c r="C20" s="53">
        <f>J9</f>
        <v>0</v>
      </c>
      <c r="D20" s="54">
        <f>J15</f>
        <v>0</v>
      </c>
      <c r="E20" s="19">
        <f>K9</f>
        <v>0</v>
      </c>
      <c r="F20" s="19">
        <f>K15</f>
        <v>0</v>
      </c>
      <c r="G20" s="81"/>
      <c r="H20" s="19">
        <f>C20*G19</f>
        <v>0</v>
      </c>
      <c r="I20" s="19">
        <f>E20*G19</f>
        <v>0</v>
      </c>
      <c r="J20" s="98"/>
      <c r="K20" s="83"/>
    </row>
    <row r="21" spans="1:11" x14ac:dyDescent="0.2">
      <c r="A21" s="28"/>
      <c r="B21" s="64"/>
      <c r="C21" s="28"/>
      <c r="D21" s="28"/>
      <c r="E21" s="28"/>
      <c r="F21" s="28"/>
      <c r="G21" s="28"/>
      <c r="H21" s="47"/>
      <c r="I21" s="28"/>
      <c r="J21" s="47"/>
      <c r="K21" s="47"/>
    </row>
    <row r="22" spans="1:11" x14ac:dyDescent="0.2">
      <c r="A22" s="28"/>
      <c r="B22" s="51"/>
      <c r="C22" s="28"/>
      <c r="D22" s="28"/>
      <c r="E22" s="28"/>
      <c r="F22" s="28"/>
      <c r="G22" s="28"/>
      <c r="H22" s="47"/>
      <c r="I22" s="28"/>
      <c r="J22" s="47"/>
      <c r="K22" s="47"/>
    </row>
    <row r="23" spans="1:11" x14ac:dyDescent="0.2">
      <c r="A23" s="28"/>
      <c r="B23" s="46"/>
      <c r="C23" s="9"/>
      <c r="D23" s="28"/>
      <c r="E23" s="28"/>
      <c r="F23" s="28"/>
      <c r="G23" s="28"/>
      <c r="H23" s="47"/>
      <c r="I23" s="28"/>
      <c r="J23" s="47"/>
      <c r="K23" s="47"/>
    </row>
    <row r="24" spans="1:11" ht="13.5" thickBot="1" x14ac:dyDescent="0.25">
      <c r="A24" s="100" t="s">
        <v>55</v>
      </c>
      <c r="B24" s="100"/>
      <c r="C24" s="28"/>
      <c r="D24" s="28"/>
      <c r="E24" s="28"/>
      <c r="F24" s="28"/>
      <c r="G24" s="28"/>
      <c r="H24" s="47"/>
      <c r="I24" s="28"/>
      <c r="J24" s="47"/>
      <c r="K24" s="47"/>
    </row>
    <row r="25" spans="1:11" ht="21" x14ac:dyDescent="0.2">
      <c r="A25" s="1" t="s">
        <v>5</v>
      </c>
      <c r="B25" s="29" t="s">
        <v>6</v>
      </c>
      <c r="C25" s="29" t="s">
        <v>7</v>
      </c>
      <c r="D25" s="29" t="s">
        <v>12</v>
      </c>
      <c r="E25" s="29" t="s">
        <v>9</v>
      </c>
      <c r="F25" s="29" t="s">
        <v>10</v>
      </c>
      <c r="G25" s="29" t="s">
        <v>11</v>
      </c>
      <c r="H25" s="30" t="s">
        <v>13</v>
      </c>
      <c r="I25" s="31" t="s">
        <v>8</v>
      </c>
      <c r="J25" s="32" t="s">
        <v>14</v>
      </c>
      <c r="K25" s="33" t="s">
        <v>15</v>
      </c>
    </row>
    <row r="26" spans="1:11" ht="13.5" thickBot="1" x14ac:dyDescent="0.25">
      <c r="A26" s="2">
        <v>1</v>
      </c>
      <c r="B26" s="3">
        <v>2</v>
      </c>
      <c r="C26" s="3">
        <v>3</v>
      </c>
      <c r="D26" s="3">
        <v>4</v>
      </c>
      <c r="E26" s="3">
        <v>5</v>
      </c>
      <c r="F26" s="3">
        <v>6</v>
      </c>
      <c r="G26" s="3">
        <v>7</v>
      </c>
      <c r="H26" s="4">
        <v>8</v>
      </c>
      <c r="I26" s="5">
        <v>9</v>
      </c>
      <c r="J26" s="6" t="s">
        <v>30</v>
      </c>
      <c r="K26" s="34">
        <v>11</v>
      </c>
    </row>
    <row r="27" spans="1:11" ht="13.5" thickBot="1" x14ac:dyDescent="0.25">
      <c r="A27" s="86" t="s">
        <v>39</v>
      </c>
      <c r="B27" s="87"/>
      <c r="C27" s="87"/>
      <c r="D27" s="87"/>
      <c r="E27" s="87"/>
      <c r="F27" s="87"/>
      <c r="G27" s="87"/>
      <c r="H27" s="87"/>
      <c r="I27" s="87"/>
      <c r="J27" s="87"/>
      <c r="K27" s="88"/>
    </row>
    <row r="28" spans="1:11" x14ac:dyDescent="0.2">
      <c r="A28" s="101" t="s">
        <v>47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</row>
    <row r="29" spans="1:11" x14ac:dyDescent="0.2">
      <c r="A29" s="14" t="s">
        <v>20</v>
      </c>
      <c r="B29" s="26" t="s">
        <v>78</v>
      </c>
      <c r="C29" s="21" t="s">
        <v>42</v>
      </c>
      <c r="D29" s="14">
        <v>6000</v>
      </c>
      <c r="E29" s="21"/>
      <c r="F29" s="21"/>
      <c r="G29" s="36"/>
      <c r="H29" s="37"/>
      <c r="I29" s="27">
        <v>0.08</v>
      </c>
      <c r="J29" s="25">
        <f t="shared" ref="J29:J40" si="2">ROUND(D29*H29,2)</f>
        <v>0</v>
      </c>
      <c r="K29" s="25">
        <f t="shared" ref="K29:K40" si="3">ROUND(J29+(J29*I29),2)</f>
        <v>0</v>
      </c>
    </row>
    <row r="30" spans="1:11" ht="32.25" x14ac:dyDescent="0.2">
      <c r="A30" s="14" t="s">
        <v>21</v>
      </c>
      <c r="B30" s="55" t="s">
        <v>77</v>
      </c>
      <c r="C30" s="21" t="s">
        <v>42</v>
      </c>
      <c r="D30" s="14">
        <v>200</v>
      </c>
      <c r="E30" s="21"/>
      <c r="F30" s="21"/>
      <c r="G30" s="36"/>
      <c r="H30" s="37"/>
      <c r="I30" s="27">
        <v>0.08</v>
      </c>
      <c r="J30" s="25">
        <f t="shared" si="2"/>
        <v>0</v>
      </c>
      <c r="K30" s="25">
        <f t="shared" si="3"/>
        <v>0</v>
      </c>
    </row>
    <row r="31" spans="1:11" x14ac:dyDescent="0.2">
      <c r="A31" s="14" t="s">
        <v>22</v>
      </c>
      <c r="B31" s="26" t="s">
        <v>76</v>
      </c>
      <c r="C31" s="21" t="s">
        <v>42</v>
      </c>
      <c r="D31" s="14">
        <v>500</v>
      </c>
      <c r="E31" s="21"/>
      <c r="F31" s="21"/>
      <c r="G31" s="36"/>
      <c r="H31" s="37"/>
      <c r="I31" s="27">
        <v>0.08</v>
      </c>
      <c r="J31" s="25">
        <f t="shared" si="2"/>
        <v>0</v>
      </c>
      <c r="K31" s="25">
        <f t="shared" si="3"/>
        <v>0</v>
      </c>
    </row>
    <row r="32" spans="1:11" ht="21" x14ac:dyDescent="0.2">
      <c r="A32" s="14" t="s">
        <v>23</v>
      </c>
      <c r="B32" s="35" t="s">
        <v>75</v>
      </c>
      <c r="C32" s="21" t="s">
        <v>42</v>
      </c>
      <c r="D32" s="14">
        <v>7500</v>
      </c>
      <c r="E32" s="21"/>
      <c r="F32" s="21"/>
      <c r="G32" s="36"/>
      <c r="H32" s="37"/>
      <c r="I32" s="27">
        <v>0.08</v>
      </c>
      <c r="J32" s="25">
        <f t="shared" si="2"/>
        <v>0</v>
      </c>
      <c r="K32" s="25">
        <f t="shared" si="3"/>
        <v>0</v>
      </c>
    </row>
    <row r="33" spans="1:11" ht="21" x14ac:dyDescent="0.2">
      <c r="A33" s="14" t="s">
        <v>24</v>
      </c>
      <c r="B33" s="35" t="s">
        <v>74</v>
      </c>
      <c r="C33" s="21" t="s">
        <v>42</v>
      </c>
      <c r="D33" s="14">
        <v>100</v>
      </c>
      <c r="E33" s="21"/>
      <c r="F33" s="21"/>
      <c r="G33" s="36"/>
      <c r="H33" s="37"/>
      <c r="I33" s="27">
        <v>0.08</v>
      </c>
      <c r="J33" s="25">
        <f t="shared" si="2"/>
        <v>0</v>
      </c>
      <c r="K33" s="25">
        <f t="shared" si="3"/>
        <v>0</v>
      </c>
    </row>
    <row r="34" spans="1:11" ht="13.5" thickBot="1" x14ac:dyDescent="0.25">
      <c r="A34" s="14" t="s">
        <v>25</v>
      </c>
      <c r="B34" s="26" t="s">
        <v>73</v>
      </c>
      <c r="C34" s="21" t="s">
        <v>42</v>
      </c>
      <c r="D34" s="14">
        <v>30</v>
      </c>
      <c r="E34" s="21"/>
      <c r="F34" s="21"/>
      <c r="G34" s="36"/>
      <c r="H34" s="37"/>
      <c r="I34" s="27">
        <v>0.08</v>
      </c>
      <c r="J34" s="25">
        <f t="shared" si="2"/>
        <v>0</v>
      </c>
      <c r="K34" s="25">
        <f t="shared" si="3"/>
        <v>0</v>
      </c>
    </row>
    <row r="35" spans="1:11" ht="13.5" thickBot="1" x14ac:dyDescent="0.25">
      <c r="A35" s="56"/>
      <c r="B35" s="57"/>
      <c r="C35" s="58"/>
      <c r="D35" s="59"/>
      <c r="E35" s="58"/>
      <c r="F35" s="58"/>
      <c r="G35" s="60"/>
      <c r="H35" s="61"/>
      <c r="I35" s="44" t="s">
        <v>49</v>
      </c>
      <c r="J35" s="45">
        <f>SUM(J29:J34)</f>
        <v>0</v>
      </c>
      <c r="K35" s="45">
        <f>SUM(K29:K34)</f>
        <v>0</v>
      </c>
    </row>
    <row r="36" spans="1:11" x14ac:dyDescent="0.2">
      <c r="A36" s="89" t="s">
        <v>48</v>
      </c>
      <c r="B36" s="90"/>
      <c r="C36" s="90"/>
      <c r="D36" s="90"/>
      <c r="E36" s="90"/>
      <c r="F36" s="90"/>
      <c r="G36" s="90"/>
      <c r="H36" s="90"/>
      <c r="I36" s="90"/>
      <c r="J36" s="90"/>
      <c r="K36" s="91"/>
    </row>
    <row r="37" spans="1:11" ht="21" x14ac:dyDescent="0.2">
      <c r="A37" s="14" t="s">
        <v>26</v>
      </c>
      <c r="B37" s="55" t="s">
        <v>72</v>
      </c>
      <c r="C37" s="21" t="s">
        <v>2</v>
      </c>
      <c r="D37" s="14">
        <v>7300</v>
      </c>
      <c r="E37" s="21"/>
      <c r="F37" s="21"/>
      <c r="G37" s="36"/>
      <c r="H37" s="37"/>
      <c r="I37" s="27">
        <v>0.08</v>
      </c>
      <c r="J37" s="25">
        <f>ROUND(D37*H37,2)</f>
        <v>0</v>
      </c>
      <c r="K37" s="25">
        <f>ROUND(J37+(J37*I37),2)</f>
        <v>0</v>
      </c>
    </row>
    <row r="38" spans="1:11" x14ac:dyDescent="0.2">
      <c r="A38" s="14" t="s">
        <v>27</v>
      </c>
      <c r="B38" s="26" t="s">
        <v>71</v>
      </c>
      <c r="C38" s="21" t="s">
        <v>2</v>
      </c>
      <c r="D38" s="14">
        <v>328500</v>
      </c>
      <c r="E38" s="21"/>
      <c r="F38" s="21"/>
      <c r="G38" s="36"/>
      <c r="H38" s="37"/>
      <c r="I38" s="27">
        <v>0.08</v>
      </c>
      <c r="J38" s="25">
        <f t="shared" si="2"/>
        <v>0</v>
      </c>
      <c r="K38" s="25">
        <f t="shared" si="3"/>
        <v>0</v>
      </c>
    </row>
    <row r="39" spans="1:11" x14ac:dyDescent="0.2">
      <c r="A39" s="14" t="s">
        <v>28</v>
      </c>
      <c r="B39" s="26" t="s">
        <v>70</v>
      </c>
      <c r="C39" s="21" t="s">
        <v>2</v>
      </c>
      <c r="D39" s="14">
        <v>219000</v>
      </c>
      <c r="E39" s="21"/>
      <c r="F39" s="21"/>
      <c r="G39" s="36"/>
      <c r="H39" s="37"/>
      <c r="I39" s="27">
        <v>0.08</v>
      </c>
      <c r="J39" s="25">
        <f t="shared" si="2"/>
        <v>0</v>
      </c>
      <c r="K39" s="25">
        <f t="shared" si="3"/>
        <v>0</v>
      </c>
    </row>
    <row r="40" spans="1:11" ht="13.5" thickBot="1" x14ac:dyDescent="0.25">
      <c r="A40" s="14" t="s">
        <v>40</v>
      </c>
      <c r="B40" s="35" t="s">
        <v>69</v>
      </c>
      <c r="C40" s="21" t="s">
        <v>1</v>
      </c>
      <c r="D40" s="14">
        <v>27</v>
      </c>
      <c r="E40" s="21"/>
      <c r="F40" s="21"/>
      <c r="G40" s="36"/>
      <c r="H40" s="37"/>
      <c r="I40" s="27">
        <v>0.08</v>
      </c>
      <c r="J40" s="25">
        <f t="shared" si="2"/>
        <v>0</v>
      </c>
      <c r="K40" s="25">
        <f t="shared" si="3"/>
        <v>0</v>
      </c>
    </row>
    <row r="41" spans="1:11" ht="13.5" thickBot="1" x14ac:dyDescent="0.25">
      <c r="A41" s="15"/>
      <c r="B41" s="46"/>
      <c r="C41" s="28"/>
      <c r="D41" s="28"/>
      <c r="E41" s="28"/>
      <c r="F41" s="28"/>
      <c r="G41" s="28"/>
      <c r="H41" s="47"/>
      <c r="I41" s="48" t="s">
        <v>50</v>
      </c>
      <c r="J41" s="49">
        <f>SUM(J37:J40)</f>
        <v>0</v>
      </c>
      <c r="K41" s="50">
        <f>SUM(K37:K40)</f>
        <v>0</v>
      </c>
    </row>
    <row r="42" spans="1:11" ht="13.5" customHeight="1" thickBot="1" x14ac:dyDescent="0.25">
      <c r="A42" s="28"/>
      <c r="B42" s="84" t="s">
        <v>61</v>
      </c>
      <c r="C42" s="51"/>
      <c r="D42" s="28"/>
      <c r="E42" s="28"/>
      <c r="F42" s="28"/>
      <c r="G42" s="28"/>
      <c r="H42" s="47"/>
      <c r="I42" s="28"/>
      <c r="J42" s="47"/>
      <c r="K42" s="47"/>
    </row>
    <row r="43" spans="1:11" ht="13.5" thickBot="1" x14ac:dyDescent="0.25">
      <c r="A43" s="28"/>
      <c r="B43" s="84"/>
      <c r="C43" s="92" t="s">
        <v>41</v>
      </c>
      <c r="D43" s="93"/>
      <c r="E43" s="93"/>
      <c r="F43" s="93"/>
      <c r="G43" s="93"/>
      <c r="H43" s="93"/>
      <c r="I43" s="93"/>
      <c r="J43" s="93"/>
      <c r="K43" s="94"/>
    </row>
    <row r="44" spans="1:11" ht="21" x14ac:dyDescent="0.2">
      <c r="A44" s="28"/>
      <c r="B44" s="84"/>
      <c r="C44" s="95" t="s">
        <v>31</v>
      </c>
      <c r="D44" s="96"/>
      <c r="E44" s="96" t="s">
        <v>32</v>
      </c>
      <c r="F44" s="96"/>
      <c r="G44" s="10" t="s">
        <v>33</v>
      </c>
      <c r="H44" s="18" t="s">
        <v>34</v>
      </c>
      <c r="I44" s="18" t="s">
        <v>35</v>
      </c>
      <c r="J44" s="10" t="s">
        <v>36</v>
      </c>
      <c r="K44" s="11" t="s">
        <v>37</v>
      </c>
    </row>
    <row r="45" spans="1:11" x14ac:dyDescent="0.2">
      <c r="A45" s="28"/>
      <c r="B45" s="9"/>
      <c r="C45" s="52" t="s">
        <v>51</v>
      </c>
      <c r="D45" s="21" t="s">
        <v>52</v>
      </c>
      <c r="E45" s="21" t="s">
        <v>51</v>
      </c>
      <c r="F45" s="21" t="s">
        <v>52</v>
      </c>
      <c r="G45" s="80">
        <v>0.2</v>
      </c>
      <c r="H45" s="12" t="s">
        <v>51</v>
      </c>
      <c r="I45" s="13" t="s">
        <v>51</v>
      </c>
      <c r="J45" s="97">
        <f>C46+H46+D46</f>
        <v>0</v>
      </c>
      <c r="K45" s="82">
        <f>E46+I46+F46</f>
        <v>0</v>
      </c>
    </row>
    <row r="46" spans="1:11" ht="13.5" thickBot="1" x14ac:dyDescent="0.25">
      <c r="A46" s="28"/>
      <c r="B46" s="63"/>
      <c r="C46" s="53">
        <f>J35</f>
        <v>0</v>
      </c>
      <c r="D46" s="54">
        <f>J41</f>
        <v>0</v>
      </c>
      <c r="E46" s="19">
        <f>K35</f>
        <v>0</v>
      </c>
      <c r="F46" s="19">
        <f>K41</f>
        <v>0</v>
      </c>
      <c r="G46" s="81"/>
      <c r="H46" s="19">
        <f>C46*G45</f>
        <v>0</v>
      </c>
      <c r="I46" s="19">
        <f>E46*G45</f>
        <v>0</v>
      </c>
      <c r="J46" s="98"/>
      <c r="K46" s="83"/>
    </row>
    <row r="47" spans="1:11" x14ac:dyDescent="0.2">
      <c r="A47" s="28"/>
      <c r="B47" s="46"/>
      <c r="C47" s="28"/>
      <c r="D47" s="28"/>
      <c r="E47" s="16"/>
      <c r="F47" s="16"/>
      <c r="G47" s="17"/>
      <c r="H47" s="16"/>
      <c r="I47" s="16"/>
      <c r="J47" s="16"/>
      <c r="K47" s="16"/>
    </row>
    <row r="48" spans="1:11" x14ac:dyDescent="0.2">
      <c r="A48" s="28"/>
      <c r="B48" s="46"/>
      <c r="C48" s="28"/>
      <c r="D48" s="28"/>
      <c r="E48" s="16"/>
      <c r="F48" s="16"/>
      <c r="G48" s="17"/>
      <c r="H48" s="16"/>
      <c r="I48" s="16"/>
      <c r="J48" s="16"/>
      <c r="K48" s="16"/>
    </row>
    <row r="49" spans="1:11" x14ac:dyDescent="0.2">
      <c r="A49" s="28"/>
      <c r="B49" s="46"/>
      <c r="C49" s="28"/>
      <c r="D49" s="28"/>
      <c r="E49" s="16"/>
      <c r="F49" s="16"/>
      <c r="G49" s="17"/>
      <c r="H49" s="16"/>
      <c r="I49" s="16"/>
      <c r="J49" s="16"/>
      <c r="K49" s="16"/>
    </row>
    <row r="50" spans="1:11" ht="13.5" thickBot="1" x14ac:dyDescent="0.25">
      <c r="A50" s="100" t="s">
        <v>55</v>
      </c>
      <c r="B50" s="100"/>
      <c r="C50" s="28"/>
      <c r="D50" s="28"/>
      <c r="E50" s="16"/>
      <c r="F50" s="16"/>
      <c r="G50" s="17"/>
      <c r="H50" s="16"/>
      <c r="I50" s="16"/>
      <c r="J50" s="16"/>
      <c r="K50" s="16"/>
    </row>
    <row r="51" spans="1:11" ht="21" x14ac:dyDescent="0.2">
      <c r="A51" s="1" t="s">
        <v>5</v>
      </c>
      <c r="B51" s="29" t="s">
        <v>6</v>
      </c>
      <c r="C51" s="29" t="s">
        <v>7</v>
      </c>
      <c r="D51" s="29" t="s">
        <v>12</v>
      </c>
      <c r="E51" s="29" t="s">
        <v>9</v>
      </c>
      <c r="F51" s="29" t="s">
        <v>10</v>
      </c>
      <c r="G51" s="29" t="s">
        <v>11</v>
      </c>
      <c r="H51" s="30" t="s">
        <v>13</v>
      </c>
      <c r="I51" s="31" t="s">
        <v>8</v>
      </c>
      <c r="J51" s="32" t="s">
        <v>14</v>
      </c>
      <c r="K51" s="33" t="s">
        <v>15</v>
      </c>
    </row>
    <row r="52" spans="1:11" ht="13.5" thickBot="1" x14ac:dyDescent="0.25">
      <c r="A52" s="2">
        <v>1</v>
      </c>
      <c r="B52" s="3">
        <v>2</v>
      </c>
      <c r="C52" s="3">
        <v>3</v>
      </c>
      <c r="D52" s="3">
        <v>4</v>
      </c>
      <c r="E52" s="3">
        <v>5</v>
      </c>
      <c r="F52" s="3">
        <v>6</v>
      </c>
      <c r="G52" s="3">
        <v>7</v>
      </c>
      <c r="H52" s="4">
        <v>8</v>
      </c>
      <c r="I52" s="5">
        <v>9</v>
      </c>
      <c r="J52" s="6" t="s">
        <v>30</v>
      </c>
      <c r="K52" s="34">
        <v>11</v>
      </c>
    </row>
    <row r="53" spans="1:11" ht="13.5" thickBot="1" x14ac:dyDescent="0.25">
      <c r="A53" s="86" t="s">
        <v>3</v>
      </c>
      <c r="B53" s="87"/>
      <c r="C53" s="87"/>
      <c r="D53" s="87"/>
      <c r="E53" s="87"/>
      <c r="F53" s="87"/>
      <c r="G53" s="87"/>
      <c r="H53" s="87"/>
      <c r="I53" s="87"/>
      <c r="J53" s="87"/>
      <c r="K53" s="88"/>
    </row>
    <row r="54" spans="1:11" x14ac:dyDescent="0.2">
      <c r="A54" s="101" t="s">
        <v>47</v>
      </c>
      <c r="B54" s="101"/>
      <c r="C54" s="101"/>
      <c r="D54" s="101"/>
      <c r="E54" s="101"/>
      <c r="F54" s="101"/>
      <c r="G54" s="101"/>
      <c r="H54" s="101"/>
      <c r="I54" s="101"/>
      <c r="J54" s="101"/>
      <c r="K54" s="101"/>
    </row>
    <row r="55" spans="1:11" x14ac:dyDescent="0.2">
      <c r="A55" s="14" t="s">
        <v>20</v>
      </c>
      <c r="B55" s="62" t="s">
        <v>58</v>
      </c>
      <c r="C55" s="21" t="s">
        <v>42</v>
      </c>
      <c r="D55" s="14">
        <v>120</v>
      </c>
      <c r="E55" s="21"/>
      <c r="F55" s="21"/>
      <c r="G55" s="36"/>
      <c r="H55" s="37"/>
      <c r="I55" s="27">
        <v>0.08</v>
      </c>
      <c r="J55" s="25">
        <f t="shared" ref="J55:J67" si="4">ROUND(D55*H55,2)</f>
        <v>0</v>
      </c>
      <c r="K55" s="25">
        <f t="shared" ref="K55:K67" si="5">ROUND(J55+(J55*I55),2)</f>
        <v>0</v>
      </c>
    </row>
    <row r="56" spans="1:11" ht="21" x14ac:dyDescent="0.2">
      <c r="A56" s="14" t="s">
        <v>21</v>
      </c>
      <c r="B56" s="62" t="s">
        <v>59</v>
      </c>
      <c r="C56" s="21" t="s">
        <v>42</v>
      </c>
      <c r="D56" s="14">
        <v>40</v>
      </c>
      <c r="E56" s="21"/>
      <c r="F56" s="21"/>
      <c r="G56" s="36"/>
      <c r="H56" s="37"/>
      <c r="I56" s="27">
        <v>0.08</v>
      </c>
      <c r="J56" s="25">
        <f t="shared" si="4"/>
        <v>0</v>
      </c>
      <c r="K56" s="25">
        <f t="shared" si="5"/>
        <v>0</v>
      </c>
    </row>
    <row r="57" spans="1:11" ht="21" x14ac:dyDescent="0.2">
      <c r="A57" s="14" t="s">
        <v>22</v>
      </c>
      <c r="B57" s="62" t="s">
        <v>60</v>
      </c>
      <c r="C57" s="21" t="s">
        <v>42</v>
      </c>
      <c r="D57" s="14">
        <v>200</v>
      </c>
      <c r="E57" s="21"/>
      <c r="F57" s="21"/>
      <c r="G57" s="36"/>
      <c r="H57" s="37"/>
      <c r="I57" s="27">
        <v>0.08</v>
      </c>
      <c r="J57" s="25">
        <f t="shared" si="4"/>
        <v>0</v>
      </c>
      <c r="K57" s="25">
        <f t="shared" si="5"/>
        <v>0</v>
      </c>
    </row>
    <row r="58" spans="1:11" x14ac:dyDescent="0.2">
      <c r="A58" s="14" t="s">
        <v>23</v>
      </c>
      <c r="B58" s="35" t="s">
        <v>43</v>
      </c>
      <c r="C58" s="21" t="s">
        <v>0</v>
      </c>
      <c r="D58" s="14">
        <v>1200</v>
      </c>
      <c r="E58" s="21"/>
      <c r="F58" s="21"/>
      <c r="G58" s="36"/>
      <c r="H58" s="37"/>
      <c r="I58" s="27">
        <v>0.08</v>
      </c>
      <c r="J58" s="25">
        <f t="shared" si="4"/>
        <v>0</v>
      </c>
      <c r="K58" s="25">
        <f t="shared" si="5"/>
        <v>0</v>
      </c>
    </row>
    <row r="59" spans="1:11" x14ac:dyDescent="0.2">
      <c r="A59" s="14" t="s">
        <v>24</v>
      </c>
      <c r="B59" s="35" t="s">
        <v>44</v>
      </c>
      <c r="C59" s="21" t="s">
        <v>42</v>
      </c>
      <c r="D59" s="14">
        <v>15</v>
      </c>
      <c r="E59" s="21"/>
      <c r="F59" s="21"/>
      <c r="G59" s="36"/>
      <c r="H59" s="37"/>
      <c r="I59" s="27">
        <v>0.23</v>
      </c>
      <c r="J59" s="25">
        <f t="shared" si="4"/>
        <v>0</v>
      </c>
      <c r="K59" s="25">
        <f t="shared" si="5"/>
        <v>0</v>
      </c>
    </row>
    <row r="60" spans="1:11" x14ac:dyDescent="0.2">
      <c r="A60" s="14" t="s">
        <v>25</v>
      </c>
      <c r="B60" s="35" t="s">
        <v>45</v>
      </c>
      <c r="C60" s="21" t="s">
        <v>42</v>
      </c>
      <c r="D60" s="14">
        <v>20</v>
      </c>
      <c r="E60" s="21"/>
      <c r="F60" s="21"/>
      <c r="G60" s="36"/>
      <c r="H60" s="37"/>
      <c r="I60" s="27">
        <v>0.23</v>
      </c>
      <c r="J60" s="25">
        <f t="shared" si="4"/>
        <v>0</v>
      </c>
      <c r="K60" s="25">
        <f t="shared" si="5"/>
        <v>0</v>
      </c>
    </row>
    <row r="61" spans="1:11" ht="13.5" thickBot="1" x14ac:dyDescent="0.25">
      <c r="A61" s="7" t="s">
        <v>26</v>
      </c>
      <c r="B61" s="35" t="s">
        <v>68</v>
      </c>
      <c r="C61" s="21" t="s">
        <v>42</v>
      </c>
      <c r="D61" s="14">
        <v>10</v>
      </c>
      <c r="E61" s="21"/>
      <c r="F61" s="21"/>
      <c r="G61" s="36"/>
      <c r="H61" s="37"/>
      <c r="I61" s="27">
        <v>0.23</v>
      </c>
      <c r="J61" s="25">
        <f>ROUND(D61*H61,2)</f>
        <v>0</v>
      </c>
      <c r="K61" s="25">
        <f>ROUND(J61+(J61*I61),2)</f>
        <v>0</v>
      </c>
    </row>
    <row r="62" spans="1:11" ht="13.5" thickBot="1" x14ac:dyDescent="0.25">
      <c r="A62" s="38"/>
      <c r="B62" s="39"/>
      <c r="C62" s="40"/>
      <c r="D62" s="41"/>
      <c r="E62" s="40"/>
      <c r="F62" s="40"/>
      <c r="G62" s="42"/>
      <c r="H62" s="43"/>
      <c r="I62" s="44" t="s">
        <v>49</v>
      </c>
      <c r="J62" s="45">
        <f>SUM(J55:J61)</f>
        <v>0</v>
      </c>
      <c r="K62" s="45">
        <f>SUM(K55:K61)</f>
        <v>0</v>
      </c>
    </row>
    <row r="63" spans="1:11" x14ac:dyDescent="0.2">
      <c r="A63" s="89" t="s">
        <v>54</v>
      </c>
      <c r="B63" s="90"/>
      <c r="C63" s="90"/>
      <c r="D63" s="90"/>
      <c r="E63" s="90"/>
      <c r="F63" s="90"/>
      <c r="G63" s="90"/>
      <c r="H63" s="90"/>
      <c r="I63" s="90"/>
      <c r="J63" s="90"/>
      <c r="K63" s="91"/>
    </row>
    <row r="64" spans="1:11" x14ac:dyDescent="0.2">
      <c r="A64" s="14" t="s">
        <v>27</v>
      </c>
      <c r="B64" s="20" t="s">
        <v>67</v>
      </c>
      <c r="C64" s="21" t="s">
        <v>42</v>
      </c>
      <c r="D64" s="14">
        <v>3</v>
      </c>
      <c r="E64" s="22"/>
      <c r="F64" s="22"/>
      <c r="G64" s="22"/>
      <c r="H64" s="23"/>
      <c r="I64" s="24">
        <v>0.23</v>
      </c>
      <c r="J64" s="25">
        <f t="shared" si="4"/>
        <v>0</v>
      </c>
      <c r="K64" s="25">
        <f t="shared" si="5"/>
        <v>0</v>
      </c>
    </row>
    <row r="65" spans="1:11" x14ac:dyDescent="0.2">
      <c r="A65" s="14" t="s">
        <v>28</v>
      </c>
      <c r="B65" s="20" t="s">
        <v>66</v>
      </c>
      <c r="C65" s="21" t="s">
        <v>2</v>
      </c>
      <c r="D65" s="14">
        <v>3650</v>
      </c>
      <c r="E65" s="21"/>
      <c r="F65" s="21"/>
      <c r="G65" s="36"/>
      <c r="H65" s="37"/>
      <c r="I65" s="27">
        <v>0.23</v>
      </c>
      <c r="J65" s="25">
        <f t="shared" si="4"/>
        <v>0</v>
      </c>
      <c r="K65" s="25">
        <f t="shared" si="5"/>
        <v>0</v>
      </c>
    </row>
    <row r="66" spans="1:11" x14ac:dyDescent="0.2">
      <c r="A66" s="14" t="s">
        <v>40</v>
      </c>
      <c r="B66" s="20" t="s">
        <v>65</v>
      </c>
      <c r="C66" s="21" t="s">
        <v>2</v>
      </c>
      <c r="D66" s="14">
        <v>3650</v>
      </c>
      <c r="E66" s="21"/>
      <c r="F66" s="21"/>
      <c r="G66" s="36"/>
      <c r="H66" s="37"/>
      <c r="I66" s="27">
        <v>0.23</v>
      </c>
      <c r="J66" s="25">
        <f t="shared" si="4"/>
        <v>0</v>
      </c>
      <c r="K66" s="25">
        <f t="shared" si="5"/>
        <v>0</v>
      </c>
    </row>
    <row r="67" spans="1:11" ht="13.5" thickBot="1" x14ac:dyDescent="0.25">
      <c r="A67" s="14" t="s">
        <v>56</v>
      </c>
      <c r="B67" s="20" t="s">
        <v>57</v>
      </c>
      <c r="C67" s="21" t="s">
        <v>2</v>
      </c>
      <c r="D67" s="14">
        <v>27740</v>
      </c>
      <c r="E67" s="26"/>
      <c r="F67" s="26"/>
      <c r="G67" s="26"/>
      <c r="H67" s="23"/>
      <c r="I67" s="27">
        <v>0.08</v>
      </c>
      <c r="J67" s="25">
        <f t="shared" si="4"/>
        <v>0</v>
      </c>
      <c r="K67" s="25">
        <f t="shared" si="5"/>
        <v>0</v>
      </c>
    </row>
    <row r="68" spans="1:11" ht="13.5" thickBot="1" x14ac:dyDescent="0.25">
      <c r="A68" s="28"/>
      <c r="B68" s="46"/>
      <c r="C68" s="28"/>
      <c r="D68" s="28"/>
      <c r="E68" s="28"/>
      <c r="F68" s="28"/>
      <c r="G68" s="28"/>
      <c r="H68" s="47"/>
      <c r="I68" s="48" t="s">
        <v>50</v>
      </c>
      <c r="J68" s="49">
        <f>SUM(J64:J67)</f>
        <v>0</v>
      </c>
      <c r="K68" s="50">
        <f>SUM(K64:K67)</f>
        <v>0</v>
      </c>
    </row>
    <row r="69" spans="1:11" ht="13.5" customHeight="1" thickBot="1" x14ac:dyDescent="0.25">
      <c r="A69" s="28"/>
      <c r="B69" s="84" t="s">
        <v>63</v>
      </c>
      <c r="C69" s="51"/>
      <c r="D69" s="28"/>
      <c r="E69" s="28"/>
      <c r="F69" s="28"/>
      <c r="G69" s="28"/>
      <c r="H69" s="47"/>
      <c r="I69" s="28"/>
      <c r="J69" s="47"/>
      <c r="K69" s="47"/>
    </row>
    <row r="70" spans="1:11" ht="13.5" thickBot="1" x14ac:dyDescent="0.25">
      <c r="A70" s="28"/>
      <c r="B70" s="84"/>
      <c r="C70" s="92" t="s">
        <v>46</v>
      </c>
      <c r="D70" s="93"/>
      <c r="E70" s="93"/>
      <c r="F70" s="93"/>
      <c r="G70" s="93"/>
      <c r="H70" s="93"/>
      <c r="I70" s="93"/>
      <c r="J70" s="93"/>
      <c r="K70" s="94"/>
    </row>
    <row r="71" spans="1:11" ht="21" x14ac:dyDescent="0.2">
      <c r="A71" s="28"/>
      <c r="B71" s="84"/>
      <c r="C71" s="95" t="s">
        <v>31</v>
      </c>
      <c r="D71" s="96"/>
      <c r="E71" s="96" t="s">
        <v>32</v>
      </c>
      <c r="F71" s="96"/>
      <c r="G71" s="10" t="s">
        <v>33</v>
      </c>
      <c r="H71" s="18" t="s">
        <v>34</v>
      </c>
      <c r="I71" s="18" t="s">
        <v>35</v>
      </c>
      <c r="J71" s="10" t="s">
        <v>36</v>
      </c>
      <c r="K71" s="11" t="s">
        <v>37</v>
      </c>
    </row>
    <row r="72" spans="1:11" x14ac:dyDescent="0.2">
      <c r="A72" s="28"/>
      <c r="B72" s="84"/>
      <c r="C72" s="52" t="s">
        <v>51</v>
      </c>
      <c r="D72" s="21" t="s">
        <v>52</v>
      </c>
      <c r="E72" s="21" t="s">
        <v>51</v>
      </c>
      <c r="F72" s="21" t="s">
        <v>52</v>
      </c>
      <c r="G72" s="80">
        <v>0.2</v>
      </c>
      <c r="H72" s="12" t="s">
        <v>51</v>
      </c>
      <c r="I72" s="13" t="s">
        <v>51</v>
      </c>
      <c r="J72" s="97">
        <f>C73+H73+D73</f>
        <v>0</v>
      </c>
      <c r="K72" s="82">
        <f>E73+I73+F73</f>
        <v>0</v>
      </c>
    </row>
    <row r="73" spans="1:11" ht="13.5" thickBot="1" x14ac:dyDescent="0.25">
      <c r="A73" s="28"/>
      <c r="B73" s="84"/>
      <c r="C73" s="53">
        <f>J62</f>
        <v>0</v>
      </c>
      <c r="D73" s="54">
        <f>J68</f>
        <v>0</v>
      </c>
      <c r="E73" s="19">
        <f>K62</f>
        <v>0</v>
      </c>
      <c r="F73" s="19">
        <f>K68</f>
        <v>0</v>
      </c>
      <c r="G73" s="81"/>
      <c r="H73" s="19">
        <f>C73*G72</f>
        <v>0</v>
      </c>
      <c r="I73" s="19">
        <f>E73*G72</f>
        <v>0</v>
      </c>
      <c r="J73" s="98"/>
      <c r="K73" s="83"/>
    </row>
    <row r="74" spans="1:11" x14ac:dyDescent="0.2">
      <c r="A74" s="28"/>
      <c r="B74" s="46"/>
      <c r="C74" s="28"/>
      <c r="D74" s="28"/>
      <c r="E74" s="28"/>
      <c r="F74" s="28"/>
      <c r="G74" s="28"/>
      <c r="H74" s="47"/>
      <c r="I74" s="28"/>
      <c r="J74" s="47"/>
      <c r="K74" s="47"/>
    </row>
    <row r="75" spans="1:11" x14ac:dyDescent="0.2">
      <c r="A75" s="28"/>
      <c r="B75" s="46"/>
      <c r="C75" s="28"/>
      <c r="D75" s="28"/>
      <c r="E75" s="28"/>
      <c r="F75" s="28"/>
      <c r="G75" s="28"/>
      <c r="H75" s="47"/>
      <c r="I75" s="28"/>
      <c r="J75" s="47"/>
      <c r="K75" s="47"/>
    </row>
    <row r="76" spans="1:11" x14ac:dyDescent="0.2">
      <c r="A76" s="28"/>
      <c r="B76" s="78"/>
      <c r="C76" s="28"/>
      <c r="D76" s="28"/>
      <c r="E76" s="28"/>
      <c r="F76" s="28"/>
      <c r="G76" s="28"/>
      <c r="H76" s="47"/>
      <c r="I76" s="28"/>
      <c r="J76" s="47"/>
      <c r="K76" s="47"/>
    </row>
    <row r="77" spans="1:11" x14ac:dyDescent="0.2">
      <c r="A77" s="28"/>
      <c r="B77" s="78"/>
      <c r="C77" s="28"/>
      <c r="D77" s="28"/>
      <c r="E77" s="28"/>
      <c r="F77" s="28"/>
      <c r="G77" s="28" t="s">
        <v>53</v>
      </c>
      <c r="H77" s="47"/>
      <c r="I77" s="28"/>
      <c r="J77" s="47"/>
      <c r="K77" s="47"/>
    </row>
    <row r="78" spans="1:11" x14ac:dyDescent="0.2">
      <c r="A78" s="28"/>
      <c r="B78" s="79"/>
      <c r="C78" s="28"/>
      <c r="D78" s="28"/>
      <c r="E78" s="28"/>
      <c r="F78" s="28"/>
      <c r="G78" s="28"/>
      <c r="H78" s="47"/>
      <c r="I78" s="28"/>
      <c r="J78" s="47"/>
      <c r="K78" s="47"/>
    </row>
    <row r="79" spans="1:11" x14ac:dyDescent="0.2">
      <c r="A79" s="28"/>
      <c r="B79" s="79"/>
      <c r="C79" s="28"/>
      <c r="D79" s="28"/>
      <c r="E79" s="28"/>
      <c r="F79" s="28"/>
      <c r="G79" s="28"/>
      <c r="H79" s="47"/>
      <c r="I79" s="28"/>
      <c r="J79" s="47"/>
      <c r="K79" s="47"/>
    </row>
    <row r="80" spans="1:11" x14ac:dyDescent="0.2">
      <c r="A80" s="28"/>
      <c r="B80" s="46"/>
      <c r="C80" s="28"/>
      <c r="D80" s="28"/>
      <c r="E80" s="28"/>
      <c r="F80" s="28"/>
      <c r="G80" s="28"/>
      <c r="H80" s="47"/>
      <c r="I80" s="28"/>
      <c r="J80" s="47"/>
      <c r="K80" s="47"/>
    </row>
    <row r="81" spans="1:11" x14ac:dyDescent="0.2">
      <c r="A81" s="28"/>
      <c r="B81" s="46"/>
      <c r="C81" s="28"/>
      <c r="D81" s="28"/>
      <c r="E81" s="28"/>
      <c r="F81" s="28"/>
      <c r="G81" s="28"/>
      <c r="H81" s="47"/>
      <c r="I81" s="28"/>
      <c r="J81" s="47"/>
      <c r="K81" s="47"/>
    </row>
    <row r="82" spans="1:11" x14ac:dyDescent="0.2">
      <c r="A82" s="28"/>
      <c r="B82" s="46"/>
      <c r="C82" s="28"/>
      <c r="D82" s="28"/>
      <c r="E82" s="28"/>
      <c r="F82" s="28"/>
      <c r="G82" s="28"/>
      <c r="H82" s="47"/>
      <c r="I82" s="28"/>
      <c r="J82" s="47"/>
      <c r="K82" s="47"/>
    </row>
    <row r="83" spans="1:11" x14ac:dyDescent="0.2">
      <c r="A83" s="28"/>
      <c r="B83" s="46"/>
      <c r="C83" s="28"/>
      <c r="D83" s="28"/>
      <c r="E83" s="28"/>
      <c r="F83" s="28"/>
      <c r="G83" s="28"/>
      <c r="H83" s="47"/>
      <c r="I83" s="28"/>
      <c r="J83" s="47"/>
      <c r="K83" s="47"/>
    </row>
    <row r="84" spans="1:11" x14ac:dyDescent="0.2">
      <c r="A84" s="28"/>
      <c r="B84" s="46"/>
      <c r="C84" s="28"/>
      <c r="D84" s="28"/>
      <c r="E84" s="28"/>
      <c r="F84" s="28"/>
      <c r="G84" s="28"/>
      <c r="H84" s="47"/>
      <c r="I84" s="28"/>
      <c r="J84" s="47"/>
      <c r="K84" s="47"/>
    </row>
    <row r="85" spans="1:11" x14ac:dyDescent="0.2">
      <c r="A85" s="28"/>
      <c r="B85" s="46"/>
      <c r="C85" s="28"/>
      <c r="D85" s="28"/>
      <c r="E85" s="28"/>
      <c r="F85" s="28"/>
      <c r="G85" s="28"/>
      <c r="H85" s="47"/>
      <c r="I85" s="28"/>
      <c r="J85" s="47"/>
      <c r="K85" s="47"/>
    </row>
  </sheetData>
  <mergeCells count="33">
    <mergeCell ref="J19:J20"/>
    <mergeCell ref="E71:F71"/>
    <mergeCell ref="J72:J73"/>
    <mergeCell ref="A1:B1"/>
    <mergeCell ref="A24:B24"/>
    <mergeCell ref="A50:B50"/>
    <mergeCell ref="C70:K70"/>
    <mergeCell ref="A4:K4"/>
    <mergeCell ref="A27:K27"/>
    <mergeCell ref="A5:K5"/>
    <mergeCell ref="A10:K10"/>
    <mergeCell ref="A28:K28"/>
    <mergeCell ref="C17:K17"/>
    <mergeCell ref="A54:K54"/>
    <mergeCell ref="A63:K63"/>
    <mergeCell ref="C18:D18"/>
    <mergeCell ref="E18:F18"/>
    <mergeCell ref="G72:G73"/>
    <mergeCell ref="K19:K20"/>
    <mergeCell ref="G19:G20"/>
    <mergeCell ref="B42:B44"/>
    <mergeCell ref="B16:B18"/>
    <mergeCell ref="B69:B73"/>
    <mergeCell ref="K72:K73"/>
    <mergeCell ref="A53:K53"/>
    <mergeCell ref="A36:K36"/>
    <mergeCell ref="C43:K43"/>
    <mergeCell ref="C44:D44"/>
    <mergeCell ref="E44:F44"/>
    <mergeCell ref="G45:G46"/>
    <mergeCell ref="J45:J46"/>
    <mergeCell ref="K45:K46"/>
    <mergeCell ref="C71:D71"/>
  </mergeCells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headerFooter>
    <oddHeader>&amp;CFORMULARZ ASORTYMENTOWO-CENOWY&amp;RZałącznik nr 2 do SWZ</oddHeader>
    <oddFooter>Strona &amp;P z &amp;N</oddFooter>
  </headerFooter>
  <rowBreaks count="2" manualBreakCount="2">
    <brk id="22" max="10" man="1"/>
    <brk id="4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Arkusz2</vt:lpstr>
      <vt:lpstr>Arkusz2!Obszar_wydruku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</dc:creator>
  <cp:lastModifiedBy>Anna Majewska</cp:lastModifiedBy>
  <cp:lastPrinted>2024-03-07T12:53:20Z</cp:lastPrinted>
  <dcterms:created xsi:type="dcterms:W3CDTF">2018-01-19T12:53:38Z</dcterms:created>
  <dcterms:modified xsi:type="dcterms:W3CDTF">2024-03-08T11:04:14Z</dcterms:modified>
</cp:coreProperties>
</file>